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'部门财政拨款收支预算总表02-1'!$1:$6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部门政府性基金预算支出预算表06!$1:$6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<sst xmlns="http://schemas.openxmlformats.org/spreadsheetml/2006/main" count="2831" uniqueCount="749">
  <si>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</si>
  <si>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</si>
  <si>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</si>
  <si>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</si>
  <si>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</si>
  <si>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</si>
  <si>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</si>
  <si>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</si>
  <si>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</si>
  <si>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</si>
  <si>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</si>
  <si>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</si>
  <si>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</si>
  <si>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</si>
  <si>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</si>
  <si>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</si>
  <si>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</si>
  <si>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</si>
  <si>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</si>
  <si>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</si>
  <si>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</si>
  <si>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</si>
  <si>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</si>
  <si>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</si>
  <si>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</si>
  <si>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</si>
  <si>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</si>
  <si>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</si>
  <si>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</si>
  <si>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</si>
  <si>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</si>
  <si>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</si>
  <si>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</si>
  <si>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</si>
  <si>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</si>
  <si>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</si>
  <si>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</si>
  <si>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</si>
  <si>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</si>
  <si>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</si>
  <si>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</si>
  <si>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</si>
  <si>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</si>
  <si>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</si>
  <si>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</si>
  <si>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</si>
  <si>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</si>
  <si>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</si>
  <si>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</si>
  <si>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</si>
  <si>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</si>
  <si>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</si>
  <si>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</si>
  <si>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</si>
  <si>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</si>
  <si>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</si>
  <si>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</si>
  <si>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</si>
  <si>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</si>
  <si>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</si>
  <si>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</si>
  <si>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</si>
  <si>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</si>
  <si>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</si>
  <si>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</si>
  <si>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</si>
  <si>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</si>
  <si>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</si>
  <si>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</si>
  <si>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</si>
  <si>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</si>
  <si>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571001</t>
  </si>
  <si>
    <t>德钦县霞若傈僳族乡人民政府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</si>
  <si>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</si>
  <si>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</si>
  <si>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</si>
  <si>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</si>
  <si>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</si>
  <si>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</si>
  <si>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</si>
  <si>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</si>
  <si>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</si>
  <si>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</si>
  <si>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</si>
  <si>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</si>
  <si>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</si>
  <si>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</si>
  <si>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</si>
  <si>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</si>
  <si>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>2010101</t>
  </si>
  <si>
    <t>20102</t>
  </si>
  <si>
    <t>2010201</t>
  </si>
  <si>
    <t>20103</t>
  </si>
  <si>
    <t>2010301</t>
  </si>
  <si>
    <t>20106</t>
  </si>
  <si>
    <t>2010601</t>
  </si>
  <si>
    <t>20131</t>
  </si>
  <si>
    <t>2013101</t>
  </si>
  <si>
    <t>204</t>
  </si>
  <si>
    <t>公共安全支出</t>
  </si>
  <si>
    <t>20401</t>
  </si>
  <si>
    <t>2040101</t>
  </si>
  <si>
    <t>207</t>
  </si>
  <si>
    <t>文化旅游体育与传媒支出</t>
  </si>
  <si>
    <t>20701</t>
  </si>
  <si>
    <t>2070109</t>
  </si>
  <si>
    <t>208</t>
  </si>
  <si>
    <t>社会保障和就业支出</t>
  </si>
  <si>
    <t>20805</t>
  </si>
  <si>
    <t>2080505</t>
  </si>
  <si>
    <t>2080506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</si>
  <si>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</si>
  <si>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</si>
  <si>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</si>
  <si>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</si>
  <si>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</si>
  <si>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</si>
  <si>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</si>
  <si>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</si>
  <si>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</si>
  <si>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212</t>
  </si>
  <si>
    <t>城乡社区支出</t>
  </si>
  <si>
    <t>21201</t>
  </si>
  <si>
    <t>2120101</t>
  </si>
  <si>
    <t>213</t>
  </si>
  <si>
    <t>农林水支出</t>
  </si>
  <si>
    <t>21301</t>
  </si>
  <si>
    <t>2130104</t>
  </si>
  <si>
    <t>21302</t>
  </si>
  <si>
    <t>2130204</t>
  </si>
  <si>
    <t>21303</t>
  </si>
  <si>
    <t>2130304</t>
  </si>
  <si>
    <t>21307</t>
  </si>
  <si>
    <t>2130705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</si>
  <si>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</si>
  <si>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</si>
  <si>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</si>
  <si>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</si>
  <si>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</si>
  <si>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</si>
  <si>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</si>
  <si>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</si>
  <si>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</si>
  <si>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</si>
  <si>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</si>
  <si>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</si>
  <si>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</si>
  <si>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</si>
  <si>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</si>
  <si>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</si>
  <si>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</si>
  <si>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</si>
  <si>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</si>
  <si>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</si>
  <si>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</si>
  <si>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</si>
  <si>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</si>
  <si>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</si>
  <si>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</si>
  <si>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</si>
  <si>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</si>
  <si>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</si>
  <si>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</si>
  <si>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</si>
  <si>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</si>
  <si>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</si>
  <si>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</si>
  <si>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</si>
  <si>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</si>
  <si>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</si>
  <si>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</si>
  <si>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</si>
  <si>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</si>
  <si>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</si>
  <si>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</si>
  <si>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</si>
  <si>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</si>
  <si>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</si>
  <si>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</si>
  <si>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</si>
  <si>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</si>
  <si>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</si>
  <si>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</si>
  <si>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</si>
  <si>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</si>
  <si>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</si>
  <si>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</si>
  <si>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</si>
  <si>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人大事务</t>
  </si>
  <si>
    <t>行政运行</t>
  </si>
  <si>
    <t>政协事务</t>
  </si>
  <si>
    <t>政府办公厅（室）及相关机构事务</t>
  </si>
  <si>
    <t>财政事务</t>
  </si>
  <si>
    <t>党委办公厅（室）及相关机构事务</t>
  </si>
  <si>
    <t>武装警察部队</t>
  </si>
  <si>
    <t>文化和旅游</t>
  </si>
  <si>
    <t>群众文化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</si>
  <si>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</si>
  <si>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</si>
  <si>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</si>
  <si>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</si>
  <si>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</si>
  <si>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行政单位医疗</t>
  </si>
  <si>
    <t>事业单位医疗</t>
  </si>
  <si>
    <t>公务员医疗补助</t>
  </si>
  <si>
    <t>其他行政事业单位医疗支出</t>
  </si>
  <si>
    <t>城乡社区管理事务</t>
  </si>
  <si>
    <t>农业农村</t>
  </si>
  <si>
    <t>事业运行</t>
  </si>
  <si>
    <t>林业和草原</t>
  </si>
  <si>
    <t>事业机构</t>
  </si>
  <si>
    <t>水利</t>
  </si>
  <si>
    <t>水利行业业务管理</t>
  </si>
  <si>
    <t>农村综合改革</t>
  </si>
  <si>
    <t>对村民委员会和村党支部的补助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</si>
  <si>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</si>
  <si>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</si>
  <si>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</si>
  <si>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</si>
  <si>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</si>
  <si>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</si>
  <si>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</si>
  <si>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</si>
  <si>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</si>
  <si>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</si>
  <si>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</si>
  <si>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</si>
  <si>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</si>
  <si>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</si>
  <si>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</si>
  <si>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</si>
  <si>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</si>
  <si>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</si>
  <si>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</si>
  <si>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</si>
  <si>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</si>
  <si>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</si>
  <si>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</si>
  <si>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</si>
  <si>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</si>
  <si>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</si>
  <si>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</si>
  <si>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</si>
  <si>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</si>
  <si>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533422210000000018788</t>
  </si>
  <si>
    <t>行政人员工资支出</t>
  </si>
  <si>
    <t>30101</t>
  </si>
  <si>
    <t>基本工资</t>
  </si>
  <si>
    <t>533422210000000018790</t>
  </si>
  <si>
    <t>事业人员工资支出</t>
  </si>
  <si>
    <t>30102</t>
  </si>
  <si>
    <t>津贴补贴</t>
  </si>
  <si>
    <t>533422231100001428855</t>
  </si>
  <si>
    <t>公务员基础绩效奖</t>
  </si>
  <si>
    <t>30103</t>
  </si>
  <si>
    <t>奖金</t>
  </si>
  <si>
    <t>533422241100002168920</t>
  </si>
  <si>
    <t>事业人员规范后绩效奖</t>
  </si>
  <si>
    <t>30107</t>
  </si>
  <si>
    <t>绩效工资</t>
  </si>
  <si>
    <t>533422210000000018792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</si>
  <si>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</si>
  <si>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</si>
  <si>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</si>
  <si>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</si>
  <si>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</si>
  <si>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</si>
  <si>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</si>
  <si>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</si>
  <si>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</si>
  <si>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533422210000000018793</t>
  </si>
  <si>
    <t>30113</t>
  </si>
  <si>
    <t>533422210000000018806</t>
  </si>
  <si>
    <t>一般公用经费</t>
  </si>
  <si>
    <t>30201</t>
  </si>
  <si>
    <t>办公费</t>
  </si>
  <si>
    <t>30211</t>
  </si>
  <si>
    <t>差旅费</t>
  </si>
  <si>
    <t>533422231100001177806</t>
  </si>
  <si>
    <t>30217</t>
  </si>
  <si>
    <t>30206</t>
  </si>
  <si>
    <t>电费</t>
  </si>
  <si>
    <t>533422241100002168921</t>
  </si>
  <si>
    <t>体检费</t>
  </si>
  <si>
    <t>533422210000000018804</t>
  </si>
  <si>
    <t>工会经费</t>
  </si>
  <si>
    <t>30228</t>
  </si>
  <si>
    <t>533422210000000018797</t>
  </si>
  <si>
    <t>公务用车运行维护费</t>
  </si>
  <si>
    <t>30231</t>
  </si>
  <si>
    <t>533422210000000018801</t>
  </si>
  <si>
    <t>行政公务交通补贴</t>
  </si>
  <si>
    <t>30239</t>
  </si>
  <si>
    <t>其他交通费用</t>
  </si>
  <si>
    <t>533422221100000455890</t>
  </si>
  <si>
    <t>公务用车租赁费</t>
  </si>
  <si>
    <t>30305</t>
  </si>
  <si>
    <t>生活补助</t>
  </si>
  <si>
    <t>533422241100002157995</t>
  </si>
  <si>
    <t>编外人员工资资金</t>
  </si>
  <si>
    <t>30199</t>
  </si>
  <si>
    <t>其他工资福利支出</t>
  </si>
  <si>
    <t>533422261100004938531</t>
  </si>
  <si>
    <t>大学生公益性岗位补贴</t>
  </si>
  <si>
    <t>533422261100004933182</t>
  </si>
  <si>
    <t>2026年新时代综合治理员工资经费</t>
  </si>
  <si>
    <t>30399</t>
  </si>
  <si>
    <t>其他对个人和家庭的补助</t>
  </si>
  <si>
    <t>533422261100004933942</t>
  </si>
  <si>
    <t>村在职干部养老保险经费</t>
  </si>
  <si>
    <t>533422261100004933966</t>
  </si>
  <si>
    <t>村在职干部体检经费</t>
  </si>
  <si>
    <t>533422261100004942328</t>
  </si>
  <si>
    <t>县属国有企业退休人员社会化管理县级财政补助资金</t>
  </si>
  <si>
    <t>533422261100004947648</t>
  </si>
  <si>
    <t>村民小组副组长副书记会计补贴及村在职干部绩效津贴资金</t>
  </si>
  <si>
    <t>533422261100004933721</t>
  </si>
  <si>
    <t>霞若乡村（社区）党员培训经费</t>
  </si>
  <si>
    <t>533422261100004935226</t>
  </si>
  <si>
    <t>村（社区）党总支党建经费</t>
  </si>
  <si>
    <t>533422261100004935260</t>
  </si>
  <si>
    <t>村民小组党支部活动经费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</si>
  <si>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</si>
  <si>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</si>
  <si>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</si>
  <si>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</si>
  <si>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</si>
  <si>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</si>
  <si>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60岁以上农村党员经费</t>
  </si>
  <si>
    <t>专项业务类</t>
  </si>
  <si>
    <t>533422241100002168561</t>
  </si>
  <si>
    <t>财政所工作经费</t>
  </si>
  <si>
    <t>533422251100003623619</t>
  </si>
  <si>
    <t>残疾人专职管理员工资资金</t>
  </si>
  <si>
    <t>民生类</t>
  </si>
  <si>
    <t>533422251100003623605</t>
  </si>
  <si>
    <t>30311</t>
  </si>
  <si>
    <t>代缴社会保险费</t>
  </si>
  <si>
    <t>村、社区人员工资及补贴资金</t>
  </si>
  <si>
    <t>533422261100004933655</t>
  </si>
  <si>
    <t>村、社区运转经费</t>
  </si>
  <si>
    <t>533422261100004939588</t>
  </si>
  <si>
    <t>村（社区）监督委员工资资金</t>
  </si>
  <si>
    <t>533422261100004949139</t>
  </si>
  <si>
    <t>村民小组运转经费</t>
  </si>
  <si>
    <t>533422261100004939703</t>
  </si>
  <si>
    <t>德钦县霞若乡基层党组织建设经费</t>
  </si>
  <si>
    <t>533422251100003593887</t>
  </si>
  <si>
    <t>纪委工作经费</t>
  </si>
  <si>
    <t>533422261100004942475</t>
  </si>
  <si>
    <t>人大办公专项经费</t>
  </si>
  <si>
    <t>533422251100003623510</t>
  </si>
  <si>
    <t>人大代表活动专项经费</t>
  </si>
  <si>
    <t>533422251100003623600</t>
  </si>
  <si>
    <t>人大会议专项经费</t>
  </si>
  <si>
    <t>533422251100003623537</t>
  </si>
  <si>
    <t>武装部工作经费</t>
  </si>
  <si>
    <t>533422251100003623624</t>
  </si>
  <si>
    <t>霞若乡解聘干部生活补助资金</t>
  </si>
  <si>
    <t>533422251100003622813</t>
  </si>
  <si>
    <t>霞若乡污水处理站、污水处理站运行经费</t>
  </si>
  <si>
    <t>533422251100003634490</t>
  </si>
  <si>
    <t>30213</t>
  </si>
  <si>
    <t>维修（护）费</t>
  </si>
  <si>
    <t>乡镇工作经费</t>
  </si>
  <si>
    <t>533422251100003623519</t>
  </si>
  <si>
    <t>遗属补助资金</t>
  </si>
  <si>
    <t>533422251100003623129</t>
  </si>
  <si>
    <t>30304</t>
  </si>
  <si>
    <t>抚恤金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</si>
  <si>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</si>
  <si>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</si>
  <si>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</si>
  <si>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</si>
  <si>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</si>
  <si>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</si>
  <si>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</si>
  <si>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</si>
  <si>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</si>
  <si>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</si>
  <si>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</si>
  <si>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</si>
  <si>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目标1：外出培训次数达两次以上；外出培训成本6000元
目标2：下乡检查工作次数达10次以上；下乡成本10000元
目标3：乡镇自查次数达到两次以上"；自查成本4000元</t>
  </si>
  <si>
    <t>产出指标</t>
  </si>
  <si>
    <t>数量指标</t>
  </si>
  <si>
    <t>外出培训出差次数</t>
  </si>
  <si>
    <t>&gt;=</t>
  </si>
  <si>
    <t>4</t>
  </si>
  <si>
    <t>次</t>
  </si>
  <si>
    <t>定量指标</t>
  </si>
  <si>
    <t xml:space="preserve"> 外出培训出差次数4次及以上</t>
  </si>
  <si>
    <t>下乡次数</t>
  </si>
  <si>
    <t>10</t>
  </si>
  <si>
    <t>下乡次数10次及以上</t>
  </si>
  <si>
    <t>开展自纠自查工作次数</t>
  </si>
  <si>
    <t xml:space="preserve"> 开展自纠自查工作次数2次及以上</t>
  </si>
  <si>
    <t>质量指标</t>
  </si>
  <si>
    <t>资金发放准确率</t>
  </si>
  <si>
    <t>=</t>
  </si>
  <si>
    <t>100</t>
  </si>
  <si>
    <t>%</t>
  </si>
  <si>
    <t>资金发放准确率达100%</t>
  </si>
  <si>
    <t>内部自检自查合格率</t>
  </si>
  <si>
    <t>90</t>
  </si>
  <si>
    <t>内部自检自查合格率达90%及以上</t>
  </si>
  <si>
    <t>培训考核合格率</t>
  </si>
  <si>
    <t>85</t>
  </si>
  <si>
    <t>培训考核合格率达85%及以上</t>
  </si>
  <si>
    <t>时效指标</t>
  </si>
  <si>
    <t>工作完成及时</t>
  </si>
  <si>
    <t>&lt;=</t>
  </si>
  <si>
    <t>2025年12月31日</t>
  </si>
  <si>
    <t>年-月-日</t>
  </si>
  <si>
    <t>定性指标</t>
  </si>
  <si>
    <t>于2025年12月31日前完成工作</t>
  </si>
  <si>
    <t>效益指标</t>
  </si>
  <si>
    <t>社会效益</t>
  </si>
  <si>
    <t>提升各部门廉洁自律意识</t>
  </si>
  <si>
    <t>提升</t>
  </si>
  <si>
    <t xml:space="preserve"> 提升各部门廉洁自律意识</t>
  </si>
  <si>
    <t>可持续影响</t>
  </si>
  <si>
    <t>持续保纪委工作开展</t>
  </si>
  <si>
    <t>持续</t>
  </si>
  <si>
    <t>是/否</t>
  </si>
  <si>
    <t>满意度指标</t>
  </si>
  <si>
    <t>服务对象满意度</t>
  </si>
  <si>
    <t>群众满意度</t>
  </si>
  <si>
    <t>群众满意度达90%及以上</t>
  </si>
  <si>
    <t xml:space="preserve">目标1：培训和教育管理入党积极分子、发展对象、党员、党务干部等每年至少一次
 目标2：开展有关党建培训1次
 目标3：开展党建工作下乡次数4次
 目标4：开展党建工作宣传次数7次
 </t>
  </si>
  <si>
    <t>积极分子、发展对象培训开展次数</t>
  </si>
  <si>
    <t>1次</t>
  </si>
  <si>
    <t>积极分子、发展对象培训开展1次以上</t>
  </si>
  <si>
    <t>开展有关党建培训次数</t>
  </si>
  <si>
    <t>开展有关党建培训次数1次以上</t>
  </si>
  <si>
    <t>开展党建工作下乡</t>
  </si>
  <si>
    <t>3次</t>
  </si>
  <si>
    <t>开展党建工作下乡3次以上</t>
  </si>
  <si>
    <t>开展党建工作宣传次数</t>
  </si>
  <si>
    <t>开展党建工作宣传次数1次以上</t>
  </si>
  <si>
    <t>党建工作下乡完成率</t>
  </si>
  <si>
    <t>党建工作下乡完成率100%</t>
  </si>
  <si>
    <t>培训工作上座率</t>
  </si>
  <si>
    <t>95</t>
  </si>
  <si>
    <t>培训工作上座率95%以上</t>
  </si>
  <si>
    <t>积极分子、发展对象培训覆盖率</t>
  </si>
  <si>
    <t>积极分子、发展对象培训覆盖率达95%以上</t>
  </si>
  <si>
    <t>党建宣传工作覆盖率</t>
  </si>
  <si>
    <t>党建宣传工作覆盖率达90%以上</t>
  </si>
  <si>
    <t>党建工作下乡出勤率</t>
  </si>
  <si>
    <t>各项工作完成时限</t>
  </si>
  <si>
    <t>提高党员政策知晓率</t>
  </si>
  <si>
    <t>提高工作效率</t>
  </si>
  <si>
    <t>提高</t>
  </si>
  <si>
    <t>提高党员起模范带头作用的积极性</t>
  </si>
  <si>
    <t>党建工作经费使用规范长效机制的健全性</t>
  </si>
  <si>
    <t>建立健全</t>
  </si>
  <si>
    <t>培训人员、工作人员满意度</t>
  </si>
  <si>
    <t>培训人员、工作人员满意度95%以上</t>
  </si>
  <si>
    <t>目标1：乡镇人民代表视察至少每年举行一次。
目标2：视察出席代表达到53人以上。
目标3：代表评议出席代表到53人以上。
目标4：乡镇人大下乡办公7次以上。
霞若乡人大主席团办公支出成本：30000元；</t>
  </si>
  <si>
    <t>人大代表视察、评议开展次数</t>
  </si>
  <si>
    <t>1.00</t>
  </si>
  <si>
    <t>视察、评议工作人大代表出席人次</t>
  </si>
  <si>
    <t>53</t>
  </si>
  <si>
    <t>乡镇人大下乡办公</t>
  </si>
  <si>
    <t>人大代表视察、评议工作开展各项工作合格率</t>
  </si>
  <si>
    <t>人大代表视察、评议工作开展各项工作合格率达100%</t>
  </si>
  <si>
    <t>人大代表视察、评议工作完成时间</t>
  </si>
  <si>
    <t>人大代表视察、评议工作完成时间2025年12月31日</t>
  </si>
  <si>
    <t>视察项目的可行性</t>
  </si>
  <si>
    <t>有所提高</t>
  </si>
  <si>
    <t>视察项目的可行性有所提高</t>
  </si>
  <si>
    <t>人大代表视察、评议长效机制的健全性</t>
  </si>
  <si>
    <t>建立建全</t>
  </si>
  <si>
    <t>人大代表视察、评议长效机制建立建全</t>
  </si>
  <si>
    <t>持续保障人大工作正常开展</t>
  </si>
  <si>
    <t>人大代表满意度</t>
  </si>
  <si>
    <t>人大代表满意度达90%</t>
  </si>
  <si>
    <t>成本指标</t>
  </si>
  <si>
    <t>经济成本指标</t>
  </si>
  <si>
    <t>经济成本</t>
  </si>
  <si>
    <t>30000</t>
  </si>
  <si>
    <t>元</t>
  </si>
  <si>
    <t>经济成本30000元</t>
  </si>
  <si>
    <t>？ 服务体系完善：建立健全辖区残疾人康复、就业、教育、无障碍改造等全链条服务机制。
？ 就业提升：残疾人就业率逐年提高（如每年提升2%-3%）。
？ 信息化建设：实现残疾人信息动态管理、数据可视化与部门共享。
？ 社会参与：推动残疾人参与社会活动比例提升，增强社会融合度。
？ 队伍建设：形成专业化、稳定化的残疾人工作队伍，人员培训覆盖率100%。</t>
  </si>
  <si>
    <t>残疾人专职管理员</t>
  </si>
  <si>
    <t>1人</t>
  </si>
  <si>
    <t>人</t>
  </si>
  <si>
    <t xml:space="preserve">残疾人专职管理员1人 </t>
  </si>
  <si>
    <t>工资发放准确率</t>
  </si>
  <si>
    <t>工资发放准确率100%</t>
  </si>
  <si>
    <t>五险拨付准确率</t>
  </si>
  <si>
    <t>五险拨付准确率达100%</t>
  </si>
  <si>
    <t>于规定时限完成</t>
  </si>
  <si>
    <t>于规定时限前完成拨付</t>
  </si>
  <si>
    <t>提升受益群众满意度</t>
  </si>
  <si>
    <t>持续保障残疾人专干基本生活</t>
  </si>
  <si>
    <t>保障</t>
  </si>
  <si>
    <t>持续保障残疾人基本说</t>
  </si>
  <si>
    <t>受益群众满意度</t>
  </si>
  <si>
    <t>受益群众满意度达90%以上</t>
  </si>
  <si>
    <t>做好本部门人员、公用经费保障，按规定落实干部职工各项待遇，支持部门正常履职。
解聘干部生活补助发放12人，总金额282000元。</t>
  </si>
  <si>
    <t>发放解聘干部生活补助人数</t>
  </si>
  <si>
    <t>12</t>
  </si>
  <si>
    <t>发放解聘干部生活补助13人</t>
  </si>
  <si>
    <t>解聘干部生活补助及时发放</t>
  </si>
  <si>
    <t>每月20日前发放</t>
  </si>
  <si>
    <t>在每月20日前完成生活补助发放</t>
  </si>
  <si>
    <t>保障解聘干部生活</t>
  </si>
  <si>
    <t>持续保障社会稳定</t>
  </si>
  <si>
    <t>群众满意度达85%以上</t>
  </si>
  <si>
    <t>282000</t>
  </si>
  <si>
    <t>经济成本282000</t>
  </si>
  <si>
    <t>保障环境卫生，按标准处理污水。全年电费缴纳、设备维护、工人工资发放、日常清理设备购置经费支出约300000元</t>
  </si>
  <si>
    <t>支付工人工资</t>
  </si>
  <si>
    <t>支付工人工资4名</t>
  </si>
  <si>
    <t>设备检修</t>
  </si>
  <si>
    <t>全年设备检修5次</t>
  </si>
  <si>
    <t>两污清理覆盖范围</t>
  </si>
  <si>
    <t>8</t>
  </si>
  <si>
    <t>个</t>
  </si>
  <si>
    <t>两污清理覆盖8个村社区</t>
  </si>
  <si>
    <t>缴纳电费</t>
  </si>
  <si>
    <t>次/月</t>
  </si>
  <si>
    <t>缴纳12月电费</t>
  </si>
  <si>
    <t>各项工作验收合格率</t>
  </si>
  <si>
    <t>各项工作验收合格率达100%</t>
  </si>
  <si>
    <t>于规定时限前完成工作</t>
  </si>
  <si>
    <t>2026年12月31日前</t>
  </si>
  <si>
    <t>于2026年12月31日前完成工作</t>
  </si>
  <si>
    <t>生态效益</t>
  </si>
  <si>
    <t>减少农村垃圾、污水污染</t>
  </si>
  <si>
    <t>减少</t>
  </si>
  <si>
    <t>持续改善农村人居环境</t>
  </si>
  <si>
    <t>受益群众满意度90%以上</t>
  </si>
  <si>
    <t>250000</t>
  </si>
  <si>
    <t>实施方案</t>
  </si>
  <si>
    <t>2026年村社区运转经费260000元</t>
  </si>
  <si>
    <t>保障8个村社区正常运转</t>
  </si>
  <si>
    <t>村社区正常运转率</t>
  </si>
  <si>
    <t>98</t>
  </si>
  <si>
    <t>村社区正常运转率达98%以上</t>
  </si>
  <si>
    <t>资金使用及时</t>
  </si>
  <si>
    <t>及时</t>
  </si>
  <si>
    <t>资金及时使用</t>
  </si>
  <si>
    <t>提升村社区服务积极性</t>
  </si>
  <si>
    <t>持续提升群众满意度</t>
  </si>
  <si>
    <t>群众满意度95%</t>
  </si>
  <si>
    <t>260000</t>
  </si>
  <si>
    <t>经济成本260000元</t>
  </si>
  <si>
    <t xml:space="preserve">1. 精准保障基本生活：按时足额发放补助资金，确保符合条件的60岁以上农村党员应享尽享，资金到位率、发放及时率均达100%，有效改善其生产生活条件。
2. 规范资金管理与动态调整：实行补助对象“一年一申报、一年一审批”的动态管理，精准核实人员信息，确保资金专款专用，预算执行规范高效。
3. 落实政策关怀：结合重大节点开展走访慰问，传递党组织温暖，提升老党员对政策的知晓度和满意度。
</t>
  </si>
  <si>
    <t>60岁以上农村党员人数</t>
  </si>
  <si>
    <t>255</t>
  </si>
  <si>
    <t>60岁以上农村党员人数255人</t>
  </si>
  <si>
    <t>60岁以上农村党员补助覆盖率</t>
  </si>
  <si>
    <t>60岁以上农村党员补助覆盖率100%</t>
  </si>
  <si>
    <t>资金拨付及时</t>
  </si>
  <si>
    <t>保障60岁以上农村党员生活</t>
  </si>
  <si>
    <t>60岁以上农村党员满意度</t>
  </si>
  <si>
    <t>60岁以上农村党员满意度85%</t>
  </si>
  <si>
    <t>补助金额</t>
  </si>
  <si>
    <t>306000</t>
  </si>
  <si>
    <t>1. 薪酬保障
？ 按时足额发放工资及补贴，发放及时率≥99%。
？ 人均年度工资较上一年度增长不低于X%（根据财政预算确定）。
2. 绩效管理
？ 建立绩效评价体系并执行，考核覆盖率100%。
？ 绩效优秀人员比例达到XX%以上。
3. 资金安全与规范
？ 发放资金无截留、挪用等违规现象。
？ 工资发放明细公开率100%。
4. 服务成效
？ 居民满意度调查得分≥90分。
？ 网格化管理、应急响应等工作完成率≥98%。</t>
  </si>
  <si>
    <t>村民小组党支部书记、组长"一肩挑"补贴</t>
  </si>
  <si>
    <t xml:space="preserve">92 </t>
  </si>
  <si>
    <t>村委会主任</t>
  </si>
  <si>
    <t xml:space="preserve">村委会主任7人 </t>
  </si>
  <si>
    <t>社区主任</t>
  </si>
  <si>
    <t>村委会副主任</t>
  </si>
  <si>
    <t>14</t>
  </si>
  <si>
    <t>社区居委会副主任</t>
  </si>
  <si>
    <t>村党总支副书记补贴</t>
  </si>
  <si>
    <t>社区党总副书记补贴</t>
  </si>
  <si>
    <t>社区党总支副书记补贴</t>
  </si>
  <si>
    <t>村监督委员会专职主任</t>
  </si>
  <si>
    <t>社区监督委员会专职主任</t>
  </si>
  <si>
    <t>村委员</t>
  </si>
  <si>
    <t xml:space="preserve">村委员7人  </t>
  </si>
  <si>
    <t>社区委员</t>
  </si>
  <si>
    <t xml:space="preserve">人 </t>
  </si>
  <si>
    <t>社区委员1人</t>
  </si>
  <si>
    <t>村（社区）监督委员</t>
  </si>
  <si>
    <t>16</t>
  </si>
  <si>
    <t>按时发放</t>
  </si>
  <si>
    <t>12月31日</t>
  </si>
  <si>
    <t>提升服务效能</t>
  </si>
  <si>
    <t>92</t>
  </si>
  <si>
    <t>村、社区工资及补贴</t>
  </si>
  <si>
    <t>4373136</t>
  </si>
  <si>
    <t>村、社区工资及补贴3459744元</t>
  </si>
  <si>
    <t>村（社区）监督委员工资资金23040元</t>
  </si>
  <si>
    <t>工资发放16人</t>
  </si>
  <si>
    <t>发放次数</t>
  </si>
  <si>
    <t>12次</t>
  </si>
  <si>
    <t>发放次数达12次</t>
  </si>
  <si>
    <t>资金拨付正确率</t>
  </si>
  <si>
    <t>资金拨付正确率100%</t>
  </si>
  <si>
    <t>每月20日前完成发放</t>
  </si>
  <si>
    <t>20日前</t>
  </si>
  <si>
    <t>显著提升干部工作积极性</t>
  </si>
  <si>
    <t>村社区干部满意度</t>
  </si>
  <si>
    <t>村社区干部满意度达90%以上</t>
  </si>
  <si>
    <t>23040</t>
  </si>
  <si>
    <t>经济成本23040元</t>
  </si>
  <si>
    <t>92个村民小组运转经费92000元</t>
  </si>
  <si>
    <t>保障92个村社区正常运转</t>
  </si>
  <si>
    <t>92000</t>
  </si>
  <si>
    <t>经济成本92000元</t>
  </si>
  <si>
    <t>目标1：乡镇人民代表大会至少举行一次。
目标2：会议出席人数达到78人次以上。
人大会议经费成本：20000元</t>
  </si>
  <si>
    <t>人民代表大会议开展次数</t>
  </si>
  <si>
    <t>人民代表大会议开展次数每年至少举行1次</t>
  </si>
  <si>
    <t>会议出席人数</t>
  </si>
  <si>
    <t>78</t>
  </si>
  <si>
    <t>人次</t>
  </si>
  <si>
    <t>会议出席人数达到78人次</t>
  </si>
  <si>
    <t>人大会议开展上座率</t>
  </si>
  <si>
    <t>人大会议开展上座率100%</t>
  </si>
  <si>
    <t>人民代表大会议开展完成时间</t>
  </si>
  <si>
    <t>人民代表大会议开展完成时间2025年12月31日</t>
  </si>
  <si>
    <t>人大代表参政积极性</t>
  </si>
  <si>
    <t>人大代表参政积极性有所提高</t>
  </si>
  <si>
    <t>持续提升参会积极性</t>
  </si>
  <si>
    <t>参会人员满意度</t>
  </si>
  <si>
    <t>参会人员满意度达90%</t>
  </si>
  <si>
    <t>20000</t>
  </si>
  <si>
    <t>经济成本20000元</t>
  </si>
  <si>
    <t>目标1：乡镇人民代表培训至少每年举行一次。
目标2：培训出席达到47人以上。
人大培训专项经费成本：23000元；</t>
  </si>
  <si>
    <t>人大代表培训开展次数</t>
  </si>
  <si>
    <t>人大代表培训开展次数每年至少举行一次</t>
  </si>
  <si>
    <t>人大代表培训上座率</t>
  </si>
  <si>
    <t>人大代表培训上座率达100%</t>
  </si>
  <si>
    <t>人大代表培训完成时限</t>
  </si>
  <si>
    <t>2025年12月31日之前完成培训</t>
  </si>
  <si>
    <t>提高党内政策认知率</t>
  </si>
  <si>
    <t>持续提升群众参会积极性</t>
  </si>
  <si>
    <t>培训人员满意度</t>
  </si>
  <si>
    <t>80</t>
  </si>
  <si>
    <t>培训人员满意度80%以上</t>
  </si>
  <si>
    <t>2025年霞若乡遗属补助发放16人 ，全年共148387.2 元。</t>
  </si>
  <si>
    <t>霞若乡遗属补助人数</t>
  </si>
  <si>
    <t>15</t>
  </si>
  <si>
    <t>霞若乡遗属补助15人</t>
  </si>
  <si>
    <t>每月20前</t>
  </si>
  <si>
    <t>于每月20日前完成发放工作</t>
  </si>
  <si>
    <t>保障遗属基本生活</t>
  </si>
  <si>
    <t>遗属满意度</t>
  </si>
  <si>
    <t>遗属满意度90%以上</t>
  </si>
  <si>
    <t>"目标1：物资采购成本15000元。
目标2：下乡宣传、入户等工作20次以上，成本15000元</t>
  </si>
  <si>
    <t>下乡宣传、入户等工作</t>
  </si>
  <si>
    <t>20</t>
  </si>
  <si>
    <t>下乡宣传、入户等工作20次以上</t>
  </si>
  <si>
    <t>物资采购</t>
  </si>
  <si>
    <t>物资采购一次以上</t>
  </si>
  <si>
    <t>各项工作验收完成合格率</t>
  </si>
  <si>
    <t>各项工作验收完成合格率100%</t>
  </si>
  <si>
    <t>物资采购时间</t>
  </si>
  <si>
    <t>本年度12月31日前完成物资采购</t>
  </si>
  <si>
    <t>下乡工作完成时间</t>
  </si>
  <si>
    <t>本年度12月31日前完成下乡所有工作</t>
  </si>
  <si>
    <t>提升工作业务能力</t>
  </si>
  <si>
    <t>乡镇工作开展基本规范</t>
  </si>
  <si>
    <t>乡镇工作开展规范性</t>
  </si>
  <si>
    <t>规范</t>
  </si>
  <si>
    <t>持续保障武装部工作正常开展</t>
  </si>
  <si>
    <t>广大党员、群众干部满意度</t>
  </si>
  <si>
    <t>广大党员、群众满意度达80%以上</t>
  </si>
  <si>
    <t>目标1：财务业务咨询3次；业务咨询成本为15000元
目标2：财务日常办公经费成本5000元
合计金额：20000元</t>
  </si>
  <si>
    <t>财政业务咨询次数</t>
  </si>
  <si>
    <t>财政业务咨询次数3次及以上</t>
  </si>
  <si>
    <t>办公用品采购</t>
  </si>
  <si>
    <t>办公用品采购一次以上</t>
  </si>
  <si>
    <t>财务咨询正确率</t>
  </si>
  <si>
    <t>财务咨询正确率达100%</t>
  </si>
  <si>
    <t>办公用品采购合格率</t>
  </si>
  <si>
    <t>办公用品采购合格率达100%</t>
  </si>
  <si>
    <t>于2025年12月31日前完成资金拨付</t>
  </si>
  <si>
    <t>工作完成时限</t>
  </si>
  <si>
    <t>提升财政所工作效率及效果</t>
  </si>
  <si>
    <t>是否</t>
  </si>
  <si>
    <t>财政所工作人员对日常办公及业务咨询结果的满意度</t>
  </si>
  <si>
    <t>财政所工作人员对日常办公及业务咨询结果的满意度达90%及以上</t>
  </si>
  <si>
    <t>乡村工作经费100000元</t>
  </si>
  <si>
    <t>工作开展次数</t>
  </si>
  <si>
    <t>工作开展次数3次及以上</t>
  </si>
  <si>
    <t>2026年12月31日</t>
  </si>
  <si>
    <t>于2026年12月31日前完成资金拨付</t>
  </si>
  <si>
    <t>提升我乡工作开展水平</t>
  </si>
  <si>
    <t>群众满意度达到90%及以上</t>
  </si>
  <si>
    <t>100000</t>
  </si>
  <si>
    <t>乡镇工作经费控制为100000元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</si>
  <si>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</si>
  <si>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</si>
  <si>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</si>
  <si>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</si>
  <si>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</si>
  <si>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我单位不涉及2026年部门政府性基金预算支出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</si>
  <si>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</si>
  <si>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</si>
  <si>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</si>
  <si>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</si>
  <si>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</si>
  <si>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</si>
  <si>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</si>
  <si>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</si>
  <si>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</si>
  <si>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</si>
  <si>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</si>
  <si>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我单位不涉及部门政府采购预算表</t>
  </si>
  <si>
    <t>预算08表</t>
  </si>
  <si>
    <t>2026年部门政府购买服务预算表</t>
  </si>
  <si>
    <t>政府购买服务项目</t>
  </si>
  <si>
    <t>政府购买服务目录</t>
  </si>
  <si>
    <t>我单位不涉及2026年部门政府购买服务预算表</t>
  </si>
  <si>
    <t>预算09-1表</t>
  </si>
  <si>
    <t>2026年对下转移支付预算表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</si>
  <si>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</si>
  <si>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</si>
  <si>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</si>
  <si>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</si>
  <si>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</si>
  <si>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</si>
  <si>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</si>
  <si>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我单位不涉及2026年对下转移支付预算表</t>
  </si>
  <si>
    <t>预算09-2表</t>
  </si>
  <si>
    <t>2026年对下转移支付绩效目标表</t>
  </si>
  <si>
    <t/>
  </si>
  <si>
    <t>我单位不涉及2026年对下转移支付绩效目标表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</si>
  <si>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</si>
  <si>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</si>
  <si>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</si>
  <si>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</si>
  <si>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</si>
  <si>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</si>
  <si>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</si>
  <si>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</si>
  <si>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</si>
  <si>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我单位不涉及2026年新增资产配置表</t>
  </si>
  <si>
    <t>预算11表</t>
  </si>
  <si>
    <t>2026年上级补助项目支出预算表</t>
  </si>
  <si>
    <t>上级补助</t>
  </si>
  <si>
    <t>我单位不涉及2026年上级补助项目支出预算表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</si>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</sst>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43" fillId="0" borderId="7">
      <alignment horizontal="right" vertical="center"/>
    </xf>
    <xf numFmtId="49" fontId="43" fillId="0" borderId="7">
      <alignment horizontal="left" vertical="center" wrapText="1"/>
    </xf>
    <xf numFmtId="176" fontId="43" fillId="0" borderId="7">
      <alignment horizontal="right" vertical="center"/>
    </xf>
    <xf numFmtId="177" fontId="43" fillId="0" borderId="7">
      <alignment horizontal="right" vertical="center"/>
    </xf>
    <xf numFmtId="178" fontId="43" fillId="0" borderId="7">
      <alignment horizontal="right" vertical="center"/>
    </xf>
    <xf numFmtId="179" fontId="43" fillId="0" borderId="7">
      <alignment horizontal="right" vertical="center"/>
    </xf>
    <xf numFmtId="10" fontId="43" fillId="0" borderId="7">
      <alignment horizontal="right" vertical="center"/>
    </xf>
    <xf numFmtId="180" fontId="43" fillId="0" borderId="7">
      <alignment horizontal="right" vertical="center"/>
    </xf>
  </cellStyleXfs>
  <cellXfs count="250">
    <xf numFmtId="0" fontId="0" fillId="0" borderId="0" xfId="0" applyFont="1">
      <alignment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7" fillId="0" borderId="7" xfId="50" applyNumberFormat="1" applyFont="1" applyBorder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4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>
      <alignment horizontal="right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righ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" fontId="4" fillId="0" borderId="12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>
      <alignment vertical="center"/>
    </xf>
    <xf numFmtId="0" fontId="7" fillId="0" borderId="7" xfId="0" applyFont="1" applyBorder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176" fontId="7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3" fontId="6" fillId="0" borderId="7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right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9" fontId="6" fillId="0" borderId="0" xfId="0" applyNumberFormat="1" applyFont="1" applyAlignme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7" xfId="0" applyFont="1" applyBorder="1">
      <alignment vertical="center"/>
    </xf>
    <xf numFmtId="4" fontId="4" fillId="0" borderId="7" xfId="0" applyNumberFormat="1" applyFont="1" applyBorder="1">
      <alignment vertical="center"/>
    </xf>
    <xf numFmtId="0" fontId="17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4" fontId="4" fillId="0" borderId="7" xfId="0" applyNumberFormat="1" applyFont="1" applyBorder="1" applyProtection="1">
      <alignment vertical="center"/>
      <protection locked="0"/>
    </xf>
    <xf numFmtId="0" fontId="17" fillId="0" borderId="7" xfId="0" applyFont="1" applyBorder="1" applyProtection="1">
      <alignment vertical="center"/>
      <protection locked="0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4" fontId="17" fillId="0" borderId="7" xfId="0" applyNumberFormat="1" applyFont="1" applyBorder="1">
      <alignment vertical="center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20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" fontId="4" fillId="0" borderId="12" xfId="0" applyNumberFormat="1" applyFont="1" applyBorder="1">
      <alignment vertical="center"/>
    </xf>
    <xf numFmtId="4" fontId="4" fillId="0" borderId="12" xfId="0" applyNumberFormat="1" applyFont="1" applyBorder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/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right" vertical="center"/>
    </xf>
    <xf numFmtId="4" fontId="17" fillId="0" borderId="13" xfId="0" applyNumberFormat="1" applyFont="1" applyBorder="1" applyAlignment="1">
      <alignment horizontal="right" vertical="center"/>
    </xf>
    <xf numFmtId="4" fontId="17" fillId="0" borderId="7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4" fontId="17" fillId="0" borderId="13" xfId="0" applyNumberFormat="1" applyFont="1" applyBorder="1" applyAlignment="1" applyProtection="1">
      <alignment horizontal="right" vertical="center"/>
      <protection locked="0"/>
    </xf>
    <xf numFmtId="4" fontId="17" fillId="0" borderId="7" xfId="0" applyNumberFormat="1" applyFont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Zeros="0" tabSelected="1" workbookViewId="0">
      <selection activeCell="A1" sqref="A1"/>
    </sheetView>
  </sheetViews>
  <sheetFormatPr defaultColWidth="10.712962962963" defaultRowHeight="12" customHeight="1" outlineLevelCol="3"/>
  <cols>
    <col min="1" max="1" width="37.1388888888889" customWidth="1"/>
    <col min="2" max="2" width="41.5740740740741" customWidth="1"/>
    <col min="3" max="3" width="42.712962962963" customWidth="1"/>
    <col min="4" max="4" width="39.5740740740741" customWidth="1"/>
  </cols>
  <sheetData>
    <row r="1" ht="19.5" customHeight="1" spans="1:4">
      <c r="D1" s="111" t="s">
        <v>0</v>
      </c>
    </row>
    <row r="2" ht="36" customHeight="1" spans="1:4">
      <c r="A2" s="4" t="s">
        <v>1</v>
      </c>
      <c r="B2" s="235"/>
      <c r="C2" s="235"/>
      <c r="D2" s="235"/>
    </row>
    <row r="3" ht="24" customHeight="1" spans="1:4">
      <c r="A3" s="39" t="str">
        <f>"单位名称："&amp;"德钦县霞若傈僳族乡人民政府"</f>
        <v>单位名称：德钦县霞若傈僳族乡人民政府</v>
      </c>
      <c r="B3" s="236"/>
      <c r="C3" s="236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02" t="s">
        <v>8</v>
      </c>
      <c r="B7" s="153">
        <v>34317874.65</v>
      </c>
      <c r="C7" s="202" t="s">
        <v>9</v>
      </c>
      <c r="D7" s="153">
        <v>21600472.91</v>
      </c>
    </row>
    <row r="8" ht="22.5" customHeight="1" spans="1:4">
      <c r="A8" s="202" t="s">
        <v>10</v>
      </c>
      <c r="B8" s="153"/>
      <c r="C8" s="202" t="s">
        <v>11</v>
      </c>
      <c r="D8" s="153"/>
    </row>
    <row r="9" ht="22.5" customHeight="1" spans="1:4">
      <c r="A9" s="202" t="s">
        <v>12</v>
      </c>
      <c r="B9" s="153"/>
      <c r="C9" s="202" t="s">
        <v>13</v>
      </c>
      <c r="D9" s="153"/>
    </row>
    <row r="10" ht="22.5" customHeight="1" spans="1:4">
      <c r="A10" s="202" t="s">
        <v>14</v>
      </c>
      <c r="B10" s="107"/>
      <c r="C10" s="202" t="s">
        <v>15</v>
      </c>
      <c r="D10" s="153">
        <v>30000</v>
      </c>
    </row>
    <row r="11" ht="22.5" customHeight="1" spans="1:4">
      <c r="A11" s="202" t="s">
        <v>16</v>
      </c>
      <c r="B11" s="153"/>
      <c r="C11" s="198" t="s">
        <v>17</v>
      </c>
      <c r="D11" s="107"/>
    </row>
    <row r="12" ht="22.5" customHeight="1" spans="1:4">
      <c r="A12" s="202" t="s">
        <v>18</v>
      </c>
      <c r="B12" s="107"/>
      <c r="C12" s="198" t="s">
        <v>19</v>
      </c>
      <c r="D12" s="107"/>
    </row>
    <row r="13" ht="22.5" customHeight="1" spans="1:4">
      <c r="A13" s="202" t="s">
        <v>20</v>
      </c>
      <c r="B13" s="107"/>
      <c r="C13" s="198" t="s">
        <v>21</v>
      </c>
      <c r="D13" s="107">
        <v>1487358.2</v>
      </c>
    </row>
    <row r="14" ht="22.5" customHeight="1" spans="1:4">
      <c r="A14" s="202" t="s">
        <v>22</v>
      </c>
      <c r="B14" s="107"/>
      <c r="C14" s="198" t="s">
        <v>23</v>
      </c>
      <c r="D14" s="107">
        <v>2590897.34</v>
      </c>
    </row>
    <row r="15" ht="22.5" customHeight="1" spans="1:4">
      <c r="A15" s="237" t="s">
        <v>24</v>
      </c>
      <c r="B15" s="107"/>
      <c r="C15" s="198" t="s">
        <v>25</v>
      </c>
      <c r="D15" s="107">
        <v>1937307.42</v>
      </c>
    </row>
    <row r="16" ht="22.5" customHeight="1" spans="1:4">
      <c r="A16" s="237" t="s">
        <v>26</v>
      </c>
      <c r="B16" s="238"/>
      <c r="C16" s="198" t="s">
        <v>27</v>
      </c>
      <c r="D16" s="107"/>
    </row>
    <row r="17" ht="22.5" customHeight="1" spans="1:4">
      <c r="A17" s="239"/>
      <c r="B17" s="240"/>
      <c r="C17" s="198" t="s">
        <v>28</v>
      </c>
      <c r="D17" s="107">
        <v>780</v>
      </c>
    </row>
    <row r="18" ht="22.5" customHeight="1" spans="1:4">
      <c r="A18" s="241"/>
      <c r="B18" s="241"/>
      <c r="C18" s="198" t="s">
        <v>29</v>
      </c>
      <c r="D18" s="107">
        <v>4714979.06</v>
      </c>
    </row>
    <row r="19" ht="22.5" customHeight="1" spans="1:4">
      <c r="A19" s="241"/>
      <c r="B19" s="241"/>
      <c r="C19" s="198" t="s">
        <v>30</v>
      </c>
      <c r="D19" s="107"/>
    </row>
    <row r="20" ht="22.5" customHeight="1" spans="1:4">
      <c r="A20" s="241"/>
      <c r="B20" s="241"/>
      <c r="C20" s="198" t="s">
        <v>31</v>
      </c>
      <c r="D20" s="107"/>
    </row>
    <row r="21" ht="22.5" customHeight="1" spans="1:4">
      <c r="A21" s="241"/>
      <c r="B21" s="241"/>
      <c r="C21" s="198" t="s">
        <v>32</v>
      </c>
      <c r="D21" s="107"/>
    </row>
    <row r="22" ht="22.5" customHeight="1" spans="1:4">
      <c r="A22" s="241"/>
      <c r="B22" s="241"/>
      <c r="C22" s="198" t="s">
        <v>33</v>
      </c>
      <c r="D22" s="107"/>
    </row>
    <row r="23" ht="22.5" customHeight="1" spans="1:4">
      <c r="A23" s="241"/>
      <c r="B23" s="241"/>
      <c r="C23" s="198" t="s">
        <v>34</v>
      </c>
      <c r="D23" s="107"/>
    </row>
    <row r="24" ht="22.5" customHeight="1" spans="1:4">
      <c r="A24" s="241"/>
      <c r="B24" s="241"/>
      <c r="C24" s="198" t="s">
        <v>35</v>
      </c>
      <c r="D24" s="107"/>
    </row>
    <row r="25" ht="22.5" customHeight="1" spans="1:4">
      <c r="A25" s="241"/>
      <c r="B25" s="241"/>
      <c r="C25" s="198" t="s">
        <v>36</v>
      </c>
      <c r="D25" s="107">
        <v>1956079.72</v>
      </c>
    </row>
    <row r="26" ht="22.5" customHeight="1" spans="1:4">
      <c r="A26" s="241"/>
      <c r="B26" s="241"/>
      <c r="C26" s="198" t="s">
        <v>37</v>
      </c>
      <c r="D26" s="107"/>
    </row>
    <row r="27" ht="22.5" customHeight="1" spans="1:4">
      <c r="A27" s="241"/>
      <c r="B27" s="241"/>
      <c r="C27" s="198" t="s">
        <v>38</v>
      </c>
      <c r="D27" s="107"/>
    </row>
    <row r="28" ht="22.5" customHeight="1" spans="1:4">
      <c r="A28" s="241"/>
      <c r="B28" s="241"/>
      <c r="C28" s="198" t="s">
        <v>39</v>
      </c>
      <c r="D28" s="107"/>
    </row>
    <row r="29" ht="22.5" customHeight="1" spans="1:4">
      <c r="A29" s="241"/>
      <c r="B29" s="241"/>
      <c r="C29" s="198" t="s">
        <v>40</v>
      </c>
      <c r="D29" s="107"/>
    </row>
    <row r="30" ht="22.5" customHeight="1" spans="1:4">
      <c r="A30" s="242"/>
      <c r="B30" s="243"/>
      <c r="C30" s="198" t="s">
        <v>41</v>
      </c>
      <c r="D30" s="107"/>
    </row>
    <row r="31" ht="22.5" customHeight="1" spans="1:4">
      <c r="A31" s="242"/>
      <c r="B31" s="243"/>
      <c r="C31" s="198" t="s">
        <v>42</v>
      </c>
      <c r="D31" s="107"/>
    </row>
    <row r="32" ht="22.5" customHeight="1" spans="1:4">
      <c r="A32" s="242"/>
      <c r="B32" s="243"/>
      <c r="C32" s="198" t="s">
        <v>43</v>
      </c>
      <c r="D32" s="107"/>
    </row>
    <row r="33" ht="22.5" customHeight="1" spans="1:4">
      <c r="A33" s="242"/>
      <c r="B33" s="243"/>
      <c r="C33" s="198" t="s">
        <v>44</v>
      </c>
      <c r="D33" s="107"/>
    </row>
    <row r="34" ht="22.5" customHeight="1" spans="1:4">
      <c r="A34" s="242" t="s">
        <v>45</v>
      </c>
      <c r="B34" s="244">
        <v>34317874.65</v>
      </c>
      <c r="C34" s="203" t="s">
        <v>46</v>
      </c>
      <c r="D34" s="245">
        <v>34317874.65</v>
      </c>
    </row>
    <row r="35" ht="22.5" customHeight="1" spans="1:4">
      <c r="A35" s="237" t="s">
        <v>47</v>
      </c>
      <c r="B35" s="151"/>
      <c r="C35" s="202" t="s">
        <v>48</v>
      </c>
      <c r="D35" s="49"/>
    </row>
    <row r="36" ht="22.5" customHeight="1" spans="1:4">
      <c r="A36" s="237" t="s">
        <v>49</v>
      </c>
      <c r="B36" s="151"/>
      <c r="C36" s="202" t="s">
        <v>49</v>
      </c>
      <c r="D36" s="48"/>
    </row>
    <row r="37" ht="22.5" customHeight="1" spans="1:4">
      <c r="A37" s="237" t="s">
        <v>50</v>
      </c>
      <c r="B37" s="246"/>
      <c r="C37" s="202" t="s">
        <v>50</v>
      </c>
      <c r="D37" s="49"/>
    </row>
    <row r="38" ht="22.5" customHeight="1" spans="1:4">
      <c r="A38" s="247" t="s">
        <v>51</v>
      </c>
      <c r="B38" s="248">
        <v>34317874.65</v>
      </c>
      <c r="C38" s="203" t="s">
        <v>52</v>
      </c>
      <c r="D38" s="249">
        <v>34317874.65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83" orientation="landscape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3" sqref="A13"/>
    </sheetView>
  </sheetViews>
  <sheetFormatPr defaultColWidth="10.712962962963" defaultRowHeight="14.25" customHeight="1" outlineLevelCol="5"/>
  <cols>
    <col min="1" max="1" width="37.5740740740741" customWidth="1"/>
    <col min="2" max="2" width="19.712962962963" customWidth="1"/>
    <col min="3" max="3" width="37.5740740740741" customWidth="1"/>
    <col min="4" max="6" width="33.2777777777778" customWidth="1"/>
  </cols>
  <sheetData>
    <row r="1" ht="15.75" customHeight="1" spans="1:6">
      <c r="A1" s="118">
        <v>1</v>
      </c>
      <c r="B1" s="119">
        <v>0</v>
      </c>
      <c r="C1" s="118">
        <v>1</v>
      </c>
      <c r="D1" s="120"/>
      <c r="E1" s="120"/>
      <c r="F1" s="111" t="s">
        <v>689</v>
      </c>
    </row>
    <row r="2" ht="36.75" customHeight="1" spans="1:6">
      <c r="A2" s="121" t="s">
        <v>690</v>
      </c>
      <c r="B2" s="122" t="s">
        <v>691</v>
      </c>
      <c r="C2" s="123"/>
      <c r="D2" s="124"/>
      <c r="E2" s="124"/>
      <c r="F2" s="124"/>
    </row>
    <row r="3" ht="13.5" customHeight="1" spans="1:6">
      <c r="A3" s="6" t="str">
        <f>"单位名称："&amp;"德钦县霞若傈僳族乡人民政府"</f>
        <v>单位名称：德钦县霞若傈僳族乡人民政府</v>
      </c>
      <c r="B3" s="6" t="s">
        <v>692</v>
      </c>
      <c r="C3" s="118"/>
      <c r="D3" s="120"/>
      <c r="E3" s="120"/>
      <c r="F3" s="111" t="s">
        <v>2</v>
      </c>
    </row>
    <row r="4" ht="19.5" customHeight="1" spans="1:6">
      <c r="A4" s="125" t="s">
        <v>228</v>
      </c>
      <c r="B4" s="126" t="s">
        <v>75</v>
      </c>
      <c r="C4" s="127" t="s">
        <v>76</v>
      </c>
      <c r="D4" s="13" t="s">
        <v>693</v>
      </c>
      <c r="E4" s="13"/>
      <c r="F4" s="14"/>
    </row>
    <row r="5" ht="18.75" customHeight="1" spans="1:6">
      <c r="A5" s="128"/>
      <c r="B5" s="129"/>
      <c r="C5" s="116"/>
      <c r="D5" s="115" t="s">
        <v>57</v>
      </c>
      <c r="E5" s="115" t="s">
        <v>77</v>
      </c>
      <c r="F5" s="115" t="s">
        <v>78</v>
      </c>
    </row>
    <row r="6" ht="18.75" customHeight="1" spans="1:6">
      <c r="A6" s="128">
        <v>1</v>
      </c>
      <c r="B6" s="130" t="s">
        <v>183</v>
      </c>
      <c r="C6" s="116">
        <v>3</v>
      </c>
      <c r="D6" s="115">
        <v>4</v>
      </c>
      <c r="E6" s="115">
        <v>5</v>
      </c>
      <c r="F6" s="115">
        <v>6</v>
      </c>
    </row>
    <row r="7" ht="22.5" customHeight="1" spans="1:6">
      <c r="A7" s="131"/>
      <c r="B7" s="105"/>
      <c r="C7" s="105"/>
      <c r="D7" s="106"/>
      <c r="E7" s="132"/>
      <c r="F7" s="132"/>
    </row>
    <row r="8" ht="22.5" customHeight="1" spans="1:6">
      <c r="A8" s="131"/>
      <c r="B8" s="105"/>
      <c r="C8" s="105"/>
      <c r="D8" s="106"/>
      <c r="E8" s="132"/>
      <c r="F8" s="132"/>
    </row>
    <row r="9" ht="22.5" customHeight="1" spans="1:6">
      <c r="A9" s="133" t="s">
        <v>138</v>
      </c>
      <c r="B9" s="134" t="s">
        <v>138</v>
      </c>
      <c r="C9" s="135" t="s">
        <v>138</v>
      </c>
      <c r="D9" s="136"/>
      <c r="E9" s="137"/>
      <c r="F9" s="137"/>
    </row>
    <row r="10" customHeight="1" spans="1:6">
      <c r="A10" t="s">
        <v>694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9" right="0.39" top="0.58" bottom="0.58" header="0.5" footer="0.5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showZeros="0" workbookViewId="0">
      <selection activeCell="A13" sqref="A13"/>
    </sheetView>
  </sheetViews>
  <sheetFormatPr defaultColWidth="10.712962962963" defaultRowHeight="14.25" customHeight="1"/>
  <cols>
    <col min="1" max="1" width="45.712962962963" customWidth="1"/>
    <col min="2" max="2" width="25.2777777777778" customWidth="1"/>
    <col min="3" max="3" width="41.1388888888889" customWidth="1"/>
    <col min="4" max="4" width="9" customWidth="1"/>
    <col min="5" max="5" width="12" customWidth="1"/>
    <col min="6" max="17" width="19.2777777777778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53"/>
      <c r="P1" s="53"/>
      <c r="Q1" s="37" t="s">
        <v>695</v>
      </c>
    </row>
    <row r="2" ht="35.25" customHeight="1" spans="1:17">
      <c r="A2" s="38" t="s">
        <v>696</v>
      </c>
      <c r="B2" s="5"/>
      <c r="C2" s="5"/>
      <c r="D2" s="5"/>
      <c r="E2" s="5"/>
      <c r="F2" s="5"/>
      <c r="G2" s="5"/>
      <c r="H2" s="5"/>
      <c r="I2" s="5"/>
      <c r="J2" s="5"/>
      <c r="K2" s="64"/>
      <c r="L2" s="5"/>
      <c r="M2" s="5"/>
      <c r="N2" s="5"/>
      <c r="O2" s="64"/>
      <c r="P2" s="64"/>
      <c r="Q2" s="5"/>
    </row>
    <row r="3" ht="18.75" customHeight="1" spans="1:17">
      <c r="A3" s="39" t="str">
        <f>"单位名称："&amp;"德钦县霞若傈僳族乡人民政府"</f>
        <v>单位名称：德钦县霞若傈僳族乡人民政府</v>
      </c>
      <c r="B3" s="8"/>
      <c r="C3" s="8"/>
      <c r="D3" s="8"/>
      <c r="E3" s="8"/>
      <c r="F3" s="8"/>
      <c r="G3" s="8"/>
      <c r="H3" s="8"/>
      <c r="I3" s="8"/>
      <c r="J3" s="8"/>
      <c r="O3" s="88"/>
      <c r="P3" s="88"/>
      <c r="Q3" s="111" t="s">
        <v>219</v>
      </c>
    </row>
    <row r="4" ht="15.75" customHeight="1" spans="1:17">
      <c r="A4" s="11" t="s">
        <v>697</v>
      </c>
      <c r="B4" s="91" t="s">
        <v>698</v>
      </c>
      <c r="C4" s="91" t="s">
        <v>699</v>
      </c>
      <c r="D4" s="91" t="s">
        <v>700</v>
      </c>
      <c r="E4" s="91" t="s">
        <v>701</v>
      </c>
      <c r="F4" s="91" t="s">
        <v>702</v>
      </c>
      <c r="G4" s="43" t="s">
        <v>235</v>
      </c>
      <c r="H4" s="43"/>
      <c r="I4" s="43"/>
      <c r="J4" s="43"/>
      <c r="K4" s="69"/>
      <c r="L4" s="43"/>
      <c r="M4" s="43"/>
      <c r="N4" s="43"/>
      <c r="O4" s="93"/>
      <c r="P4" s="69"/>
      <c r="Q4" s="44"/>
    </row>
    <row r="5" ht="17.25" customHeight="1" spans="1:17">
      <c r="A5" s="16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703</v>
      </c>
      <c r="J5" s="94" t="s">
        <v>704</v>
      </c>
      <c r="K5" s="112" t="s">
        <v>705</v>
      </c>
      <c r="L5" s="96" t="s">
        <v>80</v>
      </c>
      <c r="M5" s="96"/>
      <c r="N5" s="96"/>
      <c r="O5" s="113"/>
      <c r="P5" s="114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59</v>
      </c>
      <c r="I6" s="99"/>
      <c r="J6" s="99"/>
      <c r="K6" s="100"/>
      <c r="L6" s="99" t="s">
        <v>59</v>
      </c>
      <c r="M6" s="99" t="s">
        <v>66</v>
      </c>
      <c r="N6" s="99" t="s">
        <v>242</v>
      </c>
      <c r="O6" s="101" t="s">
        <v>68</v>
      </c>
      <c r="P6" s="100" t="s">
        <v>69</v>
      </c>
      <c r="Q6" s="99" t="s">
        <v>70</v>
      </c>
    </row>
    <row r="7" ht="19.5" customHeight="1" spans="1:17">
      <c r="A7" s="30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2.5" customHeight="1" spans="1:17">
      <c r="A8" s="103"/>
      <c r="B8" s="104"/>
      <c r="C8" s="104"/>
      <c r="D8" s="104"/>
      <c r="E8" s="117"/>
      <c r="F8" s="106"/>
      <c r="G8" s="106"/>
      <c r="H8" s="106"/>
      <c r="I8" s="106"/>
      <c r="J8" s="106"/>
      <c r="K8" s="106"/>
      <c r="L8" s="106"/>
      <c r="M8" s="106"/>
      <c r="N8" s="106"/>
      <c r="O8" s="107"/>
      <c r="P8" s="106"/>
      <c r="Q8" s="106"/>
    </row>
    <row r="9" ht="22.5" customHeight="1" spans="1:17">
      <c r="A9" s="103"/>
      <c r="B9" s="104"/>
      <c r="C9" s="104"/>
      <c r="D9" s="104"/>
      <c r="E9" s="117"/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106"/>
      <c r="Q9" s="106"/>
    </row>
    <row r="10" ht="22.5" customHeight="1" spans="1:17">
      <c r="A10" s="108" t="s">
        <v>138</v>
      </c>
      <c r="B10" s="109"/>
      <c r="C10" s="109"/>
      <c r="D10" s="109"/>
      <c r="E10" s="117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06"/>
      <c r="Q10" s="106"/>
    </row>
    <row r="11" customHeight="1" spans="1:17">
      <c r="A11" t="s">
        <v>706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B14" sqref="B14"/>
    </sheetView>
  </sheetViews>
  <sheetFormatPr defaultColWidth="10.712962962963" defaultRowHeight="14.25" customHeight="1"/>
  <cols>
    <col min="1" max="1" width="36.712962962963" customWidth="1"/>
    <col min="2" max="3" width="25.5740740740741" customWidth="1"/>
    <col min="4" max="14" width="22.1388888888889" customWidth="1"/>
  </cols>
  <sheetData>
    <row r="1" ht="13.5" customHeight="1" spans="1:14">
      <c r="A1" s="79"/>
      <c r="B1" s="79"/>
      <c r="C1" s="80"/>
      <c r="D1" s="79"/>
      <c r="E1" s="79"/>
      <c r="F1" s="79"/>
      <c r="G1" s="79"/>
      <c r="H1" s="81"/>
      <c r="I1" s="82"/>
      <c r="J1" s="82"/>
      <c r="K1" s="82"/>
      <c r="L1" s="53"/>
      <c r="M1" s="83"/>
      <c r="N1" s="84" t="s">
        <v>707</v>
      </c>
    </row>
    <row r="2" ht="34.5" customHeight="1" spans="1:14">
      <c r="A2" s="38" t="s">
        <v>708</v>
      </c>
      <c r="B2" s="85"/>
      <c r="C2" s="64"/>
      <c r="D2" s="85"/>
      <c r="E2" s="85"/>
      <c r="F2" s="85"/>
      <c r="G2" s="85"/>
      <c r="H2" s="86"/>
      <c r="I2" s="85"/>
      <c r="J2" s="85"/>
      <c r="K2" s="85"/>
      <c r="L2" s="64"/>
      <c r="M2" s="86"/>
      <c r="N2" s="85"/>
    </row>
    <row r="3" ht="18.75" customHeight="1" spans="1:14">
      <c r="A3" s="65" t="str">
        <f>"单位名称："&amp;"德钦县霞若傈僳族乡人民政府"</f>
        <v>单位名称：德钦县霞若傈僳族乡人民政府</v>
      </c>
      <c r="B3" s="66"/>
      <c r="C3" s="87"/>
      <c r="D3" s="66"/>
      <c r="E3" s="66"/>
      <c r="F3" s="66"/>
      <c r="G3" s="66"/>
      <c r="H3" s="81"/>
      <c r="I3" s="82"/>
      <c r="J3" s="82"/>
      <c r="K3" s="82"/>
      <c r="L3" s="88"/>
      <c r="M3" s="89"/>
      <c r="N3" s="90" t="s">
        <v>219</v>
      </c>
    </row>
    <row r="4" ht="18.75" customHeight="1" spans="1:14">
      <c r="A4" s="11" t="s">
        <v>697</v>
      </c>
      <c r="B4" s="91" t="s">
        <v>709</v>
      </c>
      <c r="C4" s="92" t="s">
        <v>710</v>
      </c>
      <c r="D4" s="43" t="s">
        <v>235</v>
      </c>
      <c r="E4" s="43"/>
      <c r="F4" s="43"/>
      <c r="G4" s="43"/>
      <c r="H4" s="69"/>
      <c r="I4" s="43"/>
      <c r="J4" s="43"/>
      <c r="K4" s="43"/>
      <c r="L4" s="93"/>
      <c r="M4" s="69"/>
      <c r="N4" s="44"/>
    </row>
    <row r="5" ht="17.25" customHeight="1" spans="1:14">
      <c r="A5" s="16"/>
      <c r="B5" s="94"/>
      <c r="C5" s="95"/>
      <c r="D5" s="94" t="s">
        <v>57</v>
      </c>
      <c r="E5" s="94" t="s">
        <v>60</v>
      </c>
      <c r="F5" s="94" t="s">
        <v>703</v>
      </c>
      <c r="G5" s="94" t="s">
        <v>704</v>
      </c>
      <c r="H5" s="95" t="s">
        <v>705</v>
      </c>
      <c r="I5" s="96" t="s">
        <v>80</v>
      </c>
      <c r="J5" s="96"/>
      <c r="K5" s="96"/>
      <c r="L5" s="97"/>
      <c r="M5" s="98"/>
      <c r="N5" s="99"/>
    </row>
    <row r="6" ht="54" customHeight="1" spans="1:14">
      <c r="A6" s="18"/>
      <c r="B6" s="99"/>
      <c r="C6" s="100"/>
      <c r="D6" s="99"/>
      <c r="E6" s="99"/>
      <c r="F6" s="99"/>
      <c r="G6" s="99"/>
      <c r="H6" s="100"/>
      <c r="I6" s="99" t="s">
        <v>59</v>
      </c>
      <c r="J6" s="99" t="s">
        <v>66</v>
      </c>
      <c r="K6" s="99" t="s">
        <v>242</v>
      </c>
      <c r="L6" s="101" t="s">
        <v>68</v>
      </c>
      <c r="M6" s="100" t="s">
        <v>69</v>
      </c>
      <c r="N6" s="99" t="s">
        <v>70</v>
      </c>
    </row>
    <row r="7" ht="19.5" customHeight="1" spans="1:14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2.5" customHeight="1" spans="1:14">
      <c r="A8" s="103"/>
      <c r="B8" s="104"/>
      <c r="C8" s="105"/>
      <c r="D8" s="106"/>
      <c r="E8" s="106"/>
      <c r="F8" s="106"/>
      <c r="G8" s="106"/>
      <c r="H8" s="106"/>
      <c r="I8" s="106"/>
      <c r="J8" s="106"/>
      <c r="K8" s="106"/>
      <c r="L8" s="107"/>
      <c r="M8" s="106"/>
      <c r="N8" s="106"/>
    </row>
    <row r="9" ht="22.5" customHeight="1" spans="1:14">
      <c r="A9" s="103"/>
      <c r="B9" s="104"/>
      <c r="C9" s="105"/>
      <c r="D9" s="106"/>
      <c r="E9" s="106"/>
      <c r="F9" s="106"/>
      <c r="G9" s="106"/>
      <c r="H9" s="106"/>
      <c r="I9" s="106"/>
      <c r="J9" s="106"/>
      <c r="K9" s="106"/>
      <c r="L9" s="107"/>
      <c r="M9" s="106"/>
      <c r="N9" s="106"/>
    </row>
    <row r="10" ht="22.5" customHeight="1" spans="1:14">
      <c r="A10" s="108" t="s">
        <v>138</v>
      </c>
      <c r="B10" s="109"/>
      <c r="C10" s="110"/>
      <c r="D10" s="106"/>
      <c r="E10" s="106"/>
      <c r="F10" s="106"/>
      <c r="G10" s="106"/>
      <c r="H10" s="106"/>
      <c r="I10" s="106"/>
      <c r="J10" s="106"/>
      <c r="K10" s="106"/>
      <c r="L10" s="107"/>
      <c r="M10" s="106"/>
      <c r="N10" s="106"/>
    </row>
    <row r="11" customHeight="1" spans="1:14">
      <c r="A11" t="s">
        <v>711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showZeros="0" workbookViewId="0">
      <selection activeCell="A12" sqref="A12"/>
    </sheetView>
  </sheetViews>
  <sheetFormatPr defaultColWidth="10.712962962963" defaultRowHeight="14.25" customHeight="1" outlineLevelCol="7"/>
  <cols>
    <col min="1" max="1" width="44" customWidth="1"/>
    <col min="2" max="4" width="20.5740740740741" customWidth="1"/>
    <col min="5" max="8" width="21.1388888888889" customWidth="1"/>
  </cols>
  <sheetData>
    <row r="1" ht="19.5" customHeight="1" spans="1:8">
      <c r="A1" s="2"/>
      <c r="B1" s="2"/>
      <c r="C1" s="2"/>
      <c r="D1" s="62"/>
      <c r="H1" s="63" t="s">
        <v>712</v>
      </c>
    </row>
    <row r="2" ht="48" customHeight="1" spans="1:8">
      <c r="A2" s="38" t="s">
        <v>713</v>
      </c>
      <c r="B2" s="5"/>
      <c r="C2" s="5"/>
      <c r="D2" s="5"/>
      <c r="E2" s="64"/>
      <c r="F2" s="64"/>
      <c r="G2" s="64"/>
      <c r="H2" s="64"/>
    </row>
    <row r="3" ht="18" customHeight="1" spans="1:8">
      <c r="A3" s="65" t="str">
        <f>"单位名称："&amp;"德钦县霞若傈僳族乡人民政府"</f>
        <v>单位名称：德钦县霞若傈僳族乡人民政府</v>
      </c>
      <c r="B3" s="66"/>
      <c r="C3" s="66"/>
      <c r="D3" s="67"/>
      <c r="H3" s="68" t="s">
        <v>219</v>
      </c>
    </row>
    <row r="4" ht="19.5" customHeight="1" spans="1:8">
      <c r="A4" s="28" t="s">
        <v>714</v>
      </c>
      <c r="B4" s="12" t="s">
        <v>235</v>
      </c>
      <c r="C4" s="13"/>
      <c r="D4" s="14"/>
      <c r="E4" s="69" t="s">
        <v>715</v>
      </c>
      <c r="F4" s="69"/>
      <c r="G4" s="69"/>
      <c r="H4" s="70"/>
    </row>
    <row r="5" ht="40.5" customHeight="1" spans="1:8">
      <c r="A5" s="30"/>
      <c r="B5" s="29" t="s">
        <v>57</v>
      </c>
      <c r="C5" s="11" t="s">
        <v>60</v>
      </c>
      <c r="D5" s="71" t="s">
        <v>716</v>
      </c>
      <c r="E5" s="72" t="s">
        <v>717</v>
      </c>
      <c r="F5" s="72" t="s">
        <v>718</v>
      </c>
      <c r="G5" s="72" t="s">
        <v>719</v>
      </c>
      <c r="H5" s="72" t="s">
        <v>720</v>
      </c>
    </row>
    <row r="6" ht="19.5" customHeight="1" spans="1:8">
      <c r="A6" s="73">
        <v>1</v>
      </c>
      <c r="B6" s="73">
        <v>2</v>
      </c>
      <c r="C6" s="73">
        <v>3</v>
      </c>
      <c r="D6" s="74">
        <v>4</v>
      </c>
      <c r="E6" s="74">
        <v>5</v>
      </c>
      <c r="F6" s="74">
        <v>6</v>
      </c>
      <c r="G6" s="74">
        <v>7</v>
      </c>
      <c r="H6" s="73">
        <v>8</v>
      </c>
    </row>
    <row r="7" ht="22.5" customHeight="1" spans="1:8">
      <c r="A7" s="75"/>
      <c r="B7" s="76"/>
      <c r="C7" s="76"/>
      <c r="D7" s="77"/>
      <c r="E7" s="76"/>
      <c r="F7" s="76"/>
      <c r="G7" s="76"/>
      <c r="H7" s="76"/>
    </row>
    <row r="8" ht="22.5" customHeight="1" spans="1:8">
      <c r="A8" s="75"/>
      <c r="B8" s="76"/>
      <c r="C8" s="76"/>
      <c r="D8" s="77"/>
      <c r="E8" s="76"/>
      <c r="F8" s="76"/>
      <c r="G8" s="76"/>
      <c r="H8" s="76"/>
    </row>
    <row r="9" ht="22.5" customHeight="1" spans="1:8">
      <c r="A9" s="78" t="s">
        <v>57</v>
      </c>
      <c r="B9" s="76"/>
      <c r="C9" s="76"/>
      <c r="D9" s="77"/>
      <c r="E9" s="76"/>
      <c r="F9" s="76"/>
      <c r="G9" s="76"/>
      <c r="H9" s="76"/>
    </row>
    <row r="10" customHeight="1" spans="1:8">
      <c r="A10" t="s">
        <v>721</v>
      </c>
    </row>
  </sheetData>
  <mergeCells count="5">
    <mergeCell ref="A2:H2"/>
    <mergeCell ref="A3:D3"/>
    <mergeCell ref="B4:D4"/>
    <mergeCell ref="E4:H4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showZeros="0" workbookViewId="0">
      <selection activeCell="A13" sqref="A13"/>
    </sheetView>
  </sheetViews>
  <sheetFormatPr defaultColWidth="10.712962962963" defaultRowHeight="12" customHeight="1"/>
  <cols>
    <col min="1" max="1" width="40" customWidth="1"/>
    <col min="2" max="2" width="33.8518518518519" customWidth="1"/>
    <col min="3" max="5" width="27.5740740740741" customWidth="1"/>
    <col min="6" max="6" width="13.1388888888889" customWidth="1"/>
    <col min="7" max="7" width="29.2777777777778" customWidth="1"/>
    <col min="8" max="8" width="18.1388888888889" customWidth="1"/>
    <col min="9" max="9" width="15.712962962963" customWidth="1"/>
    <col min="10" max="10" width="22" customWidth="1"/>
  </cols>
  <sheetData>
    <row r="1" ht="19.5" customHeight="1" spans="1:10">
      <c r="J1" s="53" t="s">
        <v>722</v>
      </c>
    </row>
    <row r="2" ht="36" customHeight="1" spans="1:10">
      <c r="A2" s="4" t="s">
        <v>723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0">
      <c r="A3" s="55" t="str">
        <f>"单位名称："&amp;"德钦县霞若傈僳族乡人民政府"</f>
        <v>单位名称：德钦县霞若傈僳族乡人民政府</v>
      </c>
      <c r="B3" s="56"/>
    </row>
    <row r="4" ht="44.25" customHeight="1" spans="1:10">
      <c r="A4" s="45" t="s">
        <v>372</v>
      </c>
      <c r="B4" s="45" t="s">
        <v>373</v>
      </c>
      <c r="C4" s="45" t="s">
        <v>374</v>
      </c>
      <c r="D4" s="45" t="s">
        <v>375</v>
      </c>
      <c r="E4" s="45" t="s">
        <v>376</v>
      </c>
      <c r="F4" s="57" t="s">
        <v>377</v>
      </c>
      <c r="G4" s="45" t="s">
        <v>378</v>
      </c>
      <c r="H4" s="57" t="s">
        <v>379</v>
      </c>
      <c r="I4" s="57" t="s">
        <v>380</v>
      </c>
      <c r="J4" s="45" t="s">
        <v>381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7">
        <v>6</v>
      </c>
      <c r="G5" s="45">
        <v>7</v>
      </c>
      <c r="H5" s="57">
        <v>8</v>
      </c>
      <c r="I5" s="57">
        <v>9</v>
      </c>
      <c r="J5" s="45">
        <v>10</v>
      </c>
    </row>
    <row r="6" ht="22.5" customHeight="1" spans="1:10">
      <c r="A6" s="58"/>
      <c r="B6" s="46"/>
      <c r="C6" s="46"/>
      <c r="D6" s="46"/>
      <c r="E6" s="59"/>
      <c r="F6" s="60"/>
      <c r="G6" s="59"/>
      <c r="H6" s="60"/>
      <c r="I6" s="60"/>
      <c r="J6" s="59"/>
    </row>
    <row r="7" ht="22.5" customHeight="1" spans="1:10">
      <c r="A7" s="58"/>
      <c r="B7" s="58"/>
      <c r="C7" s="58" t="s">
        <v>724</v>
      </c>
      <c r="D7" s="58" t="s">
        <v>724</v>
      </c>
      <c r="E7" s="58" t="s">
        <v>724</v>
      </c>
      <c r="F7" s="61" t="s">
        <v>724</v>
      </c>
      <c r="G7" s="58" t="s">
        <v>724</v>
      </c>
      <c r="H7" s="58" t="s">
        <v>724</v>
      </c>
      <c r="I7" s="58" t="s">
        <v>724</v>
      </c>
      <c r="J7" s="58" t="s">
        <v>724</v>
      </c>
    </row>
    <row r="8" ht="22.5" customHeight="1" spans="1:10">
      <c r="A8" s="58"/>
      <c r="B8" s="58"/>
      <c r="C8" s="58"/>
      <c r="D8" s="58"/>
      <c r="E8" s="58"/>
      <c r="F8" s="61"/>
      <c r="G8" s="58"/>
      <c r="H8" s="58"/>
      <c r="I8" s="58"/>
      <c r="J8" s="58"/>
    </row>
    <row r="9" customHeight="1" spans="1:10">
      <c r="A9" t="s">
        <v>725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29" sqref="A29"/>
    </sheetView>
  </sheetViews>
  <sheetFormatPr defaultColWidth="10.712962962963" defaultRowHeight="12" customHeight="1" outlineLevelCol="7"/>
  <cols>
    <col min="1" max="1" width="33.8518518518519" customWidth="1"/>
    <col min="2" max="2" width="21.8518518518519" customWidth="1"/>
    <col min="3" max="3" width="29" customWidth="1"/>
    <col min="4" max="4" width="27.5740740740741" customWidth="1"/>
    <col min="5" max="5" width="20.8518518518519" customWidth="1"/>
    <col min="6" max="6" width="27.5740740740741" customWidth="1"/>
    <col min="7" max="7" width="29.2777777777778" customWidth="1"/>
    <col min="8" max="8" width="22" customWidth="1"/>
  </cols>
  <sheetData>
    <row r="1" ht="14.25" customHeight="1" spans="1:8">
      <c r="H1" s="37" t="s">
        <v>726</v>
      </c>
    </row>
    <row r="2" ht="34.5" customHeight="1" spans="1:8">
      <c r="A2" s="38" t="s">
        <v>727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"单位名称："&amp;"德钦县霞若傈僳族乡人民政府"</f>
        <v>单位名称：德钦县霞若傈僳族乡人民政府</v>
      </c>
      <c r="B3" s="7"/>
      <c r="C3" s="40"/>
      <c r="H3" s="41" t="s">
        <v>219</v>
      </c>
    </row>
    <row r="4" ht="18" customHeight="1" spans="1:8">
      <c r="A4" s="11" t="s">
        <v>228</v>
      </c>
      <c r="B4" s="11" t="s">
        <v>728</v>
      </c>
      <c r="C4" s="11" t="s">
        <v>729</v>
      </c>
      <c r="D4" s="11" t="s">
        <v>730</v>
      </c>
      <c r="E4" s="11" t="s">
        <v>731</v>
      </c>
      <c r="F4" s="42" t="s">
        <v>732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701</v>
      </c>
      <c r="G5" s="45" t="s">
        <v>733</v>
      </c>
      <c r="H5" s="45" t="s">
        <v>734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57</v>
      </c>
      <c r="B8" s="51"/>
      <c r="C8" s="51"/>
      <c r="D8" s="51"/>
      <c r="E8" s="52"/>
      <c r="F8" s="33"/>
      <c r="G8" s="49"/>
      <c r="H8" s="49"/>
    </row>
    <row r="9" customHeight="1" spans="1:8">
      <c r="A9" t="s">
        <v>735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36" right="0.1" top="0.26" bottom="0.2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13" sqref="A13"/>
    </sheetView>
  </sheetViews>
  <sheetFormatPr defaultColWidth="10.712962962963" defaultRowHeight="14.25" customHeight="1"/>
  <cols>
    <col min="1" max="1" width="15.712962962963" customWidth="1"/>
    <col min="2" max="3" width="27.8518518518519" customWidth="1"/>
    <col min="4" max="4" width="13" customWidth="1"/>
    <col min="5" max="5" width="20.712962962963" customWidth="1"/>
    <col min="6" max="6" width="11.5740740740741" customWidth="1"/>
    <col min="7" max="7" width="20.712962962963" customWidth="1"/>
    <col min="8" max="11" width="18" customWidth="1"/>
  </cols>
  <sheetData>
    <row r="1" ht="19.5" customHeight="1" spans="1:11">
      <c r="D1" s="1"/>
      <c r="E1" s="1"/>
      <c r="F1" s="1"/>
      <c r="G1" s="1"/>
      <c r="H1" s="2"/>
      <c r="I1" s="2"/>
      <c r="J1" s="2"/>
      <c r="K1" s="3" t="s">
        <v>736</v>
      </c>
    </row>
    <row r="2" ht="42.75" customHeight="1" spans="1:11">
      <c r="A2" s="4" t="s">
        <v>737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"单位名称："&amp;"德钦县霞若傈僳族乡人民政府"</f>
        <v>单位名称：德钦县霞若傈僳族乡人民政府</v>
      </c>
      <c r="B3" s="7"/>
      <c r="C3" s="7"/>
      <c r="D3" s="7"/>
      <c r="E3" s="7"/>
      <c r="F3" s="7"/>
      <c r="G3" s="7"/>
      <c r="H3" s="8"/>
      <c r="I3" s="8"/>
      <c r="J3" s="8"/>
      <c r="K3" s="9" t="s">
        <v>219</v>
      </c>
    </row>
    <row r="4" ht="21.75" customHeight="1" spans="1:11">
      <c r="A4" s="10" t="s">
        <v>324</v>
      </c>
      <c r="B4" s="10" t="s">
        <v>230</v>
      </c>
      <c r="C4" s="10" t="s">
        <v>325</v>
      </c>
      <c r="D4" s="11" t="s">
        <v>231</v>
      </c>
      <c r="E4" s="11" t="s">
        <v>232</v>
      </c>
      <c r="F4" s="11" t="s">
        <v>233</v>
      </c>
      <c r="G4" s="11" t="s">
        <v>234</v>
      </c>
      <c r="H4" s="28" t="s">
        <v>57</v>
      </c>
      <c r="I4" s="12" t="s">
        <v>738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59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3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3"/>
    </row>
    <row r="10" ht="22.5" customHeight="1" spans="1:11">
      <c r="A10" s="34" t="s">
        <v>138</v>
      </c>
      <c r="B10" s="35"/>
      <c r="C10" s="35"/>
      <c r="D10" s="35"/>
      <c r="E10" s="35"/>
      <c r="F10" s="35"/>
      <c r="G10" s="36"/>
      <c r="H10" s="23"/>
      <c r="I10" s="23"/>
      <c r="J10" s="23"/>
      <c r="K10" s="33"/>
    </row>
    <row r="11" customHeight="1" spans="1:11">
      <c r="A11" t="s">
        <v>739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workbookViewId="0">
      <selection activeCell="A1" sqref="A1"/>
    </sheetView>
  </sheetViews>
  <sheetFormatPr defaultColWidth="10.712962962963" defaultRowHeight="14.25" customHeight="1" outlineLevelCol="6"/>
  <cols>
    <col min="1" max="1" width="34.2777777777778" customWidth="1"/>
    <col min="2" max="2" width="27" customWidth="1"/>
    <col min="3" max="3" width="36.8518518518519" customWidth="1"/>
    <col min="4" max="4" width="23.8518518518519" customWidth="1"/>
    <col min="5" max="7" width="27.8518518518519" customWidth="1"/>
  </cols>
  <sheetData>
    <row r="1" ht="18.75" customHeight="1" spans="1:7">
      <c r="D1" s="1"/>
      <c r="E1" s="2"/>
      <c r="F1" s="2"/>
      <c r="G1" s="3" t="s">
        <v>740</v>
      </c>
    </row>
    <row r="2" ht="36.75" customHeight="1" spans="1:7">
      <c r="A2" s="4" t="s">
        <v>741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"单位名称："&amp;"德钦县霞若傈僳族乡人民政府"</f>
        <v>单位名称：德钦县霞若傈僳族乡人民政府</v>
      </c>
      <c r="B3" s="7"/>
      <c r="C3" s="7"/>
      <c r="D3" s="7"/>
      <c r="E3" s="8"/>
      <c r="F3" s="8"/>
      <c r="G3" s="9" t="s">
        <v>219</v>
      </c>
    </row>
    <row r="4" ht="21.75" customHeight="1" spans="1:7">
      <c r="A4" s="10" t="s">
        <v>325</v>
      </c>
      <c r="B4" s="10" t="s">
        <v>324</v>
      </c>
      <c r="C4" s="10" t="s">
        <v>230</v>
      </c>
      <c r="D4" s="11" t="s">
        <v>742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743</v>
      </c>
      <c r="F5" s="10" t="s">
        <v>744</v>
      </c>
      <c r="G5" s="11" t="s">
        <v>745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72</v>
      </c>
      <c r="B8" s="22"/>
      <c r="C8" s="22"/>
      <c r="D8" s="21"/>
      <c r="E8" s="23">
        <v>5283331.2</v>
      </c>
      <c r="F8" s="23"/>
      <c r="G8" s="23"/>
    </row>
    <row r="9" ht="22.5" customHeight="1" spans="1:7">
      <c r="A9" s="21"/>
      <c r="B9" s="22" t="s">
        <v>746</v>
      </c>
      <c r="C9" s="22" t="s">
        <v>328</v>
      </c>
      <c r="D9" s="21" t="s">
        <v>747</v>
      </c>
      <c r="E9" s="23">
        <v>306000</v>
      </c>
      <c r="F9" s="23"/>
      <c r="G9" s="23"/>
    </row>
    <row r="10" ht="22.5" customHeight="1" spans="1:7">
      <c r="A10" s="24"/>
      <c r="B10" s="22" t="s">
        <v>746</v>
      </c>
      <c r="C10" s="22" t="s">
        <v>346</v>
      </c>
      <c r="D10" s="21" t="s">
        <v>747</v>
      </c>
      <c r="E10" s="23">
        <v>200000</v>
      </c>
      <c r="F10" s="23"/>
      <c r="G10" s="23"/>
    </row>
    <row r="11" ht="22.5" customHeight="1" spans="1:7">
      <c r="A11" s="24"/>
      <c r="B11" s="22" t="s">
        <v>746</v>
      </c>
      <c r="C11" s="22" t="s">
        <v>358</v>
      </c>
      <c r="D11" s="21" t="s">
        <v>747</v>
      </c>
      <c r="E11" s="23">
        <v>282000</v>
      </c>
      <c r="F11" s="23"/>
      <c r="G11" s="23"/>
    </row>
    <row r="12" ht="22.5" customHeight="1" spans="1:7">
      <c r="A12" s="24"/>
      <c r="B12" s="22" t="s">
        <v>746</v>
      </c>
      <c r="C12" s="22" t="s">
        <v>366</v>
      </c>
      <c r="D12" s="21" t="s">
        <v>747</v>
      </c>
      <c r="E12" s="23">
        <v>148387.2</v>
      </c>
      <c r="F12" s="23"/>
      <c r="G12" s="23"/>
    </row>
    <row r="13" ht="22.5" customHeight="1" spans="1:7">
      <c r="A13" s="24"/>
      <c r="B13" s="22" t="s">
        <v>746</v>
      </c>
      <c r="C13" s="22" t="s">
        <v>350</v>
      </c>
      <c r="D13" s="21" t="s">
        <v>747</v>
      </c>
      <c r="E13" s="23">
        <v>30000</v>
      </c>
      <c r="F13" s="23"/>
      <c r="G13" s="23"/>
    </row>
    <row r="14" ht="22.5" customHeight="1" spans="1:7">
      <c r="A14" s="24"/>
      <c r="B14" s="22" t="s">
        <v>746</v>
      </c>
      <c r="C14" s="22" t="s">
        <v>364</v>
      </c>
      <c r="D14" s="21" t="s">
        <v>747</v>
      </c>
      <c r="E14" s="23">
        <v>100000</v>
      </c>
      <c r="F14" s="23"/>
      <c r="G14" s="23"/>
    </row>
    <row r="15" ht="22.5" customHeight="1" spans="1:7">
      <c r="A15" s="24"/>
      <c r="B15" s="22" t="s">
        <v>746</v>
      </c>
      <c r="C15" s="22" t="s">
        <v>354</v>
      </c>
      <c r="D15" s="21" t="s">
        <v>747</v>
      </c>
      <c r="E15" s="23">
        <v>20000</v>
      </c>
      <c r="F15" s="23"/>
      <c r="G15" s="23"/>
    </row>
    <row r="16" ht="22.5" customHeight="1" spans="1:7">
      <c r="A16" s="24"/>
      <c r="B16" s="22" t="s">
        <v>746</v>
      </c>
      <c r="C16" s="22" t="s">
        <v>352</v>
      </c>
      <c r="D16" s="21" t="s">
        <v>747</v>
      </c>
      <c r="E16" s="23">
        <v>23000</v>
      </c>
      <c r="F16" s="23"/>
      <c r="G16" s="23"/>
    </row>
    <row r="17" ht="22.5" customHeight="1" spans="1:7">
      <c r="A17" s="24"/>
      <c r="B17" s="22" t="s">
        <v>746</v>
      </c>
      <c r="C17" s="22" t="s">
        <v>331</v>
      </c>
      <c r="D17" s="21" t="s">
        <v>747</v>
      </c>
      <c r="E17" s="23">
        <v>20000</v>
      </c>
      <c r="F17" s="23"/>
      <c r="G17" s="23"/>
    </row>
    <row r="18" ht="22.5" customHeight="1" spans="1:7">
      <c r="A18" s="24"/>
      <c r="B18" s="22" t="s">
        <v>746</v>
      </c>
      <c r="C18" s="22" t="s">
        <v>356</v>
      </c>
      <c r="D18" s="21" t="s">
        <v>747</v>
      </c>
      <c r="E18" s="23">
        <v>30000</v>
      </c>
      <c r="F18" s="23"/>
      <c r="G18" s="23"/>
    </row>
    <row r="19" ht="22.5" customHeight="1" spans="1:7">
      <c r="A19" s="24"/>
      <c r="B19" s="22" t="s">
        <v>746</v>
      </c>
      <c r="C19" s="22" t="s">
        <v>360</v>
      </c>
      <c r="D19" s="21" t="s">
        <v>747</v>
      </c>
      <c r="E19" s="23">
        <v>250000</v>
      </c>
      <c r="F19" s="23"/>
      <c r="G19" s="23"/>
    </row>
    <row r="20" ht="22.5" customHeight="1" spans="1:7">
      <c r="A20" s="24"/>
      <c r="B20" s="22" t="s">
        <v>746</v>
      </c>
      <c r="C20" s="22" t="s">
        <v>338</v>
      </c>
      <c r="D20" s="21" t="s">
        <v>747</v>
      </c>
      <c r="E20" s="23">
        <v>3436704</v>
      </c>
      <c r="F20" s="23"/>
      <c r="G20" s="23"/>
    </row>
    <row r="21" ht="22.5" customHeight="1" spans="1:7">
      <c r="A21" s="24"/>
      <c r="B21" s="22" t="s">
        <v>746</v>
      </c>
      <c r="C21" s="22" t="s">
        <v>340</v>
      </c>
      <c r="D21" s="21" t="s">
        <v>747</v>
      </c>
      <c r="E21" s="23">
        <v>260000</v>
      </c>
      <c r="F21" s="23"/>
      <c r="G21" s="23"/>
    </row>
    <row r="22" ht="22.5" customHeight="1" spans="1:7">
      <c r="A22" s="24"/>
      <c r="B22" s="22" t="s">
        <v>746</v>
      </c>
      <c r="C22" s="22" t="s">
        <v>344</v>
      </c>
      <c r="D22" s="21" t="s">
        <v>747</v>
      </c>
      <c r="E22" s="23">
        <v>92000</v>
      </c>
      <c r="F22" s="23"/>
      <c r="G22" s="23"/>
    </row>
    <row r="23" ht="22.5" customHeight="1" spans="1:7">
      <c r="A23" s="24"/>
      <c r="B23" s="22" t="s">
        <v>746</v>
      </c>
      <c r="C23" s="22" t="s">
        <v>348</v>
      </c>
      <c r="D23" s="21" t="s">
        <v>747</v>
      </c>
      <c r="E23" s="23">
        <v>19000</v>
      </c>
      <c r="F23" s="23"/>
      <c r="G23" s="23"/>
    </row>
    <row r="24" ht="22.5" customHeight="1" spans="1:7">
      <c r="A24" s="24"/>
      <c r="B24" s="22" t="s">
        <v>746</v>
      </c>
      <c r="C24" s="22" t="s">
        <v>342</v>
      </c>
      <c r="D24" s="21" t="s">
        <v>747</v>
      </c>
      <c r="E24" s="23">
        <v>23040</v>
      </c>
      <c r="F24" s="23"/>
      <c r="G24" s="23"/>
    </row>
    <row r="25" ht="22.5" customHeight="1" spans="1:7">
      <c r="A25" s="24"/>
      <c r="B25" s="22" t="s">
        <v>748</v>
      </c>
      <c r="C25" s="22" t="s">
        <v>333</v>
      </c>
      <c r="D25" s="21" t="s">
        <v>747</v>
      </c>
      <c r="E25" s="23">
        <v>43200</v>
      </c>
      <c r="F25" s="23"/>
      <c r="G25" s="23"/>
    </row>
    <row r="26" ht="22.5" customHeight="1" spans="1:7">
      <c r="A26" s="25" t="s">
        <v>57</v>
      </c>
      <c r="B26" s="26" t="s">
        <v>724</v>
      </c>
      <c r="C26" s="26"/>
      <c r="D26" s="27"/>
      <c r="E26" s="23">
        <v>5283331.2</v>
      </c>
      <c r="F26" s="23"/>
      <c r="G26" s="23"/>
    </row>
  </sheetData>
  <mergeCells count="11">
    <mergeCell ref="A2:G2"/>
    <mergeCell ref="A3:D3"/>
    <mergeCell ref="E4:G4"/>
    <mergeCell ref="A26:D2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topLeftCell="E1" workbookViewId="0">
      <selection activeCell="A1" sqref="A1"/>
    </sheetView>
  </sheetViews>
  <sheetFormatPr defaultColWidth="10.712962962963" defaultRowHeight="14.25" customHeight="1"/>
  <cols>
    <col min="1" max="1" width="24.712962962963" customWidth="1"/>
    <col min="2" max="2" width="41.1388888888889" customWidth="1"/>
    <col min="3" max="8" width="23.8518518518519" customWidth="1"/>
    <col min="9" max="11" width="24" customWidth="1"/>
    <col min="12" max="12" width="23.8518518518519" customWidth="1"/>
    <col min="13" max="13" width="24" customWidth="1"/>
    <col min="14" max="19" width="23.8518518518519" customWidth="1"/>
  </cols>
  <sheetData>
    <row r="1" ht="19.5" customHeight="1" spans="1:19">
      <c r="J1" s="206"/>
      <c r="O1" s="80"/>
      <c r="P1" s="80"/>
      <c r="Q1" s="80"/>
      <c r="R1" s="80"/>
      <c r="S1" s="53" t="s">
        <v>53</v>
      </c>
    </row>
    <row r="2" ht="57.75" customHeight="1" spans="1:19">
      <c r="A2" s="156" t="s">
        <v>54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3"/>
      <c r="P2" s="213"/>
      <c r="Q2" s="213"/>
      <c r="R2" s="213"/>
      <c r="S2" s="213"/>
    </row>
    <row r="3" ht="21" customHeight="1" spans="1:19">
      <c r="A3" s="39" t="str">
        <f>"单位名称："&amp;"德钦县霞若傈僳族乡人民政府"</f>
        <v>单位名称：德钦县霞若傈僳族乡人民政府</v>
      </c>
      <c r="B3" s="8"/>
      <c r="C3" s="8"/>
      <c r="D3" s="8"/>
      <c r="E3" s="8"/>
      <c r="F3" s="8"/>
      <c r="G3" s="8"/>
      <c r="H3" s="8"/>
      <c r="I3" s="8"/>
      <c r="J3" s="87"/>
      <c r="K3" s="8"/>
      <c r="L3" s="8"/>
      <c r="M3" s="8"/>
      <c r="N3" s="8"/>
      <c r="O3" s="87"/>
      <c r="P3" s="87"/>
      <c r="Q3" s="87"/>
      <c r="R3" s="87"/>
      <c r="S3" s="88" t="s">
        <v>2</v>
      </c>
    </row>
    <row r="4" ht="18.75" customHeight="1" spans="1:19">
      <c r="A4" s="214" t="s">
        <v>55</v>
      </c>
      <c r="B4" s="215" t="s">
        <v>56</v>
      </c>
      <c r="C4" s="215" t="s">
        <v>57</v>
      </c>
      <c r="D4" s="216" t="s">
        <v>58</v>
      </c>
      <c r="E4" s="217"/>
      <c r="F4" s="217"/>
      <c r="G4" s="217"/>
      <c r="H4" s="217"/>
      <c r="I4" s="217"/>
      <c r="J4" s="218"/>
      <c r="K4" s="217"/>
      <c r="L4" s="217"/>
      <c r="M4" s="217"/>
      <c r="N4" s="211"/>
      <c r="O4" s="216" t="s">
        <v>47</v>
      </c>
      <c r="P4" s="216"/>
      <c r="Q4" s="216"/>
      <c r="R4" s="216"/>
      <c r="S4" s="219"/>
    </row>
    <row r="5" ht="19.5" customHeight="1" spans="1:19">
      <c r="A5" s="220"/>
      <c r="B5" s="221"/>
      <c r="C5" s="221"/>
      <c r="D5" s="222" t="s">
        <v>59</v>
      </c>
      <c r="E5" s="222" t="s">
        <v>60</v>
      </c>
      <c r="F5" s="222" t="s">
        <v>61</v>
      </c>
      <c r="G5" s="222" t="s">
        <v>62</v>
      </c>
      <c r="H5" s="222" t="s">
        <v>63</v>
      </c>
      <c r="I5" s="223" t="s">
        <v>64</v>
      </c>
      <c r="J5" s="223"/>
      <c r="K5" s="223"/>
      <c r="L5" s="223"/>
      <c r="M5" s="223"/>
      <c r="N5" s="224"/>
      <c r="O5" s="222" t="s">
        <v>59</v>
      </c>
      <c r="P5" s="222" t="s">
        <v>60</v>
      </c>
      <c r="Q5" s="222" t="s">
        <v>61</v>
      </c>
      <c r="R5" s="222" t="s">
        <v>62</v>
      </c>
      <c r="S5" s="222" t="s">
        <v>65</v>
      </c>
    </row>
    <row r="6" ht="28.5" customHeight="1" spans="1:19">
      <c r="A6" s="225"/>
      <c r="B6" s="226"/>
      <c r="C6" s="226"/>
      <c r="D6" s="224"/>
      <c r="E6" s="224"/>
      <c r="F6" s="224"/>
      <c r="G6" s="224"/>
      <c r="H6" s="224"/>
      <c r="I6" s="226" t="s">
        <v>59</v>
      </c>
      <c r="J6" s="226" t="s">
        <v>66</v>
      </c>
      <c r="K6" s="226" t="s">
        <v>67</v>
      </c>
      <c r="L6" s="226" t="s">
        <v>68</v>
      </c>
      <c r="M6" s="226" t="s">
        <v>69</v>
      </c>
      <c r="N6" s="226" t="s">
        <v>70</v>
      </c>
      <c r="O6" s="227"/>
      <c r="P6" s="227"/>
      <c r="Q6" s="227"/>
      <c r="R6" s="227"/>
      <c r="S6" s="224"/>
    </row>
    <row r="7" ht="20.25" customHeight="1" spans="1:19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228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</row>
    <row r="8" ht="22.5" customHeight="1" spans="1:19">
      <c r="A8" s="229" t="s">
        <v>71</v>
      </c>
      <c r="B8" s="230" t="s">
        <v>72</v>
      </c>
      <c r="C8" s="231">
        <v>34317874.65</v>
      </c>
      <c r="D8" s="231">
        <v>34317874.65</v>
      </c>
      <c r="E8" s="232">
        <v>34317874.65</v>
      </c>
      <c r="F8" s="232"/>
      <c r="G8" s="232"/>
      <c r="H8" s="232"/>
      <c r="I8" s="232"/>
      <c r="J8" s="232"/>
      <c r="K8" s="232"/>
      <c r="L8" s="232"/>
      <c r="M8" s="232"/>
      <c r="N8" s="232"/>
      <c r="O8" s="151"/>
      <c r="P8" s="151"/>
      <c r="Q8" s="151"/>
      <c r="R8" s="151"/>
      <c r="S8" s="151"/>
    </row>
    <row r="9" ht="22.5" customHeight="1" spans="1:19">
      <c r="A9" s="233" t="s">
        <v>57</v>
      </c>
      <c r="B9" s="234"/>
      <c r="C9" s="232">
        <v>34317874.65</v>
      </c>
      <c r="D9" s="232">
        <v>34317874.65</v>
      </c>
      <c r="E9" s="232">
        <v>34317874.65</v>
      </c>
      <c r="F9" s="232"/>
      <c r="G9" s="232"/>
      <c r="H9" s="232"/>
      <c r="I9" s="232"/>
      <c r="J9" s="232"/>
      <c r="K9" s="232"/>
      <c r="L9" s="232"/>
      <c r="M9" s="232"/>
      <c r="N9" s="232"/>
      <c r="O9" s="151"/>
      <c r="P9" s="151"/>
      <c r="Q9" s="151"/>
      <c r="R9" s="151"/>
      <c r="S9" s="151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" right="0.39" top="0.51" bottom="0.51" header="0.31" footer="0.31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51"/>
  <sheetViews>
    <sheetView showZeros="0" workbookViewId="0">
      <selection activeCell="A1" sqref="A1"/>
    </sheetView>
  </sheetViews>
  <sheetFormatPr defaultColWidth="10.712962962963" defaultRowHeight="14.25" customHeight="1"/>
  <cols>
    <col min="1" max="1" width="16.712962962963" customWidth="1"/>
    <col min="2" max="2" width="44" customWidth="1"/>
    <col min="3" max="6" width="22.2777777777778" customWidth="1"/>
    <col min="7" max="8" width="22.1388888888889" customWidth="1"/>
    <col min="9" max="9" width="22" customWidth="1"/>
    <col min="10" max="11" width="22.1388888888889" customWidth="1"/>
    <col min="12" max="14" width="22" customWidth="1"/>
    <col min="15" max="15" width="22.1388888888889" customWidth="1"/>
  </cols>
  <sheetData>
    <row r="1" ht="19.5" customHeight="1" spans="1:15">
      <c r="D1" s="206"/>
      <c r="H1" s="206"/>
      <c r="J1" s="206"/>
      <c r="O1" s="37" t="s">
        <v>73</v>
      </c>
    </row>
    <row r="2" ht="42" customHeight="1" spans="1:15">
      <c r="A2" s="4" t="s">
        <v>74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ht="24" customHeight="1" spans="1:15">
      <c r="A3" s="208" t="str">
        <f>"单位名称："&amp;"德钦县霞若傈僳族乡人民政府"</f>
        <v>单位名称：德钦县霞若傈僳族乡人民政府</v>
      </c>
      <c r="B3" s="209"/>
      <c r="C3" s="79"/>
      <c r="D3" s="2"/>
      <c r="E3" s="79"/>
      <c r="F3" s="79"/>
      <c r="G3" s="79"/>
      <c r="H3" s="2"/>
      <c r="I3" s="79"/>
      <c r="J3" s="2"/>
      <c r="K3" s="79"/>
      <c r="L3" s="79"/>
      <c r="M3" s="210"/>
      <c r="N3" s="210"/>
      <c r="O3" s="111" t="s">
        <v>2</v>
      </c>
    </row>
    <row r="4" ht="19.5" customHeight="1" spans="1:15">
      <c r="A4" s="10" t="s">
        <v>75</v>
      </c>
      <c r="B4" s="10" t="s">
        <v>76</v>
      </c>
      <c r="C4" s="10" t="s">
        <v>57</v>
      </c>
      <c r="D4" s="12" t="s">
        <v>60</v>
      </c>
      <c r="E4" s="69" t="s">
        <v>77</v>
      </c>
      <c r="F4" s="70" t="s">
        <v>78</v>
      </c>
      <c r="G4" s="10" t="s">
        <v>61</v>
      </c>
      <c r="H4" s="10" t="s">
        <v>62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84" t="s">
        <v>59</v>
      </c>
      <c r="E5" s="101" t="s">
        <v>77</v>
      </c>
      <c r="F5" s="101" t="s">
        <v>78</v>
      </c>
      <c r="G5" s="18"/>
      <c r="H5" s="18"/>
      <c r="I5" s="18"/>
      <c r="J5" s="184" t="s">
        <v>59</v>
      </c>
      <c r="K5" s="45" t="s">
        <v>81</v>
      </c>
      <c r="L5" s="45" t="s">
        <v>82</v>
      </c>
      <c r="M5" s="45" t="s">
        <v>83</v>
      </c>
      <c r="N5" s="45" t="s">
        <v>84</v>
      </c>
      <c r="O5" s="45" t="s">
        <v>85</v>
      </c>
    </row>
    <row r="6" ht="20.25" customHeight="1" spans="1:15">
      <c r="A6" s="138">
        <v>1</v>
      </c>
      <c r="B6" s="138">
        <v>2</v>
      </c>
      <c r="C6" s="184">
        <v>3</v>
      </c>
      <c r="D6" s="184">
        <v>4</v>
      </c>
      <c r="E6" s="184">
        <v>5</v>
      </c>
      <c r="F6" s="184">
        <v>6</v>
      </c>
      <c r="G6" s="184">
        <v>7</v>
      </c>
      <c r="H6" s="184">
        <v>8</v>
      </c>
      <c r="I6" s="184">
        <v>9</v>
      </c>
      <c r="J6" s="184">
        <v>10</v>
      </c>
      <c r="K6" s="184">
        <v>11</v>
      </c>
      <c r="L6" s="184">
        <v>12</v>
      </c>
      <c r="M6" s="184">
        <v>13</v>
      </c>
      <c r="N6" s="184">
        <v>14</v>
      </c>
      <c r="O6" s="184">
        <v>15</v>
      </c>
    </row>
    <row r="7" ht="22.5" customHeight="1" spans="1:15">
      <c r="A7" s="201" t="s">
        <v>86</v>
      </c>
      <c r="B7" s="201" t="s">
        <v>87</v>
      </c>
      <c r="C7" s="153">
        <v>21600472.91</v>
      </c>
      <c r="D7" s="153">
        <v>21600472.91</v>
      </c>
      <c r="E7" s="153">
        <v>16495528.91</v>
      </c>
      <c r="F7" s="153">
        <v>5104944</v>
      </c>
      <c r="G7" s="153"/>
      <c r="H7" s="153"/>
      <c r="I7" s="153"/>
      <c r="J7" s="153"/>
      <c r="K7" s="153"/>
      <c r="L7" s="153"/>
      <c r="M7" s="153"/>
      <c r="N7" s="153"/>
      <c r="O7" s="153"/>
    </row>
    <row r="8" ht="22.5" customHeight="1" spans="1:15">
      <c r="A8" s="201" t="s">
        <v>88</v>
      </c>
      <c r="B8" s="201" t="str">
        <f>"  "&amp;"人大事务"</f>
        <v>  人大事务</v>
      </c>
      <c r="C8" s="153">
        <v>253849.89</v>
      </c>
      <c r="D8" s="153">
        <v>253849.89</v>
      </c>
      <c r="E8" s="153">
        <v>253849.89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22.5" customHeight="1" spans="1:15">
      <c r="A9" s="201" t="s">
        <v>89</v>
      </c>
      <c r="B9" s="201" t="str">
        <f>"    "&amp;"行政运行"</f>
        <v>    行政运行</v>
      </c>
      <c r="C9" s="153">
        <v>253849.89</v>
      </c>
      <c r="D9" s="153">
        <v>253849.89</v>
      </c>
      <c r="E9" s="153">
        <v>253849.89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22.5" customHeight="1" spans="1:15">
      <c r="A10" s="201" t="s">
        <v>90</v>
      </c>
      <c r="B10" s="201" t="str">
        <f>"  "&amp;"政协事务"</f>
        <v>  政协事务</v>
      </c>
      <c r="C10" s="153">
        <v>200000</v>
      </c>
      <c r="D10" s="153">
        <v>200000</v>
      </c>
      <c r="E10" s="153"/>
      <c r="F10" s="153">
        <v>200000</v>
      </c>
      <c r="G10" s="153"/>
      <c r="H10" s="153"/>
      <c r="I10" s="153"/>
      <c r="J10" s="153"/>
      <c r="K10" s="153"/>
      <c r="L10" s="153"/>
      <c r="M10" s="153"/>
      <c r="N10" s="153"/>
      <c r="O10" s="153"/>
    </row>
    <row r="11" ht="22.5" customHeight="1" spans="1:15">
      <c r="A11" s="201" t="s">
        <v>91</v>
      </c>
      <c r="B11" s="201" t="str">
        <f>"    "&amp;"行政运行"</f>
        <v>    行政运行</v>
      </c>
      <c r="C11" s="153">
        <v>200000</v>
      </c>
      <c r="D11" s="153">
        <v>200000</v>
      </c>
      <c r="E11" s="153"/>
      <c r="F11" s="153">
        <v>200000</v>
      </c>
      <c r="G11" s="153"/>
      <c r="H11" s="153"/>
      <c r="I11" s="153"/>
      <c r="J11" s="153"/>
      <c r="K11" s="153"/>
      <c r="L11" s="153"/>
      <c r="M11" s="153"/>
      <c r="N11" s="153"/>
      <c r="O11" s="153"/>
    </row>
    <row r="12" ht="22.5" customHeight="1" spans="1:15">
      <c r="A12" s="201" t="s">
        <v>92</v>
      </c>
      <c r="B12" s="201" t="str">
        <f>"  "&amp;"政府办公厅（室）及相关机构事务"</f>
        <v>  政府办公厅（室）及相关机构事务</v>
      </c>
      <c r="C12" s="153">
        <v>19566223.06</v>
      </c>
      <c r="D12" s="153">
        <v>19566223.06</v>
      </c>
      <c r="E12" s="153">
        <v>14681279.06</v>
      </c>
      <c r="F12" s="153">
        <v>4884944</v>
      </c>
      <c r="G12" s="153"/>
      <c r="H12" s="153"/>
      <c r="I12" s="153"/>
      <c r="J12" s="153"/>
      <c r="K12" s="153"/>
      <c r="L12" s="153"/>
      <c r="M12" s="153"/>
      <c r="N12" s="153"/>
      <c r="O12" s="153"/>
    </row>
    <row r="13" ht="22.5" customHeight="1" spans="1:15">
      <c r="A13" s="201" t="s">
        <v>93</v>
      </c>
      <c r="B13" s="201" t="str">
        <f>"    "&amp;"行政运行"</f>
        <v>    行政运行</v>
      </c>
      <c r="C13" s="153">
        <v>19566223.06</v>
      </c>
      <c r="D13" s="153">
        <v>19566223.06</v>
      </c>
      <c r="E13" s="153">
        <v>14681279.06</v>
      </c>
      <c r="F13" s="153">
        <v>4884944</v>
      </c>
      <c r="G13" s="153"/>
      <c r="H13" s="153"/>
      <c r="I13" s="153"/>
      <c r="J13" s="153"/>
      <c r="K13" s="153"/>
      <c r="L13" s="153"/>
      <c r="M13" s="153"/>
      <c r="N13" s="153"/>
      <c r="O13" s="153"/>
    </row>
    <row r="14" ht="22.5" customHeight="1" spans="1:15">
      <c r="A14" s="201" t="s">
        <v>94</v>
      </c>
      <c r="B14" s="201" t="str">
        <f>"  "&amp;"财政事务"</f>
        <v>  财政事务</v>
      </c>
      <c r="C14" s="153">
        <v>642602.04</v>
      </c>
      <c r="D14" s="153">
        <v>642602.04</v>
      </c>
      <c r="E14" s="153">
        <v>622602.04</v>
      </c>
      <c r="F14" s="153">
        <v>20000</v>
      </c>
      <c r="G14" s="153"/>
      <c r="H14" s="153"/>
      <c r="I14" s="153"/>
      <c r="J14" s="153"/>
      <c r="K14" s="153"/>
      <c r="L14" s="153"/>
      <c r="M14" s="153"/>
      <c r="N14" s="153"/>
      <c r="O14" s="153"/>
    </row>
    <row r="15" ht="22.5" customHeight="1" spans="1:15">
      <c r="A15" s="201" t="s">
        <v>95</v>
      </c>
      <c r="B15" s="201" t="str">
        <f>"    "&amp;"行政运行"</f>
        <v>    行政运行</v>
      </c>
      <c r="C15" s="153">
        <v>642602.04</v>
      </c>
      <c r="D15" s="153">
        <v>642602.04</v>
      </c>
      <c r="E15" s="153">
        <v>622602.04</v>
      </c>
      <c r="F15" s="153">
        <v>20000</v>
      </c>
      <c r="G15" s="153"/>
      <c r="H15" s="153"/>
      <c r="I15" s="153"/>
      <c r="J15" s="153"/>
      <c r="K15" s="153"/>
      <c r="L15" s="153"/>
      <c r="M15" s="153"/>
      <c r="N15" s="153"/>
      <c r="O15" s="153"/>
    </row>
    <row r="16" ht="22.5" customHeight="1" spans="1:15">
      <c r="A16" s="201" t="s">
        <v>96</v>
      </c>
      <c r="B16" s="201" t="str">
        <f>"  "&amp;"党委办公厅（室）及相关机构事务"</f>
        <v>  党委办公厅（室）及相关机构事务</v>
      </c>
      <c r="C16" s="153">
        <v>937797.92</v>
      </c>
      <c r="D16" s="153">
        <v>937797.92</v>
      </c>
      <c r="E16" s="153">
        <v>937797.92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22.5" customHeight="1" spans="1:15">
      <c r="A17" s="201" t="s">
        <v>97</v>
      </c>
      <c r="B17" s="201" t="str">
        <f>"    "&amp;"行政运行"</f>
        <v>    行政运行</v>
      </c>
      <c r="C17" s="153">
        <v>937797.92</v>
      </c>
      <c r="D17" s="153">
        <v>937797.92</v>
      </c>
      <c r="E17" s="153">
        <v>937797.92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22.5" customHeight="1" spans="1:15">
      <c r="A18" s="201" t="s">
        <v>98</v>
      </c>
      <c r="B18" s="201" t="s">
        <v>99</v>
      </c>
      <c r="C18" s="153">
        <v>30000</v>
      </c>
      <c r="D18" s="153">
        <v>30000</v>
      </c>
      <c r="E18" s="153"/>
      <c r="F18" s="153">
        <v>30000</v>
      </c>
      <c r="G18" s="153"/>
      <c r="H18" s="153"/>
      <c r="I18" s="153"/>
      <c r="J18" s="153"/>
      <c r="K18" s="153"/>
      <c r="L18" s="153"/>
      <c r="M18" s="153"/>
      <c r="N18" s="153"/>
      <c r="O18" s="153"/>
    </row>
    <row r="19" ht="22.5" customHeight="1" spans="1:15">
      <c r="A19" s="201" t="s">
        <v>100</v>
      </c>
      <c r="B19" s="201" t="str">
        <f>"  "&amp;"武装警察部队"</f>
        <v>  武装警察部队</v>
      </c>
      <c r="C19" s="153">
        <v>30000</v>
      </c>
      <c r="D19" s="153">
        <v>30000</v>
      </c>
      <c r="E19" s="153"/>
      <c r="F19" s="153">
        <v>30000</v>
      </c>
      <c r="G19" s="153"/>
      <c r="H19" s="153"/>
      <c r="I19" s="153"/>
      <c r="J19" s="153"/>
      <c r="K19" s="153"/>
      <c r="L19" s="153"/>
      <c r="M19" s="153"/>
      <c r="N19" s="153"/>
      <c r="O19" s="153"/>
    </row>
    <row r="20" ht="22.5" customHeight="1" spans="1:15">
      <c r="A20" s="201" t="s">
        <v>101</v>
      </c>
      <c r="B20" s="201" t="str">
        <f>"    "&amp;"武装警察部队"</f>
        <v>    武装警察部队</v>
      </c>
      <c r="C20" s="153">
        <v>30000</v>
      </c>
      <c r="D20" s="153">
        <v>30000</v>
      </c>
      <c r="E20" s="153"/>
      <c r="F20" s="153">
        <v>30000</v>
      </c>
      <c r="G20" s="153"/>
      <c r="H20" s="153"/>
      <c r="I20" s="153"/>
      <c r="J20" s="153"/>
      <c r="K20" s="153"/>
      <c r="L20" s="153"/>
      <c r="M20" s="153"/>
      <c r="N20" s="153"/>
      <c r="O20" s="153"/>
    </row>
    <row r="21" ht="22.5" customHeight="1" spans="1:15">
      <c r="A21" s="201" t="s">
        <v>102</v>
      </c>
      <c r="B21" s="201" t="s">
        <v>103</v>
      </c>
      <c r="C21" s="153">
        <v>1487358.2</v>
      </c>
      <c r="D21" s="153">
        <v>1487358.2</v>
      </c>
      <c r="E21" s="153">
        <v>1487358.2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22.5" customHeight="1" spans="1:15">
      <c r="A22" s="201" t="s">
        <v>104</v>
      </c>
      <c r="B22" s="201" t="str">
        <f>"  "&amp;"文化和旅游"</f>
        <v>  文化和旅游</v>
      </c>
      <c r="C22" s="153">
        <v>1487358.2</v>
      </c>
      <c r="D22" s="153">
        <v>1487358.2</v>
      </c>
      <c r="E22" s="153">
        <v>1487358.2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22.5" customHeight="1" spans="1:15">
      <c r="A23" s="201" t="s">
        <v>105</v>
      </c>
      <c r="B23" s="201" t="str">
        <f>"    "&amp;"群众文化"</f>
        <v>    群众文化</v>
      </c>
      <c r="C23" s="153">
        <v>1487358.2</v>
      </c>
      <c r="D23" s="153">
        <v>1487358.2</v>
      </c>
      <c r="E23" s="153">
        <v>1487358.2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22.5" customHeight="1" spans="1:15">
      <c r="A24" s="201" t="s">
        <v>106</v>
      </c>
      <c r="B24" s="201" t="s">
        <v>107</v>
      </c>
      <c r="C24" s="153">
        <v>2590897.34</v>
      </c>
      <c r="D24" s="153">
        <v>2590897.34</v>
      </c>
      <c r="E24" s="153">
        <v>2442510.14</v>
      </c>
      <c r="F24" s="153">
        <v>148387.2</v>
      </c>
      <c r="G24" s="153"/>
      <c r="H24" s="153"/>
      <c r="I24" s="153"/>
      <c r="J24" s="153"/>
      <c r="K24" s="153"/>
      <c r="L24" s="153"/>
      <c r="M24" s="153"/>
      <c r="N24" s="153"/>
      <c r="O24" s="153"/>
    </row>
    <row r="25" ht="22.5" customHeight="1" spans="1:15">
      <c r="A25" s="201" t="s">
        <v>108</v>
      </c>
      <c r="B25" s="201" t="str">
        <f>"  "&amp;"行政事业单位养老支出"</f>
        <v>  行政事业单位养老支出</v>
      </c>
      <c r="C25" s="153">
        <v>2442510.14</v>
      </c>
      <c r="D25" s="153">
        <v>2442510.14</v>
      </c>
      <c r="E25" s="153">
        <v>2442510.14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22.5" customHeight="1" spans="1:15">
      <c r="A26" s="201" t="s">
        <v>109</v>
      </c>
      <c r="B26" s="201" t="str">
        <f>"    "&amp;"机关事业单位基本养老保险缴费支出"</f>
        <v>    机关事业单位基本养老保险缴费支出</v>
      </c>
      <c r="C26" s="153">
        <v>2442510.14</v>
      </c>
      <c r="D26" s="153">
        <v>2442510.14</v>
      </c>
      <c r="E26" s="153">
        <v>2442510.14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ht="22.5" customHeight="1" spans="1:15">
      <c r="A27" s="201" t="s">
        <v>110</v>
      </c>
      <c r="B27" s="201" t="str">
        <f>"    "&amp;"机关事业单位职业年金缴费支出"</f>
        <v>    机关事业单位职业年金缴费支出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ht="22.5" customHeight="1" spans="1:15">
      <c r="A28" s="201" t="s">
        <v>111</v>
      </c>
      <c r="B28" s="201" t="str">
        <f>"  "&amp;"抚恤"</f>
        <v>  抚恤</v>
      </c>
      <c r="C28" s="153">
        <v>148387.2</v>
      </c>
      <c r="D28" s="153">
        <v>148387.2</v>
      </c>
      <c r="E28" s="153"/>
      <c r="F28" s="153">
        <v>148387.2</v>
      </c>
      <c r="G28" s="153"/>
      <c r="H28" s="153"/>
      <c r="I28" s="153"/>
      <c r="J28" s="153"/>
      <c r="K28" s="153"/>
      <c r="L28" s="153"/>
      <c r="M28" s="153"/>
      <c r="N28" s="153"/>
      <c r="O28" s="153"/>
    </row>
    <row r="29" ht="22.5" customHeight="1" spans="1:15">
      <c r="A29" s="201" t="s">
        <v>112</v>
      </c>
      <c r="B29" s="201" t="str">
        <f>"    "&amp;"死亡抚恤"</f>
        <v>    死亡抚恤</v>
      </c>
      <c r="C29" s="153">
        <v>148387.2</v>
      </c>
      <c r="D29" s="153">
        <v>148387.2</v>
      </c>
      <c r="E29" s="153"/>
      <c r="F29" s="153">
        <v>148387.2</v>
      </c>
      <c r="G29" s="153"/>
      <c r="H29" s="153"/>
      <c r="I29" s="153"/>
      <c r="J29" s="153"/>
      <c r="K29" s="153"/>
      <c r="L29" s="153"/>
      <c r="M29" s="153"/>
      <c r="N29" s="153"/>
      <c r="O29" s="153"/>
    </row>
    <row r="30" ht="22.5" customHeight="1" spans="1:15">
      <c r="A30" s="201" t="s">
        <v>113</v>
      </c>
      <c r="B30" s="201" t="s">
        <v>114</v>
      </c>
      <c r="C30" s="153">
        <v>1937307.42</v>
      </c>
      <c r="D30" s="153">
        <v>1937307.42</v>
      </c>
      <c r="E30" s="153">
        <v>1937307.42</v>
      </c>
      <c r="F30" s="153"/>
      <c r="G30" s="153"/>
      <c r="H30" s="153"/>
      <c r="I30" s="153"/>
      <c r="J30" s="153"/>
      <c r="K30" s="153"/>
      <c r="L30" s="153"/>
      <c r="M30" s="153"/>
      <c r="N30" s="153"/>
      <c r="O30" s="153"/>
    </row>
    <row r="31" ht="22.5" customHeight="1" spans="1:15">
      <c r="A31" s="201" t="s">
        <v>115</v>
      </c>
      <c r="B31" s="201" t="str">
        <f>"  "&amp;"行政事业单位医疗"</f>
        <v>  行政事业单位医疗</v>
      </c>
      <c r="C31" s="153">
        <v>1937307.42</v>
      </c>
      <c r="D31" s="153">
        <v>1937307.42</v>
      </c>
      <c r="E31" s="153">
        <v>1937307.42</v>
      </c>
      <c r="F31" s="153"/>
      <c r="G31" s="153"/>
      <c r="H31" s="153"/>
      <c r="I31" s="153"/>
      <c r="J31" s="153"/>
      <c r="K31" s="153"/>
      <c r="L31" s="153"/>
      <c r="M31" s="153"/>
      <c r="N31" s="153"/>
      <c r="O31" s="153"/>
    </row>
    <row r="32" ht="22.5" customHeight="1" spans="1:15">
      <c r="A32" s="201" t="s">
        <v>116</v>
      </c>
      <c r="B32" s="201" t="str">
        <f>"    "&amp;"行政单位医疗"</f>
        <v>    行政单位医疗</v>
      </c>
      <c r="C32" s="153">
        <v>601999.02</v>
      </c>
      <c r="D32" s="153">
        <v>601999.02</v>
      </c>
      <c r="E32" s="153">
        <v>601999.02</v>
      </c>
      <c r="F32" s="153"/>
      <c r="G32" s="153"/>
      <c r="H32" s="153"/>
      <c r="I32" s="153"/>
      <c r="J32" s="153"/>
      <c r="K32" s="153"/>
      <c r="L32" s="153"/>
      <c r="M32" s="153"/>
      <c r="N32" s="153"/>
      <c r="O32" s="153"/>
    </row>
    <row r="33" ht="22.5" customHeight="1" spans="1:15">
      <c r="A33" s="201" t="s">
        <v>117</v>
      </c>
      <c r="B33" s="201" t="str">
        <f>"    "&amp;"事业单位医疗"</f>
        <v>    事业单位医疗</v>
      </c>
      <c r="C33" s="153">
        <v>524222.71</v>
      </c>
      <c r="D33" s="153">
        <v>524222.71</v>
      </c>
      <c r="E33" s="153">
        <v>524222.71</v>
      </c>
      <c r="F33" s="153"/>
      <c r="G33" s="153"/>
      <c r="H33" s="153"/>
      <c r="I33" s="153"/>
      <c r="J33" s="153"/>
      <c r="K33" s="153"/>
      <c r="L33" s="153"/>
      <c r="M33" s="153"/>
      <c r="N33" s="153"/>
      <c r="O33" s="153"/>
    </row>
    <row r="34" ht="22.5" customHeight="1" spans="1:15">
      <c r="A34" s="201" t="s">
        <v>118</v>
      </c>
      <c r="B34" s="201" t="str">
        <f>"    "&amp;"公务员医疗补助"</f>
        <v>    公务员医疗补助</v>
      </c>
      <c r="C34" s="153">
        <v>750746.31</v>
      </c>
      <c r="D34" s="153">
        <v>750746.31</v>
      </c>
      <c r="E34" s="153">
        <v>750746.31</v>
      </c>
      <c r="F34" s="153"/>
      <c r="G34" s="153"/>
      <c r="H34" s="153"/>
      <c r="I34" s="153"/>
      <c r="J34" s="153"/>
      <c r="K34" s="153"/>
      <c r="L34" s="153"/>
      <c r="M34" s="153"/>
      <c r="N34" s="153"/>
      <c r="O34" s="153"/>
    </row>
    <row r="35" ht="22.5" customHeight="1" spans="1:15">
      <c r="A35" s="201" t="s">
        <v>119</v>
      </c>
      <c r="B35" s="201" t="str">
        <f>"    "&amp;"其他行政事业单位医疗支出"</f>
        <v>    其他行政事业单位医疗支出</v>
      </c>
      <c r="C35" s="153">
        <v>60339.38</v>
      </c>
      <c r="D35" s="153">
        <v>60339.38</v>
      </c>
      <c r="E35" s="153">
        <v>60339.38</v>
      </c>
      <c r="F35" s="153"/>
      <c r="G35" s="153"/>
      <c r="H35" s="153"/>
      <c r="I35" s="153"/>
      <c r="J35" s="153"/>
      <c r="K35" s="153"/>
      <c r="L35" s="153"/>
      <c r="M35" s="153"/>
      <c r="N35" s="153"/>
      <c r="O35" s="153"/>
    </row>
    <row r="36" ht="22.5" customHeight="1" spans="1:15">
      <c r="A36" s="201" t="s">
        <v>120</v>
      </c>
      <c r="B36" s="201" t="s">
        <v>121</v>
      </c>
      <c r="C36" s="153">
        <v>780</v>
      </c>
      <c r="D36" s="153">
        <v>780</v>
      </c>
      <c r="E36" s="153">
        <v>780</v>
      </c>
      <c r="F36" s="153"/>
      <c r="G36" s="153"/>
      <c r="H36" s="153"/>
      <c r="I36" s="153"/>
      <c r="J36" s="153"/>
      <c r="K36" s="153"/>
      <c r="L36" s="153"/>
      <c r="M36" s="153"/>
      <c r="N36" s="153"/>
      <c r="O36" s="153"/>
    </row>
    <row r="37" ht="22.5" customHeight="1" spans="1:15">
      <c r="A37" s="201" t="s">
        <v>122</v>
      </c>
      <c r="B37" s="201" t="str">
        <f>"  "&amp;"城乡社区管理事务"</f>
        <v>  城乡社区管理事务</v>
      </c>
      <c r="C37" s="153">
        <v>780</v>
      </c>
      <c r="D37" s="153">
        <v>780</v>
      </c>
      <c r="E37" s="153">
        <v>780</v>
      </c>
      <c r="F37" s="153"/>
      <c r="G37" s="153"/>
      <c r="H37" s="153"/>
      <c r="I37" s="153"/>
      <c r="J37" s="153"/>
      <c r="K37" s="153"/>
      <c r="L37" s="153"/>
      <c r="M37" s="153"/>
      <c r="N37" s="153"/>
      <c r="O37" s="153"/>
    </row>
    <row r="38" ht="22.5" customHeight="1" spans="1:15">
      <c r="A38" s="201" t="s">
        <v>123</v>
      </c>
      <c r="B38" s="201" t="str">
        <f>"    "&amp;"行政运行"</f>
        <v>    行政运行</v>
      </c>
      <c r="C38" s="153">
        <v>780</v>
      </c>
      <c r="D38" s="153">
        <v>780</v>
      </c>
      <c r="E38" s="153">
        <v>780</v>
      </c>
      <c r="F38" s="153"/>
      <c r="G38" s="153"/>
      <c r="H38" s="153"/>
      <c r="I38" s="153"/>
      <c r="J38" s="153"/>
      <c r="K38" s="153"/>
      <c r="L38" s="153"/>
      <c r="M38" s="153"/>
      <c r="N38" s="153"/>
      <c r="O38" s="153"/>
    </row>
    <row r="39" ht="22.5" customHeight="1" spans="1:15">
      <c r="A39" s="201" t="s">
        <v>124</v>
      </c>
      <c r="B39" s="201" t="s">
        <v>125</v>
      </c>
      <c r="C39" s="153">
        <v>4714979.06</v>
      </c>
      <c r="D39" s="153">
        <v>4714979.06</v>
      </c>
      <c r="E39" s="153">
        <v>4714979.06</v>
      </c>
      <c r="F39" s="153"/>
      <c r="G39" s="153"/>
      <c r="H39" s="153"/>
      <c r="I39" s="153"/>
      <c r="J39" s="153"/>
      <c r="K39" s="153"/>
      <c r="L39" s="153"/>
      <c r="M39" s="153"/>
      <c r="N39" s="153"/>
      <c r="O39" s="153"/>
    </row>
    <row r="40" ht="22.5" customHeight="1" spans="1:15">
      <c r="A40" s="201" t="s">
        <v>126</v>
      </c>
      <c r="B40" s="201" t="str">
        <f>"  "&amp;"农业农村"</f>
        <v>  农业农村</v>
      </c>
      <c r="C40" s="153">
        <v>2617485.03</v>
      </c>
      <c r="D40" s="153">
        <v>2617485.03</v>
      </c>
      <c r="E40" s="153">
        <v>2617485.03</v>
      </c>
      <c r="F40" s="153"/>
      <c r="G40" s="153"/>
      <c r="H40" s="153"/>
      <c r="I40" s="153"/>
      <c r="J40" s="153"/>
      <c r="K40" s="153"/>
      <c r="L40" s="153"/>
      <c r="M40" s="153"/>
      <c r="N40" s="153"/>
      <c r="O40" s="153"/>
    </row>
    <row r="41" ht="22.5" customHeight="1" spans="1:15">
      <c r="A41" s="201" t="s">
        <v>127</v>
      </c>
      <c r="B41" s="201" t="str">
        <f>"    "&amp;"事业运行"</f>
        <v>    事业运行</v>
      </c>
      <c r="C41" s="153">
        <v>2617485.03</v>
      </c>
      <c r="D41" s="153">
        <v>2617485.03</v>
      </c>
      <c r="E41" s="153">
        <v>2617485.03</v>
      </c>
      <c r="F41" s="153"/>
      <c r="G41" s="153"/>
      <c r="H41" s="153"/>
      <c r="I41" s="153"/>
      <c r="J41" s="153"/>
      <c r="K41" s="153"/>
      <c r="L41" s="153"/>
      <c r="M41" s="153"/>
      <c r="N41" s="153"/>
      <c r="O41" s="153"/>
    </row>
    <row r="42" ht="22.5" customHeight="1" spans="1:15">
      <c r="A42" s="201" t="s">
        <v>128</v>
      </c>
      <c r="B42" s="201" t="str">
        <f>"  "&amp;"林业和草原"</f>
        <v>  林业和草原</v>
      </c>
      <c r="C42" s="153">
        <v>1584500.77</v>
      </c>
      <c r="D42" s="153">
        <v>1584500.77</v>
      </c>
      <c r="E42" s="153">
        <v>1584500.77</v>
      </c>
      <c r="F42" s="153"/>
      <c r="G42" s="153"/>
      <c r="H42" s="153"/>
      <c r="I42" s="153"/>
      <c r="J42" s="153"/>
      <c r="K42" s="153"/>
      <c r="L42" s="153"/>
      <c r="M42" s="153"/>
      <c r="N42" s="153"/>
      <c r="O42" s="153"/>
    </row>
    <row r="43" ht="22.5" customHeight="1" spans="1:15">
      <c r="A43" s="201" t="s">
        <v>129</v>
      </c>
      <c r="B43" s="201" t="str">
        <f>"    "&amp;"事业机构"</f>
        <v>    事业机构</v>
      </c>
      <c r="C43" s="153">
        <v>1584500.77</v>
      </c>
      <c r="D43" s="153">
        <v>1584500.77</v>
      </c>
      <c r="E43" s="153">
        <v>1584500.77</v>
      </c>
      <c r="F43" s="153"/>
      <c r="G43" s="153"/>
      <c r="H43" s="153"/>
      <c r="I43" s="153"/>
      <c r="J43" s="153"/>
      <c r="K43" s="153"/>
      <c r="L43" s="153"/>
      <c r="M43" s="153"/>
      <c r="N43" s="153"/>
      <c r="O43" s="153"/>
    </row>
    <row r="44" ht="22.5" customHeight="1" spans="1:15">
      <c r="A44" s="201" t="s">
        <v>130</v>
      </c>
      <c r="B44" s="201" t="str">
        <f>"  "&amp;"水利"</f>
        <v>  水利</v>
      </c>
      <c r="C44" s="153">
        <v>488993.26</v>
      </c>
      <c r="D44" s="153">
        <v>488993.26</v>
      </c>
      <c r="E44" s="153">
        <v>488993.26</v>
      </c>
      <c r="F44" s="153"/>
      <c r="G44" s="153"/>
      <c r="H44" s="153"/>
      <c r="I44" s="153"/>
      <c r="J44" s="153"/>
      <c r="K44" s="153"/>
      <c r="L44" s="153"/>
      <c r="M44" s="153"/>
      <c r="N44" s="153"/>
      <c r="O44" s="153"/>
    </row>
    <row r="45" ht="22.5" customHeight="1" spans="1:15">
      <c r="A45" s="201" t="s">
        <v>131</v>
      </c>
      <c r="B45" s="201" t="str">
        <f>"    "&amp;"水利行业业务管理"</f>
        <v>    水利行业业务管理</v>
      </c>
      <c r="C45" s="153">
        <v>488993.26</v>
      </c>
      <c r="D45" s="153">
        <v>488993.26</v>
      </c>
      <c r="E45" s="153">
        <v>488993.26</v>
      </c>
      <c r="F45" s="153"/>
      <c r="G45" s="153"/>
      <c r="H45" s="153"/>
      <c r="I45" s="153"/>
      <c r="J45" s="153"/>
      <c r="K45" s="153"/>
      <c r="L45" s="153"/>
      <c r="M45" s="153"/>
      <c r="N45" s="153"/>
      <c r="O45" s="153"/>
    </row>
    <row r="46" ht="22.5" customHeight="1" spans="1:15">
      <c r="A46" s="201" t="s">
        <v>132</v>
      </c>
      <c r="B46" s="201" t="str">
        <f>"  "&amp;"农村综合改革"</f>
        <v>  农村综合改革</v>
      </c>
      <c r="C46" s="153">
        <v>24000</v>
      </c>
      <c r="D46" s="153">
        <v>24000</v>
      </c>
      <c r="E46" s="153">
        <v>24000</v>
      </c>
      <c r="F46" s="153"/>
      <c r="G46" s="153"/>
      <c r="H46" s="153"/>
      <c r="I46" s="153"/>
      <c r="J46" s="153"/>
      <c r="K46" s="153"/>
      <c r="L46" s="153"/>
      <c r="M46" s="153"/>
      <c r="N46" s="153"/>
      <c r="O46" s="153"/>
    </row>
    <row r="47" ht="22.5" customHeight="1" spans="1:15">
      <c r="A47" s="201" t="s">
        <v>133</v>
      </c>
      <c r="B47" s="201" t="str">
        <f>"    "&amp;"对村民委员会和村党支部的补助"</f>
        <v>    对村民委员会和村党支部的补助</v>
      </c>
      <c r="C47" s="153">
        <v>24000</v>
      </c>
      <c r="D47" s="153">
        <v>24000</v>
      </c>
      <c r="E47" s="153">
        <v>24000</v>
      </c>
      <c r="F47" s="153"/>
      <c r="G47" s="153"/>
      <c r="H47" s="153"/>
      <c r="I47" s="153"/>
      <c r="J47" s="153"/>
      <c r="K47" s="153"/>
      <c r="L47" s="153"/>
      <c r="M47" s="153"/>
      <c r="N47" s="153"/>
      <c r="O47" s="153"/>
    </row>
    <row r="48" ht="22.5" customHeight="1" spans="1:15">
      <c r="A48" s="201" t="s">
        <v>134</v>
      </c>
      <c r="B48" s="201" t="s">
        <v>135</v>
      </c>
      <c r="C48" s="153">
        <v>1956079.72</v>
      </c>
      <c r="D48" s="153">
        <v>1956079.72</v>
      </c>
      <c r="E48" s="153">
        <v>1956079.72</v>
      </c>
      <c r="F48" s="153"/>
      <c r="G48" s="153"/>
      <c r="H48" s="153"/>
      <c r="I48" s="153"/>
      <c r="J48" s="153"/>
      <c r="K48" s="153"/>
      <c r="L48" s="153"/>
      <c r="M48" s="153"/>
      <c r="N48" s="153"/>
      <c r="O48" s="153"/>
    </row>
    <row r="49" ht="22.5" customHeight="1" spans="1:15">
      <c r="A49" s="201" t="s">
        <v>136</v>
      </c>
      <c r="B49" s="201" t="str">
        <f>"  "&amp;"住房改革支出"</f>
        <v>  住房改革支出</v>
      </c>
      <c r="C49" s="153">
        <v>1956079.72</v>
      </c>
      <c r="D49" s="153">
        <v>1956079.72</v>
      </c>
      <c r="E49" s="153">
        <v>1956079.72</v>
      </c>
      <c r="F49" s="153"/>
      <c r="G49" s="153"/>
      <c r="H49" s="153"/>
      <c r="I49" s="153"/>
      <c r="J49" s="153"/>
      <c r="K49" s="153"/>
      <c r="L49" s="153"/>
      <c r="M49" s="153"/>
      <c r="N49" s="153"/>
      <c r="O49" s="153"/>
    </row>
    <row r="50" ht="22.5" customHeight="1" spans="1:15">
      <c r="A50" s="201" t="s">
        <v>137</v>
      </c>
      <c r="B50" s="201" t="str">
        <f>"    "&amp;"住房公积金"</f>
        <v>    住房公积金</v>
      </c>
      <c r="C50" s="153">
        <v>1956079.72</v>
      </c>
      <c r="D50" s="153">
        <v>1956079.72</v>
      </c>
      <c r="E50" s="153">
        <v>1956079.72</v>
      </c>
      <c r="F50" s="153"/>
      <c r="G50" s="153"/>
      <c r="H50" s="153"/>
      <c r="I50" s="153"/>
      <c r="J50" s="153"/>
      <c r="K50" s="153"/>
      <c r="L50" s="153"/>
      <c r="M50" s="153"/>
      <c r="N50" s="153"/>
      <c r="O50" s="153"/>
    </row>
    <row r="51" ht="22.5" customHeight="1" spans="1:15">
      <c r="A51" s="34" t="s">
        <v>138</v>
      </c>
      <c r="B51" s="211" t="s">
        <v>138</v>
      </c>
      <c r="C51" s="107">
        <v>34317874.65</v>
      </c>
      <c r="D51" s="153">
        <v>34317874.65</v>
      </c>
      <c r="E51" s="107">
        <v>29034543.45</v>
      </c>
      <c r="F51" s="107">
        <v>5283331.2</v>
      </c>
      <c r="G51" s="107"/>
      <c r="H51" s="153"/>
      <c r="I51" s="107"/>
      <c r="J51" s="153"/>
      <c r="K51" s="107"/>
      <c r="L51" s="107"/>
      <c r="M51" s="107"/>
      <c r="N51" s="107"/>
      <c r="O51" s="107"/>
    </row>
  </sheetData>
  <mergeCells count="11">
    <mergeCell ref="A2:O2"/>
    <mergeCell ref="A3:L3"/>
    <mergeCell ref="D4:F4"/>
    <mergeCell ref="J4:O4"/>
    <mergeCell ref="A51:B51"/>
    <mergeCell ref="A4:A5"/>
    <mergeCell ref="B4:B5"/>
    <mergeCell ref="C4:C5"/>
    <mergeCell ref="G4:G5"/>
    <mergeCell ref="H4:H5"/>
    <mergeCell ref="I4:I5"/>
  </mergeCells>
  <printOptions horizontalCentered="1"/>
  <pageMargins left="0.39" right="0.39" top="0.51" bottom="0.51" header="0.31" footer="0.31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1" sqref="A1"/>
    </sheetView>
  </sheetViews>
  <sheetFormatPr defaultColWidth="10.712962962963" defaultRowHeight="14.25" customHeight="1" outlineLevelCol="3"/>
  <cols>
    <col min="1" max="1" width="45.8518518518519" customWidth="1"/>
    <col min="2" max="2" width="36" customWidth="1"/>
    <col min="3" max="3" width="41.8518518518519" customWidth="1"/>
    <col min="4" max="4" width="34.8518518518519" customWidth="1"/>
  </cols>
  <sheetData>
    <row r="1" ht="19.5" customHeight="1" spans="1:4">
      <c r="D1" s="37" t="s">
        <v>139</v>
      </c>
    </row>
    <row r="2" ht="36" customHeight="1" spans="1:4">
      <c r="A2" s="4" t="s">
        <v>140</v>
      </c>
      <c r="B2" s="192"/>
      <c r="C2" s="192"/>
      <c r="D2" s="192"/>
    </row>
    <row r="3" ht="24" customHeight="1" spans="1:4">
      <c r="A3" s="6" t="str">
        <f>"单位名称："&amp;"德钦县霞若傈僳族乡人民政府"</f>
        <v>单位名称：德钦县霞若傈僳族乡人民政府</v>
      </c>
      <c r="B3" s="193"/>
      <c r="C3" s="193"/>
      <c r="D3" s="111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5" t="s">
        <v>6</v>
      </c>
      <c r="C5" s="28" t="s">
        <v>141</v>
      </c>
      <c r="D5" s="125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194" t="s">
        <v>142</v>
      </c>
      <c r="B7" s="195">
        <v>34317874.65</v>
      </c>
      <c r="C7" s="196" t="s">
        <v>143</v>
      </c>
      <c r="D7" s="107">
        <v>34317874.65</v>
      </c>
    </row>
    <row r="8" ht="22.5" customHeight="1" spans="1:4">
      <c r="A8" s="197" t="s">
        <v>144</v>
      </c>
      <c r="B8" s="195">
        <v>34317874.65</v>
      </c>
      <c r="C8" s="198" t="s">
        <v>145</v>
      </c>
      <c r="D8" s="107">
        <v>21600472.91</v>
      </c>
    </row>
    <row r="9" ht="22.5" customHeight="1" spans="1:4">
      <c r="A9" s="197" t="s">
        <v>146</v>
      </c>
      <c r="B9" s="199"/>
      <c r="C9" s="198" t="s">
        <v>147</v>
      </c>
      <c r="D9" s="107"/>
    </row>
    <row r="10" ht="22.5" customHeight="1" spans="1:4">
      <c r="A10" s="197" t="s">
        <v>148</v>
      </c>
      <c r="B10" s="199"/>
      <c r="C10" s="198" t="s">
        <v>149</v>
      </c>
      <c r="D10" s="107"/>
    </row>
    <row r="11" ht="22.5" customHeight="1" spans="1:4">
      <c r="A11" s="200" t="s">
        <v>150</v>
      </c>
      <c r="B11" s="151"/>
      <c r="C11" s="198" t="s">
        <v>151</v>
      </c>
      <c r="D11" s="107">
        <v>30000</v>
      </c>
    </row>
    <row r="12" ht="22.5" customHeight="1" spans="1:4">
      <c r="A12" s="197" t="s">
        <v>144</v>
      </c>
      <c r="B12" s="151"/>
      <c r="C12" s="198" t="s">
        <v>152</v>
      </c>
      <c r="D12" s="107"/>
    </row>
    <row r="13" ht="22.5" customHeight="1" spans="1:4">
      <c r="A13" s="197" t="s">
        <v>146</v>
      </c>
      <c r="B13" s="151"/>
      <c r="C13" s="198" t="s">
        <v>153</v>
      </c>
      <c r="D13" s="107"/>
    </row>
    <row r="14" ht="22.5" customHeight="1" spans="1:4">
      <c r="A14" s="197" t="s">
        <v>148</v>
      </c>
      <c r="B14" s="151"/>
      <c r="C14" s="198" t="s">
        <v>154</v>
      </c>
      <c r="D14" s="107">
        <v>1487358.2</v>
      </c>
    </row>
    <row r="15" ht="22.5" customHeight="1" spans="1:4">
      <c r="A15" s="197"/>
      <c r="B15" s="197"/>
      <c r="C15" s="198" t="s">
        <v>155</v>
      </c>
      <c r="D15" s="107">
        <v>2590897.34</v>
      </c>
    </row>
    <row r="16" ht="22.5" customHeight="1" spans="1:4">
      <c r="A16" s="197"/>
      <c r="B16" s="201"/>
      <c r="C16" s="198" t="s">
        <v>156</v>
      </c>
      <c r="D16" s="107">
        <v>1937307.42</v>
      </c>
    </row>
    <row r="17" ht="22.5" customHeight="1" spans="1:4">
      <c r="A17" s="202"/>
      <c r="B17" s="194"/>
      <c r="C17" s="198" t="s">
        <v>157</v>
      </c>
      <c r="D17" s="107"/>
    </row>
    <row r="18" ht="22.5" customHeight="1" spans="1:4">
      <c r="A18" s="202"/>
      <c r="B18" s="194"/>
      <c r="C18" s="198" t="s">
        <v>158</v>
      </c>
      <c r="D18" s="107">
        <v>780</v>
      </c>
    </row>
    <row r="19" ht="22.5" customHeight="1" spans="1:4">
      <c r="A19" s="141"/>
      <c r="B19" s="141"/>
      <c r="C19" s="198" t="s">
        <v>159</v>
      </c>
      <c r="D19" s="107">
        <v>4714979.06</v>
      </c>
    </row>
    <row r="20" ht="22.5" customHeight="1" spans="1:4">
      <c r="A20" s="141"/>
      <c r="B20" s="141"/>
      <c r="C20" s="198" t="s">
        <v>160</v>
      </c>
      <c r="D20" s="107"/>
    </row>
    <row r="21" ht="22.5" customHeight="1" spans="1:4">
      <c r="A21" s="141"/>
      <c r="B21" s="141"/>
      <c r="C21" s="198" t="s">
        <v>161</v>
      </c>
      <c r="D21" s="107"/>
    </row>
    <row r="22" ht="22.5" customHeight="1" spans="1:4">
      <c r="A22" s="141"/>
      <c r="B22" s="141"/>
      <c r="C22" s="198" t="s">
        <v>162</v>
      </c>
      <c r="D22" s="107"/>
    </row>
    <row r="23" ht="22.5" customHeight="1" spans="1:4">
      <c r="A23" s="141"/>
      <c r="B23" s="141"/>
      <c r="C23" s="198" t="s">
        <v>163</v>
      </c>
      <c r="D23" s="107"/>
    </row>
    <row r="24" ht="22.5" customHeight="1" spans="1:4">
      <c r="A24" s="141"/>
      <c r="B24" s="141"/>
      <c r="C24" s="198" t="s">
        <v>164</v>
      </c>
      <c r="D24" s="107"/>
    </row>
    <row r="25" ht="22.5" customHeight="1" spans="1:4">
      <c r="A25" s="141"/>
      <c r="B25" s="141"/>
      <c r="C25" s="198" t="s">
        <v>165</v>
      </c>
      <c r="D25" s="107"/>
    </row>
    <row r="26" ht="22.5" customHeight="1" spans="1:4">
      <c r="A26" s="141"/>
      <c r="B26" s="141"/>
      <c r="C26" s="198" t="s">
        <v>166</v>
      </c>
      <c r="D26" s="107">
        <v>1956079.72</v>
      </c>
    </row>
    <row r="27" ht="22.5" customHeight="1" spans="1:4">
      <c r="A27" s="141"/>
      <c r="B27" s="141"/>
      <c r="C27" s="198" t="s">
        <v>167</v>
      </c>
      <c r="D27" s="107"/>
    </row>
    <row r="28" ht="22.5" customHeight="1" spans="1:4">
      <c r="A28" s="141"/>
      <c r="B28" s="141"/>
      <c r="C28" s="198" t="s">
        <v>168</v>
      </c>
      <c r="D28" s="107"/>
    </row>
    <row r="29" ht="22.5" customHeight="1" spans="1:4">
      <c r="A29" s="141"/>
      <c r="B29" s="141"/>
      <c r="C29" s="198" t="s">
        <v>169</v>
      </c>
      <c r="D29" s="107"/>
    </row>
    <row r="30" ht="22.5" customHeight="1" spans="1:4">
      <c r="A30" s="141"/>
      <c r="B30" s="141"/>
      <c r="C30" s="198" t="s">
        <v>170</v>
      </c>
      <c r="D30" s="107"/>
    </row>
    <row r="31" ht="22.5" customHeight="1" spans="1:4">
      <c r="A31" s="203"/>
      <c r="B31" s="194"/>
      <c r="C31" s="198" t="s">
        <v>171</v>
      </c>
      <c r="D31" s="107"/>
    </row>
    <row r="32" ht="22.5" customHeight="1" spans="1:4">
      <c r="A32" s="203"/>
      <c r="B32" s="194"/>
      <c r="C32" s="198" t="s">
        <v>172</v>
      </c>
      <c r="D32" s="107"/>
    </row>
    <row r="33" ht="22.5" customHeight="1" spans="1:4">
      <c r="A33" s="203"/>
      <c r="B33" s="194"/>
      <c r="C33" s="198" t="s">
        <v>173</v>
      </c>
      <c r="D33" s="107"/>
    </row>
    <row r="34" ht="22.5" customHeight="1" spans="1:4">
      <c r="A34" s="203"/>
      <c r="B34" s="194"/>
      <c r="C34" s="198" t="s">
        <v>174</v>
      </c>
      <c r="D34" s="107"/>
    </row>
    <row r="35" ht="22.5" customHeight="1" spans="1:4">
      <c r="A35" s="203"/>
      <c r="B35" s="194"/>
      <c r="C35" s="202" t="s">
        <v>175</v>
      </c>
      <c r="D35" s="194"/>
    </row>
    <row r="36" ht="22.5" customHeight="1" spans="1:4">
      <c r="A36" s="204" t="s">
        <v>176</v>
      </c>
      <c r="B36" s="205">
        <v>34317874.65</v>
      </c>
      <c r="C36" s="203" t="s">
        <v>52</v>
      </c>
      <c r="D36" s="205">
        <v>34317874.65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0"/>
  <sheetViews>
    <sheetView showZeros="0" workbookViewId="0">
      <selection activeCell="A1" sqref="A1"/>
    </sheetView>
  </sheetViews>
  <sheetFormatPr defaultColWidth="10.712962962963" defaultRowHeight="14.25" customHeight="1" outlineLevelCol="6"/>
  <cols>
    <col min="1" max="1" width="23.5740740740741" customWidth="1"/>
    <col min="2" max="2" width="51.2777777777778" customWidth="1"/>
    <col min="3" max="3" width="28.2777777777778" customWidth="1"/>
    <col min="4" max="4" width="23.8518518518519" customWidth="1"/>
    <col min="5" max="7" width="28.2777777777778" customWidth="1"/>
  </cols>
  <sheetData>
    <row r="1" customHeight="1" spans="1:7">
      <c r="D1" s="143"/>
      <c r="F1" s="62"/>
      <c r="G1" s="37" t="s">
        <v>177</v>
      </c>
    </row>
    <row r="2" ht="39" customHeight="1" spans="1:7">
      <c r="A2" s="4" t="s">
        <v>178</v>
      </c>
      <c r="B2" s="124"/>
      <c r="C2" s="124"/>
      <c r="D2" s="124"/>
      <c r="E2" s="124"/>
      <c r="F2" s="124"/>
      <c r="G2" s="124"/>
    </row>
    <row r="3" ht="18" customHeight="1" spans="1:7">
      <c r="A3" s="6" t="str">
        <f>"单位名称："&amp;"德钦县霞若傈僳族乡人民政府"</f>
        <v>单位名称：德钦县霞若傈僳族乡人民政府</v>
      </c>
      <c r="B3" s="180"/>
      <c r="C3" s="169"/>
      <c r="D3" s="169"/>
      <c r="E3" s="169"/>
      <c r="F3" s="120"/>
      <c r="G3" s="111" t="s">
        <v>2</v>
      </c>
    </row>
    <row r="4" ht="20.25" customHeight="1" spans="1:7">
      <c r="A4" s="181" t="s">
        <v>179</v>
      </c>
      <c r="B4" s="182"/>
      <c r="C4" s="125" t="s">
        <v>57</v>
      </c>
      <c r="D4" s="158" t="s">
        <v>77</v>
      </c>
      <c r="E4" s="13"/>
      <c r="F4" s="14"/>
      <c r="G4" s="145" t="s">
        <v>78</v>
      </c>
    </row>
    <row r="5" ht="20.25" customHeight="1" spans="1:7">
      <c r="A5" s="183" t="s">
        <v>75</v>
      </c>
      <c r="B5" s="183" t="s">
        <v>76</v>
      </c>
      <c r="C5" s="30"/>
      <c r="D5" s="184" t="s">
        <v>59</v>
      </c>
      <c r="E5" s="184" t="s">
        <v>180</v>
      </c>
      <c r="F5" s="184" t="s">
        <v>181</v>
      </c>
      <c r="G5" s="115"/>
    </row>
    <row r="6" ht="19.5" customHeight="1" spans="1:7">
      <c r="A6" s="183" t="s">
        <v>182</v>
      </c>
      <c r="B6" s="183" t="s">
        <v>183</v>
      </c>
      <c r="C6" s="183" t="s">
        <v>184</v>
      </c>
      <c r="D6" s="184">
        <v>4</v>
      </c>
      <c r="E6" s="185" t="s">
        <v>185</v>
      </c>
      <c r="F6" s="185" t="s">
        <v>186</v>
      </c>
      <c r="G6" s="183" t="s">
        <v>187</v>
      </c>
    </row>
    <row r="7" ht="22.5" customHeight="1" spans="1:7">
      <c r="A7" s="139" t="s">
        <v>86</v>
      </c>
      <c r="B7" s="139" t="s">
        <v>87</v>
      </c>
      <c r="C7" s="186">
        <v>21600472.91</v>
      </c>
      <c r="D7" s="186">
        <v>16495528.91</v>
      </c>
      <c r="E7" s="186">
        <v>13525143.03</v>
      </c>
      <c r="F7" s="186">
        <v>2970385.88</v>
      </c>
      <c r="G7" s="186">
        <v>5104944</v>
      </c>
    </row>
    <row r="8" ht="22.5" customHeight="1" spans="1:7">
      <c r="A8" s="187" t="s">
        <v>88</v>
      </c>
      <c r="B8" s="187" t="s">
        <v>188</v>
      </c>
      <c r="C8" s="186">
        <v>253849.89</v>
      </c>
      <c r="D8" s="186">
        <v>253849.89</v>
      </c>
      <c r="E8" s="186">
        <v>234246.4</v>
      </c>
      <c r="F8" s="186">
        <v>19603.49</v>
      </c>
      <c r="G8" s="186"/>
    </row>
    <row r="9" ht="22.5" customHeight="1" spans="1:7">
      <c r="A9" s="188" t="s">
        <v>89</v>
      </c>
      <c r="B9" s="188" t="s">
        <v>189</v>
      </c>
      <c r="C9" s="186">
        <v>253849.89</v>
      </c>
      <c r="D9" s="186">
        <v>253849.89</v>
      </c>
      <c r="E9" s="186">
        <v>234246.4</v>
      </c>
      <c r="F9" s="186">
        <v>19603.49</v>
      </c>
      <c r="G9" s="186"/>
    </row>
    <row r="10" ht="22.5" customHeight="1" spans="1:7">
      <c r="A10" s="187" t="s">
        <v>90</v>
      </c>
      <c r="B10" s="187" t="s">
        <v>190</v>
      </c>
      <c r="C10" s="186">
        <v>200000</v>
      </c>
      <c r="D10" s="186"/>
      <c r="E10" s="186"/>
      <c r="F10" s="186"/>
      <c r="G10" s="186">
        <v>200000</v>
      </c>
    </row>
    <row r="11" ht="22.5" customHeight="1" spans="1:7">
      <c r="A11" s="188" t="s">
        <v>91</v>
      </c>
      <c r="B11" s="188" t="s">
        <v>189</v>
      </c>
      <c r="C11" s="186">
        <v>200000</v>
      </c>
      <c r="D11" s="186"/>
      <c r="E11" s="186"/>
      <c r="F11" s="186"/>
      <c r="G11" s="186">
        <v>200000</v>
      </c>
    </row>
    <row r="12" ht="22.5" customHeight="1" spans="1:7">
      <c r="A12" s="187" t="s">
        <v>92</v>
      </c>
      <c r="B12" s="187" t="s">
        <v>191</v>
      </c>
      <c r="C12" s="186">
        <v>19566223.06</v>
      </c>
      <c r="D12" s="186">
        <v>14681279.06</v>
      </c>
      <c r="E12" s="186">
        <v>11836500.4</v>
      </c>
      <c r="F12" s="186">
        <v>2844778.66</v>
      </c>
      <c r="G12" s="186">
        <v>4884944</v>
      </c>
    </row>
    <row r="13" ht="22.5" customHeight="1" spans="1:7">
      <c r="A13" s="188" t="s">
        <v>93</v>
      </c>
      <c r="B13" s="188" t="s">
        <v>189</v>
      </c>
      <c r="C13" s="186">
        <v>19566223.06</v>
      </c>
      <c r="D13" s="186">
        <v>14681279.06</v>
      </c>
      <c r="E13" s="186">
        <v>11836500.4</v>
      </c>
      <c r="F13" s="186">
        <v>2844778.66</v>
      </c>
      <c r="G13" s="186">
        <v>4884944</v>
      </c>
    </row>
    <row r="14" ht="22.5" customHeight="1" spans="1:7">
      <c r="A14" s="187" t="s">
        <v>94</v>
      </c>
      <c r="B14" s="187" t="s">
        <v>192</v>
      </c>
      <c r="C14" s="186">
        <v>642602.04</v>
      </c>
      <c r="D14" s="186">
        <v>622602.04</v>
      </c>
      <c r="E14" s="186">
        <v>593658.23</v>
      </c>
      <c r="F14" s="186">
        <v>28943.81</v>
      </c>
      <c r="G14" s="186">
        <v>20000</v>
      </c>
    </row>
    <row r="15" ht="22.5" customHeight="1" spans="1:7">
      <c r="A15" s="188" t="s">
        <v>95</v>
      </c>
      <c r="B15" s="188" t="s">
        <v>189</v>
      </c>
      <c r="C15" s="186">
        <v>642602.04</v>
      </c>
      <c r="D15" s="186">
        <v>622602.04</v>
      </c>
      <c r="E15" s="186">
        <v>593658.23</v>
      </c>
      <c r="F15" s="186">
        <v>28943.81</v>
      </c>
      <c r="G15" s="186">
        <v>20000</v>
      </c>
    </row>
    <row r="16" ht="22.5" customHeight="1" spans="1:7">
      <c r="A16" s="187" t="s">
        <v>96</v>
      </c>
      <c r="B16" s="187" t="s">
        <v>193</v>
      </c>
      <c r="C16" s="186">
        <v>937797.92</v>
      </c>
      <c r="D16" s="186">
        <v>937797.92</v>
      </c>
      <c r="E16" s="186">
        <v>860738</v>
      </c>
      <c r="F16" s="186">
        <v>77059.92</v>
      </c>
      <c r="G16" s="186"/>
    </row>
    <row r="17" ht="22.5" customHeight="1" spans="1:7">
      <c r="A17" s="188" t="s">
        <v>97</v>
      </c>
      <c r="B17" s="188" t="s">
        <v>189</v>
      </c>
      <c r="C17" s="186">
        <v>937797.92</v>
      </c>
      <c r="D17" s="186">
        <v>937797.92</v>
      </c>
      <c r="E17" s="186">
        <v>860738</v>
      </c>
      <c r="F17" s="186">
        <v>77059.92</v>
      </c>
      <c r="G17" s="186"/>
    </row>
    <row r="18" ht="22.5" customHeight="1" spans="1:7">
      <c r="A18" s="139" t="s">
        <v>98</v>
      </c>
      <c r="B18" s="139" t="s">
        <v>99</v>
      </c>
      <c r="C18" s="186">
        <v>30000</v>
      </c>
      <c r="D18" s="186"/>
      <c r="E18" s="186"/>
      <c r="F18" s="186"/>
      <c r="G18" s="186">
        <v>30000</v>
      </c>
    </row>
    <row r="19" ht="22.5" customHeight="1" spans="1:7">
      <c r="A19" s="187" t="s">
        <v>100</v>
      </c>
      <c r="B19" s="187" t="s">
        <v>194</v>
      </c>
      <c r="C19" s="186">
        <v>30000</v>
      </c>
      <c r="D19" s="186"/>
      <c r="E19" s="186"/>
      <c r="F19" s="186"/>
      <c r="G19" s="186">
        <v>30000</v>
      </c>
    </row>
    <row r="20" ht="22.5" customHeight="1" spans="1:7">
      <c r="A20" s="188" t="s">
        <v>101</v>
      </c>
      <c r="B20" s="188" t="s">
        <v>194</v>
      </c>
      <c r="C20" s="186">
        <v>30000</v>
      </c>
      <c r="D20" s="186"/>
      <c r="E20" s="186"/>
      <c r="F20" s="186"/>
      <c r="G20" s="186">
        <v>30000</v>
      </c>
    </row>
    <row r="21" ht="22.5" customHeight="1" spans="1:7">
      <c r="A21" s="139" t="s">
        <v>102</v>
      </c>
      <c r="B21" s="139" t="s">
        <v>103</v>
      </c>
      <c r="C21" s="186">
        <v>1487358.2</v>
      </c>
      <c r="D21" s="186">
        <v>1487358.2</v>
      </c>
      <c r="E21" s="186">
        <v>1435639.59</v>
      </c>
      <c r="F21" s="186">
        <v>51718.61</v>
      </c>
      <c r="G21" s="186"/>
    </row>
    <row r="22" ht="22.5" customHeight="1" spans="1:7">
      <c r="A22" s="187" t="s">
        <v>104</v>
      </c>
      <c r="B22" s="187" t="s">
        <v>195</v>
      </c>
      <c r="C22" s="186">
        <v>1487358.2</v>
      </c>
      <c r="D22" s="186">
        <v>1487358.2</v>
      </c>
      <c r="E22" s="186">
        <v>1435639.59</v>
      </c>
      <c r="F22" s="186">
        <v>51718.61</v>
      </c>
      <c r="G22" s="186"/>
    </row>
    <row r="23" ht="22.5" customHeight="1" spans="1:7">
      <c r="A23" s="188" t="s">
        <v>105</v>
      </c>
      <c r="B23" s="188" t="s">
        <v>196</v>
      </c>
      <c r="C23" s="186">
        <v>1487358.2</v>
      </c>
      <c r="D23" s="186">
        <v>1487358.2</v>
      </c>
      <c r="E23" s="186">
        <v>1435639.59</v>
      </c>
      <c r="F23" s="186">
        <v>51718.61</v>
      </c>
      <c r="G23" s="186"/>
    </row>
    <row r="24" ht="22.5" customHeight="1" spans="1:7">
      <c r="A24" s="139" t="s">
        <v>106</v>
      </c>
      <c r="B24" s="139" t="s">
        <v>107</v>
      </c>
      <c r="C24" s="186">
        <v>2590897.34</v>
      </c>
      <c r="D24" s="186">
        <v>2442510.14</v>
      </c>
      <c r="E24" s="186">
        <v>2442510.14</v>
      </c>
      <c r="F24" s="186"/>
      <c r="G24" s="186">
        <v>148387.2</v>
      </c>
    </row>
    <row r="25" ht="22.5" customHeight="1" spans="1:7">
      <c r="A25" s="187" t="s">
        <v>108</v>
      </c>
      <c r="B25" s="187" t="s">
        <v>197</v>
      </c>
      <c r="C25" s="186">
        <v>2442510.14</v>
      </c>
      <c r="D25" s="186">
        <v>2442510.14</v>
      </c>
      <c r="E25" s="186">
        <v>2442510.14</v>
      </c>
      <c r="F25" s="186"/>
      <c r="G25" s="186"/>
    </row>
    <row r="26" ht="22.5" customHeight="1" spans="1:7">
      <c r="A26" s="188" t="s">
        <v>109</v>
      </c>
      <c r="B26" s="188" t="s">
        <v>198</v>
      </c>
      <c r="C26" s="186">
        <v>2442510.14</v>
      </c>
      <c r="D26" s="186">
        <v>2442510.14</v>
      </c>
      <c r="E26" s="186">
        <v>2442510.14</v>
      </c>
      <c r="F26" s="186"/>
      <c r="G26" s="186"/>
    </row>
    <row r="27" ht="22.5" customHeight="1" spans="1:7">
      <c r="A27" s="187" t="s">
        <v>111</v>
      </c>
      <c r="B27" s="187" t="s">
        <v>199</v>
      </c>
      <c r="C27" s="186">
        <v>148387.2</v>
      </c>
      <c r="D27" s="186"/>
      <c r="E27" s="186"/>
      <c r="F27" s="186"/>
      <c r="G27" s="186">
        <v>148387.2</v>
      </c>
    </row>
    <row r="28" ht="22.5" customHeight="1" spans="1:7">
      <c r="A28" s="188" t="s">
        <v>112</v>
      </c>
      <c r="B28" s="188" t="s">
        <v>200</v>
      </c>
      <c r="C28" s="186">
        <v>148387.2</v>
      </c>
      <c r="D28" s="186"/>
      <c r="E28" s="186"/>
      <c r="F28" s="186"/>
      <c r="G28" s="186">
        <v>148387.2</v>
      </c>
    </row>
    <row r="29" ht="22.5" customHeight="1" spans="1:7">
      <c r="A29" s="139" t="s">
        <v>113</v>
      </c>
      <c r="B29" s="139" t="s">
        <v>114</v>
      </c>
      <c r="C29" s="186">
        <v>1937307.42</v>
      </c>
      <c r="D29" s="186">
        <v>1937307.42</v>
      </c>
      <c r="E29" s="186">
        <v>1937307.42</v>
      </c>
      <c r="F29" s="186"/>
      <c r="G29" s="186"/>
    </row>
    <row r="30" ht="22.5" customHeight="1" spans="1:7">
      <c r="A30" s="187" t="s">
        <v>115</v>
      </c>
      <c r="B30" s="187" t="s">
        <v>201</v>
      </c>
      <c r="C30" s="186">
        <v>1937307.42</v>
      </c>
      <c r="D30" s="186">
        <v>1937307.42</v>
      </c>
      <c r="E30" s="186">
        <v>1937307.42</v>
      </c>
      <c r="F30" s="186"/>
      <c r="G30" s="186"/>
    </row>
    <row r="31" ht="22.5" customHeight="1" spans="1:7">
      <c r="A31" s="188" t="s">
        <v>116</v>
      </c>
      <c r="B31" s="188" t="s">
        <v>202</v>
      </c>
      <c r="C31" s="186">
        <v>601999.02</v>
      </c>
      <c r="D31" s="186">
        <v>601999.02</v>
      </c>
      <c r="E31" s="186">
        <v>601999.02</v>
      </c>
      <c r="F31" s="186"/>
      <c r="G31" s="186"/>
    </row>
    <row r="32" ht="22.5" customHeight="1" spans="1:7">
      <c r="A32" s="188" t="s">
        <v>117</v>
      </c>
      <c r="B32" s="188" t="s">
        <v>203</v>
      </c>
      <c r="C32" s="186">
        <v>524222.71</v>
      </c>
      <c r="D32" s="186">
        <v>524222.71</v>
      </c>
      <c r="E32" s="186">
        <v>524222.71</v>
      </c>
      <c r="F32" s="186"/>
      <c r="G32" s="186"/>
    </row>
    <row r="33" ht="22.5" customHeight="1" spans="1:7">
      <c r="A33" s="188" t="s">
        <v>118</v>
      </c>
      <c r="B33" s="188" t="s">
        <v>204</v>
      </c>
      <c r="C33" s="186">
        <v>750746.31</v>
      </c>
      <c r="D33" s="186">
        <v>750746.31</v>
      </c>
      <c r="E33" s="186">
        <v>750746.31</v>
      </c>
      <c r="F33" s="186"/>
      <c r="G33" s="186"/>
    </row>
    <row r="34" ht="22.5" customHeight="1" spans="1:7">
      <c r="A34" s="188" t="s">
        <v>119</v>
      </c>
      <c r="B34" s="188" t="s">
        <v>205</v>
      </c>
      <c r="C34" s="186">
        <v>60339.38</v>
      </c>
      <c r="D34" s="186">
        <v>60339.38</v>
      </c>
      <c r="E34" s="186">
        <v>60339.38</v>
      </c>
      <c r="F34" s="186"/>
      <c r="G34" s="186"/>
    </row>
    <row r="35" ht="22.5" customHeight="1" spans="1:7">
      <c r="A35" s="139" t="s">
        <v>120</v>
      </c>
      <c r="B35" s="139" t="s">
        <v>121</v>
      </c>
      <c r="C35" s="186">
        <v>780</v>
      </c>
      <c r="D35" s="186">
        <v>780</v>
      </c>
      <c r="E35" s="186">
        <v>780</v>
      </c>
      <c r="F35" s="186"/>
      <c r="G35" s="186"/>
    </row>
    <row r="36" ht="22.5" customHeight="1" spans="1:7">
      <c r="A36" s="187" t="s">
        <v>122</v>
      </c>
      <c r="B36" s="187" t="s">
        <v>206</v>
      </c>
      <c r="C36" s="186">
        <v>780</v>
      </c>
      <c r="D36" s="186">
        <v>780</v>
      </c>
      <c r="E36" s="186">
        <v>780</v>
      </c>
      <c r="F36" s="186"/>
      <c r="G36" s="186"/>
    </row>
    <row r="37" ht="22.5" customHeight="1" spans="1:7">
      <c r="A37" s="188" t="s">
        <v>123</v>
      </c>
      <c r="B37" s="188" t="s">
        <v>189</v>
      </c>
      <c r="C37" s="186">
        <v>780</v>
      </c>
      <c r="D37" s="186">
        <v>780</v>
      </c>
      <c r="E37" s="186">
        <v>780</v>
      </c>
      <c r="F37" s="186"/>
      <c r="G37" s="186"/>
    </row>
    <row r="38" ht="22.5" customHeight="1" spans="1:7">
      <c r="A38" s="139" t="s">
        <v>124</v>
      </c>
      <c r="B38" s="139" t="s">
        <v>125</v>
      </c>
      <c r="C38" s="186">
        <v>4714979.06</v>
      </c>
      <c r="D38" s="186">
        <v>4714979.06</v>
      </c>
      <c r="E38" s="186">
        <v>4522904.45</v>
      </c>
      <c r="F38" s="186">
        <v>192074.61</v>
      </c>
      <c r="G38" s="186"/>
    </row>
    <row r="39" ht="22.5" customHeight="1" spans="1:7">
      <c r="A39" s="187" t="s">
        <v>126</v>
      </c>
      <c r="B39" s="187" t="s">
        <v>207</v>
      </c>
      <c r="C39" s="186">
        <v>2617485.03</v>
      </c>
      <c r="D39" s="186">
        <v>2617485.03</v>
      </c>
      <c r="E39" s="186">
        <v>2516152.33</v>
      </c>
      <c r="F39" s="186">
        <v>101332.7</v>
      </c>
      <c r="G39" s="186"/>
    </row>
    <row r="40" ht="22.5" customHeight="1" spans="1:7">
      <c r="A40" s="188" t="s">
        <v>127</v>
      </c>
      <c r="B40" s="188" t="s">
        <v>208</v>
      </c>
      <c r="C40" s="186">
        <v>2617485.03</v>
      </c>
      <c r="D40" s="186">
        <v>2617485.03</v>
      </c>
      <c r="E40" s="186">
        <v>2516152.33</v>
      </c>
      <c r="F40" s="186">
        <v>101332.7</v>
      </c>
      <c r="G40" s="186"/>
    </row>
    <row r="41" ht="22.5" customHeight="1" spans="1:7">
      <c r="A41" s="187" t="s">
        <v>128</v>
      </c>
      <c r="B41" s="187" t="s">
        <v>209</v>
      </c>
      <c r="C41" s="186">
        <v>1584500.77</v>
      </c>
      <c r="D41" s="186">
        <v>1584500.77</v>
      </c>
      <c r="E41" s="186">
        <v>1514443.5</v>
      </c>
      <c r="F41" s="186">
        <v>70057.27</v>
      </c>
      <c r="G41" s="186"/>
    </row>
    <row r="42" ht="22.5" customHeight="1" spans="1:7">
      <c r="A42" s="188" t="s">
        <v>129</v>
      </c>
      <c r="B42" s="188" t="s">
        <v>210</v>
      </c>
      <c r="C42" s="186">
        <v>1584500.77</v>
      </c>
      <c r="D42" s="186">
        <v>1584500.77</v>
      </c>
      <c r="E42" s="186">
        <v>1514443.5</v>
      </c>
      <c r="F42" s="186">
        <v>70057.27</v>
      </c>
      <c r="G42" s="186"/>
    </row>
    <row r="43" ht="22.5" customHeight="1" spans="1:7">
      <c r="A43" s="187" t="s">
        <v>130</v>
      </c>
      <c r="B43" s="187" t="s">
        <v>211</v>
      </c>
      <c r="C43" s="186">
        <v>488993.26</v>
      </c>
      <c r="D43" s="186">
        <v>488993.26</v>
      </c>
      <c r="E43" s="186">
        <v>468308.62</v>
      </c>
      <c r="F43" s="186">
        <v>20684.64</v>
      </c>
      <c r="G43" s="186"/>
    </row>
    <row r="44" ht="22.5" customHeight="1" spans="1:7">
      <c r="A44" s="188" t="s">
        <v>131</v>
      </c>
      <c r="B44" s="188" t="s">
        <v>212</v>
      </c>
      <c r="C44" s="186">
        <v>488993.26</v>
      </c>
      <c r="D44" s="186">
        <v>488993.26</v>
      </c>
      <c r="E44" s="186">
        <v>468308.62</v>
      </c>
      <c r="F44" s="186">
        <v>20684.64</v>
      </c>
      <c r="G44" s="186"/>
    </row>
    <row r="45" ht="22.5" customHeight="1" spans="1:7">
      <c r="A45" s="187" t="s">
        <v>132</v>
      </c>
      <c r="B45" s="187" t="s">
        <v>213</v>
      </c>
      <c r="C45" s="186">
        <v>24000</v>
      </c>
      <c r="D45" s="186">
        <v>24000</v>
      </c>
      <c r="E45" s="186">
        <v>24000</v>
      </c>
      <c r="F45" s="186"/>
      <c r="G45" s="186"/>
    </row>
    <row r="46" ht="22.5" customHeight="1" spans="1:7">
      <c r="A46" s="188" t="s">
        <v>133</v>
      </c>
      <c r="B46" s="188" t="s">
        <v>214</v>
      </c>
      <c r="C46" s="186">
        <v>24000</v>
      </c>
      <c r="D46" s="186">
        <v>24000</v>
      </c>
      <c r="E46" s="186">
        <v>24000</v>
      </c>
      <c r="F46" s="186"/>
      <c r="G46" s="186"/>
    </row>
    <row r="47" ht="22.5" customHeight="1" spans="1:7">
      <c r="A47" s="139" t="s">
        <v>134</v>
      </c>
      <c r="B47" s="139" t="s">
        <v>135</v>
      </c>
      <c r="C47" s="186">
        <v>1956079.72</v>
      </c>
      <c r="D47" s="186">
        <v>1956079.72</v>
      </c>
      <c r="E47" s="186">
        <v>1956079.72</v>
      </c>
      <c r="F47" s="186"/>
      <c r="G47" s="186"/>
    </row>
    <row r="48" ht="22.5" customHeight="1" spans="1:7">
      <c r="A48" s="187" t="s">
        <v>136</v>
      </c>
      <c r="B48" s="187" t="s">
        <v>215</v>
      </c>
      <c r="C48" s="186">
        <v>1956079.72</v>
      </c>
      <c r="D48" s="186">
        <v>1956079.72</v>
      </c>
      <c r="E48" s="186">
        <v>1956079.72</v>
      </c>
      <c r="F48" s="186"/>
      <c r="G48" s="186"/>
    </row>
    <row r="49" ht="22.5" customHeight="1" spans="1:7">
      <c r="A49" s="188" t="s">
        <v>137</v>
      </c>
      <c r="B49" s="188" t="s">
        <v>216</v>
      </c>
      <c r="C49" s="186">
        <v>1956079.72</v>
      </c>
      <c r="D49" s="186">
        <v>1956079.72</v>
      </c>
      <c r="E49" s="186">
        <v>1956079.72</v>
      </c>
      <c r="F49" s="186"/>
      <c r="G49" s="186"/>
    </row>
    <row r="50" ht="22.5" customHeight="1" spans="1:7">
      <c r="A50" s="189" t="s">
        <v>138</v>
      </c>
      <c r="B50" s="190" t="s">
        <v>138</v>
      </c>
      <c r="C50" s="191">
        <v>34317874.65</v>
      </c>
      <c r="D50" s="186">
        <v>29034543.45</v>
      </c>
      <c r="E50" s="191">
        <v>25820364.35</v>
      </c>
      <c r="F50" s="191">
        <v>3214179.1</v>
      </c>
      <c r="G50" s="191">
        <v>5283331.2</v>
      </c>
    </row>
  </sheetData>
  <mergeCells count="7">
    <mergeCell ref="A2:G2"/>
    <mergeCell ref="A3:E3"/>
    <mergeCell ref="A4:B4"/>
    <mergeCell ref="D4:F4"/>
    <mergeCell ref="A50:B50"/>
    <mergeCell ref="C4:C5"/>
    <mergeCell ref="G4:G5"/>
  </mergeCells>
  <printOptions horizontalCentered="1"/>
  <pageMargins left="0.39" right="0.39" top="0.58" bottom="0.58" header="0.5" footer="0.5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topLeftCell="A2" workbookViewId="0">
      <selection activeCell="A1" sqref="A1"/>
    </sheetView>
  </sheetViews>
  <sheetFormatPr defaultColWidth="10.712962962963" defaultRowHeight="14.25" customHeight="1" outlineLevelRow="6" outlineLevelCol="5"/>
  <cols>
    <col min="1" max="2" width="32" customWidth="1"/>
    <col min="3" max="6" width="30.1388888888889" customWidth="1"/>
  </cols>
  <sheetData>
    <row r="1" customHeight="1" spans="1:6">
      <c r="A1" s="164"/>
      <c r="B1" s="164"/>
      <c r="C1" s="82"/>
      <c r="D1" s="165"/>
      <c r="F1" s="166" t="s">
        <v>217</v>
      </c>
    </row>
    <row r="2" ht="36.75" customHeight="1" spans="1:6">
      <c r="A2" s="167" t="s">
        <v>218</v>
      </c>
      <c r="B2" s="168"/>
      <c r="C2" s="168"/>
      <c r="D2" s="168"/>
      <c r="E2" s="168"/>
      <c r="F2" s="168"/>
    </row>
    <row r="3" ht="18.75" customHeight="1" spans="1:6">
      <c r="A3" s="6" t="str">
        <f>"单位名称："&amp;"德钦县霞若傈僳族乡人民政府"</f>
        <v>单位名称：德钦县霞若傈僳族乡人民政府</v>
      </c>
      <c r="B3" s="164"/>
      <c r="C3" s="82"/>
      <c r="D3" s="169"/>
      <c r="F3" s="166" t="s">
        <v>219</v>
      </c>
    </row>
    <row r="4" ht="19.5" customHeight="1" spans="1:6">
      <c r="A4" s="170" t="s">
        <v>220</v>
      </c>
      <c r="B4" s="171" t="s">
        <v>221</v>
      </c>
      <c r="C4" s="74" t="s">
        <v>222</v>
      </c>
      <c r="D4" s="172"/>
      <c r="E4" s="173"/>
      <c r="F4" s="171" t="s">
        <v>223</v>
      </c>
    </row>
    <row r="5" ht="19.5" customHeight="1" spans="1:6">
      <c r="A5" s="174"/>
      <c r="B5" s="175"/>
      <c r="C5" s="73" t="s">
        <v>59</v>
      </c>
      <c r="D5" s="73" t="s">
        <v>224</v>
      </c>
      <c r="E5" s="73" t="s">
        <v>225</v>
      </c>
      <c r="F5" s="175"/>
    </row>
    <row r="6" ht="18.7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6">
        <v>6</v>
      </c>
    </row>
    <row r="7" ht="22.5" customHeight="1" spans="1:6">
      <c r="A7" s="178">
        <v>66100</v>
      </c>
      <c r="B7" s="178"/>
      <c r="C7" s="179">
        <v>40500</v>
      </c>
      <c r="D7" s="178"/>
      <c r="E7" s="178">
        <v>40500</v>
      </c>
      <c r="F7" s="178">
        <v>25600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" right="0.39" top="0.58" bottom="0.58" header="0.51" footer="0.51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9"/>
  <sheetViews>
    <sheetView showZeros="0" topLeftCell="A21" workbookViewId="0">
      <selection activeCell="A1" sqref="A1"/>
    </sheetView>
  </sheetViews>
  <sheetFormatPr defaultColWidth="10.712962962963" defaultRowHeight="14.25" customHeight="1"/>
  <cols>
    <col min="1" max="1" width="38.2777777777778" customWidth="1"/>
    <col min="2" max="2" width="29.712962962963" customWidth="1"/>
    <col min="3" max="3" width="31" customWidth="1"/>
    <col min="4" max="4" width="11.8518518518519" customWidth="1"/>
    <col min="5" max="5" width="20.5648148148148" customWidth="1"/>
    <col min="6" max="6" width="12" customWidth="1"/>
    <col min="7" max="7" width="26.8518518518519" customWidth="1"/>
    <col min="8" max="21" width="23.1388888888889" customWidth="1"/>
    <col min="22" max="23" width="23.2777777777778" customWidth="1"/>
  </cols>
  <sheetData>
    <row r="1" ht="18.75" customHeight="1" spans="1:23">
      <c r="B1" s="154"/>
      <c r="D1" s="155"/>
      <c r="E1" s="155"/>
      <c r="F1" s="155"/>
      <c r="G1" s="155"/>
      <c r="H1" s="80"/>
      <c r="I1" s="80"/>
      <c r="J1" s="80"/>
      <c r="K1" s="80"/>
      <c r="L1" s="80"/>
      <c r="M1" s="80"/>
      <c r="N1" s="2"/>
      <c r="O1" s="2"/>
      <c r="P1" s="2"/>
      <c r="Q1" s="80"/>
      <c r="U1" s="154"/>
      <c r="W1" s="53" t="s">
        <v>226</v>
      </c>
    </row>
    <row r="2" ht="39.75" customHeight="1" spans="1:23">
      <c r="A2" s="156" t="s">
        <v>227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"/>
      <c r="O2" s="5"/>
      <c r="P2" s="5"/>
      <c r="Q2" s="64"/>
      <c r="R2" s="64"/>
      <c r="S2" s="64"/>
      <c r="T2" s="64"/>
      <c r="U2" s="64"/>
      <c r="V2" s="64"/>
      <c r="W2" s="64"/>
    </row>
    <row r="3" ht="18.75" customHeight="1" spans="1:23">
      <c r="A3" s="6" t="str">
        <f>"单位名称："&amp;"德钦县霞若傈僳族乡人民政府"</f>
        <v>单位名称：德钦县霞若傈僳族乡人民政府</v>
      </c>
      <c r="B3" s="157"/>
      <c r="C3" s="157"/>
      <c r="D3" s="157"/>
      <c r="E3" s="157"/>
      <c r="F3" s="157"/>
      <c r="G3" s="157"/>
      <c r="H3" s="87"/>
      <c r="I3" s="87"/>
      <c r="J3" s="87"/>
      <c r="K3" s="87"/>
      <c r="L3" s="87"/>
      <c r="M3" s="87"/>
      <c r="N3" s="8"/>
      <c r="O3" s="8"/>
      <c r="P3" s="8"/>
      <c r="Q3" s="87"/>
      <c r="U3" s="154"/>
      <c r="W3" s="88" t="s">
        <v>219</v>
      </c>
    </row>
    <row r="4" ht="18" customHeight="1" spans="1:23">
      <c r="A4" s="10" t="s">
        <v>228</v>
      </c>
      <c r="B4" s="10" t="s">
        <v>229</v>
      </c>
      <c r="C4" s="10" t="s">
        <v>230</v>
      </c>
      <c r="D4" s="10" t="s">
        <v>231</v>
      </c>
      <c r="E4" s="10" t="s">
        <v>232</v>
      </c>
      <c r="F4" s="10" t="s">
        <v>233</v>
      </c>
      <c r="G4" s="10" t="s">
        <v>234</v>
      </c>
      <c r="H4" s="158" t="s">
        <v>235</v>
      </c>
      <c r="I4" s="93" t="s">
        <v>235</v>
      </c>
      <c r="J4" s="93"/>
      <c r="K4" s="93"/>
      <c r="L4" s="93"/>
      <c r="M4" s="93"/>
      <c r="N4" s="13"/>
      <c r="O4" s="13"/>
      <c r="P4" s="13"/>
      <c r="Q4" s="69" t="s">
        <v>63</v>
      </c>
      <c r="R4" s="93" t="s">
        <v>80</v>
      </c>
      <c r="S4" s="93"/>
      <c r="T4" s="93"/>
      <c r="U4" s="93"/>
      <c r="V4" s="93"/>
      <c r="W4" s="159"/>
    </row>
    <row r="5" ht="18" customHeight="1" spans="1:23">
      <c r="A5" s="15"/>
      <c r="B5" s="147"/>
      <c r="C5" s="15"/>
      <c r="D5" s="15"/>
      <c r="E5" s="15"/>
      <c r="F5" s="15"/>
      <c r="G5" s="15"/>
      <c r="H5" s="125" t="s">
        <v>57</v>
      </c>
      <c r="I5" s="158" t="s">
        <v>60</v>
      </c>
      <c r="J5" s="93"/>
      <c r="K5" s="93"/>
      <c r="L5" s="93"/>
      <c r="M5" s="159"/>
      <c r="N5" s="12" t="s">
        <v>236</v>
      </c>
      <c r="O5" s="13"/>
      <c r="P5" s="14"/>
      <c r="Q5" s="10" t="s">
        <v>63</v>
      </c>
      <c r="R5" s="158" t="s">
        <v>80</v>
      </c>
      <c r="S5" s="69" t="s">
        <v>66</v>
      </c>
      <c r="T5" s="93" t="s">
        <v>80</v>
      </c>
      <c r="U5" s="69" t="s">
        <v>68</v>
      </c>
      <c r="V5" s="69" t="s">
        <v>69</v>
      </c>
      <c r="W5" s="70" t="s">
        <v>70</v>
      </c>
    </row>
    <row r="6" ht="18.75" customHeight="1" spans="1:23">
      <c r="A6" s="29"/>
      <c r="B6" s="29"/>
      <c r="C6" s="29"/>
      <c r="D6" s="29"/>
      <c r="E6" s="29"/>
      <c r="F6" s="29"/>
      <c r="G6" s="29"/>
      <c r="H6" s="29"/>
      <c r="I6" s="160" t="s">
        <v>237</v>
      </c>
      <c r="J6" s="10" t="s">
        <v>238</v>
      </c>
      <c r="K6" s="10" t="s">
        <v>239</v>
      </c>
      <c r="L6" s="10" t="s">
        <v>240</v>
      </c>
      <c r="M6" s="10" t="s">
        <v>241</v>
      </c>
      <c r="N6" s="10" t="s">
        <v>60</v>
      </c>
      <c r="O6" s="10" t="s">
        <v>61</v>
      </c>
      <c r="P6" s="10" t="s">
        <v>62</v>
      </c>
      <c r="Q6" s="29"/>
      <c r="R6" s="10" t="s">
        <v>59</v>
      </c>
      <c r="S6" s="10" t="s">
        <v>66</v>
      </c>
      <c r="T6" s="10" t="s">
        <v>242</v>
      </c>
      <c r="U6" s="10" t="s">
        <v>68</v>
      </c>
      <c r="V6" s="10" t="s">
        <v>69</v>
      </c>
      <c r="W6" s="10" t="s">
        <v>70</v>
      </c>
    </row>
    <row r="7" ht="37.5" customHeight="1" spans="1:23">
      <c r="A7" s="128"/>
      <c r="B7" s="128"/>
      <c r="C7" s="128"/>
      <c r="D7" s="128"/>
      <c r="E7" s="128"/>
      <c r="F7" s="128"/>
      <c r="G7" s="128"/>
      <c r="H7" s="128"/>
      <c r="I7" s="101" t="s">
        <v>59</v>
      </c>
      <c r="J7" s="17" t="s">
        <v>243</v>
      </c>
      <c r="K7" s="17" t="s">
        <v>239</v>
      </c>
      <c r="L7" s="17" t="s">
        <v>240</v>
      </c>
      <c r="M7" s="17" t="s">
        <v>241</v>
      </c>
      <c r="N7" s="17" t="s">
        <v>239</v>
      </c>
      <c r="O7" s="17" t="s">
        <v>240</v>
      </c>
      <c r="P7" s="17" t="s">
        <v>241</v>
      </c>
      <c r="Q7" s="17" t="s">
        <v>63</v>
      </c>
      <c r="R7" s="17" t="s">
        <v>59</v>
      </c>
      <c r="S7" s="17" t="s">
        <v>66</v>
      </c>
      <c r="T7" s="17" t="s">
        <v>242</v>
      </c>
      <c r="U7" s="17" t="s">
        <v>68</v>
      </c>
      <c r="V7" s="17" t="s">
        <v>69</v>
      </c>
      <c r="W7" s="17" t="s">
        <v>70</v>
      </c>
    </row>
    <row r="8" ht="19.5" customHeight="1" spans="1:23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61">
        <v>12</v>
      </c>
      <c r="M8" s="161">
        <v>13</v>
      </c>
      <c r="N8" s="161">
        <v>14</v>
      </c>
      <c r="O8" s="161">
        <v>15</v>
      </c>
      <c r="P8" s="161">
        <v>16</v>
      </c>
      <c r="Q8" s="161">
        <v>17</v>
      </c>
      <c r="R8" s="161">
        <v>18</v>
      </c>
      <c r="S8" s="161">
        <v>19</v>
      </c>
      <c r="T8" s="161">
        <v>20</v>
      </c>
      <c r="U8" s="161">
        <v>21</v>
      </c>
      <c r="V8" s="161">
        <v>22</v>
      </c>
      <c r="W8" s="161">
        <v>23</v>
      </c>
    </row>
    <row r="9" ht="22.5" customHeight="1" spans="1:23">
      <c r="A9" s="32" t="s">
        <v>72</v>
      </c>
      <c r="B9" s="32"/>
      <c r="C9" s="32"/>
      <c r="D9" s="32"/>
      <c r="E9" s="32"/>
      <c r="F9" s="32"/>
      <c r="G9" s="32"/>
      <c r="H9" s="107"/>
      <c r="I9" s="107"/>
      <c r="J9" s="107"/>
      <c r="K9" s="49"/>
      <c r="L9" s="107"/>
      <c r="M9" s="49"/>
      <c r="N9" s="49"/>
      <c r="O9" s="49"/>
      <c r="P9" s="49"/>
      <c r="Q9" s="107"/>
      <c r="R9" s="107"/>
      <c r="S9" s="107"/>
      <c r="T9" s="107"/>
      <c r="U9" s="107"/>
      <c r="V9" s="107"/>
      <c r="W9" s="107"/>
    </row>
    <row r="10" ht="22.5" customHeight="1" spans="1:23">
      <c r="A10" s="32" t="s">
        <v>72</v>
      </c>
      <c r="B10" s="32" t="s">
        <v>244</v>
      </c>
      <c r="C10" s="32" t="s">
        <v>245</v>
      </c>
      <c r="D10" s="32" t="s">
        <v>89</v>
      </c>
      <c r="E10" s="32" t="s">
        <v>189</v>
      </c>
      <c r="F10" s="32" t="s">
        <v>246</v>
      </c>
      <c r="G10" s="32" t="s">
        <v>247</v>
      </c>
      <c r="H10" s="107">
        <v>56064</v>
      </c>
      <c r="I10" s="107">
        <v>56064</v>
      </c>
      <c r="J10" s="107"/>
      <c r="K10" s="49"/>
      <c r="L10" s="107">
        <v>56064</v>
      </c>
      <c r="M10" s="49"/>
      <c r="N10" s="151"/>
      <c r="O10" s="151"/>
      <c r="P10" s="151"/>
      <c r="Q10" s="107"/>
      <c r="R10" s="107"/>
      <c r="S10" s="107"/>
      <c r="T10" s="107"/>
      <c r="U10" s="107"/>
      <c r="V10" s="107"/>
      <c r="W10" s="107"/>
    </row>
    <row r="11" ht="22.5" customHeight="1" spans="1:23">
      <c r="A11" s="32" t="s">
        <v>72</v>
      </c>
      <c r="B11" s="32" t="s">
        <v>244</v>
      </c>
      <c r="C11" s="32" t="s">
        <v>245</v>
      </c>
      <c r="D11" s="32" t="s">
        <v>93</v>
      </c>
      <c r="E11" s="32" t="s">
        <v>189</v>
      </c>
      <c r="F11" s="32" t="s">
        <v>246</v>
      </c>
      <c r="G11" s="32" t="s">
        <v>247</v>
      </c>
      <c r="H11" s="107">
        <v>1671756</v>
      </c>
      <c r="I11" s="107">
        <v>1671756</v>
      </c>
      <c r="J11" s="24"/>
      <c r="K11" s="24"/>
      <c r="L11" s="107">
        <v>1671756</v>
      </c>
      <c r="M11" s="24"/>
      <c r="N11" s="151"/>
      <c r="O11" s="151"/>
      <c r="P11" s="151"/>
      <c r="Q11" s="107"/>
      <c r="R11" s="107"/>
      <c r="S11" s="107"/>
      <c r="T11" s="107"/>
      <c r="U11" s="107"/>
      <c r="V11" s="107"/>
      <c r="W11" s="107"/>
    </row>
    <row r="12" ht="22.5" customHeight="1" spans="1:23">
      <c r="A12" s="32" t="s">
        <v>72</v>
      </c>
      <c r="B12" s="32" t="s">
        <v>244</v>
      </c>
      <c r="C12" s="32" t="s">
        <v>245</v>
      </c>
      <c r="D12" s="32" t="s">
        <v>97</v>
      </c>
      <c r="E12" s="32" t="s">
        <v>189</v>
      </c>
      <c r="F12" s="32" t="s">
        <v>246</v>
      </c>
      <c r="G12" s="32" t="s">
        <v>247</v>
      </c>
      <c r="H12" s="107">
        <v>182904</v>
      </c>
      <c r="I12" s="107">
        <v>182904</v>
      </c>
      <c r="J12" s="24"/>
      <c r="K12" s="24"/>
      <c r="L12" s="107">
        <v>182904</v>
      </c>
      <c r="M12" s="24"/>
      <c r="N12" s="151"/>
      <c r="O12" s="151"/>
      <c r="P12" s="151"/>
      <c r="Q12" s="107"/>
      <c r="R12" s="107"/>
      <c r="S12" s="107"/>
      <c r="T12" s="107"/>
      <c r="U12" s="107"/>
      <c r="V12" s="107"/>
      <c r="W12" s="107"/>
    </row>
    <row r="13" ht="22.5" customHeight="1" spans="1:23">
      <c r="A13" s="32" t="s">
        <v>72</v>
      </c>
      <c r="B13" s="32" t="s">
        <v>248</v>
      </c>
      <c r="C13" s="32" t="s">
        <v>249</v>
      </c>
      <c r="D13" s="32" t="s">
        <v>93</v>
      </c>
      <c r="E13" s="32" t="s">
        <v>189</v>
      </c>
      <c r="F13" s="32" t="s">
        <v>246</v>
      </c>
      <c r="G13" s="32" t="s">
        <v>247</v>
      </c>
      <c r="H13" s="107">
        <v>340140</v>
      </c>
      <c r="I13" s="107">
        <v>340140</v>
      </c>
      <c r="J13" s="24"/>
      <c r="K13" s="24"/>
      <c r="L13" s="107">
        <v>340140</v>
      </c>
      <c r="M13" s="24"/>
      <c r="N13" s="151"/>
      <c r="O13" s="151"/>
      <c r="P13" s="151"/>
      <c r="Q13" s="107"/>
      <c r="R13" s="107"/>
      <c r="S13" s="107"/>
      <c r="T13" s="107"/>
      <c r="U13" s="107"/>
      <c r="V13" s="107"/>
      <c r="W13" s="107"/>
    </row>
    <row r="14" ht="22.5" customHeight="1" spans="1:23">
      <c r="A14" s="32" t="s">
        <v>72</v>
      </c>
      <c r="B14" s="32" t="s">
        <v>248</v>
      </c>
      <c r="C14" s="32" t="s">
        <v>249</v>
      </c>
      <c r="D14" s="32" t="s">
        <v>95</v>
      </c>
      <c r="E14" s="32" t="s">
        <v>189</v>
      </c>
      <c r="F14" s="32" t="s">
        <v>246</v>
      </c>
      <c r="G14" s="32" t="s">
        <v>247</v>
      </c>
      <c r="H14" s="107">
        <v>96120</v>
      </c>
      <c r="I14" s="107">
        <v>96120</v>
      </c>
      <c r="J14" s="24"/>
      <c r="K14" s="24"/>
      <c r="L14" s="107">
        <v>96120</v>
      </c>
      <c r="M14" s="24"/>
      <c r="N14" s="151"/>
      <c r="O14" s="151"/>
      <c r="P14" s="151"/>
      <c r="Q14" s="107"/>
      <c r="R14" s="107"/>
      <c r="S14" s="107"/>
      <c r="T14" s="107"/>
      <c r="U14" s="107"/>
      <c r="V14" s="107"/>
      <c r="W14" s="107"/>
    </row>
    <row r="15" ht="22.5" customHeight="1" spans="1:23">
      <c r="A15" s="32" t="s">
        <v>72</v>
      </c>
      <c r="B15" s="32" t="s">
        <v>248</v>
      </c>
      <c r="C15" s="32" t="s">
        <v>249</v>
      </c>
      <c r="D15" s="32" t="s">
        <v>105</v>
      </c>
      <c r="E15" s="32" t="s">
        <v>196</v>
      </c>
      <c r="F15" s="32" t="s">
        <v>246</v>
      </c>
      <c r="G15" s="32" t="s">
        <v>247</v>
      </c>
      <c r="H15" s="107">
        <v>312000</v>
      </c>
      <c r="I15" s="107">
        <v>312000</v>
      </c>
      <c r="J15" s="24"/>
      <c r="K15" s="24"/>
      <c r="L15" s="107">
        <v>312000</v>
      </c>
      <c r="M15" s="24"/>
      <c r="N15" s="151"/>
      <c r="O15" s="151"/>
      <c r="P15" s="151"/>
      <c r="Q15" s="107"/>
      <c r="R15" s="107"/>
      <c r="S15" s="107"/>
      <c r="T15" s="107"/>
      <c r="U15" s="107"/>
      <c r="V15" s="107"/>
      <c r="W15" s="107"/>
    </row>
    <row r="16" ht="22.5" customHeight="1" spans="1:23">
      <c r="A16" s="32" t="s">
        <v>72</v>
      </c>
      <c r="B16" s="32" t="s">
        <v>248</v>
      </c>
      <c r="C16" s="32" t="s">
        <v>249</v>
      </c>
      <c r="D16" s="32" t="s">
        <v>127</v>
      </c>
      <c r="E16" s="32" t="s">
        <v>208</v>
      </c>
      <c r="F16" s="32" t="s">
        <v>246</v>
      </c>
      <c r="G16" s="32" t="s">
        <v>247</v>
      </c>
      <c r="H16" s="107">
        <v>497736</v>
      </c>
      <c r="I16" s="107">
        <v>497736</v>
      </c>
      <c r="J16" s="24"/>
      <c r="K16" s="24"/>
      <c r="L16" s="107">
        <v>497736</v>
      </c>
      <c r="M16" s="24"/>
      <c r="N16" s="151"/>
      <c r="O16" s="151"/>
      <c r="P16" s="151"/>
      <c r="Q16" s="107"/>
      <c r="R16" s="107"/>
      <c r="S16" s="107"/>
      <c r="T16" s="107"/>
      <c r="U16" s="107"/>
      <c r="V16" s="107"/>
      <c r="W16" s="107"/>
    </row>
    <row r="17" ht="22.5" customHeight="1" spans="1:23">
      <c r="A17" s="32" t="s">
        <v>72</v>
      </c>
      <c r="B17" s="32" t="s">
        <v>248</v>
      </c>
      <c r="C17" s="32" t="s">
        <v>249</v>
      </c>
      <c r="D17" s="32" t="s">
        <v>129</v>
      </c>
      <c r="E17" s="32" t="s">
        <v>210</v>
      </c>
      <c r="F17" s="32" t="s">
        <v>246</v>
      </c>
      <c r="G17" s="32" t="s">
        <v>247</v>
      </c>
      <c r="H17" s="107">
        <v>280351.2</v>
      </c>
      <c r="I17" s="107">
        <v>280351.2</v>
      </c>
      <c r="J17" s="24"/>
      <c r="K17" s="24"/>
      <c r="L17" s="107">
        <v>280351.2</v>
      </c>
      <c r="M17" s="24"/>
      <c r="N17" s="151"/>
      <c r="O17" s="151"/>
      <c r="P17" s="151"/>
      <c r="Q17" s="107"/>
      <c r="R17" s="107"/>
      <c r="S17" s="107"/>
      <c r="T17" s="107"/>
      <c r="U17" s="107"/>
      <c r="V17" s="107"/>
      <c r="W17" s="107"/>
    </row>
    <row r="18" ht="22.5" customHeight="1" spans="1:23">
      <c r="A18" s="32" t="s">
        <v>72</v>
      </c>
      <c r="B18" s="32" t="s">
        <v>248</v>
      </c>
      <c r="C18" s="32" t="s">
        <v>249</v>
      </c>
      <c r="D18" s="32" t="s">
        <v>131</v>
      </c>
      <c r="E18" s="32" t="s">
        <v>212</v>
      </c>
      <c r="F18" s="32" t="s">
        <v>246</v>
      </c>
      <c r="G18" s="32" t="s">
        <v>247</v>
      </c>
      <c r="H18" s="107">
        <v>95424</v>
      </c>
      <c r="I18" s="107">
        <v>95424</v>
      </c>
      <c r="J18" s="24"/>
      <c r="K18" s="24"/>
      <c r="L18" s="107">
        <v>95424</v>
      </c>
      <c r="M18" s="24"/>
      <c r="N18" s="151"/>
      <c r="O18" s="151"/>
      <c r="P18" s="151"/>
      <c r="Q18" s="107"/>
      <c r="R18" s="107"/>
      <c r="S18" s="107"/>
      <c r="T18" s="107"/>
      <c r="U18" s="107"/>
      <c r="V18" s="107"/>
      <c r="W18" s="107"/>
    </row>
    <row r="19" ht="22.5" customHeight="1" spans="1:23">
      <c r="A19" s="32" t="s">
        <v>72</v>
      </c>
      <c r="B19" s="32" t="s">
        <v>248</v>
      </c>
      <c r="C19" s="32" t="s">
        <v>249</v>
      </c>
      <c r="D19" s="32" t="s">
        <v>93</v>
      </c>
      <c r="E19" s="32" t="s">
        <v>189</v>
      </c>
      <c r="F19" s="32" t="s">
        <v>250</v>
      </c>
      <c r="G19" s="32" t="s">
        <v>251</v>
      </c>
      <c r="H19" s="107">
        <v>481564.8</v>
      </c>
      <c r="I19" s="107">
        <v>481564.8</v>
      </c>
      <c r="J19" s="24"/>
      <c r="K19" s="24"/>
      <c r="L19" s="107">
        <v>481564.8</v>
      </c>
      <c r="M19" s="24"/>
      <c r="N19" s="151"/>
      <c r="O19" s="151"/>
      <c r="P19" s="151"/>
      <c r="Q19" s="107"/>
      <c r="R19" s="107"/>
      <c r="S19" s="107"/>
      <c r="T19" s="107"/>
      <c r="U19" s="107"/>
      <c r="V19" s="107"/>
      <c r="W19" s="107"/>
    </row>
    <row r="20" ht="22.5" customHeight="1" spans="1:23">
      <c r="A20" s="32" t="s">
        <v>72</v>
      </c>
      <c r="B20" s="32" t="s">
        <v>248</v>
      </c>
      <c r="C20" s="32" t="s">
        <v>249</v>
      </c>
      <c r="D20" s="32" t="s">
        <v>95</v>
      </c>
      <c r="E20" s="32" t="s">
        <v>189</v>
      </c>
      <c r="F20" s="32" t="s">
        <v>250</v>
      </c>
      <c r="G20" s="32" t="s">
        <v>251</v>
      </c>
      <c r="H20" s="107">
        <v>144158.4</v>
      </c>
      <c r="I20" s="107">
        <v>144158.4</v>
      </c>
      <c r="J20" s="24"/>
      <c r="K20" s="24"/>
      <c r="L20" s="107">
        <v>144158.4</v>
      </c>
      <c r="M20" s="24"/>
      <c r="N20" s="151"/>
      <c r="O20" s="151"/>
      <c r="P20" s="151"/>
      <c r="Q20" s="107"/>
      <c r="R20" s="107"/>
      <c r="S20" s="107"/>
      <c r="T20" s="107"/>
      <c r="U20" s="107"/>
      <c r="V20" s="107"/>
      <c r="W20" s="107"/>
    </row>
    <row r="21" ht="22.5" customHeight="1" spans="1:23">
      <c r="A21" s="32" t="s">
        <v>72</v>
      </c>
      <c r="B21" s="32" t="s">
        <v>248</v>
      </c>
      <c r="C21" s="32" t="s">
        <v>249</v>
      </c>
      <c r="D21" s="32" t="s">
        <v>105</v>
      </c>
      <c r="E21" s="32" t="s">
        <v>196</v>
      </c>
      <c r="F21" s="32" t="s">
        <v>250</v>
      </c>
      <c r="G21" s="32" t="s">
        <v>251</v>
      </c>
      <c r="H21" s="107">
        <v>381316.8</v>
      </c>
      <c r="I21" s="107">
        <v>381316.8</v>
      </c>
      <c r="J21" s="24"/>
      <c r="K21" s="24"/>
      <c r="L21" s="107">
        <v>381316.8</v>
      </c>
      <c r="M21" s="24"/>
      <c r="N21" s="151"/>
      <c r="O21" s="151"/>
      <c r="P21" s="151"/>
      <c r="Q21" s="107"/>
      <c r="R21" s="107"/>
      <c r="S21" s="107"/>
      <c r="T21" s="107"/>
      <c r="U21" s="107"/>
      <c r="V21" s="107"/>
      <c r="W21" s="107"/>
    </row>
    <row r="22" ht="22.5" customHeight="1" spans="1:23">
      <c r="A22" s="32" t="s">
        <v>72</v>
      </c>
      <c r="B22" s="32" t="s">
        <v>248</v>
      </c>
      <c r="C22" s="32" t="s">
        <v>249</v>
      </c>
      <c r="D22" s="32" t="s">
        <v>127</v>
      </c>
      <c r="E22" s="32" t="s">
        <v>208</v>
      </c>
      <c r="F22" s="32" t="s">
        <v>250</v>
      </c>
      <c r="G22" s="32" t="s">
        <v>251</v>
      </c>
      <c r="H22" s="107">
        <v>672352.8</v>
      </c>
      <c r="I22" s="107">
        <v>672352.8</v>
      </c>
      <c r="J22" s="24"/>
      <c r="K22" s="24"/>
      <c r="L22" s="107">
        <v>672352.8</v>
      </c>
      <c r="M22" s="24"/>
      <c r="N22" s="151"/>
      <c r="O22" s="151"/>
      <c r="P22" s="151"/>
      <c r="Q22" s="107"/>
      <c r="R22" s="107"/>
      <c r="S22" s="107"/>
      <c r="T22" s="107"/>
      <c r="U22" s="107"/>
      <c r="V22" s="107"/>
      <c r="W22" s="107"/>
    </row>
    <row r="23" ht="22.5" customHeight="1" spans="1:23">
      <c r="A23" s="32" t="s">
        <v>72</v>
      </c>
      <c r="B23" s="32" t="s">
        <v>248</v>
      </c>
      <c r="C23" s="32" t="s">
        <v>249</v>
      </c>
      <c r="D23" s="32" t="s">
        <v>129</v>
      </c>
      <c r="E23" s="32" t="s">
        <v>210</v>
      </c>
      <c r="F23" s="32" t="s">
        <v>250</v>
      </c>
      <c r="G23" s="32" t="s">
        <v>251</v>
      </c>
      <c r="H23" s="107">
        <v>403292.16</v>
      </c>
      <c r="I23" s="107">
        <v>403292.16</v>
      </c>
      <c r="J23" s="24"/>
      <c r="K23" s="24"/>
      <c r="L23" s="107">
        <v>403292.16</v>
      </c>
      <c r="M23" s="24"/>
      <c r="N23" s="151"/>
      <c r="O23" s="151"/>
      <c r="P23" s="151"/>
      <c r="Q23" s="107"/>
      <c r="R23" s="107"/>
      <c r="S23" s="107"/>
      <c r="T23" s="107"/>
      <c r="U23" s="107"/>
      <c r="V23" s="107"/>
      <c r="W23" s="107"/>
    </row>
    <row r="24" ht="22.5" customHeight="1" spans="1:23">
      <c r="A24" s="32" t="s">
        <v>72</v>
      </c>
      <c r="B24" s="32" t="s">
        <v>248</v>
      </c>
      <c r="C24" s="32" t="s">
        <v>249</v>
      </c>
      <c r="D24" s="32" t="s">
        <v>131</v>
      </c>
      <c r="E24" s="32" t="s">
        <v>212</v>
      </c>
      <c r="F24" s="32" t="s">
        <v>250</v>
      </c>
      <c r="G24" s="32" t="s">
        <v>251</v>
      </c>
      <c r="H24" s="107">
        <v>121344</v>
      </c>
      <c r="I24" s="107">
        <v>121344</v>
      </c>
      <c r="J24" s="24"/>
      <c r="K24" s="24"/>
      <c r="L24" s="107">
        <v>121344</v>
      </c>
      <c r="M24" s="24"/>
      <c r="N24" s="151"/>
      <c r="O24" s="151"/>
      <c r="P24" s="151"/>
      <c r="Q24" s="107"/>
      <c r="R24" s="107"/>
      <c r="S24" s="107"/>
      <c r="T24" s="107"/>
      <c r="U24" s="107"/>
      <c r="V24" s="107"/>
      <c r="W24" s="107"/>
    </row>
    <row r="25" ht="22.5" customHeight="1" spans="1:23">
      <c r="A25" s="32" t="s">
        <v>72</v>
      </c>
      <c r="B25" s="32" t="s">
        <v>244</v>
      </c>
      <c r="C25" s="32" t="s">
        <v>245</v>
      </c>
      <c r="D25" s="32" t="s">
        <v>89</v>
      </c>
      <c r="E25" s="32" t="s">
        <v>189</v>
      </c>
      <c r="F25" s="32" t="s">
        <v>250</v>
      </c>
      <c r="G25" s="32" t="s">
        <v>251</v>
      </c>
      <c r="H25" s="107">
        <v>9000</v>
      </c>
      <c r="I25" s="107">
        <v>9000</v>
      </c>
      <c r="J25" s="24"/>
      <c r="K25" s="24"/>
      <c r="L25" s="107">
        <v>9000</v>
      </c>
      <c r="M25" s="24"/>
      <c r="N25" s="151"/>
      <c r="O25" s="151"/>
      <c r="P25" s="151"/>
      <c r="Q25" s="107"/>
      <c r="R25" s="107"/>
      <c r="S25" s="107"/>
      <c r="T25" s="107"/>
      <c r="U25" s="107"/>
      <c r="V25" s="107"/>
      <c r="W25" s="107"/>
    </row>
    <row r="26" ht="22.5" customHeight="1" spans="1:23">
      <c r="A26" s="32" t="s">
        <v>72</v>
      </c>
      <c r="B26" s="32" t="s">
        <v>244</v>
      </c>
      <c r="C26" s="32" t="s">
        <v>245</v>
      </c>
      <c r="D26" s="32" t="s">
        <v>93</v>
      </c>
      <c r="E26" s="32" t="s">
        <v>189</v>
      </c>
      <c r="F26" s="32" t="s">
        <v>250</v>
      </c>
      <c r="G26" s="32" t="s">
        <v>251</v>
      </c>
      <c r="H26" s="107">
        <v>306000</v>
      </c>
      <c r="I26" s="107">
        <v>306000</v>
      </c>
      <c r="J26" s="24"/>
      <c r="K26" s="24"/>
      <c r="L26" s="107">
        <v>306000</v>
      </c>
      <c r="M26" s="24"/>
      <c r="N26" s="151"/>
      <c r="O26" s="151"/>
      <c r="P26" s="151"/>
      <c r="Q26" s="107"/>
      <c r="R26" s="107"/>
      <c r="S26" s="107"/>
      <c r="T26" s="107"/>
      <c r="U26" s="107"/>
      <c r="V26" s="107"/>
      <c r="W26" s="107"/>
    </row>
    <row r="27" ht="22.5" customHeight="1" spans="1:23">
      <c r="A27" s="32" t="s">
        <v>72</v>
      </c>
      <c r="B27" s="32" t="s">
        <v>244</v>
      </c>
      <c r="C27" s="32" t="s">
        <v>245</v>
      </c>
      <c r="D27" s="32" t="s">
        <v>97</v>
      </c>
      <c r="E27" s="32" t="s">
        <v>189</v>
      </c>
      <c r="F27" s="32" t="s">
        <v>250</v>
      </c>
      <c r="G27" s="32" t="s">
        <v>251</v>
      </c>
      <c r="H27" s="107">
        <v>36000</v>
      </c>
      <c r="I27" s="107">
        <v>36000</v>
      </c>
      <c r="J27" s="24"/>
      <c r="K27" s="24"/>
      <c r="L27" s="107">
        <v>36000</v>
      </c>
      <c r="M27" s="24"/>
      <c r="N27" s="151"/>
      <c r="O27" s="151"/>
      <c r="P27" s="151"/>
      <c r="Q27" s="107"/>
      <c r="R27" s="107"/>
      <c r="S27" s="107"/>
      <c r="T27" s="107"/>
      <c r="U27" s="107"/>
      <c r="V27" s="107"/>
      <c r="W27" s="107"/>
    </row>
    <row r="28" ht="22.5" customHeight="1" spans="1:23">
      <c r="A28" s="32" t="s">
        <v>72</v>
      </c>
      <c r="B28" s="32" t="s">
        <v>248</v>
      </c>
      <c r="C28" s="32" t="s">
        <v>249</v>
      </c>
      <c r="D28" s="32" t="s">
        <v>93</v>
      </c>
      <c r="E28" s="32" t="s">
        <v>189</v>
      </c>
      <c r="F28" s="32" t="s">
        <v>250</v>
      </c>
      <c r="G28" s="32" t="s">
        <v>251</v>
      </c>
      <c r="H28" s="107">
        <v>81000</v>
      </c>
      <c r="I28" s="107">
        <v>81000</v>
      </c>
      <c r="J28" s="24"/>
      <c r="K28" s="24"/>
      <c r="L28" s="107">
        <v>81000</v>
      </c>
      <c r="M28" s="24"/>
      <c r="N28" s="151"/>
      <c r="O28" s="151"/>
      <c r="P28" s="151"/>
      <c r="Q28" s="107"/>
      <c r="R28" s="107"/>
      <c r="S28" s="107"/>
      <c r="T28" s="107"/>
      <c r="U28" s="107"/>
      <c r="V28" s="107"/>
      <c r="W28" s="107"/>
    </row>
    <row r="29" ht="22.5" customHeight="1" spans="1:23">
      <c r="A29" s="32" t="s">
        <v>72</v>
      </c>
      <c r="B29" s="32" t="s">
        <v>248</v>
      </c>
      <c r="C29" s="32" t="s">
        <v>249</v>
      </c>
      <c r="D29" s="32" t="s">
        <v>95</v>
      </c>
      <c r="E29" s="32" t="s">
        <v>189</v>
      </c>
      <c r="F29" s="32" t="s">
        <v>250</v>
      </c>
      <c r="G29" s="32" t="s">
        <v>251</v>
      </c>
      <c r="H29" s="107">
        <v>27000</v>
      </c>
      <c r="I29" s="107">
        <v>27000</v>
      </c>
      <c r="J29" s="24"/>
      <c r="K29" s="24"/>
      <c r="L29" s="107">
        <v>27000</v>
      </c>
      <c r="M29" s="24"/>
      <c r="N29" s="151"/>
      <c r="O29" s="151"/>
      <c r="P29" s="151"/>
      <c r="Q29" s="107"/>
      <c r="R29" s="107"/>
      <c r="S29" s="107"/>
      <c r="T29" s="107"/>
      <c r="U29" s="107"/>
      <c r="V29" s="107"/>
      <c r="W29" s="107"/>
    </row>
    <row r="30" ht="22.5" customHeight="1" spans="1:23">
      <c r="A30" s="32" t="s">
        <v>72</v>
      </c>
      <c r="B30" s="32" t="s">
        <v>248</v>
      </c>
      <c r="C30" s="32" t="s">
        <v>249</v>
      </c>
      <c r="D30" s="32" t="s">
        <v>105</v>
      </c>
      <c r="E30" s="32" t="s">
        <v>196</v>
      </c>
      <c r="F30" s="32" t="s">
        <v>250</v>
      </c>
      <c r="G30" s="32" t="s">
        <v>251</v>
      </c>
      <c r="H30" s="107">
        <v>45000</v>
      </c>
      <c r="I30" s="107">
        <v>45000</v>
      </c>
      <c r="J30" s="24"/>
      <c r="K30" s="24"/>
      <c r="L30" s="107">
        <v>45000</v>
      </c>
      <c r="M30" s="24"/>
      <c r="N30" s="151"/>
      <c r="O30" s="151"/>
      <c r="P30" s="151"/>
      <c r="Q30" s="107"/>
      <c r="R30" s="107"/>
      <c r="S30" s="107"/>
      <c r="T30" s="107"/>
      <c r="U30" s="107"/>
      <c r="V30" s="107"/>
      <c r="W30" s="107"/>
    </row>
    <row r="31" ht="22.5" customHeight="1" spans="1:23">
      <c r="A31" s="32" t="s">
        <v>72</v>
      </c>
      <c r="B31" s="32" t="s">
        <v>248</v>
      </c>
      <c r="C31" s="32" t="s">
        <v>249</v>
      </c>
      <c r="D31" s="32" t="s">
        <v>127</v>
      </c>
      <c r="E31" s="32" t="s">
        <v>208</v>
      </c>
      <c r="F31" s="32" t="s">
        <v>250</v>
      </c>
      <c r="G31" s="32" t="s">
        <v>251</v>
      </c>
      <c r="H31" s="107">
        <v>90000</v>
      </c>
      <c r="I31" s="107">
        <v>90000</v>
      </c>
      <c r="J31" s="24"/>
      <c r="K31" s="24"/>
      <c r="L31" s="107">
        <v>90000</v>
      </c>
      <c r="M31" s="24"/>
      <c r="N31" s="151"/>
      <c r="O31" s="151"/>
      <c r="P31" s="151"/>
      <c r="Q31" s="107"/>
      <c r="R31" s="107"/>
      <c r="S31" s="107"/>
      <c r="T31" s="107"/>
      <c r="U31" s="107"/>
      <c r="V31" s="107"/>
      <c r="W31" s="107"/>
    </row>
    <row r="32" ht="22.5" customHeight="1" spans="1:23">
      <c r="A32" s="32" t="s">
        <v>72</v>
      </c>
      <c r="B32" s="32" t="s">
        <v>248</v>
      </c>
      <c r="C32" s="32" t="s">
        <v>249</v>
      </c>
      <c r="D32" s="32" t="s">
        <v>129</v>
      </c>
      <c r="E32" s="32" t="s">
        <v>210</v>
      </c>
      <c r="F32" s="32" t="s">
        <v>250</v>
      </c>
      <c r="G32" s="32" t="s">
        <v>251</v>
      </c>
      <c r="H32" s="107">
        <v>63000</v>
      </c>
      <c r="I32" s="107">
        <v>63000</v>
      </c>
      <c r="J32" s="24"/>
      <c r="K32" s="24"/>
      <c r="L32" s="107">
        <v>63000</v>
      </c>
      <c r="M32" s="24"/>
      <c r="N32" s="151"/>
      <c r="O32" s="151"/>
      <c r="P32" s="151"/>
      <c r="Q32" s="107"/>
      <c r="R32" s="107"/>
      <c r="S32" s="107"/>
      <c r="T32" s="107"/>
      <c r="U32" s="107"/>
      <c r="V32" s="107"/>
      <c r="W32" s="107"/>
    </row>
    <row r="33" ht="22.5" customHeight="1" spans="1:23">
      <c r="A33" s="32" t="s">
        <v>72</v>
      </c>
      <c r="B33" s="32" t="s">
        <v>248</v>
      </c>
      <c r="C33" s="32" t="s">
        <v>249</v>
      </c>
      <c r="D33" s="32" t="s">
        <v>131</v>
      </c>
      <c r="E33" s="32" t="s">
        <v>212</v>
      </c>
      <c r="F33" s="32" t="s">
        <v>250</v>
      </c>
      <c r="G33" s="32" t="s">
        <v>251</v>
      </c>
      <c r="H33" s="107">
        <v>18000</v>
      </c>
      <c r="I33" s="107">
        <v>18000</v>
      </c>
      <c r="J33" s="24"/>
      <c r="K33" s="24"/>
      <c r="L33" s="107">
        <v>18000</v>
      </c>
      <c r="M33" s="24"/>
      <c r="N33" s="151"/>
      <c r="O33" s="151"/>
      <c r="P33" s="151"/>
      <c r="Q33" s="107"/>
      <c r="R33" s="107"/>
      <c r="S33" s="107"/>
      <c r="T33" s="107"/>
      <c r="U33" s="107"/>
      <c r="V33" s="107"/>
      <c r="W33" s="107"/>
    </row>
    <row r="34" ht="22.5" customHeight="1" spans="1:23">
      <c r="A34" s="32" t="s">
        <v>72</v>
      </c>
      <c r="B34" s="32" t="s">
        <v>244</v>
      </c>
      <c r="C34" s="32" t="s">
        <v>245</v>
      </c>
      <c r="D34" s="32" t="s">
        <v>89</v>
      </c>
      <c r="E34" s="32" t="s">
        <v>189</v>
      </c>
      <c r="F34" s="32" t="s">
        <v>250</v>
      </c>
      <c r="G34" s="32" t="s">
        <v>251</v>
      </c>
      <c r="H34" s="107">
        <v>132410.4</v>
      </c>
      <c r="I34" s="107">
        <v>132410.4</v>
      </c>
      <c r="J34" s="24"/>
      <c r="K34" s="24"/>
      <c r="L34" s="107">
        <v>132410.4</v>
      </c>
      <c r="M34" s="24"/>
      <c r="N34" s="151"/>
      <c r="O34" s="151"/>
      <c r="P34" s="151"/>
      <c r="Q34" s="107"/>
      <c r="R34" s="107"/>
      <c r="S34" s="107"/>
      <c r="T34" s="107"/>
      <c r="U34" s="107"/>
      <c r="V34" s="107"/>
      <c r="W34" s="107"/>
    </row>
    <row r="35" ht="22.5" customHeight="1" spans="1:23">
      <c r="A35" s="32" t="s">
        <v>72</v>
      </c>
      <c r="B35" s="32" t="s">
        <v>244</v>
      </c>
      <c r="C35" s="32" t="s">
        <v>245</v>
      </c>
      <c r="D35" s="32" t="s">
        <v>93</v>
      </c>
      <c r="E35" s="32" t="s">
        <v>189</v>
      </c>
      <c r="F35" s="32" t="s">
        <v>250</v>
      </c>
      <c r="G35" s="32" t="s">
        <v>251</v>
      </c>
      <c r="H35" s="107">
        <v>4715227.2</v>
      </c>
      <c r="I35" s="107">
        <v>4715227.2</v>
      </c>
      <c r="J35" s="24"/>
      <c r="K35" s="24"/>
      <c r="L35" s="107">
        <v>4715227.2</v>
      </c>
      <c r="M35" s="24"/>
      <c r="N35" s="151"/>
      <c r="O35" s="151"/>
      <c r="P35" s="151"/>
      <c r="Q35" s="107"/>
      <c r="R35" s="107"/>
      <c r="S35" s="107"/>
      <c r="T35" s="107"/>
      <c r="U35" s="107"/>
      <c r="V35" s="107"/>
      <c r="W35" s="107"/>
    </row>
    <row r="36" ht="22.5" customHeight="1" spans="1:23">
      <c r="A36" s="32" t="s">
        <v>72</v>
      </c>
      <c r="B36" s="32" t="s">
        <v>244</v>
      </c>
      <c r="C36" s="32" t="s">
        <v>245</v>
      </c>
      <c r="D36" s="32" t="s">
        <v>97</v>
      </c>
      <c r="E36" s="32" t="s">
        <v>189</v>
      </c>
      <c r="F36" s="32" t="s">
        <v>250</v>
      </c>
      <c r="G36" s="32" t="s">
        <v>251</v>
      </c>
      <c r="H36" s="107">
        <v>498912</v>
      </c>
      <c r="I36" s="107">
        <v>498912</v>
      </c>
      <c r="J36" s="24"/>
      <c r="K36" s="24"/>
      <c r="L36" s="107">
        <v>498912</v>
      </c>
      <c r="M36" s="24"/>
      <c r="N36" s="151"/>
      <c r="O36" s="151"/>
      <c r="P36" s="151"/>
      <c r="Q36" s="107"/>
      <c r="R36" s="107"/>
      <c r="S36" s="107"/>
      <c r="T36" s="107"/>
      <c r="U36" s="107"/>
      <c r="V36" s="107"/>
      <c r="W36" s="107"/>
    </row>
    <row r="37" ht="22.5" customHeight="1" spans="1:23">
      <c r="A37" s="32" t="s">
        <v>72</v>
      </c>
      <c r="B37" s="32" t="s">
        <v>252</v>
      </c>
      <c r="C37" s="32" t="s">
        <v>253</v>
      </c>
      <c r="D37" s="32" t="s">
        <v>89</v>
      </c>
      <c r="E37" s="32" t="s">
        <v>189</v>
      </c>
      <c r="F37" s="32" t="s">
        <v>254</v>
      </c>
      <c r="G37" s="32" t="s">
        <v>255</v>
      </c>
      <c r="H37" s="107">
        <v>32100</v>
      </c>
      <c r="I37" s="107">
        <v>32100</v>
      </c>
      <c r="J37" s="24"/>
      <c r="K37" s="24"/>
      <c r="L37" s="107">
        <v>32100</v>
      </c>
      <c r="M37" s="24"/>
      <c r="N37" s="151"/>
      <c r="O37" s="151"/>
      <c r="P37" s="151"/>
      <c r="Q37" s="107"/>
      <c r="R37" s="107"/>
      <c r="S37" s="107"/>
      <c r="T37" s="107"/>
      <c r="U37" s="107"/>
      <c r="V37" s="107"/>
      <c r="W37" s="107"/>
    </row>
    <row r="38" ht="22.5" customHeight="1" spans="1:23">
      <c r="A38" s="32" t="s">
        <v>72</v>
      </c>
      <c r="B38" s="32" t="s">
        <v>252</v>
      </c>
      <c r="C38" s="32" t="s">
        <v>253</v>
      </c>
      <c r="D38" s="32" t="s">
        <v>93</v>
      </c>
      <c r="E38" s="32" t="s">
        <v>189</v>
      </c>
      <c r="F38" s="32" t="s">
        <v>254</v>
      </c>
      <c r="G38" s="32" t="s">
        <v>255</v>
      </c>
      <c r="H38" s="107">
        <v>1096800</v>
      </c>
      <c r="I38" s="107">
        <v>1096800</v>
      </c>
      <c r="J38" s="24"/>
      <c r="K38" s="24"/>
      <c r="L38" s="107">
        <v>1096800</v>
      </c>
      <c r="M38" s="24"/>
      <c r="N38" s="151"/>
      <c r="O38" s="151"/>
      <c r="P38" s="151"/>
      <c r="Q38" s="107"/>
      <c r="R38" s="107"/>
      <c r="S38" s="107"/>
      <c r="T38" s="107"/>
      <c r="U38" s="107"/>
      <c r="V38" s="107"/>
      <c r="W38" s="107"/>
    </row>
    <row r="39" ht="22.5" customHeight="1" spans="1:23">
      <c r="A39" s="32" t="s">
        <v>72</v>
      </c>
      <c r="B39" s="32" t="s">
        <v>252</v>
      </c>
      <c r="C39" s="32" t="s">
        <v>253</v>
      </c>
      <c r="D39" s="32" t="s">
        <v>97</v>
      </c>
      <c r="E39" s="32" t="s">
        <v>189</v>
      </c>
      <c r="F39" s="32" t="s">
        <v>254</v>
      </c>
      <c r="G39" s="32" t="s">
        <v>255</v>
      </c>
      <c r="H39" s="107">
        <v>127680</v>
      </c>
      <c r="I39" s="107">
        <v>127680</v>
      </c>
      <c r="J39" s="24"/>
      <c r="K39" s="24"/>
      <c r="L39" s="107">
        <v>127680</v>
      </c>
      <c r="M39" s="24"/>
      <c r="N39" s="151"/>
      <c r="O39" s="151"/>
      <c r="P39" s="151"/>
      <c r="Q39" s="107"/>
      <c r="R39" s="107"/>
      <c r="S39" s="107"/>
      <c r="T39" s="107"/>
      <c r="U39" s="107"/>
      <c r="V39" s="107"/>
      <c r="W39" s="107"/>
    </row>
    <row r="40" ht="22.5" customHeight="1" spans="1:23">
      <c r="A40" s="32" t="s">
        <v>72</v>
      </c>
      <c r="B40" s="32" t="s">
        <v>244</v>
      </c>
      <c r="C40" s="32" t="s">
        <v>245</v>
      </c>
      <c r="D40" s="32" t="s">
        <v>89</v>
      </c>
      <c r="E40" s="32" t="s">
        <v>189</v>
      </c>
      <c r="F40" s="32" t="s">
        <v>254</v>
      </c>
      <c r="G40" s="32" t="s">
        <v>255</v>
      </c>
      <c r="H40" s="107">
        <v>4672</v>
      </c>
      <c r="I40" s="107">
        <v>4672</v>
      </c>
      <c r="J40" s="24"/>
      <c r="K40" s="24"/>
      <c r="L40" s="107">
        <v>4672</v>
      </c>
      <c r="M40" s="24"/>
      <c r="N40" s="151"/>
      <c r="O40" s="151"/>
      <c r="P40" s="151"/>
      <c r="Q40" s="107"/>
      <c r="R40" s="107"/>
      <c r="S40" s="107"/>
      <c r="T40" s="107"/>
      <c r="U40" s="107"/>
      <c r="V40" s="107"/>
      <c r="W40" s="107"/>
    </row>
    <row r="41" ht="22.5" customHeight="1" spans="1:23">
      <c r="A41" s="32" t="s">
        <v>72</v>
      </c>
      <c r="B41" s="32" t="s">
        <v>244</v>
      </c>
      <c r="C41" s="32" t="s">
        <v>245</v>
      </c>
      <c r="D41" s="32" t="s">
        <v>93</v>
      </c>
      <c r="E41" s="32" t="s">
        <v>189</v>
      </c>
      <c r="F41" s="32" t="s">
        <v>254</v>
      </c>
      <c r="G41" s="32" t="s">
        <v>255</v>
      </c>
      <c r="H41" s="107">
        <v>139313</v>
      </c>
      <c r="I41" s="107">
        <v>139313</v>
      </c>
      <c r="J41" s="24"/>
      <c r="K41" s="24"/>
      <c r="L41" s="107">
        <v>139313</v>
      </c>
      <c r="M41" s="24"/>
      <c r="N41" s="151"/>
      <c r="O41" s="151"/>
      <c r="P41" s="151"/>
      <c r="Q41" s="107"/>
      <c r="R41" s="107"/>
      <c r="S41" s="107"/>
      <c r="T41" s="107"/>
      <c r="U41" s="107"/>
      <c r="V41" s="107"/>
      <c r="W41" s="107"/>
    </row>
    <row r="42" ht="22.5" customHeight="1" spans="1:23">
      <c r="A42" s="32" t="s">
        <v>72</v>
      </c>
      <c r="B42" s="32" t="s">
        <v>244</v>
      </c>
      <c r="C42" s="32" t="s">
        <v>245</v>
      </c>
      <c r="D42" s="32" t="s">
        <v>97</v>
      </c>
      <c r="E42" s="32" t="s">
        <v>189</v>
      </c>
      <c r="F42" s="32" t="s">
        <v>254</v>
      </c>
      <c r="G42" s="32" t="s">
        <v>255</v>
      </c>
      <c r="H42" s="107">
        <v>15242</v>
      </c>
      <c r="I42" s="107">
        <v>15242</v>
      </c>
      <c r="J42" s="24"/>
      <c r="K42" s="24"/>
      <c r="L42" s="107">
        <v>15242</v>
      </c>
      <c r="M42" s="24"/>
      <c r="N42" s="151"/>
      <c r="O42" s="151"/>
      <c r="P42" s="151"/>
      <c r="Q42" s="107"/>
      <c r="R42" s="107"/>
      <c r="S42" s="107"/>
      <c r="T42" s="107"/>
      <c r="U42" s="107"/>
      <c r="V42" s="107"/>
      <c r="W42" s="107"/>
    </row>
    <row r="43" ht="22.5" customHeight="1" spans="1:23">
      <c r="A43" s="32" t="s">
        <v>72</v>
      </c>
      <c r="B43" s="32" t="s">
        <v>256</v>
      </c>
      <c r="C43" s="32" t="s">
        <v>257</v>
      </c>
      <c r="D43" s="32" t="s">
        <v>93</v>
      </c>
      <c r="E43" s="32" t="s">
        <v>189</v>
      </c>
      <c r="F43" s="32" t="s">
        <v>258</v>
      </c>
      <c r="G43" s="32" t="s">
        <v>259</v>
      </c>
      <c r="H43" s="107">
        <v>118800</v>
      </c>
      <c r="I43" s="107">
        <v>118800</v>
      </c>
      <c r="J43" s="24"/>
      <c r="K43" s="24"/>
      <c r="L43" s="107">
        <v>118800</v>
      </c>
      <c r="M43" s="24"/>
      <c r="N43" s="151"/>
      <c r="O43" s="151"/>
      <c r="P43" s="151"/>
      <c r="Q43" s="107"/>
      <c r="R43" s="107"/>
      <c r="S43" s="107"/>
      <c r="T43" s="107"/>
      <c r="U43" s="107"/>
      <c r="V43" s="107"/>
      <c r="W43" s="107"/>
    </row>
    <row r="44" ht="22.5" customHeight="1" spans="1:23">
      <c r="A44" s="32" t="s">
        <v>72</v>
      </c>
      <c r="B44" s="32" t="s">
        <v>256</v>
      </c>
      <c r="C44" s="32" t="s">
        <v>257</v>
      </c>
      <c r="D44" s="32" t="s">
        <v>95</v>
      </c>
      <c r="E44" s="32" t="s">
        <v>189</v>
      </c>
      <c r="F44" s="32" t="s">
        <v>258</v>
      </c>
      <c r="G44" s="32" t="s">
        <v>259</v>
      </c>
      <c r="H44" s="107">
        <v>39600</v>
      </c>
      <c r="I44" s="107">
        <v>39600</v>
      </c>
      <c r="J44" s="24"/>
      <c r="K44" s="24"/>
      <c r="L44" s="107">
        <v>39600</v>
      </c>
      <c r="M44" s="24"/>
      <c r="N44" s="151"/>
      <c r="O44" s="151"/>
      <c r="P44" s="151"/>
      <c r="Q44" s="107"/>
      <c r="R44" s="107"/>
      <c r="S44" s="107"/>
      <c r="T44" s="107"/>
      <c r="U44" s="107"/>
      <c r="V44" s="107"/>
      <c r="W44" s="107"/>
    </row>
    <row r="45" ht="22.5" customHeight="1" spans="1:23">
      <c r="A45" s="32" t="s">
        <v>72</v>
      </c>
      <c r="B45" s="32" t="s">
        <v>256</v>
      </c>
      <c r="C45" s="32" t="s">
        <v>257</v>
      </c>
      <c r="D45" s="32" t="s">
        <v>105</v>
      </c>
      <c r="E45" s="32" t="s">
        <v>196</v>
      </c>
      <c r="F45" s="32" t="s">
        <v>258</v>
      </c>
      <c r="G45" s="32" t="s">
        <v>259</v>
      </c>
      <c r="H45" s="107">
        <v>66000</v>
      </c>
      <c r="I45" s="107">
        <v>66000</v>
      </c>
      <c r="J45" s="24"/>
      <c r="K45" s="24"/>
      <c r="L45" s="107">
        <v>66000</v>
      </c>
      <c r="M45" s="24"/>
      <c r="N45" s="151"/>
      <c r="O45" s="151"/>
      <c r="P45" s="151"/>
      <c r="Q45" s="107"/>
      <c r="R45" s="107"/>
      <c r="S45" s="107"/>
      <c r="T45" s="107"/>
      <c r="U45" s="107"/>
      <c r="V45" s="107"/>
      <c r="W45" s="107"/>
    </row>
    <row r="46" ht="22.5" customHeight="1" spans="1:23">
      <c r="A46" s="32" t="s">
        <v>72</v>
      </c>
      <c r="B46" s="32" t="s">
        <v>256</v>
      </c>
      <c r="C46" s="32" t="s">
        <v>257</v>
      </c>
      <c r="D46" s="32" t="s">
        <v>127</v>
      </c>
      <c r="E46" s="32" t="s">
        <v>208</v>
      </c>
      <c r="F46" s="32" t="s">
        <v>258</v>
      </c>
      <c r="G46" s="32" t="s">
        <v>259</v>
      </c>
      <c r="H46" s="107">
        <v>132000</v>
      </c>
      <c r="I46" s="107">
        <v>132000</v>
      </c>
      <c r="J46" s="24"/>
      <c r="K46" s="24"/>
      <c r="L46" s="107">
        <v>132000</v>
      </c>
      <c r="M46" s="24"/>
      <c r="N46" s="151"/>
      <c r="O46" s="151"/>
      <c r="P46" s="151"/>
      <c r="Q46" s="107"/>
      <c r="R46" s="107"/>
      <c r="S46" s="107"/>
      <c r="T46" s="107"/>
      <c r="U46" s="107"/>
      <c r="V46" s="107"/>
      <c r="W46" s="107"/>
    </row>
    <row r="47" ht="22.5" customHeight="1" spans="1:23">
      <c r="A47" s="32" t="s">
        <v>72</v>
      </c>
      <c r="B47" s="32" t="s">
        <v>256</v>
      </c>
      <c r="C47" s="32" t="s">
        <v>257</v>
      </c>
      <c r="D47" s="32" t="s">
        <v>129</v>
      </c>
      <c r="E47" s="32" t="s">
        <v>210</v>
      </c>
      <c r="F47" s="32" t="s">
        <v>258</v>
      </c>
      <c r="G47" s="32" t="s">
        <v>259</v>
      </c>
      <c r="H47" s="107">
        <v>92400</v>
      </c>
      <c r="I47" s="107">
        <v>92400</v>
      </c>
      <c r="J47" s="24"/>
      <c r="K47" s="24"/>
      <c r="L47" s="107">
        <v>92400</v>
      </c>
      <c r="M47" s="24"/>
      <c r="N47" s="151"/>
      <c r="O47" s="151"/>
      <c r="P47" s="151"/>
      <c r="Q47" s="107"/>
      <c r="R47" s="107"/>
      <c r="S47" s="107"/>
      <c r="T47" s="107"/>
      <c r="U47" s="107"/>
      <c r="V47" s="107"/>
      <c r="W47" s="107"/>
    </row>
    <row r="48" ht="22.5" customHeight="1" spans="1:23">
      <c r="A48" s="32" t="s">
        <v>72</v>
      </c>
      <c r="B48" s="32" t="s">
        <v>256</v>
      </c>
      <c r="C48" s="32" t="s">
        <v>257</v>
      </c>
      <c r="D48" s="32" t="s">
        <v>131</v>
      </c>
      <c r="E48" s="32" t="s">
        <v>212</v>
      </c>
      <c r="F48" s="32" t="s">
        <v>258</v>
      </c>
      <c r="G48" s="32" t="s">
        <v>259</v>
      </c>
      <c r="H48" s="107">
        <v>26400</v>
      </c>
      <c r="I48" s="107">
        <v>26400</v>
      </c>
      <c r="J48" s="24"/>
      <c r="K48" s="24"/>
      <c r="L48" s="107">
        <v>26400</v>
      </c>
      <c r="M48" s="24"/>
      <c r="N48" s="151"/>
      <c r="O48" s="151"/>
      <c r="P48" s="151"/>
      <c r="Q48" s="107"/>
      <c r="R48" s="107"/>
      <c r="S48" s="107"/>
      <c r="T48" s="107"/>
      <c r="U48" s="107"/>
      <c r="V48" s="107"/>
      <c r="W48" s="107"/>
    </row>
    <row r="49" ht="22.5" customHeight="1" spans="1:23">
      <c r="A49" s="32" t="s">
        <v>72</v>
      </c>
      <c r="B49" s="32" t="s">
        <v>256</v>
      </c>
      <c r="C49" s="32" t="s">
        <v>257</v>
      </c>
      <c r="D49" s="32" t="s">
        <v>93</v>
      </c>
      <c r="E49" s="32" t="s">
        <v>189</v>
      </c>
      <c r="F49" s="32" t="s">
        <v>258</v>
      </c>
      <c r="G49" s="32" t="s">
        <v>259</v>
      </c>
      <c r="H49" s="107">
        <v>276660</v>
      </c>
      <c r="I49" s="107">
        <v>276660</v>
      </c>
      <c r="J49" s="24"/>
      <c r="K49" s="24"/>
      <c r="L49" s="107">
        <v>276660</v>
      </c>
      <c r="M49" s="24"/>
      <c r="N49" s="151"/>
      <c r="O49" s="151"/>
      <c r="P49" s="151"/>
      <c r="Q49" s="107"/>
      <c r="R49" s="107"/>
      <c r="S49" s="107"/>
      <c r="T49" s="107"/>
      <c r="U49" s="107"/>
      <c r="V49" s="107"/>
      <c r="W49" s="107"/>
    </row>
    <row r="50" ht="22.5" customHeight="1" spans="1:23">
      <c r="A50" s="32" t="s">
        <v>72</v>
      </c>
      <c r="B50" s="32" t="s">
        <v>256</v>
      </c>
      <c r="C50" s="32" t="s">
        <v>257</v>
      </c>
      <c r="D50" s="32" t="s">
        <v>95</v>
      </c>
      <c r="E50" s="32" t="s">
        <v>189</v>
      </c>
      <c r="F50" s="32" t="s">
        <v>258</v>
      </c>
      <c r="G50" s="32" t="s">
        <v>259</v>
      </c>
      <c r="H50" s="107">
        <v>90720</v>
      </c>
      <c r="I50" s="107">
        <v>90720</v>
      </c>
      <c r="J50" s="24"/>
      <c r="K50" s="24"/>
      <c r="L50" s="107">
        <v>90720</v>
      </c>
      <c r="M50" s="24"/>
      <c r="N50" s="151"/>
      <c r="O50" s="151"/>
      <c r="P50" s="151"/>
      <c r="Q50" s="107"/>
      <c r="R50" s="107"/>
      <c r="S50" s="107"/>
      <c r="T50" s="107"/>
      <c r="U50" s="107"/>
      <c r="V50" s="107"/>
      <c r="W50" s="107"/>
    </row>
    <row r="51" ht="22.5" customHeight="1" spans="1:23">
      <c r="A51" s="32" t="s">
        <v>72</v>
      </c>
      <c r="B51" s="32" t="s">
        <v>256</v>
      </c>
      <c r="C51" s="32" t="s">
        <v>257</v>
      </c>
      <c r="D51" s="32" t="s">
        <v>105</v>
      </c>
      <c r="E51" s="32" t="s">
        <v>196</v>
      </c>
      <c r="F51" s="32" t="s">
        <v>258</v>
      </c>
      <c r="G51" s="32" t="s">
        <v>259</v>
      </c>
      <c r="H51" s="107">
        <v>192360</v>
      </c>
      <c r="I51" s="107">
        <v>192360</v>
      </c>
      <c r="J51" s="24"/>
      <c r="K51" s="24"/>
      <c r="L51" s="107">
        <v>192360</v>
      </c>
      <c r="M51" s="24"/>
      <c r="N51" s="151"/>
      <c r="O51" s="151"/>
      <c r="P51" s="151"/>
      <c r="Q51" s="107"/>
      <c r="R51" s="107"/>
      <c r="S51" s="107"/>
      <c r="T51" s="107"/>
      <c r="U51" s="107"/>
      <c r="V51" s="107"/>
      <c r="W51" s="107"/>
    </row>
    <row r="52" ht="22.5" customHeight="1" spans="1:23">
      <c r="A52" s="32" t="s">
        <v>72</v>
      </c>
      <c r="B52" s="32" t="s">
        <v>256</v>
      </c>
      <c r="C52" s="32" t="s">
        <v>257</v>
      </c>
      <c r="D52" s="32" t="s">
        <v>127</v>
      </c>
      <c r="E52" s="32" t="s">
        <v>208</v>
      </c>
      <c r="F52" s="32" t="s">
        <v>258</v>
      </c>
      <c r="G52" s="32" t="s">
        <v>259</v>
      </c>
      <c r="H52" s="107">
        <v>345060</v>
      </c>
      <c r="I52" s="107">
        <v>345060</v>
      </c>
      <c r="J52" s="24"/>
      <c r="K52" s="24"/>
      <c r="L52" s="107">
        <v>345060</v>
      </c>
      <c r="M52" s="24"/>
      <c r="N52" s="151"/>
      <c r="O52" s="151"/>
      <c r="P52" s="151"/>
      <c r="Q52" s="107"/>
      <c r="R52" s="107"/>
      <c r="S52" s="107"/>
      <c r="T52" s="107"/>
      <c r="U52" s="107"/>
      <c r="V52" s="107"/>
      <c r="W52" s="107"/>
    </row>
    <row r="53" ht="22.5" customHeight="1" spans="1:23">
      <c r="A53" s="32" t="s">
        <v>72</v>
      </c>
      <c r="B53" s="32" t="s">
        <v>256</v>
      </c>
      <c r="C53" s="32" t="s">
        <v>257</v>
      </c>
      <c r="D53" s="32" t="s">
        <v>129</v>
      </c>
      <c r="E53" s="32" t="s">
        <v>210</v>
      </c>
      <c r="F53" s="32" t="s">
        <v>258</v>
      </c>
      <c r="G53" s="32" t="s">
        <v>259</v>
      </c>
      <c r="H53" s="107">
        <v>211488</v>
      </c>
      <c r="I53" s="107">
        <v>211488</v>
      </c>
      <c r="J53" s="24"/>
      <c r="K53" s="24"/>
      <c r="L53" s="107">
        <v>211488</v>
      </c>
      <c r="M53" s="24"/>
      <c r="N53" s="151"/>
      <c r="O53" s="151"/>
      <c r="P53" s="151"/>
      <c r="Q53" s="107"/>
      <c r="R53" s="107"/>
      <c r="S53" s="107"/>
      <c r="T53" s="107"/>
      <c r="U53" s="107"/>
      <c r="V53" s="107"/>
      <c r="W53" s="107"/>
    </row>
    <row r="54" ht="22.5" customHeight="1" spans="1:23">
      <c r="A54" s="32" t="s">
        <v>72</v>
      </c>
      <c r="B54" s="32" t="s">
        <v>256</v>
      </c>
      <c r="C54" s="32" t="s">
        <v>257</v>
      </c>
      <c r="D54" s="32" t="s">
        <v>131</v>
      </c>
      <c r="E54" s="32" t="s">
        <v>212</v>
      </c>
      <c r="F54" s="32" t="s">
        <v>258</v>
      </c>
      <c r="G54" s="32" t="s">
        <v>259</v>
      </c>
      <c r="H54" s="107">
        <v>62100</v>
      </c>
      <c r="I54" s="107">
        <v>62100</v>
      </c>
      <c r="J54" s="24"/>
      <c r="K54" s="24"/>
      <c r="L54" s="107">
        <v>62100</v>
      </c>
      <c r="M54" s="24"/>
      <c r="N54" s="151"/>
      <c r="O54" s="151"/>
      <c r="P54" s="151"/>
      <c r="Q54" s="107"/>
      <c r="R54" s="107"/>
      <c r="S54" s="107"/>
      <c r="T54" s="107"/>
      <c r="U54" s="107"/>
      <c r="V54" s="107"/>
      <c r="W54" s="107"/>
    </row>
    <row r="55" ht="22.5" customHeight="1" spans="1:23">
      <c r="A55" s="32" t="s">
        <v>72</v>
      </c>
      <c r="B55" s="32" t="s">
        <v>248</v>
      </c>
      <c r="C55" s="32" t="s">
        <v>249</v>
      </c>
      <c r="D55" s="32" t="s">
        <v>93</v>
      </c>
      <c r="E55" s="32" t="s">
        <v>189</v>
      </c>
      <c r="F55" s="32" t="s">
        <v>258</v>
      </c>
      <c r="G55" s="32" t="s">
        <v>259</v>
      </c>
      <c r="H55" s="107">
        <v>560940</v>
      </c>
      <c r="I55" s="107">
        <v>560940</v>
      </c>
      <c r="J55" s="24"/>
      <c r="K55" s="24"/>
      <c r="L55" s="107">
        <v>560940</v>
      </c>
      <c r="M55" s="24"/>
      <c r="N55" s="151"/>
      <c r="O55" s="151"/>
      <c r="P55" s="151"/>
      <c r="Q55" s="107"/>
      <c r="R55" s="107"/>
      <c r="S55" s="107"/>
      <c r="T55" s="107"/>
      <c r="U55" s="107"/>
      <c r="V55" s="107"/>
      <c r="W55" s="107"/>
    </row>
    <row r="56" ht="22.5" customHeight="1" spans="1:23">
      <c r="A56" s="32" t="s">
        <v>72</v>
      </c>
      <c r="B56" s="32" t="s">
        <v>248</v>
      </c>
      <c r="C56" s="32" t="s">
        <v>249</v>
      </c>
      <c r="D56" s="32" t="s">
        <v>95</v>
      </c>
      <c r="E56" s="32" t="s">
        <v>189</v>
      </c>
      <c r="F56" s="32" t="s">
        <v>258</v>
      </c>
      <c r="G56" s="32" t="s">
        <v>259</v>
      </c>
      <c r="H56" s="107">
        <v>184692</v>
      </c>
      <c r="I56" s="107">
        <v>184692</v>
      </c>
      <c r="J56" s="24"/>
      <c r="K56" s="24"/>
      <c r="L56" s="107">
        <v>184692</v>
      </c>
      <c r="M56" s="24"/>
      <c r="N56" s="151"/>
      <c r="O56" s="151"/>
      <c r="P56" s="151"/>
      <c r="Q56" s="107"/>
      <c r="R56" s="107"/>
      <c r="S56" s="107"/>
      <c r="T56" s="107"/>
      <c r="U56" s="107"/>
      <c r="V56" s="107"/>
      <c r="W56" s="107"/>
    </row>
    <row r="57" ht="22.5" customHeight="1" spans="1:23">
      <c r="A57" s="32" t="s">
        <v>72</v>
      </c>
      <c r="B57" s="32" t="s">
        <v>248</v>
      </c>
      <c r="C57" s="32" t="s">
        <v>249</v>
      </c>
      <c r="D57" s="32" t="s">
        <v>105</v>
      </c>
      <c r="E57" s="32" t="s">
        <v>196</v>
      </c>
      <c r="F57" s="32" t="s">
        <v>258</v>
      </c>
      <c r="G57" s="32" t="s">
        <v>259</v>
      </c>
      <c r="H57" s="107">
        <v>404436</v>
      </c>
      <c r="I57" s="107">
        <v>404436</v>
      </c>
      <c r="J57" s="24"/>
      <c r="K57" s="24"/>
      <c r="L57" s="107">
        <v>404436</v>
      </c>
      <c r="M57" s="24"/>
      <c r="N57" s="151"/>
      <c r="O57" s="151"/>
      <c r="P57" s="151"/>
      <c r="Q57" s="107"/>
      <c r="R57" s="107"/>
      <c r="S57" s="107"/>
      <c r="T57" s="107"/>
      <c r="U57" s="107"/>
      <c r="V57" s="107"/>
      <c r="W57" s="107"/>
    </row>
    <row r="58" ht="22.5" customHeight="1" spans="1:23">
      <c r="A58" s="32" t="s">
        <v>72</v>
      </c>
      <c r="B58" s="32" t="s">
        <v>248</v>
      </c>
      <c r="C58" s="32" t="s">
        <v>249</v>
      </c>
      <c r="D58" s="32" t="s">
        <v>127</v>
      </c>
      <c r="E58" s="32" t="s">
        <v>208</v>
      </c>
      <c r="F58" s="32" t="s">
        <v>258</v>
      </c>
      <c r="G58" s="32" t="s">
        <v>259</v>
      </c>
      <c r="H58" s="107">
        <v>722784</v>
      </c>
      <c r="I58" s="107">
        <v>722784</v>
      </c>
      <c r="J58" s="24"/>
      <c r="K58" s="24"/>
      <c r="L58" s="107">
        <v>722784</v>
      </c>
      <c r="M58" s="24"/>
      <c r="N58" s="151"/>
      <c r="O58" s="151"/>
      <c r="P58" s="151"/>
      <c r="Q58" s="107"/>
      <c r="R58" s="107"/>
      <c r="S58" s="107"/>
      <c r="T58" s="107"/>
      <c r="U58" s="107"/>
      <c r="V58" s="107"/>
      <c r="W58" s="107"/>
    </row>
    <row r="59" ht="22.5" customHeight="1" spans="1:23">
      <c r="A59" s="32" t="s">
        <v>72</v>
      </c>
      <c r="B59" s="32" t="s">
        <v>248</v>
      </c>
      <c r="C59" s="32" t="s">
        <v>249</v>
      </c>
      <c r="D59" s="32" t="s">
        <v>129</v>
      </c>
      <c r="E59" s="32" t="s">
        <v>210</v>
      </c>
      <c r="F59" s="32" t="s">
        <v>258</v>
      </c>
      <c r="G59" s="32" t="s">
        <v>259</v>
      </c>
      <c r="H59" s="107">
        <v>431832</v>
      </c>
      <c r="I59" s="107">
        <v>431832</v>
      </c>
      <c r="J59" s="24"/>
      <c r="K59" s="24"/>
      <c r="L59" s="107">
        <v>431832</v>
      </c>
      <c r="M59" s="24"/>
      <c r="N59" s="151"/>
      <c r="O59" s="151"/>
      <c r="P59" s="151"/>
      <c r="Q59" s="107"/>
      <c r="R59" s="107"/>
      <c r="S59" s="107"/>
      <c r="T59" s="107"/>
      <c r="U59" s="107"/>
      <c r="V59" s="107"/>
      <c r="W59" s="107"/>
    </row>
    <row r="60" ht="22.5" customHeight="1" spans="1:23">
      <c r="A60" s="32" t="s">
        <v>72</v>
      </c>
      <c r="B60" s="32" t="s">
        <v>248</v>
      </c>
      <c r="C60" s="32" t="s">
        <v>249</v>
      </c>
      <c r="D60" s="32" t="s">
        <v>131</v>
      </c>
      <c r="E60" s="32" t="s">
        <v>212</v>
      </c>
      <c r="F60" s="32" t="s">
        <v>258</v>
      </c>
      <c r="G60" s="32" t="s">
        <v>259</v>
      </c>
      <c r="H60" s="107">
        <v>134364</v>
      </c>
      <c r="I60" s="107">
        <v>134364</v>
      </c>
      <c r="J60" s="24"/>
      <c r="K60" s="24"/>
      <c r="L60" s="107">
        <v>134364</v>
      </c>
      <c r="M60" s="24"/>
      <c r="N60" s="151"/>
      <c r="O60" s="151"/>
      <c r="P60" s="151"/>
      <c r="Q60" s="107"/>
      <c r="R60" s="107"/>
      <c r="S60" s="107"/>
      <c r="T60" s="107"/>
      <c r="U60" s="107"/>
      <c r="V60" s="107"/>
      <c r="W60" s="107"/>
    </row>
    <row r="61" ht="22.5" customHeight="1" spans="1:23">
      <c r="A61" s="32" t="s">
        <v>72</v>
      </c>
      <c r="B61" s="32" t="s">
        <v>248</v>
      </c>
      <c r="C61" s="32" t="s">
        <v>249</v>
      </c>
      <c r="D61" s="32" t="s">
        <v>93</v>
      </c>
      <c r="E61" s="32" t="s">
        <v>189</v>
      </c>
      <c r="F61" s="32" t="s">
        <v>258</v>
      </c>
      <c r="G61" s="32" t="s">
        <v>259</v>
      </c>
      <c r="H61" s="107">
        <v>28345</v>
      </c>
      <c r="I61" s="107">
        <v>28345</v>
      </c>
      <c r="J61" s="24"/>
      <c r="K61" s="24"/>
      <c r="L61" s="107">
        <v>28345</v>
      </c>
      <c r="M61" s="24"/>
      <c r="N61" s="151"/>
      <c r="O61" s="151"/>
      <c r="P61" s="151"/>
      <c r="Q61" s="107"/>
      <c r="R61" s="107"/>
      <c r="S61" s="107"/>
      <c r="T61" s="107"/>
      <c r="U61" s="107"/>
      <c r="V61" s="107"/>
      <c r="W61" s="107"/>
    </row>
    <row r="62" ht="22.5" customHeight="1" spans="1:23">
      <c r="A62" s="32" t="s">
        <v>72</v>
      </c>
      <c r="B62" s="32" t="s">
        <v>248</v>
      </c>
      <c r="C62" s="32" t="s">
        <v>249</v>
      </c>
      <c r="D62" s="32" t="s">
        <v>95</v>
      </c>
      <c r="E62" s="32" t="s">
        <v>189</v>
      </c>
      <c r="F62" s="32" t="s">
        <v>258</v>
      </c>
      <c r="G62" s="32" t="s">
        <v>259</v>
      </c>
      <c r="H62" s="107">
        <v>8010</v>
      </c>
      <c r="I62" s="107">
        <v>8010</v>
      </c>
      <c r="J62" s="24"/>
      <c r="K62" s="24"/>
      <c r="L62" s="107">
        <v>8010</v>
      </c>
      <c r="M62" s="24"/>
      <c r="N62" s="151"/>
      <c r="O62" s="151"/>
      <c r="P62" s="151"/>
      <c r="Q62" s="107"/>
      <c r="R62" s="107"/>
      <c r="S62" s="107"/>
      <c r="T62" s="107"/>
      <c r="U62" s="107"/>
      <c r="V62" s="107"/>
      <c r="W62" s="107"/>
    </row>
    <row r="63" ht="22.5" customHeight="1" spans="1:23">
      <c r="A63" s="32" t="s">
        <v>72</v>
      </c>
      <c r="B63" s="32" t="s">
        <v>248</v>
      </c>
      <c r="C63" s="32" t="s">
        <v>249</v>
      </c>
      <c r="D63" s="32" t="s">
        <v>105</v>
      </c>
      <c r="E63" s="32" t="s">
        <v>196</v>
      </c>
      <c r="F63" s="32" t="s">
        <v>258</v>
      </c>
      <c r="G63" s="32" t="s">
        <v>259</v>
      </c>
      <c r="H63" s="107">
        <v>26000</v>
      </c>
      <c r="I63" s="107">
        <v>26000</v>
      </c>
      <c r="J63" s="24"/>
      <c r="K63" s="24"/>
      <c r="L63" s="107">
        <v>26000</v>
      </c>
      <c r="M63" s="24"/>
      <c r="N63" s="151"/>
      <c r="O63" s="151"/>
      <c r="P63" s="151"/>
      <c r="Q63" s="107"/>
      <c r="R63" s="107"/>
      <c r="S63" s="107"/>
      <c r="T63" s="107"/>
      <c r="U63" s="107"/>
      <c r="V63" s="107"/>
      <c r="W63" s="107"/>
    </row>
    <row r="64" ht="22.5" customHeight="1" spans="1:23">
      <c r="A64" s="32" t="s">
        <v>72</v>
      </c>
      <c r="B64" s="32" t="s">
        <v>248</v>
      </c>
      <c r="C64" s="32" t="s">
        <v>249</v>
      </c>
      <c r="D64" s="32" t="s">
        <v>127</v>
      </c>
      <c r="E64" s="32" t="s">
        <v>208</v>
      </c>
      <c r="F64" s="32" t="s">
        <v>258</v>
      </c>
      <c r="G64" s="32" t="s">
        <v>259</v>
      </c>
      <c r="H64" s="107">
        <v>41478</v>
      </c>
      <c r="I64" s="107">
        <v>41478</v>
      </c>
      <c r="J64" s="24"/>
      <c r="K64" s="24"/>
      <c r="L64" s="107">
        <v>41478</v>
      </c>
      <c r="M64" s="24"/>
      <c r="N64" s="151"/>
      <c r="O64" s="151"/>
      <c r="P64" s="151"/>
      <c r="Q64" s="107"/>
      <c r="R64" s="107"/>
      <c r="S64" s="107"/>
      <c r="T64" s="107"/>
      <c r="U64" s="107"/>
      <c r="V64" s="107"/>
      <c r="W64" s="107"/>
    </row>
    <row r="65" ht="22.5" customHeight="1" spans="1:23">
      <c r="A65" s="32" t="s">
        <v>72</v>
      </c>
      <c r="B65" s="32" t="s">
        <v>248</v>
      </c>
      <c r="C65" s="32" t="s">
        <v>249</v>
      </c>
      <c r="D65" s="32" t="s">
        <v>129</v>
      </c>
      <c r="E65" s="32" t="s">
        <v>210</v>
      </c>
      <c r="F65" s="32" t="s">
        <v>258</v>
      </c>
      <c r="G65" s="32" t="s">
        <v>259</v>
      </c>
      <c r="H65" s="107">
        <v>23362.6</v>
      </c>
      <c r="I65" s="107">
        <v>23362.6</v>
      </c>
      <c r="J65" s="24"/>
      <c r="K65" s="24"/>
      <c r="L65" s="107">
        <v>23362.6</v>
      </c>
      <c r="M65" s="24"/>
      <c r="N65" s="151"/>
      <c r="O65" s="151"/>
      <c r="P65" s="151"/>
      <c r="Q65" s="107"/>
      <c r="R65" s="107"/>
      <c r="S65" s="107"/>
      <c r="T65" s="107"/>
      <c r="U65" s="107"/>
      <c r="V65" s="107"/>
      <c r="W65" s="107"/>
    </row>
    <row r="66" ht="22.5" customHeight="1" spans="1:23">
      <c r="A66" s="32" t="s">
        <v>72</v>
      </c>
      <c r="B66" s="32" t="s">
        <v>248</v>
      </c>
      <c r="C66" s="32" t="s">
        <v>249</v>
      </c>
      <c r="D66" s="32" t="s">
        <v>131</v>
      </c>
      <c r="E66" s="32" t="s">
        <v>212</v>
      </c>
      <c r="F66" s="32" t="s">
        <v>258</v>
      </c>
      <c r="G66" s="32" t="s">
        <v>259</v>
      </c>
      <c r="H66" s="107">
        <v>7952</v>
      </c>
      <c r="I66" s="107">
        <v>7952</v>
      </c>
      <c r="J66" s="24"/>
      <c r="K66" s="24"/>
      <c r="L66" s="107">
        <v>7952</v>
      </c>
      <c r="M66" s="24"/>
      <c r="N66" s="151"/>
      <c r="O66" s="151"/>
      <c r="P66" s="151"/>
      <c r="Q66" s="107"/>
      <c r="R66" s="107"/>
      <c r="S66" s="107"/>
      <c r="T66" s="107"/>
      <c r="U66" s="107"/>
      <c r="V66" s="107"/>
      <c r="W66" s="107"/>
    </row>
    <row r="67" ht="22.5" customHeight="1" spans="1:23">
      <c r="A67" s="32" t="s">
        <v>72</v>
      </c>
      <c r="B67" s="32" t="s">
        <v>260</v>
      </c>
      <c r="C67" s="32" t="s">
        <v>261</v>
      </c>
      <c r="D67" s="32" t="s">
        <v>109</v>
      </c>
      <c r="E67" s="32" t="s">
        <v>198</v>
      </c>
      <c r="F67" s="32" t="s">
        <v>262</v>
      </c>
      <c r="G67" s="32" t="s">
        <v>263</v>
      </c>
      <c r="H67" s="107">
        <v>2442510.14</v>
      </c>
      <c r="I67" s="107">
        <v>2442510.14</v>
      </c>
      <c r="J67" s="24"/>
      <c r="K67" s="24"/>
      <c r="L67" s="107">
        <v>2442510.14</v>
      </c>
      <c r="M67" s="24"/>
      <c r="N67" s="151"/>
      <c r="O67" s="151"/>
      <c r="P67" s="151"/>
      <c r="Q67" s="107"/>
      <c r="R67" s="107"/>
      <c r="S67" s="107"/>
      <c r="T67" s="107"/>
      <c r="U67" s="107"/>
      <c r="V67" s="107"/>
      <c r="W67" s="107"/>
    </row>
    <row r="68" ht="22.5" customHeight="1" spans="1:23">
      <c r="A68" s="32" t="s">
        <v>72</v>
      </c>
      <c r="B68" s="32" t="s">
        <v>260</v>
      </c>
      <c r="C68" s="32" t="s">
        <v>261</v>
      </c>
      <c r="D68" s="32" t="s">
        <v>116</v>
      </c>
      <c r="E68" s="32" t="s">
        <v>202</v>
      </c>
      <c r="F68" s="32" t="s">
        <v>264</v>
      </c>
      <c r="G68" s="32" t="s">
        <v>265</v>
      </c>
      <c r="H68" s="107">
        <v>601999.02</v>
      </c>
      <c r="I68" s="107">
        <v>601999.02</v>
      </c>
      <c r="J68" s="24"/>
      <c r="K68" s="24"/>
      <c r="L68" s="107">
        <v>601999.02</v>
      </c>
      <c r="M68" s="24"/>
      <c r="N68" s="151"/>
      <c r="O68" s="151"/>
      <c r="P68" s="151"/>
      <c r="Q68" s="107"/>
      <c r="R68" s="107"/>
      <c r="S68" s="107"/>
      <c r="T68" s="107"/>
      <c r="U68" s="107"/>
      <c r="V68" s="107"/>
      <c r="W68" s="107"/>
    </row>
    <row r="69" ht="22.5" customHeight="1" spans="1:23">
      <c r="A69" s="32" t="s">
        <v>72</v>
      </c>
      <c r="B69" s="32" t="s">
        <v>260</v>
      </c>
      <c r="C69" s="32" t="s">
        <v>261</v>
      </c>
      <c r="D69" s="32" t="s">
        <v>117</v>
      </c>
      <c r="E69" s="32" t="s">
        <v>203</v>
      </c>
      <c r="F69" s="32" t="s">
        <v>264</v>
      </c>
      <c r="G69" s="32" t="s">
        <v>265</v>
      </c>
      <c r="H69" s="107">
        <v>524222.71</v>
      </c>
      <c r="I69" s="107">
        <v>524222.71</v>
      </c>
      <c r="J69" s="24"/>
      <c r="K69" s="24"/>
      <c r="L69" s="107">
        <v>524222.71</v>
      </c>
      <c r="M69" s="24"/>
      <c r="N69" s="151"/>
      <c r="O69" s="151"/>
      <c r="P69" s="151"/>
      <c r="Q69" s="107"/>
      <c r="R69" s="107"/>
      <c r="S69" s="107"/>
      <c r="T69" s="107"/>
      <c r="U69" s="107"/>
      <c r="V69" s="107"/>
      <c r="W69" s="107"/>
    </row>
    <row r="70" ht="22.5" customHeight="1" spans="1:23">
      <c r="A70" s="32" t="s">
        <v>72</v>
      </c>
      <c r="B70" s="32" t="s">
        <v>260</v>
      </c>
      <c r="C70" s="32" t="s">
        <v>261</v>
      </c>
      <c r="D70" s="32" t="s">
        <v>118</v>
      </c>
      <c r="E70" s="32" t="s">
        <v>204</v>
      </c>
      <c r="F70" s="32" t="s">
        <v>266</v>
      </c>
      <c r="G70" s="32" t="s">
        <v>267</v>
      </c>
      <c r="H70" s="107">
        <v>150094.72</v>
      </c>
      <c r="I70" s="107">
        <v>150094.72</v>
      </c>
      <c r="J70" s="24"/>
      <c r="K70" s="24"/>
      <c r="L70" s="107">
        <v>150094.72</v>
      </c>
      <c r="M70" s="24"/>
      <c r="N70" s="151"/>
      <c r="O70" s="151"/>
      <c r="P70" s="151"/>
      <c r="Q70" s="107"/>
      <c r="R70" s="107"/>
      <c r="S70" s="107"/>
      <c r="T70" s="107"/>
      <c r="U70" s="107"/>
      <c r="V70" s="107"/>
      <c r="W70" s="107"/>
    </row>
    <row r="71" ht="22.5" customHeight="1" spans="1:23">
      <c r="A71" s="32" t="s">
        <v>72</v>
      </c>
      <c r="B71" s="32" t="s">
        <v>260</v>
      </c>
      <c r="C71" s="32" t="s">
        <v>261</v>
      </c>
      <c r="D71" s="32" t="s">
        <v>118</v>
      </c>
      <c r="E71" s="32" t="s">
        <v>204</v>
      </c>
      <c r="F71" s="32" t="s">
        <v>266</v>
      </c>
      <c r="G71" s="32" t="s">
        <v>267</v>
      </c>
      <c r="H71" s="107">
        <v>600651.59</v>
      </c>
      <c r="I71" s="107">
        <v>600651.59</v>
      </c>
      <c r="J71" s="24"/>
      <c r="K71" s="24"/>
      <c r="L71" s="107">
        <v>600651.59</v>
      </c>
      <c r="M71" s="24"/>
      <c r="N71" s="151"/>
      <c r="O71" s="151"/>
      <c r="P71" s="151"/>
      <c r="Q71" s="107"/>
      <c r="R71" s="107"/>
      <c r="S71" s="107"/>
      <c r="T71" s="107"/>
      <c r="U71" s="107"/>
      <c r="V71" s="107"/>
      <c r="W71" s="107"/>
    </row>
    <row r="72" ht="22.5" customHeight="1" spans="1:23">
      <c r="A72" s="32" t="s">
        <v>72</v>
      </c>
      <c r="B72" s="32" t="s">
        <v>260</v>
      </c>
      <c r="C72" s="32" t="s">
        <v>261</v>
      </c>
      <c r="D72" s="32" t="s">
        <v>93</v>
      </c>
      <c r="E72" s="32" t="s">
        <v>189</v>
      </c>
      <c r="F72" s="32" t="s">
        <v>268</v>
      </c>
      <c r="G72" s="32" t="s">
        <v>269</v>
      </c>
      <c r="H72" s="107">
        <v>16254.4</v>
      </c>
      <c r="I72" s="107">
        <v>16254.4</v>
      </c>
      <c r="J72" s="24"/>
      <c r="K72" s="24"/>
      <c r="L72" s="107">
        <v>16254.4</v>
      </c>
      <c r="M72" s="24"/>
      <c r="N72" s="151"/>
      <c r="O72" s="151"/>
      <c r="P72" s="151"/>
      <c r="Q72" s="107"/>
      <c r="R72" s="107"/>
      <c r="S72" s="107"/>
      <c r="T72" s="107"/>
      <c r="U72" s="107"/>
      <c r="V72" s="107"/>
      <c r="W72" s="107"/>
    </row>
    <row r="73" ht="22.5" customHeight="1" spans="1:23">
      <c r="A73" s="32" t="s">
        <v>72</v>
      </c>
      <c r="B73" s="32" t="s">
        <v>260</v>
      </c>
      <c r="C73" s="32" t="s">
        <v>261</v>
      </c>
      <c r="D73" s="32" t="s">
        <v>95</v>
      </c>
      <c r="E73" s="32" t="s">
        <v>189</v>
      </c>
      <c r="F73" s="32" t="s">
        <v>268</v>
      </c>
      <c r="G73" s="32" t="s">
        <v>269</v>
      </c>
      <c r="H73" s="107">
        <v>3357.83</v>
      </c>
      <c r="I73" s="107">
        <v>3357.83</v>
      </c>
      <c r="J73" s="24"/>
      <c r="K73" s="24"/>
      <c r="L73" s="107">
        <v>3357.83</v>
      </c>
      <c r="M73" s="24"/>
      <c r="N73" s="151"/>
      <c r="O73" s="151"/>
      <c r="P73" s="151"/>
      <c r="Q73" s="107"/>
      <c r="R73" s="107"/>
      <c r="S73" s="107"/>
      <c r="T73" s="107"/>
      <c r="U73" s="107"/>
      <c r="V73" s="107"/>
      <c r="W73" s="107"/>
    </row>
    <row r="74" ht="22.5" customHeight="1" spans="1:23">
      <c r="A74" s="32" t="s">
        <v>72</v>
      </c>
      <c r="B74" s="32" t="s">
        <v>260</v>
      </c>
      <c r="C74" s="32" t="s">
        <v>261</v>
      </c>
      <c r="D74" s="32" t="s">
        <v>105</v>
      </c>
      <c r="E74" s="32" t="s">
        <v>196</v>
      </c>
      <c r="F74" s="32" t="s">
        <v>268</v>
      </c>
      <c r="G74" s="32" t="s">
        <v>269</v>
      </c>
      <c r="H74" s="107">
        <v>8526.79</v>
      </c>
      <c r="I74" s="107">
        <v>8526.79</v>
      </c>
      <c r="J74" s="24"/>
      <c r="K74" s="24"/>
      <c r="L74" s="107">
        <v>8526.79</v>
      </c>
      <c r="M74" s="24"/>
      <c r="N74" s="151"/>
      <c r="O74" s="151"/>
      <c r="P74" s="151"/>
      <c r="Q74" s="107"/>
      <c r="R74" s="107"/>
      <c r="S74" s="107"/>
      <c r="T74" s="107"/>
      <c r="U74" s="107"/>
      <c r="V74" s="107"/>
      <c r="W74" s="107"/>
    </row>
    <row r="75" ht="22.5" customHeight="1" spans="1:23">
      <c r="A75" s="32" t="s">
        <v>72</v>
      </c>
      <c r="B75" s="32" t="s">
        <v>260</v>
      </c>
      <c r="C75" s="32" t="s">
        <v>261</v>
      </c>
      <c r="D75" s="32" t="s">
        <v>127</v>
      </c>
      <c r="E75" s="32" t="s">
        <v>208</v>
      </c>
      <c r="F75" s="32" t="s">
        <v>268</v>
      </c>
      <c r="G75" s="32" t="s">
        <v>269</v>
      </c>
      <c r="H75" s="107">
        <v>14741.53</v>
      </c>
      <c r="I75" s="107">
        <v>14741.53</v>
      </c>
      <c r="J75" s="24"/>
      <c r="K75" s="24"/>
      <c r="L75" s="107">
        <v>14741.53</v>
      </c>
      <c r="M75" s="24"/>
      <c r="N75" s="151"/>
      <c r="O75" s="151"/>
      <c r="P75" s="151"/>
      <c r="Q75" s="107"/>
      <c r="R75" s="107"/>
      <c r="S75" s="107"/>
      <c r="T75" s="107"/>
      <c r="U75" s="107"/>
      <c r="V75" s="107"/>
      <c r="W75" s="107"/>
    </row>
    <row r="76" ht="22.5" customHeight="1" spans="1:23">
      <c r="A76" s="32" t="s">
        <v>72</v>
      </c>
      <c r="B76" s="32" t="s">
        <v>260</v>
      </c>
      <c r="C76" s="32" t="s">
        <v>261</v>
      </c>
      <c r="D76" s="32" t="s">
        <v>129</v>
      </c>
      <c r="E76" s="32" t="s">
        <v>210</v>
      </c>
      <c r="F76" s="32" t="s">
        <v>268</v>
      </c>
      <c r="G76" s="32" t="s">
        <v>269</v>
      </c>
      <c r="H76" s="107">
        <v>8717.54</v>
      </c>
      <c r="I76" s="107">
        <v>8717.54</v>
      </c>
      <c r="J76" s="24"/>
      <c r="K76" s="24"/>
      <c r="L76" s="107">
        <v>8717.54</v>
      </c>
      <c r="M76" s="24"/>
      <c r="N76" s="151"/>
      <c r="O76" s="151"/>
      <c r="P76" s="151"/>
      <c r="Q76" s="107"/>
      <c r="R76" s="107"/>
      <c r="S76" s="107"/>
      <c r="T76" s="107"/>
      <c r="U76" s="107"/>
      <c r="V76" s="107"/>
      <c r="W76" s="107"/>
    </row>
    <row r="77" ht="22.5" customHeight="1" spans="1:23">
      <c r="A77" s="32" t="s">
        <v>72</v>
      </c>
      <c r="B77" s="32" t="s">
        <v>260</v>
      </c>
      <c r="C77" s="32" t="s">
        <v>261</v>
      </c>
      <c r="D77" s="32" t="s">
        <v>131</v>
      </c>
      <c r="E77" s="32" t="s">
        <v>212</v>
      </c>
      <c r="F77" s="32" t="s">
        <v>268</v>
      </c>
      <c r="G77" s="32" t="s">
        <v>269</v>
      </c>
      <c r="H77" s="107">
        <v>2724.62</v>
      </c>
      <c r="I77" s="107">
        <v>2724.62</v>
      </c>
      <c r="J77" s="24"/>
      <c r="K77" s="24"/>
      <c r="L77" s="107">
        <v>2724.62</v>
      </c>
      <c r="M77" s="24"/>
      <c r="N77" s="151"/>
      <c r="O77" s="151"/>
      <c r="P77" s="151"/>
      <c r="Q77" s="107"/>
      <c r="R77" s="107"/>
      <c r="S77" s="107"/>
      <c r="T77" s="107"/>
      <c r="U77" s="107"/>
      <c r="V77" s="107"/>
      <c r="W77" s="107"/>
    </row>
    <row r="78" ht="22.5" customHeight="1" spans="1:23">
      <c r="A78" s="32" t="s">
        <v>72</v>
      </c>
      <c r="B78" s="32" t="s">
        <v>260</v>
      </c>
      <c r="C78" s="32" t="s">
        <v>261</v>
      </c>
      <c r="D78" s="32" t="s">
        <v>119</v>
      </c>
      <c r="E78" s="32" t="s">
        <v>205</v>
      </c>
      <c r="F78" s="32" t="s">
        <v>268</v>
      </c>
      <c r="G78" s="32" t="s">
        <v>269</v>
      </c>
      <c r="H78" s="107">
        <v>16371.76</v>
      </c>
      <c r="I78" s="107">
        <v>16371.76</v>
      </c>
      <c r="J78" s="24"/>
      <c r="K78" s="24"/>
      <c r="L78" s="107">
        <v>16371.76</v>
      </c>
      <c r="M78" s="24"/>
      <c r="N78" s="151"/>
      <c r="O78" s="151"/>
      <c r="P78" s="151"/>
      <c r="Q78" s="107"/>
      <c r="R78" s="107"/>
      <c r="S78" s="107"/>
      <c r="T78" s="107"/>
      <c r="U78" s="107"/>
      <c r="V78" s="107"/>
      <c r="W78" s="107"/>
    </row>
    <row r="79" ht="22.5" customHeight="1" spans="1:23">
      <c r="A79" s="32" t="s">
        <v>72</v>
      </c>
      <c r="B79" s="32" t="s">
        <v>260</v>
      </c>
      <c r="C79" s="32" t="s">
        <v>261</v>
      </c>
      <c r="D79" s="32" t="s">
        <v>119</v>
      </c>
      <c r="E79" s="32" t="s">
        <v>205</v>
      </c>
      <c r="F79" s="32" t="s">
        <v>268</v>
      </c>
      <c r="G79" s="32" t="s">
        <v>269</v>
      </c>
      <c r="H79" s="107">
        <v>14159.62</v>
      </c>
      <c r="I79" s="107">
        <v>14159.62</v>
      </c>
      <c r="J79" s="24"/>
      <c r="K79" s="24"/>
      <c r="L79" s="107">
        <v>14159.62</v>
      </c>
      <c r="M79" s="24"/>
      <c r="N79" s="151"/>
      <c r="O79" s="151"/>
      <c r="P79" s="151"/>
      <c r="Q79" s="107"/>
      <c r="R79" s="107"/>
      <c r="S79" s="107"/>
      <c r="T79" s="107"/>
      <c r="U79" s="107"/>
      <c r="V79" s="107"/>
      <c r="W79" s="107"/>
    </row>
    <row r="80" ht="22.5" customHeight="1" spans="1:23">
      <c r="A80" s="32" t="s">
        <v>72</v>
      </c>
      <c r="B80" s="32" t="s">
        <v>260</v>
      </c>
      <c r="C80" s="32" t="s">
        <v>261</v>
      </c>
      <c r="D80" s="32" t="s">
        <v>119</v>
      </c>
      <c r="E80" s="32" t="s">
        <v>205</v>
      </c>
      <c r="F80" s="32" t="s">
        <v>268</v>
      </c>
      <c r="G80" s="32" t="s">
        <v>269</v>
      </c>
      <c r="H80" s="107">
        <v>10488</v>
      </c>
      <c r="I80" s="107">
        <v>10488</v>
      </c>
      <c r="J80" s="24"/>
      <c r="K80" s="24"/>
      <c r="L80" s="107">
        <v>10488</v>
      </c>
      <c r="M80" s="24"/>
      <c r="N80" s="151"/>
      <c r="O80" s="151"/>
      <c r="P80" s="151"/>
      <c r="Q80" s="107"/>
      <c r="R80" s="107"/>
      <c r="S80" s="107"/>
      <c r="T80" s="107"/>
      <c r="U80" s="107"/>
      <c r="V80" s="107"/>
      <c r="W80" s="107"/>
    </row>
    <row r="81" ht="22.5" customHeight="1" spans="1:23">
      <c r="A81" s="32" t="s">
        <v>72</v>
      </c>
      <c r="B81" s="32" t="s">
        <v>260</v>
      </c>
      <c r="C81" s="32" t="s">
        <v>261</v>
      </c>
      <c r="D81" s="32" t="s">
        <v>119</v>
      </c>
      <c r="E81" s="32" t="s">
        <v>205</v>
      </c>
      <c r="F81" s="32" t="s">
        <v>268</v>
      </c>
      <c r="G81" s="32" t="s">
        <v>269</v>
      </c>
      <c r="H81" s="107">
        <v>7176</v>
      </c>
      <c r="I81" s="107">
        <v>7176</v>
      </c>
      <c r="J81" s="24"/>
      <c r="K81" s="24"/>
      <c r="L81" s="107">
        <v>7176</v>
      </c>
      <c r="M81" s="24"/>
      <c r="N81" s="151"/>
      <c r="O81" s="151"/>
      <c r="P81" s="151"/>
      <c r="Q81" s="107"/>
      <c r="R81" s="107"/>
      <c r="S81" s="107"/>
      <c r="T81" s="107"/>
      <c r="U81" s="107"/>
      <c r="V81" s="107"/>
      <c r="W81" s="107"/>
    </row>
    <row r="82" ht="22.5" customHeight="1" spans="1:23">
      <c r="A82" s="32" t="s">
        <v>72</v>
      </c>
      <c r="B82" s="32" t="s">
        <v>260</v>
      </c>
      <c r="C82" s="32" t="s">
        <v>261</v>
      </c>
      <c r="D82" s="32" t="s">
        <v>119</v>
      </c>
      <c r="E82" s="32" t="s">
        <v>205</v>
      </c>
      <c r="F82" s="32" t="s">
        <v>268</v>
      </c>
      <c r="G82" s="32" t="s">
        <v>269</v>
      </c>
      <c r="H82" s="107">
        <v>12144</v>
      </c>
      <c r="I82" s="107">
        <v>12144</v>
      </c>
      <c r="J82" s="24"/>
      <c r="K82" s="24"/>
      <c r="L82" s="107">
        <v>12144</v>
      </c>
      <c r="M82" s="24"/>
      <c r="N82" s="151"/>
      <c r="O82" s="151"/>
      <c r="P82" s="151"/>
      <c r="Q82" s="107"/>
      <c r="R82" s="107"/>
      <c r="S82" s="107"/>
      <c r="T82" s="107"/>
      <c r="U82" s="107"/>
      <c r="V82" s="107"/>
      <c r="W82" s="107"/>
    </row>
    <row r="83" ht="22.5" customHeight="1" spans="1:23">
      <c r="A83" s="32" t="s">
        <v>72</v>
      </c>
      <c r="B83" s="32" t="s">
        <v>270</v>
      </c>
      <c r="C83" s="32" t="s">
        <v>216</v>
      </c>
      <c r="D83" s="32" t="s">
        <v>137</v>
      </c>
      <c r="E83" s="32" t="s">
        <v>216</v>
      </c>
      <c r="F83" s="32" t="s">
        <v>271</v>
      </c>
      <c r="G83" s="32" t="s">
        <v>216</v>
      </c>
      <c r="H83" s="107">
        <v>1956079.72</v>
      </c>
      <c r="I83" s="107">
        <v>1956079.72</v>
      </c>
      <c r="J83" s="24"/>
      <c r="K83" s="24"/>
      <c r="L83" s="107">
        <v>1956079.72</v>
      </c>
      <c r="M83" s="24"/>
      <c r="N83" s="151"/>
      <c r="O83" s="151"/>
      <c r="P83" s="151"/>
      <c r="Q83" s="107"/>
      <c r="R83" s="107"/>
      <c r="S83" s="107"/>
      <c r="T83" s="107"/>
      <c r="U83" s="107"/>
      <c r="V83" s="107"/>
      <c r="W83" s="107"/>
    </row>
    <row r="84" ht="22.5" customHeight="1" spans="1:23">
      <c r="A84" s="32" t="s">
        <v>72</v>
      </c>
      <c r="B84" s="32" t="s">
        <v>272</v>
      </c>
      <c r="C84" s="32" t="s">
        <v>273</v>
      </c>
      <c r="D84" s="32" t="s">
        <v>89</v>
      </c>
      <c r="E84" s="32" t="s">
        <v>189</v>
      </c>
      <c r="F84" s="32" t="s">
        <v>274</v>
      </c>
      <c r="G84" s="32" t="s">
        <v>275</v>
      </c>
      <c r="H84" s="107">
        <v>6300</v>
      </c>
      <c r="I84" s="107">
        <v>6300</v>
      </c>
      <c r="J84" s="24"/>
      <c r="K84" s="24"/>
      <c r="L84" s="107">
        <v>6300</v>
      </c>
      <c r="M84" s="24"/>
      <c r="N84" s="151"/>
      <c r="O84" s="151"/>
      <c r="P84" s="151"/>
      <c r="Q84" s="107"/>
      <c r="R84" s="107"/>
      <c r="S84" s="107"/>
      <c r="T84" s="107"/>
      <c r="U84" s="107"/>
      <c r="V84" s="107"/>
      <c r="W84" s="107"/>
    </row>
    <row r="85" ht="22.5" customHeight="1" spans="1:23">
      <c r="A85" s="32" t="s">
        <v>72</v>
      </c>
      <c r="B85" s="32" t="s">
        <v>272</v>
      </c>
      <c r="C85" s="32" t="s">
        <v>273</v>
      </c>
      <c r="D85" s="32" t="s">
        <v>93</v>
      </c>
      <c r="E85" s="32" t="s">
        <v>189</v>
      </c>
      <c r="F85" s="32" t="s">
        <v>274</v>
      </c>
      <c r="G85" s="32" t="s">
        <v>275</v>
      </c>
      <c r="H85" s="107">
        <v>255900</v>
      </c>
      <c r="I85" s="107">
        <v>255900</v>
      </c>
      <c r="J85" s="24"/>
      <c r="K85" s="24"/>
      <c r="L85" s="107">
        <v>255900</v>
      </c>
      <c r="M85" s="24"/>
      <c r="N85" s="151"/>
      <c r="O85" s="151"/>
      <c r="P85" s="151"/>
      <c r="Q85" s="107"/>
      <c r="R85" s="107"/>
      <c r="S85" s="107"/>
      <c r="T85" s="107"/>
      <c r="U85" s="107"/>
      <c r="V85" s="107"/>
      <c r="W85" s="107"/>
    </row>
    <row r="86" ht="22.5" customHeight="1" spans="1:23">
      <c r="A86" s="32" t="s">
        <v>72</v>
      </c>
      <c r="B86" s="32" t="s">
        <v>272</v>
      </c>
      <c r="C86" s="32" t="s">
        <v>273</v>
      </c>
      <c r="D86" s="32" t="s">
        <v>93</v>
      </c>
      <c r="E86" s="32" t="s">
        <v>189</v>
      </c>
      <c r="F86" s="32" t="s">
        <v>276</v>
      </c>
      <c r="G86" s="32" t="s">
        <v>277</v>
      </c>
      <c r="H86" s="107">
        <v>15000</v>
      </c>
      <c r="I86" s="107">
        <v>15000</v>
      </c>
      <c r="J86" s="24"/>
      <c r="K86" s="24"/>
      <c r="L86" s="107">
        <v>15000</v>
      </c>
      <c r="M86" s="24"/>
      <c r="N86" s="151"/>
      <c r="O86" s="151"/>
      <c r="P86" s="151"/>
      <c r="Q86" s="107"/>
      <c r="R86" s="107"/>
      <c r="S86" s="107"/>
      <c r="T86" s="107"/>
      <c r="U86" s="107"/>
      <c r="V86" s="107"/>
      <c r="W86" s="107"/>
    </row>
    <row r="87" ht="22.5" customHeight="1" spans="1:23">
      <c r="A87" s="32" t="s">
        <v>72</v>
      </c>
      <c r="B87" s="32" t="s">
        <v>272</v>
      </c>
      <c r="C87" s="32" t="s">
        <v>273</v>
      </c>
      <c r="D87" s="32" t="s">
        <v>95</v>
      </c>
      <c r="E87" s="32" t="s">
        <v>189</v>
      </c>
      <c r="F87" s="32" t="s">
        <v>274</v>
      </c>
      <c r="G87" s="32" t="s">
        <v>275</v>
      </c>
      <c r="H87" s="107">
        <v>18900</v>
      </c>
      <c r="I87" s="107">
        <v>18900</v>
      </c>
      <c r="J87" s="24"/>
      <c r="K87" s="24"/>
      <c r="L87" s="107">
        <v>18900</v>
      </c>
      <c r="M87" s="24"/>
      <c r="N87" s="151"/>
      <c r="O87" s="151"/>
      <c r="P87" s="151"/>
      <c r="Q87" s="107"/>
      <c r="R87" s="107"/>
      <c r="S87" s="107"/>
      <c r="T87" s="107"/>
      <c r="U87" s="107"/>
      <c r="V87" s="107"/>
      <c r="W87" s="107"/>
    </row>
    <row r="88" ht="22.5" customHeight="1" spans="1:23">
      <c r="A88" s="32" t="s">
        <v>72</v>
      </c>
      <c r="B88" s="32" t="s">
        <v>272</v>
      </c>
      <c r="C88" s="32" t="s">
        <v>273</v>
      </c>
      <c r="D88" s="32" t="s">
        <v>97</v>
      </c>
      <c r="E88" s="32" t="s">
        <v>189</v>
      </c>
      <c r="F88" s="32" t="s">
        <v>276</v>
      </c>
      <c r="G88" s="32" t="s">
        <v>277</v>
      </c>
      <c r="H88" s="107">
        <v>18900</v>
      </c>
      <c r="I88" s="107">
        <v>18900</v>
      </c>
      <c r="J88" s="24"/>
      <c r="K88" s="24"/>
      <c r="L88" s="107">
        <v>18900</v>
      </c>
      <c r="M88" s="24"/>
      <c r="N88" s="151"/>
      <c r="O88" s="151"/>
      <c r="P88" s="151"/>
      <c r="Q88" s="107"/>
      <c r="R88" s="107"/>
      <c r="S88" s="107"/>
      <c r="T88" s="107"/>
      <c r="U88" s="107"/>
      <c r="V88" s="107"/>
      <c r="W88" s="107"/>
    </row>
    <row r="89" ht="22.5" customHeight="1" spans="1:23">
      <c r="A89" s="32" t="s">
        <v>72</v>
      </c>
      <c r="B89" s="32" t="s">
        <v>272</v>
      </c>
      <c r="C89" s="32" t="s">
        <v>273</v>
      </c>
      <c r="D89" s="32" t="s">
        <v>97</v>
      </c>
      <c r="E89" s="32" t="s">
        <v>189</v>
      </c>
      <c r="F89" s="32" t="s">
        <v>274</v>
      </c>
      <c r="G89" s="32" t="s">
        <v>275</v>
      </c>
      <c r="H89" s="107">
        <v>6300</v>
      </c>
      <c r="I89" s="107">
        <v>6300</v>
      </c>
      <c r="J89" s="24"/>
      <c r="K89" s="24"/>
      <c r="L89" s="107">
        <v>6300</v>
      </c>
      <c r="M89" s="24"/>
      <c r="N89" s="151"/>
      <c r="O89" s="151"/>
      <c r="P89" s="151"/>
      <c r="Q89" s="107"/>
      <c r="R89" s="107"/>
      <c r="S89" s="107"/>
      <c r="T89" s="107"/>
      <c r="U89" s="107"/>
      <c r="V89" s="107"/>
      <c r="W89" s="107"/>
    </row>
    <row r="90" ht="22.5" customHeight="1" spans="1:23">
      <c r="A90" s="32" t="s">
        <v>72</v>
      </c>
      <c r="B90" s="32" t="s">
        <v>272</v>
      </c>
      <c r="C90" s="32" t="s">
        <v>273</v>
      </c>
      <c r="D90" s="32" t="s">
        <v>105</v>
      </c>
      <c r="E90" s="32" t="s">
        <v>196</v>
      </c>
      <c r="F90" s="32" t="s">
        <v>276</v>
      </c>
      <c r="G90" s="32" t="s">
        <v>277</v>
      </c>
      <c r="H90" s="107">
        <v>11500</v>
      </c>
      <c r="I90" s="107">
        <v>11500</v>
      </c>
      <c r="J90" s="24"/>
      <c r="K90" s="24"/>
      <c r="L90" s="107">
        <v>11500</v>
      </c>
      <c r="M90" s="24"/>
      <c r="N90" s="151"/>
      <c r="O90" s="151"/>
      <c r="P90" s="151"/>
      <c r="Q90" s="107"/>
      <c r="R90" s="107"/>
      <c r="S90" s="107"/>
      <c r="T90" s="107"/>
      <c r="U90" s="107"/>
      <c r="V90" s="107"/>
      <c r="W90" s="107"/>
    </row>
    <row r="91" ht="22.5" customHeight="1" spans="1:23">
      <c r="A91" s="32" t="s">
        <v>72</v>
      </c>
      <c r="B91" s="32" t="s">
        <v>278</v>
      </c>
      <c r="C91" s="32" t="s">
        <v>223</v>
      </c>
      <c r="D91" s="32" t="s">
        <v>105</v>
      </c>
      <c r="E91" s="32" t="s">
        <v>196</v>
      </c>
      <c r="F91" s="32" t="s">
        <v>279</v>
      </c>
      <c r="G91" s="32" t="s">
        <v>223</v>
      </c>
      <c r="H91" s="107">
        <v>20000</v>
      </c>
      <c r="I91" s="107">
        <v>20000</v>
      </c>
      <c r="J91" s="24"/>
      <c r="K91" s="24"/>
      <c r="L91" s="107">
        <v>20000</v>
      </c>
      <c r="M91" s="24"/>
      <c r="N91" s="151"/>
      <c r="O91" s="151"/>
      <c r="P91" s="151"/>
      <c r="Q91" s="107"/>
      <c r="R91" s="107"/>
      <c r="S91" s="107"/>
      <c r="T91" s="107"/>
      <c r="U91" s="107"/>
      <c r="V91" s="107"/>
      <c r="W91" s="107"/>
    </row>
    <row r="92" ht="22.5" customHeight="1" spans="1:23">
      <c r="A92" s="32" t="s">
        <v>72</v>
      </c>
      <c r="B92" s="32" t="s">
        <v>272</v>
      </c>
      <c r="C92" s="32" t="s">
        <v>273</v>
      </c>
      <c r="D92" s="32" t="s">
        <v>127</v>
      </c>
      <c r="E92" s="32" t="s">
        <v>208</v>
      </c>
      <c r="F92" s="32" t="s">
        <v>280</v>
      </c>
      <c r="G92" s="32" t="s">
        <v>281</v>
      </c>
      <c r="H92" s="107">
        <v>57400</v>
      </c>
      <c r="I92" s="107">
        <v>57400</v>
      </c>
      <c r="J92" s="24"/>
      <c r="K92" s="24"/>
      <c r="L92" s="107">
        <v>57400</v>
      </c>
      <c r="M92" s="24"/>
      <c r="N92" s="151"/>
      <c r="O92" s="151"/>
      <c r="P92" s="151"/>
      <c r="Q92" s="107"/>
      <c r="R92" s="107"/>
      <c r="S92" s="107"/>
      <c r="T92" s="107"/>
      <c r="U92" s="107"/>
      <c r="V92" s="107"/>
      <c r="W92" s="107"/>
    </row>
    <row r="93" ht="22.5" customHeight="1" spans="1:23">
      <c r="A93" s="32" t="s">
        <v>72</v>
      </c>
      <c r="B93" s="32" t="s">
        <v>278</v>
      </c>
      <c r="C93" s="32" t="s">
        <v>223</v>
      </c>
      <c r="D93" s="32" t="s">
        <v>127</v>
      </c>
      <c r="E93" s="32" t="s">
        <v>208</v>
      </c>
      <c r="F93" s="32" t="s">
        <v>279</v>
      </c>
      <c r="G93" s="32" t="s">
        <v>223</v>
      </c>
      <c r="H93" s="107">
        <v>5600</v>
      </c>
      <c r="I93" s="107">
        <v>5600</v>
      </c>
      <c r="J93" s="24"/>
      <c r="K93" s="24"/>
      <c r="L93" s="107">
        <v>5600</v>
      </c>
      <c r="M93" s="24"/>
      <c r="N93" s="151"/>
      <c r="O93" s="151"/>
      <c r="P93" s="151"/>
      <c r="Q93" s="107"/>
      <c r="R93" s="107"/>
      <c r="S93" s="107"/>
      <c r="T93" s="107"/>
      <c r="U93" s="107"/>
      <c r="V93" s="107"/>
      <c r="W93" s="107"/>
    </row>
    <row r="94" ht="22.5" customHeight="1" spans="1:23">
      <c r="A94" s="32" t="s">
        <v>72</v>
      </c>
      <c r="B94" s="32" t="s">
        <v>272</v>
      </c>
      <c r="C94" s="32" t="s">
        <v>273</v>
      </c>
      <c r="D94" s="32" t="s">
        <v>129</v>
      </c>
      <c r="E94" s="32" t="s">
        <v>210</v>
      </c>
      <c r="F94" s="32" t="s">
        <v>276</v>
      </c>
      <c r="G94" s="32" t="s">
        <v>277</v>
      </c>
      <c r="H94" s="107">
        <v>44100</v>
      </c>
      <c r="I94" s="107">
        <v>44100</v>
      </c>
      <c r="J94" s="24"/>
      <c r="K94" s="24"/>
      <c r="L94" s="107">
        <v>44100</v>
      </c>
      <c r="M94" s="24"/>
      <c r="N94" s="151"/>
      <c r="O94" s="151"/>
      <c r="P94" s="151"/>
      <c r="Q94" s="107"/>
      <c r="R94" s="107"/>
      <c r="S94" s="107"/>
      <c r="T94" s="107"/>
      <c r="U94" s="107"/>
      <c r="V94" s="107"/>
      <c r="W94" s="107"/>
    </row>
    <row r="95" ht="22.5" customHeight="1" spans="1:23">
      <c r="A95" s="32" t="s">
        <v>72</v>
      </c>
      <c r="B95" s="32" t="s">
        <v>272</v>
      </c>
      <c r="C95" s="32" t="s">
        <v>273</v>
      </c>
      <c r="D95" s="32" t="s">
        <v>131</v>
      </c>
      <c r="E95" s="32" t="s">
        <v>212</v>
      </c>
      <c r="F95" s="32" t="s">
        <v>274</v>
      </c>
      <c r="G95" s="32" t="s">
        <v>275</v>
      </c>
      <c r="H95" s="107">
        <v>12600</v>
      </c>
      <c r="I95" s="107">
        <v>12600</v>
      </c>
      <c r="J95" s="24"/>
      <c r="K95" s="24"/>
      <c r="L95" s="107">
        <v>12600</v>
      </c>
      <c r="M95" s="24"/>
      <c r="N95" s="151"/>
      <c r="O95" s="151"/>
      <c r="P95" s="151"/>
      <c r="Q95" s="107"/>
      <c r="R95" s="107"/>
      <c r="S95" s="107"/>
      <c r="T95" s="107"/>
      <c r="U95" s="107"/>
      <c r="V95" s="107"/>
      <c r="W95" s="107"/>
    </row>
    <row r="96" ht="22.5" customHeight="1" spans="1:23">
      <c r="A96" s="32" t="s">
        <v>72</v>
      </c>
      <c r="B96" s="32" t="s">
        <v>272</v>
      </c>
      <c r="C96" s="32" t="s">
        <v>273</v>
      </c>
      <c r="D96" s="32" t="s">
        <v>89</v>
      </c>
      <c r="E96" s="32" t="s">
        <v>189</v>
      </c>
      <c r="F96" s="32" t="s">
        <v>274</v>
      </c>
      <c r="G96" s="32" t="s">
        <v>275</v>
      </c>
      <c r="H96" s="107">
        <v>150</v>
      </c>
      <c r="I96" s="107">
        <v>150</v>
      </c>
      <c r="J96" s="24"/>
      <c r="K96" s="24"/>
      <c r="L96" s="107">
        <v>150</v>
      </c>
      <c r="M96" s="24"/>
      <c r="N96" s="151"/>
      <c r="O96" s="151"/>
      <c r="P96" s="151"/>
      <c r="Q96" s="107"/>
      <c r="R96" s="107"/>
      <c r="S96" s="107"/>
      <c r="T96" s="107"/>
      <c r="U96" s="107"/>
      <c r="V96" s="107"/>
      <c r="W96" s="107"/>
    </row>
    <row r="97" ht="22.5" customHeight="1" spans="1:23">
      <c r="A97" s="32" t="s">
        <v>72</v>
      </c>
      <c r="B97" s="32" t="s">
        <v>272</v>
      </c>
      <c r="C97" s="32" t="s">
        <v>273</v>
      </c>
      <c r="D97" s="32" t="s">
        <v>93</v>
      </c>
      <c r="E97" s="32" t="s">
        <v>189</v>
      </c>
      <c r="F97" s="32" t="s">
        <v>274</v>
      </c>
      <c r="G97" s="32" t="s">
        <v>275</v>
      </c>
      <c r="H97" s="107">
        <v>6450</v>
      </c>
      <c r="I97" s="107">
        <v>6450</v>
      </c>
      <c r="J97" s="24"/>
      <c r="K97" s="24"/>
      <c r="L97" s="107">
        <v>6450</v>
      </c>
      <c r="M97" s="24"/>
      <c r="N97" s="151"/>
      <c r="O97" s="151"/>
      <c r="P97" s="151"/>
      <c r="Q97" s="107"/>
      <c r="R97" s="107"/>
      <c r="S97" s="107"/>
      <c r="T97" s="107"/>
      <c r="U97" s="107"/>
      <c r="V97" s="107"/>
      <c r="W97" s="107"/>
    </row>
    <row r="98" ht="22.5" customHeight="1" spans="1:23">
      <c r="A98" s="32" t="s">
        <v>72</v>
      </c>
      <c r="B98" s="32" t="s">
        <v>272</v>
      </c>
      <c r="C98" s="32" t="s">
        <v>273</v>
      </c>
      <c r="D98" s="32" t="s">
        <v>95</v>
      </c>
      <c r="E98" s="32" t="s">
        <v>189</v>
      </c>
      <c r="F98" s="32" t="s">
        <v>274</v>
      </c>
      <c r="G98" s="32" t="s">
        <v>275</v>
      </c>
      <c r="H98" s="107">
        <v>450</v>
      </c>
      <c r="I98" s="107">
        <v>450</v>
      </c>
      <c r="J98" s="24"/>
      <c r="K98" s="24"/>
      <c r="L98" s="107">
        <v>450</v>
      </c>
      <c r="M98" s="24"/>
      <c r="N98" s="151"/>
      <c r="O98" s="151"/>
      <c r="P98" s="151"/>
      <c r="Q98" s="107"/>
      <c r="R98" s="107"/>
      <c r="S98" s="107"/>
      <c r="T98" s="107"/>
      <c r="U98" s="107"/>
      <c r="V98" s="107"/>
      <c r="W98" s="107"/>
    </row>
    <row r="99" ht="22.5" customHeight="1" spans="1:23">
      <c r="A99" s="32" t="s">
        <v>72</v>
      </c>
      <c r="B99" s="32" t="s">
        <v>272</v>
      </c>
      <c r="C99" s="32" t="s">
        <v>273</v>
      </c>
      <c r="D99" s="32" t="s">
        <v>97</v>
      </c>
      <c r="E99" s="32" t="s">
        <v>189</v>
      </c>
      <c r="F99" s="32" t="s">
        <v>274</v>
      </c>
      <c r="G99" s="32" t="s">
        <v>275</v>
      </c>
      <c r="H99" s="107">
        <v>600</v>
      </c>
      <c r="I99" s="107">
        <v>600</v>
      </c>
      <c r="J99" s="24"/>
      <c r="K99" s="24"/>
      <c r="L99" s="107">
        <v>600</v>
      </c>
      <c r="M99" s="24"/>
      <c r="N99" s="151"/>
      <c r="O99" s="151"/>
      <c r="P99" s="151"/>
      <c r="Q99" s="107"/>
      <c r="R99" s="107"/>
      <c r="S99" s="107"/>
      <c r="T99" s="107"/>
      <c r="U99" s="107"/>
      <c r="V99" s="107"/>
      <c r="W99" s="107"/>
    </row>
    <row r="100" ht="22.5" customHeight="1" spans="1:23">
      <c r="A100" s="32" t="s">
        <v>72</v>
      </c>
      <c r="B100" s="32" t="s">
        <v>272</v>
      </c>
      <c r="C100" s="32" t="s">
        <v>273</v>
      </c>
      <c r="D100" s="32" t="s">
        <v>105</v>
      </c>
      <c r="E100" s="32" t="s">
        <v>196</v>
      </c>
      <c r="F100" s="32" t="s">
        <v>274</v>
      </c>
      <c r="G100" s="32" t="s">
        <v>275</v>
      </c>
      <c r="H100" s="107">
        <v>750</v>
      </c>
      <c r="I100" s="107">
        <v>750</v>
      </c>
      <c r="J100" s="24"/>
      <c r="K100" s="24"/>
      <c r="L100" s="107">
        <v>750</v>
      </c>
      <c r="M100" s="24"/>
      <c r="N100" s="151"/>
      <c r="O100" s="151"/>
      <c r="P100" s="151"/>
      <c r="Q100" s="107"/>
      <c r="R100" s="107"/>
      <c r="S100" s="107"/>
      <c r="T100" s="107"/>
      <c r="U100" s="107"/>
      <c r="V100" s="107"/>
      <c r="W100" s="107"/>
    </row>
    <row r="101" ht="22.5" customHeight="1" spans="1:23">
      <c r="A101" s="32" t="s">
        <v>72</v>
      </c>
      <c r="B101" s="32" t="s">
        <v>272</v>
      </c>
      <c r="C101" s="32" t="s">
        <v>273</v>
      </c>
      <c r="D101" s="32" t="s">
        <v>127</v>
      </c>
      <c r="E101" s="32" t="s">
        <v>208</v>
      </c>
      <c r="F101" s="32" t="s">
        <v>274</v>
      </c>
      <c r="G101" s="32" t="s">
        <v>275</v>
      </c>
      <c r="H101" s="107">
        <v>1500</v>
      </c>
      <c r="I101" s="107">
        <v>1500</v>
      </c>
      <c r="J101" s="24"/>
      <c r="K101" s="24"/>
      <c r="L101" s="107">
        <v>1500</v>
      </c>
      <c r="M101" s="24"/>
      <c r="N101" s="151"/>
      <c r="O101" s="151"/>
      <c r="P101" s="151"/>
      <c r="Q101" s="107"/>
      <c r="R101" s="107"/>
      <c r="S101" s="107"/>
      <c r="T101" s="107"/>
      <c r="U101" s="107"/>
      <c r="V101" s="107"/>
      <c r="W101" s="107"/>
    </row>
    <row r="102" ht="22.5" customHeight="1" spans="1:23">
      <c r="A102" s="32" t="s">
        <v>72</v>
      </c>
      <c r="B102" s="32" t="s">
        <v>272</v>
      </c>
      <c r="C102" s="32" t="s">
        <v>273</v>
      </c>
      <c r="D102" s="32" t="s">
        <v>129</v>
      </c>
      <c r="E102" s="32" t="s">
        <v>210</v>
      </c>
      <c r="F102" s="32" t="s">
        <v>274</v>
      </c>
      <c r="G102" s="32" t="s">
        <v>275</v>
      </c>
      <c r="H102" s="107">
        <v>1050</v>
      </c>
      <c r="I102" s="107">
        <v>1050</v>
      </c>
      <c r="J102" s="24"/>
      <c r="K102" s="24"/>
      <c r="L102" s="107">
        <v>1050</v>
      </c>
      <c r="M102" s="24"/>
      <c r="N102" s="151"/>
      <c r="O102" s="151"/>
      <c r="P102" s="151"/>
      <c r="Q102" s="107"/>
      <c r="R102" s="107"/>
      <c r="S102" s="107"/>
      <c r="T102" s="107"/>
      <c r="U102" s="107"/>
      <c r="V102" s="107"/>
      <c r="W102" s="107"/>
    </row>
    <row r="103" ht="22.5" customHeight="1" spans="1:23">
      <c r="A103" s="32" t="s">
        <v>72</v>
      </c>
      <c r="B103" s="32" t="s">
        <v>272</v>
      </c>
      <c r="C103" s="32" t="s">
        <v>273</v>
      </c>
      <c r="D103" s="32" t="s">
        <v>131</v>
      </c>
      <c r="E103" s="32" t="s">
        <v>212</v>
      </c>
      <c r="F103" s="32" t="s">
        <v>274</v>
      </c>
      <c r="G103" s="32" t="s">
        <v>275</v>
      </c>
      <c r="H103" s="107">
        <v>300</v>
      </c>
      <c r="I103" s="107">
        <v>300</v>
      </c>
      <c r="J103" s="24"/>
      <c r="K103" s="24"/>
      <c r="L103" s="107">
        <v>300</v>
      </c>
      <c r="M103" s="24"/>
      <c r="N103" s="151"/>
      <c r="O103" s="151"/>
      <c r="P103" s="151"/>
      <c r="Q103" s="107"/>
      <c r="R103" s="107"/>
      <c r="S103" s="107"/>
      <c r="T103" s="107"/>
      <c r="U103" s="107"/>
      <c r="V103" s="107"/>
      <c r="W103" s="107"/>
    </row>
    <row r="104" ht="22.5" customHeight="1" spans="1:23">
      <c r="A104" s="32" t="s">
        <v>72</v>
      </c>
      <c r="B104" s="32" t="s">
        <v>282</v>
      </c>
      <c r="C104" s="32" t="s">
        <v>283</v>
      </c>
      <c r="D104" s="32" t="s">
        <v>93</v>
      </c>
      <c r="E104" s="32" t="s">
        <v>189</v>
      </c>
      <c r="F104" s="32" t="s">
        <v>274</v>
      </c>
      <c r="G104" s="32" t="s">
        <v>275</v>
      </c>
      <c r="H104" s="107">
        <v>123000</v>
      </c>
      <c r="I104" s="107">
        <v>123000</v>
      </c>
      <c r="J104" s="24"/>
      <c r="K104" s="24"/>
      <c r="L104" s="107">
        <v>123000</v>
      </c>
      <c r="M104" s="24"/>
      <c r="N104" s="151"/>
      <c r="O104" s="151"/>
      <c r="P104" s="151"/>
      <c r="Q104" s="107"/>
      <c r="R104" s="107"/>
      <c r="S104" s="107"/>
      <c r="T104" s="107"/>
      <c r="U104" s="107"/>
      <c r="V104" s="107"/>
      <c r="W104" s="107"/>
    </row>
    <row r="105" ht="22.5" customHeight="1" spans="1:23">
      <c r="A105" s="32" t="s">
        <v>72</v>
      </c>
      <c r="B105" s="32" t="s">
        <v>284</v>
      </c>
      <c r="C105" s="32" t="s">
        <v>285</v>
      </c>
      <c r="D105" s="32" t="s">
        <v>89</v>
      </c>
      <c r="E105" s="32" t="s">
        <v>189</v>
      </c>
      <c r="F105" s="32" t="s">
        <v>286</v>
      </c>
      <c r="G105" s="32" t="s">
        <v>285</v>
      </c>
      <c r="H105" s="107">
        <v>4153.49</v>
      </c>
      <c r="I105" s="107">
        <v>4153.49</v>
      </c>
      <c r="J105" s="24"/>
      <c r="K105" s="24"/>
      <c r="L105" s="107">
        <v>4153.49</v>
      </c>
      <c r="M105" s="24"/>
      <c r="N105" s="151"/>
      <c r="O105" s="151"/>
      <c r="P105" s="151"/>
      <c r="Q105" s="107"/>
      <c r="R105" s="107"/>
      <c r="S105" s="107"/>
      <c r="T105" s="107"/>
      <c r="U105" s="107"/>
      <c r="V105" s="107"/>
      <c r="W105" s="107"/>
    </row>
    <row r="106" ht="22.5" customHeight="1" spans="1:23">
      <c r="A106" s="32" t="s">
        <v>72</v>
      </c>
      <c r="B106" s="32" t="s">
        <v>284</v>
      </c>
      <c r="C106" s="32" t="s">
        <v>285</v>
      </c>
      <c r="D106" s="32" t="s">
        <v>93</v>
      </c>
      <c r="E106" s="32" t="s">
        <v>189</v>
      </c>
      <c r="F106" s="32" t="s">
        <v>286</v>
      </c>
      <c r="G106" s="32" t="s">
        <v>285</v>
      </c>
      <c r="H106" s="107">
        <v>150169.06</v>
      </c>
      <c r="I106" s="107">
        <v>150169.06</v>
      </c>
      <c r="J106" s="24"/>
      <c r="K106" s="24"/>
      <c r="L106" s="107">
        <v>150169.06</v>
      </c>
      <c r="M106" s="24"/>
      <c r="N106" s="151"/>
      <c r="O106" s="151"/>
      <c r="P106" s="151"/>
      <c r="Q106" s="107"/>
      <c r="R106" s="107"/>
      <c r="S106" s="107"/>
      <c r="T106" s="107"/>
      <c r="U106" s="107"/>
      <c r="V106" s="107"/>
      <c r="W106" s="107"/>
    </row>
    <row r="107" ht="22.5" customHeight="1" spans="1:23">
      <c r="A107" s="32" t="s">
        <v>72</v>
      </c>
      <c r="B107" s="32" t="s">
        <v>284</v>
      </c>
      <c r="C107" s="32" t="s">
        <v>285</v>
      </c>
      <c r="D107" s="32" t="s">
        <v>95</v>
      </c>
      <c r="E107" s="32" t="s">
        <v>189</v>
      </c>
      <c r="F107" s="32" t="s">
        <v>286</v>
      </c>
      <c r="G107" s="32" t="s">
        <v>285</v>
      </c>
      <c r="H107" s="107">
        <v>9593.81</v>
      </c>
      <c r="I107" s="107">
        <v>9593.81</v>
      </c>
      <c r="J107" s="24"/>
      <c r="K107" s="24"/>
      <c r="L107" s="107">
        <v>9593.81</v>
      </c>
      <c r="M107" s="24"/>
      <c r="N107" s="151"/>
      <c r="O107" s="151"/>
      <c r="P107" s="151"/>
      <c r="Q107" s="107"/>
      <c r="R107" s="107"/>
      <c r="S107" s="107"/>
      <c r="T107" s="107"/>
      <c r="U107" s="107"/>
      <c r="V107" s="107"/>
      <c r="W107" s="107"/>
    </row>
    <row r="108" ht="22.5" customHeight="1" spans="1:23">
      <c r="A108" s="32" t="s">
        <v>72</v>
      </c>
      <c r="B108" s="32" t="s">
        <v>284</v>
      </c>
      <c r="C108" s="32" t="s">
        <v>285</v>
      </c>
      <c r="D108" s="32" t="s">
        <v>97</v>
      </c>
      <c r="E108" s="32" t="s">
        <v>189</v>
      </c>
      <c r="F108" s="32" t="s">
        <v>286</v>
      </c>
      <c r="G108" s="32" t="s">
        <v>285</v>
      </c>
      <c r="H108" s="107">
        <v>15259.92</v>
      </c>
      <c r="I108" s="107">
        <v>15259.92</v>
      </c>
      <c r="J108" s="24"/>
      <c r="K108" s="24"/>
      <c r="L108" s="107">
        <v>15259.92</v>
      </c>
      <c r="M108" s="24"/>
      <c r="N108" s="151"/>
      <c r="O108" s="151"/>
      <c r="P108" s="151"/>
      <c r="Q108" s="107"/>
      <c r="R108" s="107"/>
      <c r="S108" s="107"/>
      <c r="T108" s="107"/>
      <c r="U108" s="107"/>
      <c r="V108" s="107"/>
      <c r="W108" s="107"/>
    </row>
    <row r="109" ht="22.5" customHeight="1" spans="1:23">
      <c r="A109" s="32" t="s">
        <v>72</v>
      </c>
      <c r="B109" s="32" t="s">
        <v>284</v>
      </c>
      <c r="C109" s="32" t="s">
        <v>285</v>
      </c>
      <c r="D109" s="32" t="s">
        <v>105</v>
      </c>
      <c r="E109" s="32" t="s">
        <v>196</v>
      </c>
      <c r="F109" s="32" t="s">
        <v>286</v>
      </c>
      <c r="G109" s="32" t="s">
        <v>285</v>
      </c>
      <c r="H109" s="107">
        <v>19468.61</v>
      </c>
      <c r="I109" s="107">
        <v>19468.61</v>
      </c>
      <c r="J109" s="24"/>
      <c r="K109" s="24"/>
      <c r="L109" s="107">
        <v>19468.61</v>
      </c>
      <c r="M109" s="24"/>
      <c r="N109" s="151"/>
      <c r="O109" s="151"/>
      <c r="P109" s="151"/>
      <c r="Q109" s="107"/>
      <c r="R109" s="107"/>
      <c r="S109" s="107"/>
      <c r="T109" s="107"/>
      <c r="U109" s="107"/>
      <c r="V109" s="107"/>
      <c r="W109" s="107"/>
    </row>
    <row r="110" ht="22.5" customHeight="1" spans="1:23">
      <c r="A110" s="32" t="s">
        <v>72</v>
      </c>
      <c r="B110" s="32" t="s">
        <v>284</v>
      </c>
      <c r="C110" s="32" t="s">
        <v>285</v>
      </c>
      <c r="D110" s="32" t="s">
        <v>127</v>
      </c>
      <c r="E110" s="32" t="s">
        <v>208</v>
      </c>
      <c r="F110" s="32" t="s">
        <v>286</v>
      </c>
      <c r="G110" s="32" t="s">
        <v>285</v>
      </c>
      <c r="H110" s="107">
        <v>36832.7</v>
      </c>
      <c r="I110" s="107">
        <v>36832.7</v>
      </c>
      <c r="J110" s="24"/>
      <c r="K110" s="24"/>
      <c r="L110" s="107">
        <v>36832.7</v>
      </c>
      <c r="M110" s="24"/>
      <c r="N110" s="151"/>
      <c r="O110" s="151"/>
      <c r="P110" s="151"/>
      <c r="Q110" s="107"/>
      <c r="R110" s="107"/>
      <c r="S110" s="107"/>
      <c r="T110" s="107"/>
      <c r="U110" s="107"/>
      <c r="V110" s="107"/>
      <c r="W110" s="107"/>
    </row>
    <row r="111" ht="22.5" customHeight="1" spans="1:23">
      <c r="A111" s="32" t="s">
        <v>72</v>
      </c>
      <c r="B111" s="32" t="s">
        <v>284</v>
      </c>
      <c r="C111" s="32" t="s">
        <v>285</v>
      </c>
      <c r="D111" s="32" t="s">
        <v>129</v>
      </c>
      <c r="E111" s="32" t="s">
        <v>210</v>
      </c>
      <c r="F111" s="32" t="s">
        <v>286</v>
      </c>
      <c r="G111" s="32" t="s">
        <v>285</v>
      </c>
      <c r="H111" s="107">
        <v>24907.27</v>
      </c>
      <c r="I111" s="107">
        <v>24907.27</v>
      </c>
      <c r="J111" s="24"/>
      <c r="K111" s="24"/>
      <c r="L111" s="107">
        <v>24907.27</v>
      </c>
      <c r="M111" s="24"/>
      <c r="N111" s="151"/>
      <c r="O111" s="151"/>
      <c r="P111" s="151"/>
      <c r="Q111" s="107"/>
      <c r="R111" s="107"/>
      <c r="S111" s="107"/>
      <c r="T111" s="107"/>
      <c r="U111" s="107"/>
      <c r="V111" s="107"/>
      <c r="W111" s="107"/>
    </row>
    <row r="112" ht="22.5" customHeight="1" spans="1:23">
      <c r="A112" s="32" t="s">
        <v>72</v>
      </c>
      <c r="B112" s="32" t="s">
        <v>284</v>
      </c>
      <c r="C112" s="32" t="s">
        <v>285</v>
      </c>
      <c r="D112" s="32" t="s">
        <v>131</v>
      </c>
      <c r="E112" s="32" t="s">
        <v>212</v>
      </c>
      <c r="F112" s="32" t="s">
        <v>286</v>
      </c>
      <c r="G112" s="32" t="s">
        <v>285</v>
      </c>
      <c r="H112" s="107">
        <v>7784.64</v>
      </c>
      <c r="I112" s="107">
        <v>7784.64</v>
      </c>
      <c r="J112" s="24"/>
      <c r="K112" s="24"/>
      <c r="L112" s="107">
        <v>7784.64</v>
      </c>
      <c r="M112" s="24"/>
      <c r="N112" s="151"/>
      <c r="O112" s="151"/>
      <c r="P112" s="151"/>
      <c r="Q112" s="107"/>
      <c r="R112" s="107"/>
      <c r="S112" s="107"/>
      <c r="T112" s="107"/>
      <c r="U112" s="107"/>
      <c r="V112" s="107"/>
      <c r="W112" s="107"/>
    </row>
    <row r="113" ht="22.5" customHeight="1" spans="1:23">
      <c r="A113" s="32" t="s">
        <v>72</v>
      </c>
      <c r="B113" s="32" t="s">
        <v>287</v>
      </c>
      <c r="C113" s="32" t="s">
        <v>288</v>
      </c>
      <c r="D113" s="32" t="s">
        <v>93</v>
      </c>
      <c r="E113" s="32" t="s">
        <v>189</v>
      </c>
      <c r="F113" s="32" t="s">
        <v>289</v>
      </c>
      <c r="G113" s="32" t="s">
        <v>288</v>
      </c>
      <c r="H113" s="107">
        <v>40500</v>
      </c>
      <c r="I113" s="107">
        <v>40500</v>
      </c>
      <c r="J113" s="24"/>
      <c r="K113" s="24"/>
      <c r="L113" s="107">
        <v>40500</v>
      </c>
      <c r="M113" s="24"/>
      <c r="N113" s="151"/>
      <c r="O113" s="151"/>
      <c r="P113" s="151"/>
      <c r="Q113" s="107"/>
      <c r="R113" s="107"/>
      <c r="S113" s="107"/>
      <c r="T113" s="107"/>
      <c r="U113" s="107"/>
      <c r="V113" s="107"/>
      <c r="W113" s="107"/>
    </row>
    <row r="114" ht="22.5" customHeight="1" spans="1:23">
      <c r="A114" s="32" t="s">
        <v>72</v>
      </c>
      <c r="B114" s="32" t="s">
        <v>290</v>
      </c>
      <c r="C114" s="32" t="s">
        <v>291</v>
      </c>
      <c r="D114" s="32" t="s">
        <v>89</v>
      </c>
      <c r="E114" s="32" t="s">
        <v>189</v>
      </c>
      <c r="F114" s="32" t="s">
        <v>292</v>
      </c>
      <c r="G114" s="32" t="s">
        <v>293</v>
      </c>
      <c r="H114" s="107">
        <v>9000</v>
      </c>
      <c r="I114" s="107">
        <v>9000</v>
      </c>
      <c r="J114" s="24"/>
      <c r="K114" s="24"/>
      <c r="L114" s="107">
        <v>9000</v>
      </c>
      <c r="M114" s="24"/>
      <c r="N114" s="151"/>
      <c r="O114" s="151"/>
      <c r="P114" s="151"/>
      <c r="Q114" s="107"/>
      <c r="R114" s="107"/>
      <c r="S114" s="107"/>
      <c r="T114" s="107"/>
      <c r="U114" s="107"/>
      <c r="V114" s="107"/>
      <c r="W114" s="107"/>
    </row>
    <row r="115" ht="22.5" customHeight="1" spans="1:23">
      <c r="A115" s="32" t="s">
        <v>72</v>
      </c>
      <c r="B115" s="32" t="s">
        <v>290</v>
      </c>
      <c r="C115" s="32" t="s">
        <v>291</v>
      </c>
      <c r="D115" s="32" t="s">
        <v>93</v>
      </c>
      <c r="E115" s="32" t="s">
        <v>189</v>
      </c>
      <c r="F115" s="32" t="s">
        <v>292</v>
      </c>
      <c r="G115" s="32" t="s">
        <v>293</v>
      </c>
      <c r="H115" s="107">
        <v>302400</v>
      </c>
      <c r="I115" s="107">
        <v>302400</v>
      </c>
      <c r="J115" s="24"/>
      <c r="K115" s="24"/>
      <c r="L115" s="107">
        <v>302400</v>
      </c>
      <c r="M115" s="24"/>
      <c r="N115" s="151"/>
      <c r="O115" s="151"/>
      <c r="P115" s="151"/>
      <c r="Q115" s="107"/>
      <c r="R115" s="107"/>
      <c r="S115" s="107"/>
      <c r="T115" s="107"/>
      <c r="U115" s="107"/>
      <c r="V115" s="107"/>
      <c r="W115" s="107"/>
    </row>
    <row r="116" ht="22.5" customHeight="1" spans="1:23">
      <c r="A116" s="32" t="s">
        <v>72</v>
      </c>
      <c r="B116" s="32" t="s">
        <v>290</v>
      </c>
      <c r="C116" s="32" t="s">
        <v>291</v>
      </c>
      <c r="D116" s="32" t="s">
        <v>97</v>
      </c>
      <c r="E116" s="32" t="s">
        <v>189</v>
      </c>
      <c r="F116" s="32" t="s">
        <v>292</v>
      </c>
      <c r="G116" s="32" t="s">
        <v>293</v>
      </c>
      <c r="H116" s="107">
        <v>36000</v>
      </c>
      <c r="I116" s="107">
        <v>36000</v>
      </c>
      <c r="J116" s="24"/>
      <c r="K116" s="24"/>
      <c r="L116" s="107">
        <v>36000</v>
      </c>
      <c r="M116" s="24"/>
      <c r="N116" s="151"/>
      <c r="O116" s="151"/>
      <c r="P116" s="151"/>
      <c r="Q116" s="107"/>
      <c r="R116" s="107"/>
      <c r="S116" s="107"/>
      <c r="T116" s="107"/>
      <c r="U116" s="107"/>
      <c r="V116" s="107"/>
      <c r="W116" s="107"/>
    </row>
    <row r="117" ht="22.5" customHeight="1" spans="1:23">
      <c r="A117" s="32" t="s">
        <v>72</v>
      </c>
      <c r="B117" s="32" t="s">
        <v>294</v>
      </c>
      <c r="C117" s="32" t="s">
        <v>295</v>
      </c>
      <c r="D117" s="32" t="s">
        <v>93</v>
      </c>
      <c r="E117" s="32" t="s">
        <v>189</v>
      </c>
      <c r="F117" s="32" t="s">
        <v>292</v>
      </c>
      <c r="G117" s="32" t="s">
        <v>293</v>
      </c>
      <c r="H117" s="107">
        <v>18759.6</v>
      </c>
      <c r="I117" s="107">
        <v>18759.6</v>
      </c>
      <c r="J117" s="24"/>
      <c r="K117" s="24"/>
      <c r="L117" s="107">
        <v>18759.6</v>
      </c>
      <c r="M117" s="24"/>
      <c r="N117" s="151"/>
      <c r="O117" s="151"/>
      <c r="P117" s="151"/>
      <c r="Q117" s="107"/>
      <c r="R117" s="107"/>
      <c r="S117" s="107"/>
      <c r="T117" s="107"/>
      <c r="U117" s="107"/>
      <c r="V117" s="107"/>
      <c r="W117" s="107"/>
    </row>
    <row r="118" ht="22.5" customHeight="1" spans="1:23">
      <c r="A118" s="32" t="s">
        <v>72</v>
      </c>
      <c r="B118" s="32" t="s">
        <v>272</v>
      </c>
      <c r="C118" s="32" t="s">
        <v>273</v>
      </c>
      <c r="D118" s="32" t="s">
        <v>93</v>
      </c>
      <c r="E118" s="32" t="s">
        <v>189</v>
      </c>
      <c r="F118" s="32" t="s">
        <v>296</v>
      </c>
      <c r="G118" s="32" t="s">
        <v>297</v>
      </c>
      <c r="H118" s="107">
        <v>16500</v>
      </c>
      <c r="I118" s="107">
        <v>16500</v>
      </c>
      <c r="J118" s="24"/>
      <c r="K118" s="24"/>
      <c r="L118" s="107">
        <v>16500</v>
      </c>
      <c r="M118" s="24"/>
      <c r="N118" s="151"/>
      <c r="O118" s="151"/>
      <c r="P118" s="151"/>
      <c r="Q118" s="107"/>
      <c r="R118" s="107"/>
      <c r="S118" s="107"/>
      <c r="T118" s="107"/>
      <c r="U118" s="107"/>
      <c r="V118" s="107"/>
      <c r="W118" s="107"/>
    </row>
    <row r="119" ht="22.5" customHeight="1" spans="1:23">
      <c r="A119" s="32" t="s">
        <v>72</v>
      </c>
      <c r="B119" s="32" t="s">
        <v>298</v>
      </c>
      <c r="C119" s="32" t="s">
        <v>299</v>
      </c>
      <c r="D119" s="32" t="s">
        <v>93</v>
      </c>
      <c r="E119" s="32" t="s">
        <v>189</v>
      </c>
      <c r="F119" s="32" t="s">
        <v>300</v>
      </c>
      <c r="G119" s="32" t="s">
        <v>301</v>
      </c>
      <c r="H119" s="107">
        <v>26400</v>
      </c>
      <c r="I119" s="107">
        <v>26400</v>
      </c>
      <c r="J119" s="24"/>
      <c r="K119" s="24"/>
      <c r="L119" s="107">
        <v>26400</v>
      </c>
      <c r="M119" s="24"/>
      <c r="N119" s="151"/>
      <c r="O119" s="151"/>
      <c r="P119" s="151"/>
      <c r="Q119" s="107"/>
      <c r="R119" s="107"/>
      <c r="S119" s="107"/>
      <c r="T119" s="107"/>
      <c r="U119" s="107"/>
      <c r="V119" s="107"/>
      <c r="W119" s="107"/>
    </row>
    <row r="120" ht="22.5" customHeight="1" spans="1:23">
      <c r="A120" s="32" t="s">
        <v>72</v>
      </c>
      <c r="B120" s="32" t="s">
        <v>302</v>
      </c>
      <c r="C120" s="32" t="s">
        <v>303</v>
      </c>
      <c r="D120" s="32" t="s">
        <v>93</v>
      </c>
      <c r="E120" s="32" t="s">
        <v>189</v>
      </c>
      <c r="F120" s="32" t="s">
        <v>300</v>
      </c>
      <c r="G120" s="32" t="s">
        <v>301</v>
      </c>
      <c r="H120" s="107">
        <v>192000</v>
      </c>
      <c r="I120" s="107">
        <v>192000</v>
      </c>
      <c r="J120" s="24"/>
      <c r="K120" s="24"/>
      <c r="L120" s="107">
        <v>192000</v>
      </c>
      <c r="M120" s="24"/>
      <c r="N120" s="151"/>
      <c r="O120" s="151"/>
      <c r="P120" s="151"/>
      <c r="Q120" s="107"/>
      <c r="R120" s="107"/>
      <c r="S120" s="107"/>
      <c r="T120" s="107"/>
      <c r="U120" s="107"/>
      <c r="V120" s="107"/>
      <c r="W120" s="107"/>
    </row>
    <row r="121" ht="22.5" customHeight="1" spans="1:23">
      <c r="A121" s="32" t="s">
        <v>72</v>
      </c>
      <c r="B121" s="32" t="s">
        <v>304</v>
      </c>
      <c r="C121" s="32" t="s">
        <v>305</v>
      </c>
      <c r="D121" s="32" t="s">
        <v>93</v>
      </c>
      <c r="E121" s="32" t="s">
        <v>189</v>
      </c>
      <c r="F121" s="32" t="s">
        <v>306</v>
      </c>
      <c r="G121" s="32" t="s">
        <v>307</v>
      </c>
      <c r="H121" s="107">
        <v>1209600</v>
      </c>
      <c r="I121" s="107">
        <v>1209600</v>
      </c>
      <c r="J121" s="24"/>
      <c r="K121" s="24"/>
      <c r="L121" s="107">
        <v>1209600</v>
      </c>
      <c r="M121" s="24"/>
      <c r="N121" s="151"/>
      <c r="O121" s="151"/>
      <c r="P121" s="151"/>
      <c r="Q121" s="107"/>
      <c r="R121" s="107"/>
      <c r="S121" s="107"/>
      <c r="T121" s="107"/>
      <c r="U121" s="107"/>
      <c r="V121" s="107"/>
      <c r="W121" s="107"/>
    </row>
    <row r="122" ht="22.5" customHeight="1" spans="1:23">
      <c r="A122" s="32" t="s">
        <v>72</v>
      </c>
      <c r="B122" s="32" t="s">
        <v>308</v>
      </c>
      <c r="C122" s="32" t="s">
        <v>309</v>
      </c>
      <c r="D122" s="32" t="s">
        <v>93</v>
      </c>
      <c r="E122" s="32" t="s">
        <v>189</v>
      </c>
      <c r="F122" s="32" t="s">
        <v>296</v>
      </c>
      <c r="G122" s="32" t="s">
        <v>297</v>
      </c>
      <c r="H122" s="107">
        <v>48000</v>
      </c>
      <c r="I122" s="107">
        <v>48000</v>
      </c>
      <c r="J122" s="24"/>
      <c r="K122" s="24"/>
      <c r="L122" s="107">
        <v>48000</v>
      </c>
      <c r="M122" s="24"/>
      <c r="N122" s="151"/>
      <c r="O122" s="151"/>
      <c r="P122" s="151"/>
      <c r="Q122" s="107"/>
      <c r="R122" s="107"/>
      <c r="S122" s="107"/>
      <c r="T122" s="107"/>
      <c r="U122" s="107"/>
      <c r="V122" s="107"/>
      <c r="W122" s="107"/>
    </row>
    <row r="123" ht="22.5" customHeight="1" spans="1:23">
      <c r="A123" s="32" t="s">
        <v>72</v>
      </c>
      <c r="B123" s="32" t="s">
        <v>310</v>
      </c>
      <c r="C123" s="32" t="s">
        <v>311</v>
      </c>
      <c r="D123" s="32" t="s">
        <v>133</v>
      </c>
      <c r="E123" s="32" t="s">
        <v>214</v>
      </c>
      <c r="F123" s="32" t="s">
        <v>296</v>
      </c>
      <c r="G123" s="32" t="s">
        <v>297</v>
      </c>
      <c r="H123" s="107">
        <v>24000</v>
      </c>
      <c r="I123" s="107">
        <v>24000</v>
      </c>
      <c r="J123" s="24"/>
      <c r="K123" s="24"/>
      <c r="L123" s="107">
        <v>24000</v>
      </c>
      <c r="M123" s="24"/>
      <c r="N123" s="151"/>
      <c r="O123" s="151"/>
      <c r="P123" s="151"/>
      <c r="Q123" s="107"/>
      <c r="R123" s="107"/>
      <c r="S123" s="107"/>
      <c r="T123" s="107"/>
      <c r="U123" s="107"/>
      <c r="V123" s="107"/>
      <c r="W123" s="107"/>
    </row>
    <row r="124" ht="22.5" customHeight="1" spans="1:23">
      <c r="A124" s="32" t="s">
        <v>72</v>
      </c>
      <c r="B124" s="32" t="s">
        <v>312</v>
      </c>
      <c r="C124" s="32" t="s">
        <v>313</v>
      </c>
      <c r="D124" s="32" t="s">
        <v>123</v>
      </c>
      <c r="E124" s="32" t="s">
        <v>189</v>
      </c>
      <c r="F124" s="32" t="s">
        <v>300</v>
      </c>
      <c r="G124" s="32" t="s">
        <v>301</v>
      </c>
      <c r="H124" s="107">
        <v>780</v>
      </c>
      <c r="I124" s="107">
        <v>780</v>
      </c>
      <c r="J124" s="24"/>
      <c r="K124" s="24"/>
      <c r="L124" s="107">
        <v>780</v>
      </c>
      <c r="M124" s="24"/>
      <c r="N124" s="151"/>
      <c r="O124" s="151"/>
      <c r="P124" s="151"/>
      <c r="Q124" s="107"/>
      <c r="R124" s="107"/>
      <c r="S124" s="107"/>
      <c r="T124" s="107"/>
      <c r="U124" s="107"/>
      <c r="V124" s="107"/>
      <c r="W124" s="107"/>
    </row>
    <row r="125" ht="22.5" customHeight="1" spans="1:23">
      <c r="A125" s="32" t="s">
        <v>72</v>
      </c>
      <c r="B125" s="32" t="s">
        <v>314</v>
      </c>
      <c r="C125" s="32" t="s">
        <v>315</v>
      </c>
      <c r="D125" s="32" t="s">
        <v>93</v>
      </c>
      <c r="E125" s="32" t="s">
        <v>189</v>
      </c>
      <c r="F125" s="32" t="s">
        <v>296</v>
      </c>
      <c r="G125" s="32" t="s">
        <v>297</v>
      </c>
      <c r="H125" s="107">
        <v>511200</v>
      </c>
      <c r="I125" s="107">
        <v>511200</v>
      </c>
      <c r="J125" s="24"/>
      <c r="K125" s="24"/>
      <c r="L125" s="107">
        <v>511200</v>
      </c>
      <c r="M125" s="24"/>
      <c r="N125" s="151"/>
      <c r="O125" s="151"/>
      <c r="P125" s="151"/>
      <c r="Q125" s="107"/>
      <c r="R125" s="107"/>
      <c r="S125" s="107"/>
      <c r="T125" s="107"/>
      <c r="U125" s="107"/>
      <c r="V125" s="107"/>
      <c r="W125" s="107"/>
    </row>
    <row r="126" ht="22.5" customHeight="1" spans="1:23">
      <c r="A126" s="32" t="s">
        <v>72</v>
      </c>
      <c r="B126" s="32" t="s">
        <v>316</v>
      </c>
      <c r="C126" s="32" t="s">
        <v>317</v>
      </c>
      <c r="D126" s="32" t="s">
        <v>93</v>
      </c>
      <c r="E126" s="32" t="s">
        <v>189</v>
      </c>
      <c r="F126" s="32" t="s">
        <v>274</v>
      </c>
      <c r="G126" s="32" t="s">
        <v>275</v>
      </c>
      <c r="H126" s="107">
        <v>162600</v>
      </c>
      <c r="I126" s="107">
        <v>162600</v>
      </c>
      <c r="J126" s="24"/>
      <c r="K126" s="24"/>
      <c r="L126" s="107">
        <v>162600</v>
      </c>
      <c r="M126" s="24"/>
      <c r="N126" s="151"/>
      <c r="O126" s="151"/>
      <c r="P126" s="151"/>
      <c r="Q126" s="107"/>
      <c r="R126" s="107"/>
      <c r="S126" s="107"/>
      <c r="T126" s="107"/>
      <c r="U126" s="107"/>
      <c r="V126" s="107"/>
      <c r="W126" s="107"/>
    </row>
    <row r="127" ht="22.5" customHeight="1" spans="1:23">
      <c r="A127" s="32" t="s">
        <v>72</v>
      </c>
      <c r="B127" s="32" t="s">
        <v>318</v>
      </c>
      <c r="C127" s="32" t="s">
        <v>319</v>
      </c>
      <c r="D127" s="32" t="s">
        <v>93</v>
      </c>
      <c r="E127" s="32" t="s">
        <v>189</v>
      </c>
      <c r="F127" s="32" t="s">
        <v>274</v>
      </c>
      <c r="G127" s="32" t="s">
        <v>275</v>
      </c>
      <c r="H127" s="107">
        <v>850000</v>
      </c>
      <c r="I127" s="107">
        <v>850000</v>
      </c>
      <c r="J127" s="24"/>
      <c r="K127" s="24"/>
      <c r="L127" s="107">
        <v>850000</v>
      </c>
      <c r="M127" s="24"/>
      <c r="N127" s="151"/>
      <c r="O127" s="151"/>
      <c r="P127" s="151"/>
      <c r="Q127" s="107"/>
      <c r="R127" s="107"/>
      <c r="S127" s="107"/>
      <c r="T127" s="107"/>
      <c r="U127" s="107"/>
      <c r="V127" s="107"/>
      <c r="W127" s="107"/>
    </row>
    <row r="128" ht="22.5" customHeight="1" spans="1:23">
      <c r="A128" s="32" t="s">
        <v>72</v>
      </c>
      <c r="B128" s="32" t="s">
        <v>320</v>
      </c>
      <c r="C128" s="32" t="s">
        <v>321</v>
      </c>
      <c r="D128" s="32" t="s">
        <v>93</v>
      </c>
      <c r="E128" s="32" t="s">
        <v>189</v>
      </c>
      <c r="F128" s="32" t="s">
        <v>274</v>
      </c>
      <c r="G128" s="32" t="s">
        <v>275</v>
      </c>
      <c r="H128" s="107">
        <v>920000</v>
      </c>
      <c r="I128" s="107">
        <v>920000</v>
      </c>
      <c r="J128" s="24"/>
      <c r="K128" s="24"/>
      <c r="L128" s="107">
        <v>920000</v>
      </c>
      <c r="M128" s="24"/>
      <c r="N128" s="151"/>
      <c r="O128" s="151"/>
      <c r="P128" s="151"/>
      <c r="Q128" s="107"/>
      <c r="R128" s="107"/>
      <c r="S128" s="107"/>
      <c r="T128" s="107"/>
      <c r="U128" s="107"/>
      <c r="V128" s="107"/>
      <c r="W128" s="107"/>
    </row>
    <row r="129" ht="22.5" customHeight="1" spans="1:23">
      <c r="A129" s="34" t="s">
        <v>138</v>
      </c>
      <c r="B129" s="162"/>
      <c r="C129" s="162"/>
      <c r="D129" s="162"/>
      <c r="E129" s="162"/>
      <c r="F129" s="162"/>
      <c r="G129" s="163"/>
      <c r="H129" s="107">
        <v>29034543.45</v>
      </c>
      <c r="I129" s="107">
        <v>29034543.45</v>
      </c>
      <c r="J129" s="107"/>
      <c r="K129" s="49"/>
      <c r="L129" s="107">
        <v>29034543.45</v>
      </c>
      <c r="M129" s="49"/>
      <c r="N129" s="151"/>
      <c r="O129" s="151"/>
      <c r="P129" s="151"/>
      <c r="Q129" s="107"/>
      <c r="R129" s="107"/>
      <c r="S129" s="107"/>
      <c r="T129" s="107"/>
      <c r="U129" s="107"/>
      <c r="V129" s="107"/>
      <c r="W129" s="107"/>
    </row>
  </sheetData>
  <mergeCells count="30">
    <mergeCell ref="A2:W2"/>
    <mergeCell ref="A3:G3"/>
    <mergeCell ref="H4:W4"/>
    <mergeCell ref="I5:M5"/>
    <mergeCell ref="N5:P5"/>
    <mergeCell ref="R5:W5"/>
    <mergeCell ref="A129:G1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7"/>
  <sheetViews>
    <sheetView showZeros="0" workbookViewId="0">
      <selection activeCell="A1" sqref="A1"/>
    </sheetView>
  </sheetViews>
  <sheetFormatPr defaultColWidth="10.712962962963" defaultRowHeight="14.25" customHeight="1"/>
  <cols>
    <col min="1" max="1" width="14.5740740740741" customWidth="1"/>
    <col min="2" max="2" width="15.712962962963" customWidth="1"/>
    <col min="3" max="3" width="38.2777777777778" customWidth="1"/>
    <col min="4" max="4" width="27.8518518518519" customWidth="1"/>
    <col min="5" max="5" width="13" customWidth="1"/>
    <col min="6" max="6" width="20.712962962963" customWidth="1"/>
    <col min="7" max="7" width="11.5740740740741" customWidth="1"/>
    <col min="8" max="8" width="20.712962962963" customWidth="1"/>
    <col min="9" max="21" width="22.2777777777778" customWidth="1"/>
    <col min="22" max="23" width="22.5740740740741" customWidth="1"/>
  </cols>
  <sheetData>
    <row r="1" ht="13.5" customHeight="1" spans="1:23">
      <c r="B1" s="143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3"/>
      <c r="W1" s="37" t="s">
        <v>322</v>
      </c>
    </row>
    <row r="2" ht="41.25" customHeight="1" spans="1:23">
      <c r="A2" s="4" t="s">
        <v>323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"单位名称："&amp;"德钦县霞若傈僳族乡人民政府"</f>
        <v>单位名称：德钦县霞若傈僳族乡人民政府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3"/>
      <c r="W3" s="111" t="s">
        <v>219</v>
      </c>
    </row>
    <row r="4" ht="21.75" customHeight="1" spans="1:23">
      <c r="A4" s="10" t="s">
        <v>324</v>
      </c>
      <c r="B4" s="11" t="s">
        <v>229</v>
      </c>
      <c r="C4" s="10" t="s">
        <v>230</v>
      </c>
      <c r="D4" s="10" t="s">
        <v>325</v>
      </c>
      <c r="E4" s="11" t="s">
        <v>231</v>
      </c>
      <c r="F4" s="11" t="s">
        <v>232</v>
      </c>
      <c r="G4" s="11" t="s">
        <v>233</v>
      </c>
      <c r="H4" s="11" t="s">
        <v>234</v>
      </c>
      <c r="I4" s="28" t="s">
        <v>57</v>
      </c>
      <c r="J4" s="12" t="s">
        <v>326</v>
      </c>
      <c r="K4" s="13"/>
      <c r="L4" s="13"/>
      <c r="M4" s="14"/>
      <c r="N4" s="12" t="s">
        <v>236</v>
      </c>
      <c r="O4" s="13"/>
      <c r="P4" s="14"/>
      <c r="Q4" s="11" t="s">
        <v>63</v>
      </c>
      <c r="R4" s="12" t="s">
        <v>80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44" t="s">
        <v>60</v>
      </c>
      <c r="K5" s="145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242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6" t="s">
        <v>59</v>
      </c>
      <c r="K6" s="115"/>
      <c r="L6" s="29"/>
      <c r="M6" s="29"/>
      <c r="N6" s="29"/>
      <c r="O6" s="29"/>
      <c r="P6" s="29"/>
      <c r="Q6" s="29"/>
      <c r="R6" s="29"/>
      <c r="S6" s="147"/>
      <c r="T6" s="147"/>
      <c r="U6" s="147"/>
      <c r="V6" s="147"/>
      <c r="W6" s="147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59</v>
      </c>
      <c r="K7" s="45" t="s">
        <v>327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8">
        <v>1</v>
      </c>
      <c r="B8" s="148">
        <v>2</v>
      </c>
      <c r="C8" s="148">
        <v>3</v>
      </c>
      <c r="D8" s="148">
        <v>4</v>
      </c>
      <c r="E8" s="148">
        <v>5</v>
      </c>
      <c r="F8" s="148">
        <v>6</v>
      </c>
      <c r="G8" s="148">
        <v>7</v>
      </c>
      <c r="H8" s="148">
        <v>8</v>
      </c>
      <c r="I8" s="148">
        <v>9</v>
      </c>
      <c r="J8" s="148">
        <v>10</v>
      </c>
      <c r="K8" s="148">
        <v>11</v>
      </c>
      <c r="L8" s="148">
        <v>12</v>
      </c>
      <c r="M8" s="148">
        <v>13</v>
      </c>
      <c r="N8" s="148">
        <v>14</v>
      </c>
      <c r="O8" s="148">
        <v>15</v>
      </c>
      <c r="P8" s="148">
        <v>16</v>
      </c>
      <c r="Q8" s="148">
        <v>17</v>
      </c>
      <c r="R8" s="148">
        <v>18</v>
      </c>
      <c r="S8" s="148">
        <v>19</v>
      </c>
      <c r="T8" s="148">
        <v>20</v>
      </c>
      <c r="U8" s="148">
        <v>21</v>
      </c>
      <c r="V8" s="148">
        <v>22</v>
      </c>
      <c r="W8" s="148">
        <v>23</v>
      </c>
    </row>
    <row r="9" ht="22.5" customHeight="1" spans="1:23">
      <c r="A9" s="149" t="s">
        <v>328</v>
      </c>
      <c r="B9" s="149"/>
      <c r="C9" s="149"/>
      <c r="D9" s="150"/>
      <c r="E9" s="150"/>
      <c r="F9" s="150"/>
      <c r="G9" s="150"/>
      <c r="H9" s="150"/>
      <c r="I9" s="23">
        <v>306000</v>
      </c>
      <c r="J9" s="23">
        <v>306000</v>
      </c>
      <c r="K9" s="23">
        <v>306000</v>
      </c>
      <c r="L9" s="23"/>
      <c r="M9" s="23"/>
      <c r="N9" s="151"/>
      <c r="O9" s="151"/>
      <c r="P9" s="151"/>
      <c r="Q9" s="23"/>
      <c r="R9" s="23"/>
      <c r="S9" s="23"/>
      <c r="T9" s="23"/>
      <c r="U9" s="107"/>
      <c r="V9" s="23"/>
      <c r="W9" s="23"/>
    </row>
    <row r="10" ht="22.5" customHeight="1" spans="1:23">
      <c r="A10" s="150" t="s">
        <v>329</v>
      </c>
      <c r="B10" s="150" t="s">
        <v>330</v>
      </c>
      <c r="C10" s="21" t="s">
        <v>328</v>
      </c>
      <c r="D10" s="150" t="s">
        <v>72</v>
      </c>
      <c r="E10" s="150" t="s">
        <v>93</v>
      </c>
      <c r="F10" s="150" t="s">
        <v>189</v>
      </c>
      <c r="G10" s="150" t="s">
        <v>296</v>
      </c>
      <c r="H10" s="150" t="s">
        <v>297</v>
      </c>
      <c r="I10" s="23">
        <v>306000</v>
      </c>
      <c r="J10" s="23">
        <v>306000</v>
      </c>
      <c r="K10" s="23">
        <v>306000</v>
      </c>
      <c r="L10" s="23"/>
      <c r="M10" s="23"/>
      <c r="N10" s="151"/>
      <c r="O10" s="151"/>
      <c r="P10" s="151"/>
      <c r="Q10" s="23"/>
      <c r="R10" s="23"/>
      <c r="S10" s="23"/>
      <c r="T10" s="23"/>
      <c r="U10" s="107"/>
      <c r="V10" s="23"/>
      <c r="W10" s="23"/>
    </row>
    <row r="11" ht="22.5" customHeight="1" spans="1:23">
      <c r="A11" s="149" t="s">
        <v>331</v>
      </c>
      <c r="B11" s="24"/>
      <c r="C11" s="24"/>
      <c r="D11" s="24"/>
      <c r="E11" s="24"/>
      <c r="F11" s="24"/>
      <c r="G11" s="24"/>
      <c r="H11" s="24"/>
      <c r="I11" s="23">
        <v>20000</v>
      </c>
      <c r="J11" s="23">
        <v>20000</v>
      </c>
      <c r="K11" s="23">
        <v>20000</v>
      </c>
      <c r="L11" s="23"/>
      <c r="M11" s="23"/>
      <c r="N11" s="151"/>
      <c r="O11" s="151"/>
      <c r="P11" s="151"/>
      <c r="Q11" s="23"/>
      <c r="R11" s="23"/>
      <c r="S11" s="23"/>
      <c r="T11" s="23"/>
      <c r="U11" s="107"/>
      <c r="V11" s="23"/>
      <c r="W11" s="23"/>
    </row>
    <row r="12" ht="22.5" customHeight="1" spans="1:23">
      <c r="A12" s="150" t="s">
        <v>329</v>
      </c>
      <c r="B12" s="150" t="s">
        <v>332</v>
      </c>
      <c r="C12" s="21" t="s">
        <v>331</v>
      </c>
      <c r="D12" s="150" t="s">
        <v>72</v>
      </c>
      <c r="E12" s="150" t="s">
        <v>95</v>
      </c>
      <c r="F12" s="150" t="s">
        <v>189</v>
      </c>
      <c r="G12" s="150" t="s">
        <v>274</v>
      </c>
      <c r="H12" s="150" t="s">
        <v>275</v>
      </c>
      <c r="I12" s="23">
        <v>20000</v>
      </c>
      <c r="J12" s="23">
        <v>20000</v>
      </c>
      <c r="K12" s="23">
        <v>20000</v>
      </c>
      <c r="L12" s="23"/>
      <c r="M12" s="23"/>
      <c r="N12" s="151"/>
      <c r="O12" s="151"/>
      <c r="P12" s="151"/>
      <c r="Q12" s="23"/>
      <c r="R12" s="23"/>
      <c r="S12" s="23"/>
      <c r="T12" s="23"/>
      <c r="U12" s="107"/>
      <c r="V12" s="23"/>
      <c r="W12" s="23"/>
    </row>
    <row r="13" ht="22.5" customHeight="1" spans="1:23">
      <c r="A13" s="149" t="s">
        <v>333</v>
      </c>
      <c r="B13" s="24"/>
      <c r="C13" s="24"/>
      <c r="D13" s="24"/>
      <c r="E13" s="24"/>
      <c r="F13" s="24"/>
      <c r="G13" s="24"/>
      <c r="H13" s="24"/>
      <c r="I13" s="23">
        <v>43200</v>
      </c>
      <c r="J13" s="23">
        <v>43200</v>
      </c>
      <c r="K13" s="23">
        <v>43200</v>
      </c>
      <c r="L13" s="23"/>
      <c r="M13" s="23"/>
      <c r="N13" s="151"/>
      <c r="O13" s="151"/>
      <c r="P13" s="151"/>
      <c r="Q13" s="23"/>
      <c r="R13" s="23"/>
      <c r="S13" s="23"/>
      <c r="T13" s="23"/>
      <c r="U13" s="107"/>
      <c r="V13" s="23"/>
      <c r="W13" s="23"/>
    </row>
    <row r="14" ht="22.5" customHeight="1" spans="1:23">
      <c r="A14" s="150" t="s">
        <v>334</v>
      </c>
      <c r="B14" s="150" t="s">
        <v>335</v>
      </c>
      <c r="C14" s="21" t="s">
        <v>333</v>
      </c>
      <c r="D14" s="150" t="s">
        <v>72</v>
      </c>
      <c r="E14" s="150" t="s">
        <v>93</v>
      </c>
      <c r="F14" s="150" t="s">
        <v>189</v>
      </c>
      <c r="G14" s="150" t="s">
        <v>296</v>
      </c>
      <c r="H14" s="150" t="s">
        <v>297</v>
      </c>
      <c r="I14" s="23">
        <v>25200</v>
      </c>
      <c r="J14" s="23">
        <v>25200</v>
      </c>
      <c r="K14" s="23">
        <v>25200</v>
      </c>
      <c r="L14" s="23"/>
      <c r="M14" s="23"/>
      <c r="N14" s="151"/>
      <c r="O14" s="151"/>
      <c r="P14" s="151"/>
      <c r="Q14" s="23"/>
      <c r="R14" s="23"/>
      <c r="S14" s="23"/>
      <c r="T14" s="23"/>
      <c r="U14" s="107"/>
      <c r="V14" s="23"/>
      <c r="W14" s="23"/>
    </row>
    <row r="15" ht="22.5" customHeight="1" spans="1:23">
      <c r="A15" s="150" t="s">
        <v>334</v>
      </c>
      <c r="B15" s="150" t="s">
        <v>335</v>
      </c>
      <c r="C15" s="21" t="s">
        <v>333</v>
      </c>
      <c r="D15" s="150" t="s">
        <v>72</v>
      </c>
      <c r="E15" s="150" t="s">
        <v>93</v>
      </c>
      <c r="F15" s="150" t="s">
        <v>189</v>
      </c>
      <c r="G15" s="150" t="s">
        <v>336</v>
      </c>
      <c r="H15" s="150" t="s">
        <v>337</v>
      </c>
      <c r="I15" s="23">
        <v>18000</v>
      </c>
      <c r="J15" s="23">
        <v>18000</v>
      </c>
      <c r="K15" s="23">
        <v>18000</v>
      </c>
      <c r="L15" s="23"/>
      <c r="M15" s="23"/>
      <c r="N15" s="151"/>
      <c r="O15" s="151"/>
      <c r="P15" s="151"/>
      <c r="Q15" s="23"/>
      <c r="R15" s="23"/>
      <c r="S15" s="23"/>
      <c r="T15" s="23"/>
      <c r="U15" s="107"/>
      <c r="V15" s="23"/>
      <c r="W15" s="23"/>
    </row>
    <row r="16" ht="22.5" customHeight="1" spans="1:23">
      <c r="A16" s="149" t="s">
        <v>338</v>
      </c>
      <c r="B16" s="24"/>
      <c r="C16" s="24"/>
      <c r="D16" s="24"/>
      <c r="E16" s="24"/>
      <c r="F16" s="24"/>
      <c r="G16" s="24"/>
      <c r="H16" s="24"/>
      <c r="I16" s="23">
        <v>3436704</v>
      </c>
      <c r="J16" s="23">
        <v>3436704</v>
      </c>
      <c r="K16" s="23">
        <v>3436704</v>
      </c>
      <c r="L16" s="23"/>
      <c r="M16" s="23"/>
      <c r="N16" s="151"/>
      <c r="O16" s="151"/>
      <c r="P16" s="151"/>
      <c r="Q16" s="23"/>
      <c r="R16" s="23"/>
      <c r="S16" s="23"/>
      <c r="T16" s="23"/>
      <c r="U16" s="107"/>
      <c r="V16" s="23"/>
      <c r="W16" s="23"/>
    </row>
    <row r="17" ht="22.5" customHeight="1" spans="1:23">
      <c r="A17" s="150" t="s">
        <v>329</v>
      </c>
      <c r="B17" s="150" t="s">
        <v>339</v>
      </c>
      <c r="C17" s="21" t="s">
        <v>338</v>
      </c>
      <c r="D17" s="150" t="s">
        <v>72</v>
      </c>
      <c r="E17" s="150" t="s">
        <v>93</v>
      </c>
      <c r="F17" s="150" t="s">
        <v>189</v>
      </c>
      <c r="G17" s="150" t="s">
        <v>296</v>
      </c>
      <c r="H17" s="150" t="s">
        <v>297</v>
      </c>
      <c r="I17" s="23">
        <v>1629432</v>
      </c>
      <c r="J17" s="23">
        <v>1629432</v>
      </c>
      <c r="K17" s="23">
        <v>1629432</v>
      </c>
      <c r="L17" s="23"/>
      <c r="M17" s="23"/>
      <c r="N17" s="151"/>
      <c r="O17" s="151"/>
      <c r="P17" s="151"/>
      <c r="Q17" s="23"/>
      <c r="R17" s="23"/>
      <c r="S17" s="23"/>
      <c r="T17" s="23"/>
      <c r="U17" s="107"/>
      <c r="V17" s="23"/>
      <c r="W17" s="23"/>
    </row>
    <row r="18" ht="22.5" customHeight="1" spans="1:23">
      <c r="A18" s="150" t="s">
        <v>329</v>
      </c>
      <c r="B18" s="150" t="s">
        <v>339</v>
      </c>
      <c r="C18" s="21" t="s">
        <v>338</v>
      </c>
      <c r="D18" s="150" t="s">
        <v>72</v>
      </c>
      <c r="E18" s="150" t="s">
        <v>93</v>
      </c>
      <c r="F18" s="150" t="s">
        <v>189</v>
      </c>
      <c r="G18" s="150" t="s">
        <v>296</v>
      </c>
      <c r="H18" s="150" t="s">
        <v>297</v>
      </c>
      <c r="I18" s="23">
        <v>1516896</v>
      </c>
      <c r="J18" s="23">
        <v>1516896</v>
      </c>
      <c r="K18" s="23">
        <v>1516896</v>
      </c>
      <c r="L18" s="23"/>
      <c r="M18" s="23"/>
      <c r="N18" s="151"/>
      <c r="O18" s="151"/>
      <c r="P18" s="151"/>
      <c r="Q18" s="23"/>
      <c r="R18" s="23"/>
      <c r="S18" s="23"/>
      <c r="T18" s="23"/>
      <c r="U18" s="107"/>
      <c r="V18" s="23"/>
      <c r="W18" s="23"/>
    </row>
    <row r="19" ht="22.5" customHeight="1" spans="1:23">
      <c r="A19" s="150" t="s">
        <v>329</v>
      </c>
      <c r="B19" s="150" t="s">
        <v>339</v>
      </c>
      <c r="C19" s="21" t="s">
        <v>338</v>
      </c>
      <c r="D19" s="150" t="s">
        <v>72</v>
      </c>
      <c r="E19" s="150" t="s">
        <v>93</v>
      </c>
      <c r="F19" s="150" t="s">
        <v>189</v>
      </c>
      <c r="G19" s="150" t="s">
        <v>296</v>
      </c>
      <c r="H19" s="150" t="s">
        <v>297</v>
      </c>
      <c r="I19" s="23">
        <v>290376</v>
      </c>
      <c r="J19" s="23">
        <v>290376</v>
      </c>
      <c r="K19" s="23">
        <v>290376</v>
      </c>
      <c r="L19" s="23"/>
      <c r="M19" s="23"/>
      <c r="N19" s="151"/>
      <c r="O19" s="151"/>
      <c r="P19" s="151"/>
      <c r="Q19" s="23"/>
      <c r="R19" s="23"/>
      <c r="S19" s="23"/>
      <c r="T19" s="23"/>
      <c r="U19" s="107"/>
      <c r="V19" s="23"/>
      <c r="W19" s="23"/>
    </row>
    <row r="20" ht="22.5" customHeight="1" spans="1:23">
      <c r="A20" s="149" t="s">
        <v>340</v>
      </c>
      <c r="B20" s="24"/>
      <c r="C20" s="24"/>
      <c r="D20" s="24"/>
      <c r="E20" s="24"/>
      <c r="F20" s="24"/>
      <c r="G20" s="24"/>
      <c r="H20" s="24"/>
      <c r="I20" s="23">
        <v>260000</v>
      </c>
      <c r="J20" s="23">
        <v>260000</v>
      </c>
      <c r="K20" s="23">
        <v>260000</v>
      </c>
      <c r="L20" s="23"/>
      <c r="M20" s="23"/>
      <c r="N20" s="151"/>
      <c r="O20" s="151"/>
      <c r="P20" s="151"/>
      <c r="Q20" s="23"/>
      <c r="R20" s="23"/>
      <c r="S20" s="23"/>
      <c r="T20" s="23"/>
      <c r="U20" s="107"/>
      <c r="V20" s="23"/>
      <c r="W20" s="23"/>
    </row>
    <row r="21" ht="22.5" customHeight="1" spans="1:23">
      <c r="A21" s="150" t="s">
        <v>329</v>
      </c>
      <c r="B21" s="150" t="s">
        <v>341</v>
      </c>
      <c r="C21" s="21" t="s">
        <v>340</v>
      </c>
      <c r="D21" s="150" t="s">
        <v>72</v>
      </c>
      <c r="E21" s="150" t="s">
        <v>93</v>
      </c>
      <c r="F21" s="150" t="s">
        <v>189</v>
      </c>
      <c r="G21" s="150" t="s">
        <v>274</v>
      </c>
      <c r="H21" s="150" t="s">
        <v>275</v>
      </c>
      <c r="I21" s="23">
        <v>210000</v>
      </c>
      <c r="J21" s="23">
        <v>210000</v>
      </c>
      <c r="K21" s="23">
        <v>210000</v>
      </c>
      <c r="L21" s="23"/>
      <c r="M21" s="23"/>
      <c r="N21" s="151"/>
      <c r="O21" s="151"/>
      <c r="P21" s="151"/>
      <c r="Q21" s="23"/>
      <c r="R21" s="23"/>
      <c r="S21" s="23"/>
      <c r="T21" s="23"/>
      <c r="U21" s="107"/>
      <c r="V21" s="23"/>
      <c r="W21" s="23"/>
    </row>
    <row r="22" ht="22.5" customHeight="1" spans="1:23">
      <c r="A22" s="150" t="s">
        <v>329</v>
      </c>
      <c r="B22" s="150" t="s">
        <v>341</v>
      </c>
      <c r="C22" s="21" t="s">
        <v>340</v>
      </c>
      <c r="D22" s="150" t="s">
        <v>72</v>
      </c>
      <c r="E22" s="150" t="s">
        <v>93</v>
      </c>
      <c r="F22" s="150" t="s">
        <v>189</v>
      </c>
      <c r="G22" s="150" t="s">
        <v>274</v>
      </c>
      <c r="H22" s="150" t="s">
        <v>275</v>
      </c>
      <c r="I22" s="23">
        <v>50000</v>
      </c>
      <c r="J22" s="23">
        <v>50000</v>
      </c>
      <c r="K22" s="23">
        <v>50000</v>
      </c>
      <c r="L22" s="23"/>
      <c r="M22" s="23"/>
      <c r="N22" s="151"/>
      <c r="O22" s="151"/>
      <c r="P22" s="151"/>
      <c r="Q22" s="23"/>
      <c r="R22" s="23"/>
      <c r="S22" s="23"/>
      <c r="T22" s="23"/>
      <c r="U22" s="107"/>
      <c r="V22" s="23"/>
      <c r="W22" s="23"/>
    </row>
    <row r="23" ht="22.5" customHeight="1" spans="1:23">
      <c r="A23" s="149" t="s">
        <v>342</v>
      </c>
      <c r="B23" s="24"/>
      <c r="C23" s="24"/>
      <c r="D23" s="24"/>
      <c r="E23" s="24"/>
      <c r="F23" s="24"/>
      <c r="G23" s="24"/>
      <c r="H23" s="24"/>
      <c r="I23" s="23">
        <v>23040</v>
      </c>
      <c r="J23" s="23">
        <v>23040</v>
      </c>
      <c r="K23" s="23">
        <v>23040</v>
      </c>
      <c r="L23" s="23"/>
      <c r="M23" s="23"/>
      <c r="N23" s="151"/>
      <c r="O23" s="151"/>
      <c r="P23" s="151"/>
      <c r="Q23" s="23"/>
      <c r="R23" s="23"/>
      <c r="S23" s="23"/>
      <c r="T23" s="23"/>
      <c r="U23" s="107"/>
      <c r="V23" s="23"/>
      <c r="W23" s="23"/>
    </row>
    <row r="24" ht="22.5" customHeight="1" spans="1:23">
      <c r="A24" s="150" t="s">
        <v>329</v>
      </c>
      <c r="B24" s="150" t="s">
        <v>343</v>
      </c>
      <c r="C24" s="21" t="s">
        <v>342</v>
      </c>
      <c r="D24" s="150" t="s">
        <v>72</v>
      </c>
      <c r="E24" s="150" t="s">
        <v>93</v>
      </c>
      <c r="F24" s="150" t="s">
        <v>189</v>
      </c>
      <c r="G24" s="150" t="s">
        <v>296</v>
      </c>
      <c r="H24" s="150" t="s">
        <v>297</v>
      </c>
      <c r="I24" s="23">
        <v>23040</v>
      </c>
      <c r="J24" s="23">
        <v>23040</v>
      </c>
      <c r="K24" s="23">
        <v>23040</v>
      </c>
      <c r="L24" s="23"/>
      <c r="M24" s="23"/>
      <c r="N24" s="151"/>
      <c r="O24" s="151"/>
      <c r="P24" s="151"/>
      <c r="Q24" s="23"/>
      <c r="R24" s="23"/>
      <c r="S24" s="23"/>
      <c r="T24" s="23"/>
      <c r="U24" s="107"/>
      <c r="V24" s="23"/>
      <c r="W24" s="23"/>
    </row>
    <row r="25" ht="22.5" customHeight="1" spans="1:23">
      <c r="A25" s="149" t="s">
        <v>344</v>
      </c>
      <c r="B25" s="24"/>
      <c r="C25" s="24"/>
      <c r="D25" s="24"/>
      <c r="E25" s="24"/>
      <c r="F25" s="24"/>
      <c r="G25" s="24"/>
      <c r="H25" s="24"/>
      <c r="I25" s="23">
        <v>92000</v>
      </c>
      <c r="J25" s="23">
        <v>92000</v>
      </c>
      <c r="K25" s="23">
        <v>92000</v>
      </c>
      <c r="L25" s="23"/>
      <c r="M25" s="23"/>
      <c r="N25" s="151"/>
      <c r="O25" s="151"/>
      <c r="P25" s="151"/>
      <c r="Q25" s="23"/>
      <c r="R25" s="23"/>
      <c r="S25" s="23"/>
      <c r="T25" s="23"/>
      <c r="U25" s="107"/>
      <c r="V25" s="23"/>
      <c r="W25" s="23"/>
    </row>
    <row r="26" ht="22.5" customHeight="1" spans="1:23">
      <c r="A26" s="150" t="s">
        <v>329</v>
      </c>
      <c r="B26" s="150" t="s">
        <v>345</v>
      </c>
      <c r="C26" s="21" t="s">
        <v>344</v>
      </c>
      <c r="D26" s="150" t="s">
        <v>72</v>
      </c>
      <c r="E26" s="150" t="s">
        <v>93</v>
      </c>
      <c r="F26" s="150" t="s">
        <v>189</v>
      </c>
      <c r="G26" s="150" t="s">
        <v>274</v>
      </c>
      <c r="H26" s="150" t="s">
        <v>275</v>
      </c>
      <c r="I26" s="23">
        <v>92000</v>
      </c>
      <c r="J26" s="23">
        <v>92000</v>
      </c>
      <c r="K26" s="23">
        <v>92000</v>
      </c>
      <c r="L26" s="23"/>
      <c r="M26" s="23"/>
      <c r="N26" s="151"/>
      <c r="O26" s="151"/>
      <c r="P26" s="151"/>
      <c r="Q26" s="23"/>
      <c r="R26" s="23"/>
      <c r="S26" s="23"/>
      <c r="T26" s="23"/>
      <c r="U26" s="107"/>
      <c r="V26" s="23"/>
      <c r="W26" s="23"/>
    </row>
    <row r="27" ht="22.5" customHeight="1" spans="1:23">
      <c r="A27" s="149" t="s">
        <v>346</v>
      </c>
      <c r="B27" s="24"/>
      <c r="C27" s="24"/>
      <c r="D27" s="24"/>
      <c r="E27" s="24"/>
      <c r="F27" s="24"/>
      <c r="G27" s="24"/>
      <c r="H27" s="24"/>
      <c r="I27" s="23">
        <v>200000</v>
      </c>
      <c r="J27" s="23">
        <v>200000</v>
      </c>
      <c r="K27" s="23">
        <v>200000</v>
      </c>
      <c r="L27" s="23"/>
      <c r="M27" s="23"/>
      <c r="N27" s="151"/>
      <c r="O27" s="151"/>
      <c r="P27" s="151"/>
      <c r="Q27" s="23"/>
      <c r="R27" s="23"/>
      <c r="S27" s="23"/>
      <c r="T27" s="23"/>
      <c r="U27" s="107"/>
      <c r="V27" s="23"/>
      <c r="W27" s="23"/>
    </row>
    <row r="28" ht="22.5" customHeight="1" spans="1:23">
      <c r="A28" s="150" t="s">
        <v>329</v>
      </c>
      <c r="B28" s="150" t="s">
        <v>347</v>
      </c>
      <c r="C28" s="21" t="s">
        <v>346</v>
      </c>
      <c r="D28" s="150" t="s">
        <v>72</v>
      </c>
      <c r="E28" s="150" t="s">
        <v>91</v>
      </c>
      <c r="F28" s="150" t="s">
        <v>189</v>
      </c>
      <c r="G28" s="150" t="s">
        <v>274</v>
      </c>
      <c r="H28" s="150" t="s">
        <v>275</v>
      </c>
      <c r="I28" s="23">
        <v>200000</v>
      </c>
      <c r="J28" s="23">
        <v>200000</v>
      </c>
      <c r="K28" s="23">
        <v>200000</v>
      </c>
      <c r="L28" s="23"/>
      <c r="M28" s="23"/>
      <c r="N28" s="151"/>
      <c r="O28" s="151"/>
      <c r="P28" s="151"/>
      <c r="Q28" s="23"/>
      <c r="R28" s="23"/>
      <c r="S28" s="23"/>
      <c r="T28" s="23"/>
      <c r="U28" s="107"/>
      <c r="V28" s="23"/>
      <c r="W28" s="23"/>
    </row>
    <row r="29" ht="22.5" customHeight="1" spans="1:23">
      <c r="A29" s="149" t="s">
        <v>348</v>
      </c>
      <c r="B29" s="24"/>
      <c r="C29" s="24"/>
      <c r="D29" s="24"/>
      <c r="E29" s="24"/>
      <c r="F29" s="24"/>
      <c r="G29" s="24"/>
      <c r="H29" s="24"/>
      <c r="I29" s="23">
        <v>19000</v>
      </c>
      <c r="J29" s="23">
        <v>19000</v>
      </c>
      <c r="K29" s="23">
        <v>19000</v>
      </c>
      <c r="L29" s="23"/>
      <c r="M29" s="23"/>
      <c r="N29" s="151"/>
      <c r="O29" s="151"/>
      <c r="P29" s="151"/>
      <c r="Q29" s="23"/>
      <c r="R29" s="23"/>
      <c r="S29" s="23"/>
      <c r="T29" s="23"/>
      <c r="U29" s="107"/>
      <c r="V29" s="23"/>
      <c r="W29" s="23"/>
    </row>
    <row r="30" ht="22.5" customHeight="1" spans="1:23">
      <c r="A30" s="150" t="s">
        <v>329</v>
      </c>
      <c r="B30" s="150" t="s">
        <v>349</v>
      </c>
      <c r="C30" s="21" t="s">
        <v>348</v>
      </c>
      <c r="D30" s="150" t="s">
        <v>72</v>
      </c>
      <c r="E30" s="150" t="s">
        <v>93</v>
      </c>
      <c r="F30" s="150" t="s">
        <v>189</v>
      </c>
      <c r="G30" s="150" t="s">
        <v>274</v>
      </c>
      <c r="H30" s="150" t="s">
        <v>275</v>
      </c>
      <c r="I30" s="23">
        <v>19000</v>
      </c>
      <c r="J30" s="23">
        <v>19000</v>
      </c>
      <c r="K30" s="23">
        <v>19000</v>
      </c>
      <c r="L30" s="23"/>
      <c r="M30" s="23"/>
      <c r="N30" s="151"/>
      <c r="O30" s="151"/>
      <c r="P30" s="151"/>
      <c r="Q30" s="23"/>
      <c r="R30" s="23"/>
      <c r="S30" s="23"/>
      <c r="T30" s="23"/>
      <c r="U30" s="107"/>
      <c r="V30" s="23"/>
      <c r="W30" s="23"/>
    </row>
    <row r="31" ht="22.5" customHeight="1" spans="1:23">
      <c r="A31" s="149" t="s">
        <v>350</v>
      </c>
      <c r="B31" s="24"/>
      <c r="C31" s="24"/>
      <c r="D31" s="24"/>
      <c r="E31" s="24"/>
      <c r="F31" s="24"/>
      <c r="G31" s="24"/>
      <c r="H31" s="24"/>
      <c r="I31" s="23">
        <v>30000</v>
      </c>
      <c r="J31" s="23">
        <v>30000</v>
      </c>
      <c r="K31" s="23">
        <v>30000</v>
      </c>
      <c r="L31" s="23"/>
      <c r="M31" s="23"/>
      <c r="N31" s="151"/>
      <c r="O31" s="151"/>
      <c r="P31" s="151"/>
      <c r="Q31" s="23"/>
      <c r="R31" s="23"/>
      <c r="S31" s="23"/>
      <c r="T31" s="23"/>
      <c r="U31" s="107"/>
      <c r="V31" s="23"/>
      <c r="W31" s="23"/>
    </row>
    <row r="32" ht="22.5" customHeight="1" spans="1:23">
      <c r="A32" s="150" t="s">
        <v>329</v>
      </c>
      <c r="B32" s="150" t="s">
        <v>351</v>
      </c>
      <c r="C32" s="21" t="s">
        <v>350</v>
      </c>
      <c r="D32" s="150" t="s">
        <v>72</v>
      </c>
      <c r="E32" s="150" t="s">
        <v>93</v>
      </c>
      <c r="F32" s="150" t="s">
        <v>189</v>
      </c>
      <c r="G32" s="150" t="s">
        <v>274</v>
      </c>
      <c r="H32" s="150" t="s">
        <v>275</v>
      </c>
      <c r="I32" s="23">
        <v>30000</v>
      </c>
      <c r="J32" s="23">
        <v>30000</v>
      </c>
      <c r="K32" s="23">
        <v>30000</v>
      </c>
      <c r="L32" s="23"/>
      <c r="M32" s="23"/>
      <c r="N32" s="151"/>
      <c r="O32" s="151"/>
      <c r="P32" s="151"/>
      <c r="Q32" s="23"/>
      <c r="R32" s="23"/>
      <c r="S32" s="23"/>
      <c r="T32" s="23"/>
      <c r="U32" s="107"/>
      <c r="V32" s="23"/>
      <c r="W32" s="23"/>
    </row>
    <row r="33" ht="22.5" customHeight="1" spans="1:23">
      <c r="A33" s="149" t="s">
        <v>352</v>
      </c>
      <c r="B33" s="24"/>
      <c r="C33" s="24"/>
      <c r="D33" s="24"/>
      <c r="E33" s="24"/>
      <c r="F33" s="24"/>
      <c r="G33" s="24"/>
      <c r="H33" s="24"/>
      <c r="I33" s="23">
        <v>23000</v>
      </c>
      <c r="J33" s="23">
        <v>23000</v>
      </c>
      <c r="K33" s="23">
        <v>23000</v>
      </c>
      <c r="L33" s="23"/>
      <c r="M33" s="23"/>
      <c r="N33" s="151"/>
      <c r="O33" s="151"/>
      <c r="P33" s="151"/>
      <c r="Q33" s="23"/>
      <c r="R33" s="23"/>
      <c r="S33" s="23"/>
      <c r="T33" s="23"/>
      <c r="U33" s="107"/>
      <c r="V33" s="23"/>
      <c r="W33" s="23"/>
    </row>
    <row r="34" ht="22.5" customHeight="1" spans="1:23">
      <c r="A34" s="150" t="s">
        <v>329</v>
      </c>
      <c r="B34" s="150" t="s">
        <v>353</v>
      </c>
      <c r="C34" s="21" t="s">
        <v>352</v>
      </c>
      <c r="D34" s="150" t="s">
        <v>72</v>
      </c>
      <c r="E34" s="150" t="s">
        <v>93</v>
      </c>
      <c r="F34" s="150" t="s">
        <v>189</v>
      </c>
      <c r="G34" s="150" t="s">
        <v>274</v>
      </c>
      <c r="H34" s="150" t="s">
        <v>275</v>
      </c>
      <c r="I34" s="23">
        <v>23000</v>
      </c>
      <c r="J34" s="23">
        <v>23000</v>
      </c>
      <c r="K34" s="23">
        <v>23000</v>
      </c>
      <c r="L34" s="23"/>
      <c r="M34" s="23"/>
      <c r="N34" s="151"/>
      <c r="O34" s="151"/>
      <c r="P34" s="151"/>
      <c r="Q34" s="23"/>
      <c r="R34" s="23"/>
      <c r="S34" s="23"/>
      <c r="T34" s="23"/>
      <c r="U34" s="107"/>
      <c r="V34" s="23"/>
      <c r="W34" s="23"/>
    </row>
    <row r="35" ht="22.5" customHeight="1" spans="1:23">
      <c r="A35" s="149" t="s">
        <v>354</v>
      </c>
      <c r="B35" s="24"/>
      <c r="C35" s="24"/>
      <c r="D35" s="24"/>
      <c r="E35" s="24"/>
      <c r="F35" s="24"/>
      <c r="G35" s="24"/>
      <c r="H35" s="24"/>
      <c r="I35" s="23">
        <v>20000</v>
      </c>
      <c r="J35" s="23">
        <v>20000</v>
      </c>
      <c r="K35" s="23">
        <v>20000</v>
      </c>
      <c r="L35" s="23"/>
      <c r="M35" s="23"/>
      <c r="N35" s="151"/>
      <c r="O35" s="151"/>
      <c r="P35" s="151"/>
      <c r="Q35" s="23"/>
      <c r="R35" s="23"/>
      <c r="S35" s="23"/>
      <c r="T35" s="23"/>
      <c r="U35" s="107"/>
      <c r="V35" s="23"/>
      <c r="W35" s="23"/>
    </row>
    <row r="36" ht="22.5" customHeight="1" spans="1:23">
      <c r="A36" s="150" t="s">
        <v>329</v>
      </c>
      <c r="B36" s="150" t="s">
        <v>355</v>
      </c>
      <c r="C36" s="21" t="s">
        <v>354</v>
      </c>
      <c r="D36" s="150" t="s">
        <v>72</v>
      </c>
      <c r="E36" s="150" t="s">
        <v>93</v>
      </c>
      <c r="F36" s="150" t="s">
        <v>189</v>
      </c>
      <c r="G36" s="150" t="s">
        <v>274</v>
      </c>
      <c r="H36" s="150" t="s">
        <v>275</v>
      </c>
      <c r="I36" s="23">
        <v>20000</v>
      </c>
      <c r="J36" s="23">
        <v>20000</v>
      </c>
      <c r="K36" s="23">
        <v>20000</v>
      </c>
      <c r="L36" s="23"/>
      <c r="M36" s="23"/>
      <c r="N36" s="151"/>
      <c r="O36" s="151"/>
      <c r="P36" s="151"/>
      <c r="Q36" s="23"/>
      <c r="R36" s="23"/>
      <c r="S36" s="23"/>
      <c r="T36" s="23"/>
      <c r="U36" s="107"/>
      <c r="V36" s="23"/>
      <c r="W36" s="23"/>
    </row>
    <row r="37" ht="22.5" customHeight="1" spans="1:23">
      <c r="A37" s="149" t="s">
        <v>356</v>
      </c>
      <c r="B37" s="24"/>
      <c r="C37" s="24"/>
      <c r="D37" s="24"/>
      <c r="E37" s="24"/>
      <c r="F37" s="24"/>
      <c r="G37" s="24"/>
      <c r="H37" s="24"/>
      <c r="I37" s="23">
        <v>30000</v>
      </c>
      <c r="J37" s="23">
        <v>30000</v>
      </c>
      <c r="K37" s="23">
        <v>30000</v>
      </c>
      <c r="L37" s="23"/>
      <c r="M37" s="23"/>
      <c r="N37" s="151"/>
      <c r="O37" s="151"/>
      <c r="P37" s="151"/>
      <c r="Q37" s="23"/>
      <c r="R37" s="23"/>
      <c r="S37" s="23"/>
      <c r="T37" s="23"/>
      <c r="U37" s="107"/>
      <c r="V37" s="23"/>
      <c r="W37" s="23"/>
    </row>
    <row r="38" ht="22.5" customHeight="1" spans="1:23">
      <c r="A38" s="150" t="s">
        <v>329</v>
      </c>
      <c r="B38" s="150" t="s">
        <v>357</v>
      </c>
      <c r="C38" s="21" t="s">
        <v>356</v>
      </c>
      <c r="D38" s="150" t="s">
        <v>72</v>
      </c>
      <c r="E38" s="150" t="s">
        <v>101</v>
      </c>
      <c r="F38" s="150" t="s">
        <v>194</v>
      </c>
      <c r="G38" s="150" t="s">
        <v>274</v>
      </c>
      <c r="H38" s="150" t="s">
        <v>275</v>
      </c>
      <c r="I38" s="23">
        <v>30000</v>
      </c>
      <c r="J38" s="23">
        <v>30000</v>
      </c>
      <c r="K38" s="23">
        <v>30000</v>
      </c>
      <c r="L38" s="23"/>
      <c r="M38" s="23"/>
      <c r="N38" s="151"/>
      <c r="O38" s="151"/>
      <c r="P38" s="151"/>
      <c r="Q38" s="23"/>
      <c r="R38" s="23"/>
      <c r="S38" s="23"/>
      <c r="T38" s="23"/>
      <c r="U38" s="107"/>
      <c r="V38" s="23"/>
      <c r="W38" s="23"/>
    </row>
    <row r="39" ht="22.5" customHeight="1" spans="1:23">
      <c r="A39" s="149" t="s">
        <v>358</v>
      </c>
      <c r="B39" s="24"/>
      <c r="C39" s="24"/>
      <c r="D39" s="24"/>
      <c r="E39" s="24"/>
      <c r="F39" s="24"/>
      <c r="G39" s="24"/>
      <c r="H39" s="24"/>
      <c r="I39" s="23">
        <v>282000</v>
      </c>
      <c r="J39" s="23">
        <v>282000</v>
      </c>
      <c r="K39" s="23">
        <v>282000</v>
      </c>
      <c r="L39" s="23"/>
      <c r="M39" s="23"/>
      <c r="N39" s="151"/>
      <c r="O39" s="151"/>
      <c r="P39" s="151"/>
      <c r="Q39" s="23"/>
      <c r="R39" s="23"/>
      <c r="S39" s="23"/>
      <c r="T39" s="23"/>
      <c r="U39" s="107"/>
      <c r="V39" s="23"/>
      <c r="W39" s="23"/>
    </row>
    <row r="40" ht="22.5" customHeight="1" spans="1:23">
      <c r="A40" s="150" t="s">
        <v>329</v>
      </c>
      <c r="B40" s="150" t="s">
        <v>359</v>
      </c>
      <c r="C40" s="21" t="s">
        <v>358</v>
      </c>
      <c r="D40" s="150" t="s">
        <v>72</v>
      </c>
      <c r="E40" s="150" t="s">
        <v>93</v>
      </c>
      <c r="F40" s="150" t="s">
        <v>189</v>
      </c>
      <c r="G40" s="150" t="s">
        <v>296</v>
      </c>
      <c r="H40" s="150" t="s">
        <v>297</v>
      </c>
      <c r="I40" s="23">
        <v>282000</v>
      </c>
      <c r="J40" s="23">
        <v>282000</v>
      </c>
      <c r="K40" s="23">
        <v>282000</v>
      </c>
      <c r="L40" s="23"/>
      <c r="M40" s="23"/>
      <c r="N40" s="151"/>
      <c r="O40" s="151"/>
      <c r="P40" s="151"/>
      <c r="Q40" s="23"/>
      <c r="R40" s="23"/>
      <c r="S40" s="23"/>
      <c r="T40" s="23"/>
      <c r="U40" s="107"/>
      <c r="V40" s="23"/>
      <c r="W40" s="23"/>
    </row>
    <row r="41" ht="22.5" customHeight="1" spans="1:23">
      <c r="A41" s="149" t="s">
        <v>360</v>
      </c>
      <c r="B41" s="24"/>
      <c r="C41" s="24"/>
      <c r="D41" s="24"/>
      <c r="E41" s="24"/>
      <c r="F41" s="24"/>
      <c r="G41" s="24"/>
      <c r="H41" s="24"/>
      <c r="I41" s="23">
        <v>250000</v>
      </c>
      <c r="J41" s="23">
        <v>250000</v>
      </c>
      <c r="K41" s="23">
        <v>250000</v>
      </c>
      <c r="L41" s="23"/>
      <c r="M41" s="23"/>
      <c r="N41" s="151"/>
      <c r="O41" s="151"/>
      <c r="P41" s="151"/>
      <c r="Q41" s="23"/>
      <c r="R41" s="23"/>
      <c r="S41" s="23"/>
      <c r="T41" s="23"/>
      <c r="U41" s="107"/>
      <c r="V41" s="23"/>
      <c r="W41" s="23"/>
    </row>
    <row r="42" ht="22.5" customHeight="1" spans="1:23">
      <c r="A42" s="150" t="s">
        <v>329</v>
      </c>
      <c r="B42" s="150" t="s">
        <v>361</v>
      </c>
      <c r="C42" s="21" t="s">
        <v>360</v>
      </c>
      <c r="D42" s="150" t="s">
        <v>72</v>
      </c>
      <c r="E42" s="150" t="s">
        <v>93</v>
      </c>
      <c r="F42" s="150" t="s">
        <v>189</v>
      </c>
      <c r="G42" s="150" t="s">
        <v>362</v>
      </c>
      <c r="H42" s="150" t="s">
        <v>363</v>
      </c>
      <c r="I42" s="23">
        <v>250000</v>
      </c>
      <c r="J42" s="23">
        <v>250000</v>
      </c>
      <c r="K42" s="23">
        <v>250000</v>
      </c>
      <c r="L42" s="23"/>
      <c r="M42" s="23"/>
      <c r="N42" s="151"/>
      <c r="O42" s="151"/>
      <c r="P42" s="151"/>
      <c r="Q42" s="23"/>
      <c r="R42" s="23"/>
      <c r="S42" s="23"/>
      <c r="T42" s="23"/>
      <c r="U42" s="107"/>
      <c r="V42" s="23"/>
      <c r="W42" s="23"/>
    </row>
    <row r="43" ht="22.5" customHeight="1" spans="1:23">
      <c r="A43" s="149" t="s">
        <v>364</v>
      </c>
      <c r="B43" s="24"/>
      <c r="C43" s="24"/>
      <c r="D43" s="24"/>
      <c r="E43" s="24"/>
      <c r="F43" s="24"/>
      <c r="G43" s="24"/>
      <c r="H43" s="24"/>
      <c r="I43" s="23">
        <v>100000</v>
      </c>
      <c r="J43" s="23">
        <v>100000</v>
      </c>
      <c r="K43" s="23">
        <v>100000</v>
      </c>
      <c r="L43" s="23"/>
      <c r="M43" s="23"/>
      <c r="N43" s="151"/>
      <c r="O43" s="151"/>
      <c r="P43" s="151"/>
      <c r="Q43" s="23"/>
      <c r="R43" s="23"/>
      <c r="S43" s="23"/>
      <c r="T43" s="23"/>
      <c r="U43" s="107"/>
      <c r="V43" s="23"/>
      <c r="W43" s="23"/>
    </row>
    <row r="44" ht="22.5" customHeight="1" spans="1:23">
      <c r="A44" s="150" t="s">
        <v>329</v>
      </c>
      <c r="B44" s="150" t="s">
        <v>365</v>
      </c>
      <c r="C44" s="21" t="s">
        <v>364</v>
      </c>
      <c r="D44" s="150" t="s">
        <v>72</v>
      </c>
      <c r="E44" s="150" t="s">
        <v>93</v>
      </c>
      <c r="F44" s="150" t="s">
        <v>189</v>
      </c>
      <c r="G44" s="150" t="s">
        <v>274</v>
      </c>
      <c r="H44" s="150" t="s">
        <v>275</v>
      </c>
      <c r="I44" s="23">
        <v>100000</v>
      </c>
      <c r="J44" s="23">
        <v>100000</v>
      </c>
      <c r="K44" s="23">
        <v>100000</v>
      </c>
      <c r="L44" s="23"/>
      <c r="M44" s="23"/>
      <c r="N44" s="151"/>
      <c r="O44" s="151"/>
      <c r="P44" s="151"/>
      <c r="Q44" s="23"/>
      <c r="R44" s="23"/>
      <c r="S44" s="23"/>
      <c r="T44" s="23"/>
      <c r="U44" s="107"/>
      <c r="V44" s="23"/>
      <c r="W44" s="23"/>
    </row>
    <row r="45" ht="22.5" customHeight="1" spans="1:23">
      <c r="A45" s="149" t="s">
        <v>366</v>
      </c>
      <c r="B45" s="24"/>
      <c r="C45" s="24"/>
      <c r="D45" s="24"/>
      <c r="E45" s="24"/>
      <c r="F45" s="24"/>
      <c r="G45" s="24"/>
      <c r="H45" s="24"/>
      <c r="I45" s="23">
        <v>148387.2</v>
      </c>
      <c r="J45" s="23">
        <v>148387.2</v>
      </c>
      <c r="K45" s="23">
        <v>148387.2</v>
      </c>
      <c r="L45" s="23"/>
      <c r="M45" s="23"/>
      <c r="N45" s="151"/>
      <c r="O45" s="151"/>
      <c r="P45" s="151"/>
      <c r="Q45" s="23"/>
      <c r="R45" s="23"/>
      <c r="S45" s="23"/>
      <c r="T45" s="23"/>
      <c r="U45" s="107"/>
      <c r="V45" s="23"/>
      <c r="W45" s="23"/>
    </row>
    <row r="46" ht="22.5" customHeight="1" spans="1:23">
      <c r="A46" s="150" t="s">
        <v>329</v>
      </c>
      <c r="B46" s="150" t="s">
        <v>367</v>
      </c>
      <c r="C46" s="21" t="s">
        <v>366</v>
      </c>
      <c r="D46" s="150" t="s">
        <v>72</v>
      </c>
      <c r="E46" s="150" t="s">
        <v>112</v>
      </c>
      <c r="F46" s="150" t="s">
        <v>200</v>
      </c>
      <c r="G46" s="150" t="s">
        <v>368</v>
      </c>
      <c r="H46" s="150" t="s">
        <v>369</v>
      </c>
      <c r="I46" s="23">
        <v>148387.2</v>
      </c>
      <c r="J46" s="23">
        <v>148387.2</v>
      </c>
      <c r="K46" s="23">
        <v>148387.2</v>
      </c>
      <c r="L46" s="23"/>
      <c r="M46" s="23"/>
      <c r="N46" s="151"/>
      <c r="O46" s="151"/>
      <c r="P46" s="151"/>
      <c r="Q46" s="23"/>
      <c r="R46" s="23"/>
      <c r="S46" s="23"/>
      <c r="T46" s="23"/>
      <c r="U46" s="107"/>
      <c r="V46" s="23"/>
      <c r="W46" s="23"/>
    </row>
    <row r="47" ht="22.5" customHeight="1" spans="1:23">
      <c r="A47" s="34" t="s">
        <v>138</v>
      </c>
      <c r="B47" s="35"/>
      <c r="C47" s="35"/>
      <c r="D47" s="35"/>
      <c r="E47" s="35"/>
      <c r="F47" s="35"/>
      <c r="G47" s="35"/>
      <c r="H47" s="36"/>
      <c r="I47" s="23">
        <v>5283331.2</v>
      </c>
      <c r="J47" s="23">
        <v>5283331.2</v>
      </c>
      <c r="K47" s="152">
        <v>5283331.2</v>
      </c>
      <c r="L47" s="23"/>
      <c r="M47" s="23"/>
      <c r="N47" s="151"/>
      <c r="O47" s="151"/>
      <c r="P47" s="151"/>
      <c r="Q47" s="23"/>
      <c r="R47" s="23"/>
      <c r="S47" s="23"/>
      <c r="T47" s="23"/>
      <c r="U47" s="153"/>
      <c r="V47" s="23"/>
      <c r="W47" s="23"/>
    </row>
  </sheetData>
  <mergeCells count="46">
    <mergeCell ref="A2:W2"/>
    <mergeCell ref="A3:H3"/>
    <mergeCell ref="J4:M4"/>
    <mergeCell ref="N4:P4"/>
    <mergeCell ref="R4:W4"/>
    <mergeCell ref="A9:C9"/>
    <mergeCell ref="A9:C9"/>
    <mergeCell ref="A11:C11"/>
    <mergeCell ref="A13:C13"/>
    <mergeCell ref="A16:C16"/>
    <mergeCell ref="A20:C20"/>
    <mergeCell ref="A23:C23"/>
    <mergeCell ref="A25:C25"/>
    <mergeCell ref="A27:C27"/>
    <mergeCell ref="A29:C29"/>
    <mergeCell ref="A31:C31"/>
    <mergeCell ref="A33:C33"/>
    <mergeCell ref="A35:C35"/>
    <mergeCell ref="A37:C37"/>
    <mergeCell ref="A39:C39"/>
    <mergeCell ref="A41:C41"/>
    <mergeCell ref="A43:C43"/>
    <mergeCell ref="A45:C45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70"/>
  <sheetViews>
    <sheetView showZeros="0" topLeftCell="A7" workbookViewId="0">
      <selection activeCell="A1" sqref="A1"/>
    </sheetView>
  </sheetViews>
  <sheetFormatPr defaultColWidth="10.712962962963" defaultRowHeight="12" customHeight="1"/>
  <cols>
    <col min="1" max="1" width="40" customWidth="1"/>
    <col min="2" max="2" width="56" customWidth="1"/>
    <col min="3" max="5" width="21.2777777777778" customWidth="1"/>
    <col min="6" max="6" width="14" customWidth="1"/>
    <col min="7" max="7" width="19.8518518518519" customWidth="1"/>
    <col min="8" max="9" width="14" customWidth="1"/>
    <col min="10" max="10" width="32.1388888888889" customWidth="1"/>
  </cols>
  <sheetData>
    <row r="1" ht="15" customHeight="1" spans="1:10">
      <c r="J1" s="83" t="s">
        <v>370</v>
      </c>
    </row>
    <row r="2" ht="36.75" customHeight="1" spans="1:10">
      <c r="A2" s="4" t="s">
        <v>371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10">
      <c r="A3" s="55" t="str">
        <f>"单位名称："&amp;"德钦县霞若傈僳族乡人民政府"</f>
        <v>单位名称：德钦县霞若傈僳族乡人民政府</v>
      </c>
      <c r="B3" s="56"/>
    </row>
    <row r="4" ht="44.25" customHeight="1" spans="1:10">
      <c r="A4" s="45" t="s">
        <v>372</v>
      </c>
      <c r="B4" s="45" t="s">
        <v>373</v>
      </c>
      <c r="C4" s="45" t="s">
        <v>374</v>
      </c>
      <c r="D4" s="45" t="s">
        <v>375</v>
      </c>
      <c r="E4" s="45" t="s">
        <v>376</v>
      </c>
      <c r="F4" s="57" t="s">
        <v>377</v>
      </c>
      <c r="G4" s="45" t="s">
        <v>378</v>
      </c>
      <c r="H4" s="57" t="s">
        <v>379</v>
      </c>
      <c r="I4" s="57" t="s">
        <v>380</v>
      </c>
      <c r="J4" s="45" t="s">
        <v>381</v>
      </c>
    </row>
    <row r="5" ht="19.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</row>
    <row r="6" ht="22.5" customHeight="1" spans="1:10">
      <c r="A6" s="139" t="s">
        <v>72</v>
      </c>
      <c r="B6" s="58"/>
      <c r="C6" s="58"/>
      <c r="D6" s="58"/>
      <c r="E6" s="139"/>
      <c r="F6" s="58"/>
      <c r="G6" s="139"/>
      <c r="H6" s="58"/>
      <c r="I6" s="58"/>
      <c r="J6" s="139"/>
    </row>
    <row r="7" ht="22.5" customHeight="1" spans="1:10">
      <c r="A7" s="139" t="str">
        <f>"   "&amp;"纪委工作经费"</f>
        <v>   纪委工作经费</v>
      </c>
      <c r="B7" s="140" t="s">
        <v>382</v>
      </c>
      <c r="C7" s="141"/>
      <c r="D7" s="141"/>
      <c r="E7" s="141"/>
      <c r="F7" s="142"/>
      <c r="G7" s="141"/>
      <c r="H7" s="142"/>
      <c r="I7" s="142"/>
      <c r="J7" s="141"/>
    </row>
    <row r="8" ht="22.5" customHeight="1" spans="1:10">
      <c r="A8" s="139"/>
      <c r="B8" s="140"/>
      <c r="C8" s="141" t="s">
        <v>383</v>
      </c>
      <c r="D8" s="141" t="s">
        <v>384</v>
      </c>
      <c r="E8" s="141" t="s">
        <v>385</v>
      </c>
      <c r="F8" s="142" t="s">
        <v>386</v>
      </c>
      <c r="G8" s="141" t="s">
        <v>387</v>
      </c>
      <c r="H8" s="142" t="s">
        <v>388</v>
      </c>
      <c r="I8" s="142" t="s">
        <v>389</v>
      </c>
      <c r="J8" s="141" t="s">
        <v>390</v>
      </c>
    </row>
    <row r="9" ht="22.5" customHeight="1" spans="1:10">
      <c r="A9" s="24"/>
      <c r="B9" s="24"/>
      <c r="C9" s="141" t="s">
        <v>383</v>
      </c>
      <c r="D9" s="141" t="s">
        <v>384</v>
      </c>
      <c r="E9" s="141" t="s">
        <v>391</v>
      </c>
      <c r="F9" s="142" t="s">
        <v>386</v>
      </c>
      <c r="G9" s="141" t="s">
        <v>392</v>
      </c>
      <c r="H9" s="142" t="s">
        <v>388</v>
      </c>
      <c r="I9" s="142" t="s">
        <v>389</v>
      </c>
      <c r="J9" s="141" t="s">
        <v>393</v>
      </c>
    </row>
    <row r="10" ht="22.5" customHeight="1" spans="1:10">
      <c r="A10" s="24"/>
      <c r="B10" s="24"/>
      <c r="C10" s="141" t="s">
        <v>383</v>
      </c>
      <c r="D10" s="141" t="s">
        <v>384</v>
      </c>
      <c r="E10" s="141" t="s">
        <v>394</v>
      </c>
      <c r="F10" s="142" t="s">
        <v>386</v>
      </c>
      <c r="G10" s="141" t="s">
        <v>183</v>
      </c>
      <c r="H10" s="142" t="s">
        <v>388</v>
      </c>
      <c r="I10" s="142" t="s">
        <v>389</v>
      </c>
      <c r="J10" s="141" t="s">
        <v>395</v>
      </c>
    </row>
    <row r="11" ht="22.5" customHeight="1" spans="1:10">
      <c r="A11" s="24"/>
      <c r="B11" s="24"/>
      <c r="C11" s="141" t="s">
        <v>383</v>
      </c>
      <c r="D11" s="141" t="s">
        <v>396</v>
      </c>
      <c r="E11" s="141" t="s">
        <v>397</v>
      </c>
      <c r="F11" s="142" t="s">
        <v>398</v>
      </c>
      <c r="G11" s="141" t="s">
        <v>399</v>
      </c>
      <c r="H11" s="142" t="s">
        <v>400</v>
      </c>
      <c r="I11" s="142" t="s">
        <v>389</v>
      </c>
      <c r="J11" s="141" t="s">
        <v>401</v>
      </c>
    </row>
    <row r="12" ht="22.5" customHeight="1" spans="1:10">
      <c r="A12" s="24"/>
      <c r="B12" s="24"/>
      <c r="C12" s="141" t="s">
        <v>383</v>
      </c>
      <c r="D12" s="141" t="s">
        <v>396</v>
      </c>
      <c r="E12" s="141" t="s">
        <v>402</v>
      </c>
      <c r="F12" s="142" t="s">
        <v>386</v>
      </c>
      <c r="G12" s="141" t="s">
        <v>403</v>
      </c>
      <c r="H12" s="142" t="s">
        <v>400</v>
      </c>
      <c r="I12" s="142" t="s">
        <v>389</v>
      </c>
      <c r="J12" s="141" t="s">
        <v>404</v>
      </c>
    </row>
    <row r="13" ht="22.5" customHeight="1" spans="1:10">
      <c r="A13" s="24"/>
      <c r="B13" s="24"/>
      <c r="C13" s="141" t="s">
        <v>383</v>
      </c>
      <c r="D13" s="141" t="s">
        <v>396</v>
      </c>
      <c r="E13" s="141" t="s">
        <v>405</v>
      </c>
      <c r="F13" s="142" t="s">
        <v>386</v>
      </c>
      <c r="G13" s="141" t="s">
        <v>406</v>
      </c>
      <c r="H13" s="142" t="s">
        <v>400</v>
      </c>
      <c r="I13" s="142" t="s">
        <v>389</v>
      </c>
      <c r="J13" s="141" t="s">
        <v>407</v>
      </c>
    </row>
    <row r="14" ht="22.5" customHeight="1" spans="1:10">
      <c r="A14" s="24"/>
      <c r="B14" s="24"/>
      <c r="C14" s="141" t="s">
        <v>383</v>
      </c>
      <c r="D14" s="141" t="s">
        <v>408</v>
      </c>
      <c r="E14" s="141" t="s">
        <v>409</v>
      </c>
      <c r="F14" s="142" t="s">
        <v>410</v>
      </c>
      <c r="G14" s="141" t="s">
        <v>411</v>
      </c>
      <c r="H14" s="142" t="s">
        <v>412</v>
      </c>
      <c r="I14" s="142" t="s">
        <v>413</v>
      </c>
      <c r="J14" s="141" t="s">
        <v>414</v>
      </c>
    </row>
    <row r="15" ht="22.5" customHeight="1" spans="1:10">
      <c r="A15" s="24"/>
      <c r="B15" s="24"/>
      <c r="C15" s="141" t="s">
        <v>415</v>
      </c>
      <c r="D15" s="141" t="s">
        <v>416</v>
      </c>
      <c r="E15" s="141" t="s">
        <v>417</v>
      </c>
      <c r="F15" s="142" t="s">
        <v>398</v>
      </c>
      <c r="G15" s="141" t="s">
        <v>418</v>
      </c>
      <c r="H15" s="142"/>
      <c r="I15" s="142" t="s">
        <v>413</v>
      </c>
      <c r="J15" s="141" t="s">
        <v>419</v>
      </c>
    </row>
    <row r="16" ht="22.5" customHeight="1" spans="1:10">
      <c r="A16" s="24"/>
      <c r="B16" s="24"/>
      <c r="C16" s="141" t="s">
        <v>415</v>
      </c>
      <c r="D16" s="141" t="s">
        <v>420</v>
      </c>
      <c r="E16" s="141" t="s">
        <v>421</v>
      </c>
      <c r="F16" s="142" t="s">
        <v>398</v>
      </c>
      <c r="G16" s="141" t="s">
        <v>422</v>
      </c>
      <c r="H16" s="142" t="s">
        <v>423</v>
      </c>
      <c r="I16" s="142" t="s">
        <v>413</v>
      </c>
      <c r="J16" s="141" t="s">
        <v>421</v>
      </c>
    </row>
    <row r="17" ht="22.5" customHeight="1" spans="1:10">
      <c r="A17" s="24"/>
      <c r="B17" s="24"/>
      <c r="C17" s="141" t="s">
        <v>424</v>
      </c>
      <c r="D17" s="141" t="s">
        <v>425</v>
      </c>
      <c r="E17" s="141" t="s">
        <v>426</v>
      </c>
      <c r="F17" s="142" t="s">
        <v>386</v>
      </c>
      <c r="G17" s="141" t="s">
        <v>403</v>
      </c>
      <c r="H17" s="142" t="s">
        <v>400</v>
      </c>
      <c r="I17" s="142" t="s">
        <v>389</v>
      </c>
      <c r="J17" s="141" t="s">
        <v>427</v>
      </c>
    </row>
    <row r="18" ht="22.5" customHeight="1" spans="1:10">
      <c r="A18" s="139" t="str">
        <f>"   "&amp;"德钦县霞若乡基层党组织建设经费"</f>
        <v>   德钦县霞若乡基层党组织建设经费</v>
      </c>
      <c r="B18" s="140" t="s">
        <v>428</v>
      </c>
      <c r="C18" s="24"/>
      <c r="D18" s="24"/>
      <c r="E18" s="24"/>
      <c r="F18" s="24"/>
      <c r="G18" s="24"/>
      <c r="H18" s="24"/>
      <c r="I18" s="24"/>
      <c r="J18" s="24"/>
    </row>
    <row r="19" ht="22.5" customHeight="1" spans="1:10">
      <c r="A19" s="24"/>
      <c r="B19" s="24"/>
      <c r="C19" s="141" t="s">
        <v>383</v>
      </c>
      <c r="D19" s="141" t="s">
        <v>384</v>
      </c>
      <c r="E19" s="141" t="s">
        <v>429</v>
      </c>
      <c r="F19" s="142" t="s">
        <v>386</v>
      </c>
      <c r="G19" s="141" t="s">
        <v>430</v>
      </c>
      <c r="H19" s="142" t="s">
        <v>388</v>
      </c>
      <c r="I19" s="142" t="s">
        <v>389</v>
      </c>
      <c r="J19" s="141" t="s">
        <v>431</v>
      </c>
    </row>
    <row r="20" ht="22.5" customHeight="1" spans="1:10">
      <c r="A20" s="24"/>
      <c r="B20" s="24"/>
      <c r="C20" s="141" t="s">
        <v>383</v>
      </c>
      <c r="D20" s="141" t="s">
        <v>384</v>
      </c>
      <c r="E20" s="141" t="s">
        <v>432</v>
      </c>
      <c r="F20" s="142" t="s">
        <v>386</v>
      </c>
      <c r="G20" s="141" t="s">
        <v>430</v>
      </c>
      <c r="H20" s="142" t="s">
        <v>388</v>
      </c>
      <c r="I20" s="142" t="s">
        <v>389</v>
      </c>
      <c r="J20" s="141" t="s">
        <v>433</v>
      </c>
    </row>
    <row r="21" ht="22.5" customHeight="1" spans="1:10">
      <c r="A21" s="24"/>
      <c r="B21" s="24"/>
      <c r="C21" s="141" t="s">
        <v>383</v>
      </c>
      <c r="D21" s="141" t="s">
        <v>384</v>
      </c>
      <c r="E21" s="141" t="s">
        <v>434</v>
      </c>
      <c r="F21" s="142" t="s">
        <v>386</v>
      </c>
      <c r="G21" s="141" t="s">
        <v>435</v>
      </c>
      <c r="H21" s="142" t="s">
        <v>388</v>
      </c>
      <c r="I21" s="142" t="s">
        <v>389</v>
      </c>
      <c r="J21" s="141" t="s">
        <v>436</v>
      </c>
    </row>
    <row r="22" ht="22.5" customHeight="1" spans="1:10">
      <c r="A22" s="24"/>
      <c r="B22" s="24"/>
      <c r="C22" s="141" t="s">
        <v>383</v>
      </c>
      <c r="D22" s="141" t="s">
        <v>384</v>
      </c>
      <c r="E22" s="141" t="s">
        <v>437</v>
      </c>
      <c r="F22" s="142" t="s">
        <v>386</v>
      </c>
      <c r="G22" s="141" t="s">
        <v>185</v>
      </c>
      <c r="H22" s="142" t="s">
        <v>388</v>
      </c>
      <c r="I22" s="142" t="s">
        <v>389</v>
      </c>
      <c r="J22" s="141" t="s">
        <v>438</v>
      </c>
    </row>
    <row r="23" ht="22.5" customHeight="1" spans="1:10">
      <c r="A23" s="24"/>
      <c r="B23" s="24"/>
      <c r="C23" s="141" t="s">
        <v>383</v>
      </c>
      <c r="D23" s="141" t="s">
        <v>396</v>
      </c>
      <c r="E23" s="141" t="s">
        <v>439</v>
      </c>
      <c r="F23" s="142" t="s">
        <v>398</v>
      </c>
      <c r="G23" s="141" t="s">
        <v>399</v>
      </c>
      <c r="H23" s="142" t="s">
        <v>400</v>
      </c>
      <c r="I23" s="142" t="s">
        <v>389</v>
      </c>
      <c r="J23" s="141" t="s">
        <v>440</v>
      </c>
    </row>
    <row r="24" ht="22.5" customHeight="1" spans="1:10">
      <c r="A24" s="24"/>
      <c r="B24" s="24"/>
      <c r="C24" s="141" t="s">
        <v>383</v>
      </c>
      <c r="D24" s="141" t="s">
        <v>396</v>
      </c>
      <c r="E24" s="141" t="s">
        <v>441</v>
      </c>
      <c r="F24" s="142" t="s">
        <v>386</v>
      </c>
      <c r="G24" s="141" t="s">
        <v>442</v>
      </c>
      <c r="H24" s="142" t="s">
        <v>400</v>
      </c>
      <c r="I24" s="142" t="s">
        <v>389</v>
      </c>
      <c r="J24" s="141" t="s">
        <v>443</v>
      </c>
    </row>
    <row r="25" ht="22.5" customHeight="1" spans="1:10">
      <c r="A25" s="24"/>
      <c r="B25" s="24"/>
      <c r="C25" s="141" t="s">
        <v>383</v>
      </c>
      <c r="D25" s="141" t="s">
        <v>396</v>
      </c>
      <c r="E25" s="141" t="s">
        <v>444</v>
      </c>
      <c r="F25" s="142" t="s">
        <v>386</v>
      </c>
      <c r="G25" s="141" t="s">
        <v>442</v>
      </c>
      <c r="H25" s="142" t="s">
        <v>400</v>
      </c>
      <c r="I25" s="142" t="s">
        <v>389</v>
      </c>
      <c r="J25" s="141" t="s">
        <v>445</v>
      </c>
    </row>
    <row r="26" ht="22.5" customHeight="1" spans="1:10">
      <c r="A26" s="24"/>
      <c r="B26" s="24"/>
      <c r="C26" s="141" t="s">
        <v>383</v>
      </c>
      <c r="D26" s="141" t="s">
        <v>396</v>
      </c>
      <c r="E26" s="141" t="s">
        <v>446</v>
      </c>
      <c r="F26" s="142" t="s">
        <v>386</v>
      </c>
      <c r="G26" s="141" t="s">
        <v>403</v>
      </c>
      <c r="H26" s="142" t="s">
        <v>400</v>
      </c>
      <c r="I26" s="142" t="s">
        <v>389</v>
      </c>
      <c r="J26" s="141" t="s">
        <v>447</v>
      </c>
    </row>
    <row r="27" ht="22.5" customHeight="1" spans="1:10">
      <c r="A27" s="24"/>
      <c r="B27" s="24"/>
      <c r="C27" s="141" t="s">
        <v>383</v>
      </c>
      <c r="D27" s="141" t="s">
        <v>396</v>
      </c>
      <c r="E27" s="141" t="s">
        <v>448</v>
      </c>
      <c r="F27" s="142" t="s">
        <v>386</v>
      </c>
      <c r="G27" s="141" t="s">
        <v>442</v>
      </c>
      <c r="H27" s="142" t="s">
        <v>400</v>
      </c>
      <c r="I27" s="142" t="s">
        <v>389</v>
      </c>
      <c r="J27" s="141" t="s">
        <v>448</v>
      </c>
    </row>
    <row r="28" ht="22.5" customHeight="1" spans="1:10">
      <c r="A28" s="24"/>
      <c r="B28" s="24"/>
      <c r="C28" s="141" t="s">
        <v>383</v>
      </c>
      <c r="D28" s="141" t="s">
        <v>408</v>
      </c>
      <c r="E28" s="141" t="s">
        <v>449</v>
      </c>
      <c r="F28" s="142" t="s">
        <v>410</v>
      </c>
      <c r="G28" s="141" t="s">
        <v>411</v>
      </c>
      <c r="H28" s="142" t="s">
        <v>412</v>
      </c>
      <c r="I28" s="142" t="s">
        <v>413</v>
      </c>
      <c r="J28" s="141" t="s">
        <v>414</v>
      </c>
    </row>
    <row r="29" ht="22.5" customHeight="1" spans="1:10">
      <c r="A29" s="24"/>
      <c r="B29" s="24"/>
      <c r="C29" s="141" t="s">
        <v>415</v>
      </c>
      <c r="D29" s="141" t="s">
        <v>416</v>
      </c>
      <c r="E29" s="141" t="s">
        <v>450</v>
      </c>
      <c r="F29" s="142" t="s">
        <v>398</v>
      </c>
      <c r="G29" s="141" t="s">
        <v>418</v>
      </c>
      <c r="H29" s="142" t="s">
        <v>423</v>
      </c>
      <c r="I29" s="142" t="s">
        <v>413</v>
      </c>
      <c r="J29" s="141" t="s">
        <v>450</v>
      </c>
    </row>
    <row r="30" ht="22.5" customHeight="1" spans="1:10">
      <c r="A30" s="24"/>
      <c r="B30" s="24"/>
      <c r="C30" s="141" t="s">
        <v>415</v>
      </c>
      <c r="D30" s="141" t="s">
        <v>416</v>
      </c>
      <c r="E30" s="141" t="s">
        <v>451</v>
      </c>
      <c r="F30" s="142" t="s">
        <v>398</v>
      </c>
      <c r="G30" s="141" t="s">
        <v>452</v>
      </c>
      <c r="H30" s="142" t="s">
        <v>423</v>
      </c>
      <c r="I30" s="142" t="s">
        <v>413</v>
      </c>
      <c r="J30" s="141" t="s">
        <v>451</v>
      </c>
    </row>
    <row r="31" ht="22.5" customHeight="1" spans="1:10">
      <c r="A31" s="24"/>
      <c r="B31" s="24"/>
      <c r="C31" s="141" t="s">
        <v>415</v>
      </c>
      <c r="D31" s="141" t="s">
        <v>416</v>
      </c>
      <c r="E31" s="141" t="s">
        <v>453</v>
      </c>
      <c r="F31" s="142" t="s">
        <v>398</v>
      </c>
      <c r="G31" s="141" t="s">
        <v>418</v>
      </c>
      <c r="H31" s="142" t="s">
        <v>423</v>
      </c>
      <c r="I31" s="142" t="s">
        <v>413</v>
      </c>
      <c r="J31" s="141" t="s">
        <v>453</v>
      </c>
    </row>
    <row r="32" ht="22.5" customHeight="1" spans="1:10">
      <c r="A32" s="24"/>
      <c r="B32" s="24"/>
      <c r="C32" s="141" t="s">
        <v>415</v>
      </c>
      <c r="D32" s="141" t="s">
        <v>420</v>
      </c>
      <c r="E32" s="141" t="s">
        <v>454</v>
      </c>
      <c r="F32" s="142" t="s">
        <v>398</v>
      </c>
      <c r="G32" s="141" t="s">
        <v>455</v>
      </c>
      <c r="H32" s="142" t="s">
        <v>423</v>
      </c>
      <c r="I32" s="142" t="s">
        <v>413</v>
      </c>
      <c r="J32" s="141" t="s">
        <v>454</v>
      </c>
    </row>
    <row r="33" ht="22.5" customHeight="1" spans="1:10">
      <c r="A33" s="24"/>
      <c r="B33" s="24"/>
      <c r="C33" s="141" t="s">
        <v>424</v>
      </c>
      <c r="D33" s="141" t="s">
        <v>425</v>
      </c>
      <c r="E33" s="141" t="s">
        <v>456</v>
      </c>
      <c r="F33" s="142" t="s">
        <v>386</v>
      </c>
      <c r="G33" s="141" t="s">
        <v>442</v>
      </c>
      <c r="H33" s="142" t="s">
        <v>400</v>
      </c>
      <c r="I33" s="142" t="s">
        <v>389</v>
      </c>
      <c r="J33" s="141" t="s">
        <v>457</v>
      </c>
    </row>
    <row r="34" ht="22.5" customHeight="1" spans="1:10">
      <c r="A34" s="139" t="str">
        <f>"   "&amp;"人大办公专项经费"</f>
        <v>   人大办公专项经费</v>
      </c>
      <c r="B34" s="140" t="s">
        <v>458</v>
      </c>
      <c r="C34" s="24"/>
      <c r="D34" s="24"/>
      <c r="E34" s="24"/>
      <c r="F34" s="24"/>
      <c r="G34" s="24"/>
      <c r="H34" s="24"/>
      <c r="I34" s="24"/>
      <c r="J34" s="24"/>
    </row>
    <row r="35" ht="22.5" customHeight="1" spans="1:10">
      <c r="A35" s="24"/>
      <c r="B35" s="24"/>
      <c r="C35" s="141" t="s">
        <v>383</v>
      </c>
      <c r="D35" s="141" t="s">
        <v>384</v>
      </c>
      <c r="E35" s="141" t="s">
        <v>459</v>
      </c>
      <c r="F35" s="142" t="s">
        <v>386</v>
      </c>
      <c r="G35" s="141" t="s">
        <v>460</v>
      </c>
      <c r="H35" s="142" t="s">
        <v>388</v>
      </c>
      <c r="I35" s="142" t="s">
        <v>389</v>
      </c>
      <c r="J35" s="141" t="s">
        <v>459</v>
      </c>
    </row>
    <row r="36" ht="22.5" customHeight="1" spans="1:10">
      <c r="A36" s="24"/>
      <c r="B36" s="24"/>
      <c r="C36" s="141" t="s">
        <v>383</v>
      </c>
      <c r="D36" s="141" t="s">
        <v>384</v>
      </c>
      <c r="E36" s="141" t="s">
        <v>461</v>
      </c>
      <c r="F36" s="142" t="s">
        <v>386</v>
      </c>
      <c r="G36" s="141" t="s">
        <v>462</v>
      </c>
      <c r="H36" s="142" t="s">
        <v>388</v>
      </c>
      <c r="I36" s="142" t="s">
        <v>389</v>
      </c>
      <c r="J36" s="141" t="s">
        <v>461</v>
      </c>
    </row>
    <row r="37" ht="22.5" customHeight="1" spans="1:10">
      <c r="A37" s="24"/>
      <c r="B37" s="24"/>
      <c r="C37" s="141" t="s">
        <v>383</v>
      </c>
      <c r="D37" s="141" t="s">
        <v>384</v>
      </c>
      <c r="E37" s="141" t="s">
        <v>463</v>
      </c>
      <c r="F37" s="142" t="s">
        <v>386</v>
      </c>
      <c r="G37" s="141" t="s">
        <v>187</v>
      </c>
      <c r="H37" s="142" t="s">
        <v>388</v>
      </c>
      <c r="I37" s="142" t="s">
        <v>389</v>
      </c>
      <c r="J37" s="141" t="s">
        <v>463</v>
      </c>
    </row>
    <row r="38" ht="22.5" customHeight="1" spans="1:10">
      <c r="A38" s="24"/>
      <c r="B38" s="24"/>
      <c r="C38" s="141" t="s">
        <v>383</v>
      </c>
      <c r="D38" s="141" t="s">
        <v>396</v>
      </c>
      <c r="E38" s="141" t="s">
        <v>464</v>
      </c>
      <c r="F38" s="142" t="s">
        <v>398</v>
      </c>
      <c r="G38" s="141" t="s">
        <v>399</v>
      </c>
      <c r="H38" s="142" t="s">
        <v>400</v>
      </c>
      <c r="I38" s="142" t="s">
        <v>389</v>
      </c>
      <c r="J38" s="141" t="s">
        <v>465</v>
      </c>
    </row>
    <row r="39" ht="22.5" customHeight="1" spans="1:10">
      <c r="A39" s="24"/>
      <c r="B39" s="24"/>
      <c r="C39" s="141" t="s">
        <v>383</v>
      </c>
      <c r="D39" s="141" t="s">
        <v>408</v>
      </c>
      <c r="E39" s="141" t="s">
        <v>466</v>
      </c>
      <c r="F39" s="142" t="s">
        <v>410</v>
      </c>
      <c r="G39" s="141" t="s">
        <v>411</v>
      </c>
      <c r="H39" s="142" t="s">
        <v>423</v>
      </c>
      <c r="I39" s="142" t="s">
        <v>413</v>
      </c>
      <c r="J39" s="141" t="s">
        <v>467</v>
      </c>
    </row>
    <row r="40" ht="22.5" customHeight="1" spans="1:10">
      <c r="A40" s="24"/>
      <c r="B40" s="24"/>
      <c r="C40" s="141" t="s">
        <v>415</v>
      </c>
      <c r="D40" s="141" t="s">
        <v>416</v>
      </c>
      <c r="E40" s="141" t="s">
        <v>468</v>
      </c>
      <c r="F40" s="142" t="s">
        <v>398</v>
      </c>
      <c r="G40" s="141" t="s">
        <v>469</v>
      </c>
      <c r="H40" s="142" t="s">
        <v>452</v>
      </c>
      <c r="I40" s="142" t="s">
        <v>413</v>
      </c>
      <c r="J40" s="141" t="s">
        <v>470</v>
      </c>
    </row>
    <row r="41" ht="22.5" customHeight="1" spans="1:10">
      <c r="A41" s="24"/>
      <c r="B41" s="24"/>
      <c r="C41" s="141" t="s">
        <v>415</v>
      </c>
      <c r="D41" s="141" t="s">
        <v>416</v>
      </c>
      <c r="E41" s="141" t="s">
        <v>471</v>
      </c>
      <c r="F41" s="142" t="s">
        <v>398</v>
      </c>
      <c r="G41" s="141" t="s">
        <v>472</v>
      </c>
      <c r="H41" s="142" t="s">
        <v>423</v>
      </c>
      <c r="I41" s="142" t="s">
        <v>413</v>
      </c>
      <c r="J41" s="141" t="s">
        <v>473</v>
      </c>
    </row>
    <row r="42" ht="22.5" customHeight="1" spans="1:10">
      <c r="A42" s="24"/>
      <c r="B42" s="24"/>
      <c r="C42" s="141" t="s">
        <v>415</v>
      </c>
      <c r="D42" s="141" t="s">
        <v>420</v>
      </c>
      <c r="E42" s="141" t="s">
        <v>474</v>
      </c>
      <c r="F42" s="142" t="s">
        <v>398</v>
      </c>
      <c r="G42" s="141" t="s">
        <v>422</v>
      </c>
      <c r="H42" s="142" t="s">
        <v>423</v>
      </c>
      <c r="I42" s="142" t="s">
        <v>413</v>
      </c>
      <c r="J42" s="141" t="s">
        <v>474</v>
      </c>
    </row>
    <row r="43" ht="22.5" customHeight="1" spans="1:10">
      <c r="A43" s="24"/>
      <c r="B43" s="24"/>
      <c r="C43" s="141" t="s">
        <v>424</v>
      </c>
      <c r="D43" s="141" t="s">
        <v>425</v>
      </c>
      <c r="E43" s="141" t="s">
        <v>475</v>
      </c>
      <c r="F43" s="142" t="s">
        <v>386</v>
      </c>
      <c r="G43" s="141" t="s">
        <v>403</v>
      </c>
      <c r="H43" s="142" t="s">
        <v>400</v>
      </c>
      <c r="I43" s="142" t="s">
        <v>389</v>
      </c>
      <c r="J43" s="141" t="s">
        <v>476</v>
      </c>
    </row>
    <row r="44" ht="22.5" customHeight="1" spans="1:10">
      <c r="A44" s="24"/>
      <c r="B44" s="24"/>
      <c r="C44" s="141" t="s">
        <v>477</v>
      </c>
      <c r="D44" s="141" t="s">
        <v>478</v>
      </c>
      <c r="E44" s="141" t="s">
        <v>479</v>
      </c>
      <c r="F44" s="142" t="s">
        <v>398</v>
      </c>
      <c r="G44" s="141" t="s">
        <v>480</v>
      </c>
      <c r="H44" s="142" t="s">
        <v>481</v>
      </c>
      <c r="I44" s="142" t="s">
        <v>389</v>
      </c>
      <c r="J44" s="141" t="s">
        <v>482</v>
      </c>
    </row>
    <row r="45" ht="22.5" customHeight="1" spans="1:10">
      <c r="A45" s="139" t="str">
        <f>"   "&amp;"残疾人专职管理员工资资金"</f>
        <v>   残疾人专职管理员工资资金</v>
      </c>
      <c r="B45" s="140" t="s">
        <v>483</v>
      </c>
      <c r="C45" s="24"/>
      <c r="D45" s="24"/>
      <c r="E45" s="24"/>
      <c r="F45" s="24"/>
      <c r="G45" s="24"/>
      <c r="H45" s="24"/>
      <c r="I45" s="24"/>
      <c r="J45" s="24"/>
    </row>
    <row r="46" ht="22.5" customHeight="1" spans="1:10">
      <c r="A46" s="24"/>
      <c r="B46" s="24"/>
      <c r="C46" s="141" t="s">
        <v>383</v>
      </c>
      <c r="D46" s="141" t="s">
        <v>384</v>
      </c>
      <c r="E46" s="141" t="s">
        <v>484</v>
      </c>
      <c r="F46" s="142" t="s">
        <v>398</v>
      </c>
      <c r="G46" s="141" t="s">
        <v>485</v>
      </c>
      <c r="H46" s="142" t="s">
        <v>486</v>
      </c>
      <c r="I46" s="142" t="s">
        <v>389</v>
      </c>
      <c r="J46" s="141" t="s">
        <v>487</v>
      </c>
    </row>
    <row r="47" ht="22.5" customHeight="1" spans="1:10">
      <c r="A47" s="24"/>
      <c r="B47" s="24"/>
      <c r="C47" s="141" t="s">
        <v>383</v>
      </c>
      <c r="D47" s="141" t="s">
        <v>396</v>
      </c>
      <c r="E47" s="141" t="s">
        <v>488</v>
      </c>
      <c r="F47" s="142" t="s">
        <v>398</v>
      </c>
      <c r="G47" s="141" t="s">
        <v>399</v>
      </c>
      <c r="H47" s="142" t="s">
        <v>400</v>
      </c>
      <c r="I47" s="142" t="s">
        <v>389</v>
      </c>
      <c r="J47" s="141" t="s">
        <v>489</v>
      </c>
    </row>
    <row r="48" ht="22.5" customHeight="1" spans="1:10">
      <c r="A48" s="24"/>
      <c r="B48" s="24"/>
      <c r="C48" s="141" t="s">
        <v>383</v>
      </c>
      <c r="D48" s="141" t="s">
        <v>396</v>
      </c>
      <c r="E48" s="141" t="s">
        <v>490</v>
      </c>
      <c r="F48" s="142" t="s">
        <v>398</v>
      </c>
      <c r="G48" s="141" t="s">
        <v>399</v>
      </c>
      <c r="H48" s="142" t="s">
        <v>400</v>
      </c>
      <c r="I48" s="142" t="s">
        <v>389</v>
      </c>
      <c r="J48" s="141" t="s">
        <v>491</v>
      </c>
    </row>
    <row r="49" ht="22.5" customHeight="1" spans="1:10">
      <c r="A49" s="24"/>
      <c r="B49" s="24"/>
      <c r="C49" s="141" t="s">
        <v>383</v>
      </c>
      <c r="D49" s="141" t="s">
        <v>408</v>
      </c>
      <c r="E49" s="141" t="s">
        <v>492</v>
      </c>
      <c r="F49" s="142" t="s">
        <v>410</v>
      </c>
      <c r="G49" s="141" t="s">
        <v>411</v>
      </c>
      <c r="H49" s="142" t="s">
        <v>412</v>
      </c>
      <c r="I49" s="142" t="s">
        <v>413</v>
      </c>
      <c r="J49" s="141" t="s">
        <v>493</v>
      </c>
    </row>
    <row r="50" ht="22.5" customHeight="1" spans="1:10">
      <c r="A50" s="24"/>
      <c r="B50" s="24"/>
      <c r="C50" s="141" t="s">
        <v>415</v>
      </c>
      <c r="D50" s="141" t="s">
        <v>416</v>
      </c>
      <c r="E50" s="141" t="s">
        <v>494</v>
      </c>
      <c r="F50" s="142" t="s">
        <v>398</v>
      </c>
      <c r="G50" s="141" t="s">
        <v>418</v>
      </c>
      <c r="H50" s="142" t="s">
        <v>423</v>
      </c>
      <c r="I50" s="142" t="s">
        <v>413</v>
      </c>
      <c r="J50" s="141" t="s">
        <v>494</v>
      </c>
    </row>
    <row r="51" ht="22.5" customHeight="1" spans="1:10">
      <c r="A51" s="24"/>
      <c r="B51" s="24"/>
      <c r="C51" s="141" t="s">
        <v>415</v>
      </c>
      <c r="D51" s="141" t="s">
        <v>420</v>
      </c>
      <c r="E51" s="141" t="s">
        <v>495</v>
      </c>
      <c r="F51" s="142" t="s">
        <v>398</v>
      </c>
      <c r="G51" s="141" t="s">
        <v>496</v>
      </c>
      <c r="H51" s="142" t="s">
        <v>423</v>
      </c>
      <c r="I51" s="142" t="s">
        <v>413</v>
      </c>
      <c r="J51" s="141" t="s">
        <v>497</v>
      </c>
    </row>
    <row r="52" ht="22.5" customHeight="1" spans="1:10">
      <c r="A52" s="24"/>
      <c r="B52" s="24"/>
      <c r="C52" s="141" t="s">
        <v>424</v>
      </c>
      <c r="D52" s="141" t="s">
        <v>425</v>
      </c>
      <c r="E52" s="141" t="s">
        <v>498</v>
      </c>
      <c r="F52" s="142" t="s">
        <v>386</v>
      </c>
      <c r="G52" s="141" t="s">
        <v>403</v>
      </c>
      <c r="H52" s="142" t="s">
        <v>400</v>
      </c>
      <c r="I52" s="142" t="s">
        <v>389</v>
      </c>
      <c r="J52" s="141" t="s">
        <v>499</v>
      </c>
    </row>
    <row r="53" ht="22.5" customHeight="1" spans="1:10">
      <c r="A53" s="139" t="str">
        <f>"   "&amp;"霞若乡解聘干部生活补助资金"</f>
        <v>   霞若乡解聘干部生活补助资金</v>
      </c>
      <c r="B53" s="140" t="s">
        <v>500</v>
      </c>
      <c r="C53" s="24"/>
      <c r="D53" s="24"/>
      <c r="E53" s="24"/>
      <c r="F53" s="24"/>
      <c r="G53" s="24"/>
      <c r="H53" s="24"/>
      <c r="I53" s="24"/>
      <c r="J53" s="24"/>
    </row>
    <row r="54" ht="22.5" customHeight="1" spans="1:10">
      <c r="A54" s="24"/>
      <c r="B54" s="24"/>
      <c r="C54" s="141" t="s">
        <v>383</v>
      </c>
      <c r="D54" s="141" t="s">
        <v>384</v>
      </c>
      <c r="E54" s="141" t="s">
        <v>501</v>
      </c>
      <c r="F54" s="142" t="s">
        <v>398</v>
      </c>
      <c r="G54" s="141" t="s">
        <v>502</v>
      </c>
      <c r="H54" s="142" t="s">
        <v>486</v>
      </c>
      <c r="I54" s="142" t="s">
        <v>389</v>
      </c>
      <c r="J54" s="141" t="s">
        <v>503</v>
      </c>
    </row>
    <row r="55" ht="22.5" customHeight="1" spans="1:10">
      <c r="A55" s="24"/>
      <c r="B55" s="24"/>
      <c r="C55" s="141" t="s">
        <v>383</v>
      </c>
      <c r="D55" s="141" t="s">
        <v>396</v>
      </c>
      <c r="E55" s="141" t="s">
        <v>397</v>
      </c>
      <c r="F55" s="142" t="s">
        <v>398</v>
      </c>
      <c r="G55" s="141" t="s">
        <v>399</v>
      </c>
      <c r="H55" s="142" t="s">
        <v>400</v>
      </c>
      <c r="I55" s="142" t="s">
        <v>389</v>
      </c>
      <c r="J55" s="141" t="s">
        <v>401</v>
      </c>
    </row>
    <row r="56" ht="22.5" customHeight="1" spans="1:10">
      <c r="A56" s="24"/>
      <c r="B56" s="24"/>
      <c r="C56" s="141" t="s">
        <v>383</v>
      </c>
      <c r="D56" s="141" t="s">
        <v>408</v>
      </c>
      <c r="E56" s="141" t="s">
        <v>504</v>
      </c>
      <c r="F56" s="142" t="s">
        <v>410</v>
      </c>
      <c r="G56" s="141" t="s">
        <v>505</v>
      </c>
      <c r="H56" s="142" t="s">
        <v>412</v>
      </c>
      <c r="I56" s="142" t="s">
        <v>413</v>
      </c>
      <c r="J56" s="141" t="s">
        <v>506</v>
      </c>
    </row>
    <row r="57" ht="22.5" customHeight="1" spans="1:10">
      <c r="A57" s="24"/>
      <c r="B57" s="24"/>
      <c r="C57" s="141" t="s">
        <v>415</v>
      </c>
      <c r="D57" s="141" t="s">
        <v>416</v>
      </c>
      <c r="E57" s="141" t="s">
        <v>507</v>
      </c>
      <c r="F57" s="142" t="s">
        <v>398</v>
      </c>
      <c r="G57" s="141" t="s">
        <v>496</v>
      </c>
      <c r="H57" s="142" t="s">
        <v>423</v>
      </c>
      <c r="I57" s="142" t="s">
        <v>413</v>
      </c>
      <c r="J57" s="141" t="s">
        <v>507</v>
      </c>
    </row>
    <row r="58" ht="22.5" customHeight="1" spans="1:10">
      <c r="A58" s="24"/>
      <c r="B58" s="24"/>
      <c r="C58" s="141" t="s">
        <v>415</v>
      </c>
      <c r="D58" s="141" t="s">
        <v>420</v>
      </c>
      <c r="E58" s="141" t="s">
        <v>508</v>
      </c>
      <c r="F58" s="142" t="s">
        <v>398</v>
      </c>
      <c r="G58" s="141" t="s">
        <v>422</v>
      </c>
      <c r="H58" s="142" t="s">
        <v>423</v>
      </c>
      <c r="I58" s="142" t="s">
        <v>413</v>
      </c>
      <c r="J58" s="141" t="s">
        <v>508</v>
      </c>
    </row>
    <row r="59" ht="22.5" customHeight="1" spans="1:10">
      <c r="A59" s="24"/>
      <c r="B59" s="24"/>
      <c r="C59" s="141" t="s">
        <v>424</v>
      </c>
      <c r="D59" s="141" t="s">
        <v>425</v>
      </c>
      <c r="E59" s="141" t="s">
        <v>426</v>
      </c>
      <c r="F59" s="142" t="s">
        <v>386</v>
      </c>
      <c r="G59" s="141" t="s">
        <v>406</v>
      </c>
      <c r="H59" s="142" t="s">
        <v>400</v>
      </c>
      <c r="I59" s="142" t="s">
        <v>389</v>
      </c>
      <c r="J59" s="141" t="s">
        <v>509</v>
      </c>
    </row>
    <row r="60" ht="22.5" customHeight="1" spans="1:10">
      <c r="A60" s="24"/>
      <c r="B60" s="24"/>
      <c r="C60" s="141" t="s">
        <v>477</v>
      </c>
      <c r="D60" s="141" t="s">
        <v>478</v>
      </c>
      <c r="E60" s="141" t="s">
        <v>479</v>
      </c>
      <c r="F60" s="142" t="s">
        <v>398</v>
      </c>
      <c r="G60" s="141" t="s">
        <v>510</v>
      </c>
      <c r="H60" s="142" t="s">
        <v>481</v>
      </c>
      <c r="I60" s="142" t="s">
        <v>389</v>
      </c>
      <c r="J60" s="141" t="s">
        <v>511</v>
      </c>
    </row>
    <row r="61" ht="22.5" customHeight="1" spans="1:10">
      <c r="A61" s="139" t="str">
        <f>"   "&amp;"霞若乡污水处理站、污水处理站运行经费"</f>
        <v>   霞若乡污水处理站、污水处理站运行经费</v>
      </c>
      <c r="B61" s="140" t="s">
        <v>512</v>
      </c>
      <c r="C61" s="24"/>
      <c r="D61" s="24"/>
      <c r="E61" s="24"/>
      <c r="F61" s="24"/>
      <c r="G61" s="24"/>
      <c r="H61" s="24"/>
      <c r="I61" s="24"/>
      <c r="J61" s="24"/>
    </row>
    <row r="62" ht="22.5" customHeight="1" spans="1:10">
      <c r="A62" s="24"/>
      <c r="B62" s="24"/>
      <c r="C62" s="141" t="s">
        <v>383</v>
      </c>
      <c r="D62" s="141" t="s">
        <v>384</v>
      </c>
      <c r="E62" s="141" t="s">
        <v>513</v>
      </c>
      <c r="F62" s="142" t="s">
        <v>398</v>
      </c>
      <c r="G62" s="141" t="s">
        <v>387</v>
      </c>
      <c r="H62" s="142" t="s">
        <v>486</v>
      </c>
      <c r="I62" s="142" t="s">
        <v>389</v>
      </c>
      <c r="J62" s="141" t="s">
        <v>514</v>
      </c>
    </row>
    <row r="63" ht="22.5" customHeight="1" spans="1:10">
      <c r="A63" s="24"/>
      <c r="B63" s="24"/>
      <c r="C63" s="141" t="s">
        <v>383</v>
      </c>
      <c r="D63" s="141" t="s">
        <v>384</v>
      </c>
      <c r="E63" s="141" t="s">
        <v>515</v>
      </c>
      <c r="F63" s="142" t="s">
        <v>386</v>
      </c>
      <c r="G63" s="141" t="s">
        <v>185</v>
      </c>
      <c r="H63" s="142" t="s">
        <v>388</v>
      </c>
      <c r="I63" s="142" t="s">
        <v>389</v>
      </c>
      <c r="J63" s="141" t="s">
        <v>516</v>
      </c>
    </row>
    <row r="64" ht="22.5" customHeight="1" spans="1:10">
      <c r="A64" s="24"/>
      <c r="B64" s="24"/>
      <c r="C64" s="141" t="s">
        <v>383</v>
      </c>
      <c r="D64" s="141" t="s">
        <v>384</v>
      </c>
      <c r="E64" s="141" t="s">
        <v>517</v>
      </c>
      <c r="F64" s="142" t="s">
        <v>398</v>
      </c>
      <c r="G64" s="141" t="s">
        <v>518</v>
      </c>
      <c r="H64" s="142" t="s">
        <v>519</v>
      </c>
      <c r="I64" s="142" t="s">
        <v>389</v>
      </c>
      <c r="J64" s="141" t="s">
        <v>520</v>
      </c>
    </row>
    <row r="65" ht="22.5" customHeight="1" spans="1:10">
      <c r="A65" s="24"/>
      <c r="B65" s="24"/>
      <c r="C65" s="141" t="s">
        <v>383</v>
      </c>
      <c r="D65" s="141" t="s">
        <v>384</v>
      </c>
      <c r="E65" s="141" t="s">
        <v>521</v>
      </c>
      <c r="F65" s="142" t="s">
        <v>398</v>
      </c>
      <c r="G65" s="141" t="s">
        <v>430</v>
      </c>
      <c r="H65" s="142" t="s">
        <v>522</v>
      </c>
      <c r="I65" s="142" t="s">
        <v>389</v>
      </c>
      <c r="J65" s="141" t="s">
        <v>523</v>
      </c>
    </row>
    <row r="66" ht="22.5" customHeight="1" spans="1:10">
      <c r="A66" s="24"/>
      <c r="B66" s="24"/>
      <c r="C66" s="141" t="s">
        <v>383</v>
      </c>
      <c r="D66" s="141" t="s">
        <v>396</v>
      </c>
      <c r="E66" s="141" t="s">
        <v>524</v>
      </c>
      <c r="F66" s="142" t="s">
        <v>398</v>
      </c>
      <c r="G66" s="141" t="s">
        <v>399</v>
      </c>
      <c r="H66" s="142" t="s">
        <v>400</v>
      </c>
      <c r="I66" s="142" t="s">
        <v>389</v>
      </c>
      <c r="J66" s="141" t="s">
        <v>525</v>
      </c>
    </row>
    <row r="67" ht="22.5" customHeight="1" spans="1:10">
      <c r="A67" s="24"/>
      <c r="B67" s="24"/>
      <c r="C67" s="141" t="s">
        <v>383</v>
      </c>
      <c r="D67" s="141" t="s">
        <v>408</v>
      </c>
      <c r="E67" s="141" t="s">
        <v>526</v>
      </c>
      <c r="F67" s="142" t="s">
        <v>410</v>
      </c>
      <c r="G67" s="141" t="s">
        <v>527</v>
      </c>
      <c r="H67" s="142" t="s">
        <v>412</v>
      </c>
      <c r="I67" s="142" t="s">
        <v>413</v>
      </c>
      <c r="J67" s="141" t="s">
        <v>528</v>
      </c>
    </row>
    <row r="68" ht="22.5" customHeight="1" spans="1:10">
      <c r="A68" s="24"/>
      <c r="B68" s="24"/>
      <c r="C68" s="141" t="s">
        <v>415</v>
      </c>
      <c r="D68" s="141" t="s">
        <v>529</v>
      </c>
      <c r="E68" s="141" t="s">
        <v>530</v>
      </c>
      <c r="F68" s="142" t="s">
        <v>398</v>
      </c>
      <c r="G68" s="141" t="s">
        <v>531</v>
      </c>
      <c r="H68" s="142" t="s">
        <v>423</v>
      </c>
      <c r="I68" s="142" t="s">
        <v>413</v>
      </c>
      <c r="J68" s="141" t="s">
        <v>530</v>
      </c>
    </row>
    <row r="69" ht="22.5" customHeight="1" spans="1:10">
      <c r="A69" s="24"/>
      <c r="B69" s="24"/>
      <c r="C69" s="141" t="s">
        <v>415</v>
      </c>
      <c r="D69" s="141" t="s">
        <v>420</v>
      </c>
      <c r="E69" s="141" t="s">
        <v>532</v>
      </c>
      <c r="F69" s="142" t="s">
        <v>398</v>
      </c>
      <c r="G69" s="141" t="s">
        <v>422</v>
      </c>
      <c r="H69" s="142" t="s">
        <v>423</v>
      </c>
      <c r="I69" s="142" t="s">
        <v>413</v>
      </c>
      <c r="J69" s="141" t="s">
        <v>532</v>
      </c>
    </row>
    <row r="70" ht="22.5" customHeight="1" spans="1:10">
      <c r="A70" s="24"/>
      <c r="B70" s="24"/>
      <c r="C70" s="141" t="s">
        <v>424</v>
      </c>
      <c r="D70" s="141" t="s">
        <v>425</v>
      </c>
      <c r="E70" s="141" t="s">
        <v>498</v>
      </c>
      <c r="F70" s="142" t="s">
        <v>386</v>
      </c>
      <c r="G70" s="141" t="s">
        <v>403</v>
      </c>
      <c r="H70" s="142" t="s">
        <v>400</v>
      </c>
      <c r="I70" s="142" t="s">
        <v>389</v>
      </c>
      <c r="J70" s="141" t="s">
        <v>533</v>
      </c>
    </row>
    <row r="71" ht="22.5" customHeight="1" spans="1:10">
      <c r="A71" s="24"/>
      <c r="B71" s="24"/>
      <c r="C71" s="141" t="s">
        <v>477</v>
      </c>
      <c r="D71" s="141" t="s">
        <v>478</v>
      </c>
      <c r="E71" s="141" t="s">
        <v>478</v>
      </c>
      <c r="F71" s="142" t="s">
        <v>398</v>
      </c>
      <c r="G71" s="141" t="s">
        <v>534</v>
      </c>
      <c r="H71" s="142" t="s">
        <v>481</v>
      </c>
      <c r="I71" s="142" t="s">
        <v>389</v>
      </c>
      <c r="J71" s="141" t="s">
        <v>535</v>
      </c>
    </row>
    <row r="72" ht="22.5" customHeight="1" spans="1:10">
      <c r="A72" s="139" t="str">
        <f>"   "&amp;"村、社区运转经费"</f>
        <v>   村、社区运转经费</v>
      </c>
      <c r="B72" s="140" t="s">
        <v>536</v>
      </c>
      <c r="C72" s="24"/>
      <c r="D72" s="24"/>
      <c r="E72" s="24"/>
      <c r="F72" s="24"/>
      <c r="G72" s="24"/>
      <c r="H72" s="24"/>
      <c r="I72" s="24"/>
      <c r="J72" s="24"/>
    </row>
    <row r="73" ht="22.5" customHeight="1" spans="1:10">
      <c r="A73" s="24"/>
      <c r="B73" s="24"/>
      <c r="C73" s="141" t="s">
        <v>383</v>
      </c>
      <c r="D73" s="141" t="s">
        <v>384</v>
      </c>
      <c r="E73" s="141" t="s">
        <v>537</v>
      </c>
      <c r="F73" s="142" t="s">
        <v>398</v>
      </c>
      <c r="G73" s="141" t="s">
        <v>496</v>
      </c>
      <c r="H73" s="142" t="s">
        <v>519</v>
      </c>
      <c r="I73" s="142" t="s">
        <v>389</v>
      </c>
      <c r="J73" s="141" t="s">
        <v>537</v>
      </c>
    </row>
    <row r="74" ht="22.5" customHeight="1" spans="1:10">
      <c r="A74" s="24"/>
      <c r="B74" s="24"/>
      <c r="C74" s="141" t="s">
        <v>383</v>
      </c>
      <c r="D74" s="141" t="s">
        <v>396</v>
      </c>
      <c r="E74" s="141" t="s">
        <v>538</v>
      </c>
      <c r="F74" s="142" t="s">
        <v>386</v>
      </c>
      <c r="G74" s="141" t="s">
        <v>539</v>
      </c>
      <c r="H74" s="142" t="s">
        <v>400</v>
      </c>
      <c r="I74" s="142" t="s">
        <v>389</v>
      </c>
      <c r="J74" s="141" t="s">
        <v>540</v>
      </c>
    </row>
    <row r="75" ht="22.5" customHeight="1" spans="1:10">
      <c r="A75" s="24"/>
      <c r="B75" s="24"/>
      <c r="C75" s="141" t="s">
        <v>383</v>
      </c>
      <c r="D75" s="141" t="s">
        <v>408</v>
      </c>
      <c r="E75" s="141" t="s">
        <v>541</v>
      </c>
      <c r="F75" s="142" t="s">
        <v>398</v>
      </c>
      <c r="G75" s="141" t="s">
        <v>542</v>
      </c>
      <c r="H75" s="142" t="s">
        <v>423</v>
      </c>
      <c r="I75" s="142" t="s">
        <v>413</v>
      </c>
      <c r="J75" s="141" t="s">
        <v>543</v>
      </c>
    </row>
    <row r="76" ht="22.5" customHeight="1" spans="1:10">
      <c r="A76" s="24"/>
      <c r="B76" s="24"/>
      <c r="C76" s="141" t="s">
        <v>415</v>
      </c>
      <c r="D76" s="141" t="s">
        <v>416</v>
      </c>
      <c r="E76" s="141" t="s">
        <v>544</v>
      </c>
      <c r="F76" s="142" t="s">
        <v>398</v>
      </c>
      <c r="G76" s="141" t="s">
        <v>418</v>
      </c>
      <c r="H76" s="142" t="s">
        <v>423</v>
      </c>
      <c r="I76" s="142" t="s">
        <v>413</v>
      </c>
      <c r="J76" s="141" t="s">
        <v>544</v>
      </c>
    </row>
    <row r="77" ht="22.5" customHeight="1" spans="1:10">
      <c r="A77" s="24"/>
      <c r="B77" s="24"/>
      <c r="C77" s="141" t="s">
        <v>415</v>
      </c>
      <c r="D77" s="141" t="s">
        <v>420</v>
      </c>
      <c r="E77" s="141" t="s">
        <v>545</v>
      </c>
      <c r="F77" s="142" t="s">
        <v>398</v>
      </c>
      <c r="G77" s="141" t="s">
        <v>422</v>
      </c>
      <c r="H77" s="142" t="s">
        <v>423</v>
      </c>
      <c r="I77" s="142" t="s">
        <v>413</v>
      </c>
      <c r="J77" s="141" t="s">
        <v>545</v>
      </c>
    </row>
    <row r="78" ht="22.5" customHeight="1" spans="1:10">
      <c r="A78" s="24"/>
      <c r="B78" s="24"/>
      <c r="C78" s="141" t="s">
        <v>424</v>
      </c>
      <c r="D78" s="141" t="s">
        <v>425</v>
      </c>
      <c r="E78" s="141" t="s">
        <v>426</v>
      </c>
      <c r="F78" s="142" t="s">
        <v>386</v>
      </c>
      <c r="G78" s="141" t="s">
        <v>442</v>
      </c>
      <c r="H78" s="142" t="s">
        <v>400</v>
      </c>
      <c r="I78" s="142" t="s">
        <v>389</v>
      </c>
      <c r="J78" s="141" t="s">
        <v>546</v>
      </c>
    </row>
    <row r="79" ht="22.5" customHeight="1" spans="1:10">
      <c r="A79" s="24"/>
      <c r="B79" s="24"/>
      <c r="C79" s="141" t="s">
        <v>477</v>
      </c>
      <c r="D79" s="141" t="s">
        <v>478</v>
      </c>
      <c r="E79" s="141" t="s">
        <v>479</v>
      </c>
      <c r="F79" s="142" t="s">
        <v>398</v>
      </c>
      <c r="G79" s="141" t="s">
        <v>547</v>
      </c>
      <c r="H79" s="142" t="s">
        <v>481</v>
      </c>
      <c r="I79" s="142" t="s">
        <v>389</v>
      </c>
      <c r="J79" s="141" t="s">
        <v>548</v>
      </c>
    </row>
    <row r="80" ht="22.5" customHeight="1" spans="1:10">
      <c r="A80" s="139" t="str">
        <f>"   "&amp;"60岁以上农村党员经费"</f>
        <v>   60岁以上农村党员经费</v>
      </c>
      <c r="B80" s="140" t="s">
        <v>549</v>
      </c>
      <c r="C80" s="24"/>
      <c r="D80" s="24"/>
      <c r="E80" s="24"/>
      <c r="F80" s="24"/>
      <c r="G80" s="24"/>
      <c r="H80" s="24"/>
      <c r="I80" s="24"/>
      <c r="J80" s="24"/>
    </row>
    <row r="81" ht="22.5" customHeight="1" spans="1:10">
      <c r="A81" s="24"/>
      <c r="B81" s="24"/>
      <c r="C81" s="141" t="s">
        <v>383</v>
      </c>
      <c r="D81" s="141" t="s">
        <v>384</v>
      </c>
      <c r="E81" s="141" t="s">
        <v>550</v>
      </c>
      <c r="F81" s="142" t="s">
        <v>398</v>
      </c>
      <c r="G81" s="141" t="s">
        <v>551</v>
      </c>
      <c r="H81" s="142" t="s">
        <v>486</v>
      </c>
      <c r="I81" s="142" t="s">
        <v>389</v>
      </c>
      <c r="J81" s="141" t="s">
        <v>552</v>
      </c>
    </row>
    <row r="82" ht="22.5" customHeight="1" spans="1:10">
      <c r="A82" s="24"/>
      <c r="B82" s="24"/>
      <c r="C82" s="141" t="s">
        <v>383</v>
      </c>
      <c r="D82" s="141" t="s">
        <v>396</v>
      </c>
      <c r="E82" s="141" t="s">
        <v>553</v>
      </c>
      <c r="F82" s="142" t="s">
        <v>398</v>
      </c>
      <c r="G82" s="141" t="s">
        <v>399</v>
      </c>
      <c r="H82" s="142" t="s">
        <v>400</v>
      </c>
      <c r="I82" s="142" t="s">
        <v>413</v>
      </c>
      <c r="J82" s="141" t="s">
        <v>554</v>
      </c>
    </row>
    <row r="83" ht="22.5" customHeight="1" spans="1:10">
      <c r="A83" s="24"/>
      <c r="B83" s="24"/>
      <c r="C83" s="141" t="s">
        <v>383</v>
      </c>
      <c r="D83" s="141" t="s">
        <v>408</v>
      </c>
      <c r="E83" s="141" t="s">
        <v>555</v>
      </c>
      <c r="F83" s="142" t="s">
        <v>398</v>
      </c>
      <c r="G83" s="141" t="s">
        <v>542</v>
      </c>
      <c r="H83" s="142" t="s">
        <v>423</v>
      </c>
      <c r="I83" s="142" t="s">
        <v>413</v>
      </c>
      <c r="J83" s="141" t="s">
        <v>555</v>
      </c>
    </row>
    <row r="84" ht="22.5" customHeight="1" spans="1:10">
      <c r="A84" s="24"/>
      <c r="B84" s="24"/>
      <c r="C84" s="141" t="s">
        <v>415</v>
      </c>
      <c r="D84" s="141" t="s">
        <v>420</v>
      </c>
      <c r="E84" s="141" t="s">
        <v>556</v>
      </c>
      <c r="F84" s="142" t="s">
        <v>398</v>
      </c>
      <c r="G84" s="141" t="s">
        <v>496</v>
      </c>
      <c r="H84" s="142" t="s">
        <v>423</v>
      </c>
      <c r="I84" s="142" t="s">
        <v>413</v>
      </c>
      <c r="J84" s="141" t="s">
        <v>556</v>
      </c>
    </row>
    <row r="85" ht="22.5" customHeight="1" spans="1:10">
      <c r="A85" s="24"/>
      <c r="B85" s="24"/>
      <c r="C85" s="141" t="s">
        <v>424</v>
      </c>
      <c r="D85" s="141" t="s">
        <v>425</v>
      </c>
      <c r="E85" s="141" t="s">
        <v>557</v>
      </c>
      <c r="F85" s="142" t="s">
        <v>398</v>
      </c>
      <c r="G85" s="141" t="s">
        <v>406</v>
      </c>
      <c r="H85" s="142" t="s">
        <v>400</v>
      </c>
      <c r="I85" s="142" t="s">
        <v>413</v>
      </c>
      <c r="J85" s="141" t="s">
        <v>558</v>
      </c>
    </row>
    <row r="86" ht="22.5" customHeight="1" spans="1:10">
      <c r="A86" s="24"/>
      <c r="B86" s="24"/>
      <c r="C86" s="141" t="s">
        <v>477</v>
      </c>
      <c r="D86" s="141" t="s">
        <v>478</v>
      </c>
      <c r="E86" s="141" t="s">
        <v>559</v>
      </c>
      <c r="F86" s="142" t="s">
        <v>398</v>
      </c>
      <c r="G86" s="141" t="s">
        <v>560</v>
      </c>
      <c r="H86" s="142" t="s">
        <v>481</v>
      </c>
      <c r="I86" s="142" t="s">
        <v>389</v>
      </c>
      <c r="J86" s="141" t="s">
        <v>559</v>
      </c>
    </row>
    <row r="87" ht="22.5" customHeight="1" spans="1:10">
      <c r="A87" s="139" t="str">
        <f>"   "&amp;"村、社区人员工资及补贴资金"</f>
        <v>   村、社区人员工资及补贴资金</v>
      </c>
      <c r="B87" s="140" t="s">
        <v>561</v>
      </c>
      <c r="C87" s="24"/>
      <c r="D87" s="24"/>
      <c r="E87" s="24"/>
      <c r="F87" s="24"/>
      <c r="G87" s="24"/>
      <c r="H87" s="24"/>
      <c r="I87" s="24"/>
      <c r="J87" s="24"/>
    </row>
    <row r="88" ht="22.5" customHeight="1" spans="1:10">
      <c r="A88" s="24"/>
      <c r="B88" s="24"/>
      <c r="C88" s="141" t="s">
        <v>383</v>
      </c>
      <c r="D88" s="141" t="s">
        <v>384</v>
      </c>
      <c r="E88" s="141" t="s">
        <v>562</v>
      </c>
      <c r="F88" s="142" t="s">
        <v>398</v>
      </c>
      <c r="G88" s="141" t="s">
        <v>563</v>
      </c>
      <c r="H88" s="142" t="s">
        <v>486</v>
      </c>
      <c r="I88" s="142" t="s">
        <v>389</v>
      </c>
      <c r="J88" s="141" t="s">
        <v>562</v>
      </c>
    </row>
    <row r="89" ht="22.5" customHeight="1" spans="1:10">
      <c r="A89" s="24"/>
      <c r="B89" s="24"/>
      <c r="C89" s="141" t="s">
        <v>383</v>
      </c>
      <c r="D89" s="141" t="s">
        <v>384</v>
      </c>
      <c r="E89" s="141" t="s">
        <v>564</v>
      </c>
      <c r="F89" s="142" t="s">
        <v>398</v>
      </c>
      <c r="G89" s="141" t="s">
        <v>187</v>
      </c>
      <c r="H89" s="142" t="s">
        <v>486</v>
      </c>
      <c r="I89" s="142" t="s">
        <v>389</v>
      </c>
      <c r="J89" s="141" t="s">
        <v>565</v>
      </c>
    </row>
    <row r="90" ht="22.5" customHeight="1" spans="1:10">
      <c r="A90" s="24"/>
      <c r="B90" s="24"/>
      <c r="C90" s="141" t="s">
        <v>383</v>
      </c>
      <c r="D90" s="141" t="s">
        <v>384</v>
      </c>
      <c r="E90" s="141" t="s">
        <v>566</v>
      </c>
      <c r="F90" s="142" t="s">
        <v>398</v>
      </c>
      <c r="G90" s="141" t="s">
        <v>460</v>
      </c>
      <c r="H90" s="142" t="s">
        <v>486</v>
      </c>
      <c r="I90" s="142" t="s">
        <v>389</v>
      </c>
      <c r="J90" s="141" t="s">
        <v>566</v>
      </c>
    </row>
    <row r="91" ht="22.5" customHeight="1" spans="1:10">
      <c r="A91" s="24"/>
      <c r="B91" s="24"/>
      <c r="C91" s="141" t="s">
        <v>383</v>
      </c>
      <c r="D91" s="141" t="s">
        <v>384</v>
      </c>
      <c r="E91" s="141" t="s">
        <v>567</v>
      </c>
      <c r="F91" s="142" t="s">
        <v>398</v>
      </c>
      <c r="G91" s="141" t="s">
        <v>568</v>
      </c>
      <c r="H91" s="142" t="s">
        <v>486</v>
      </c>
      <c r="I91" s="142" t="s">
        <v>389</v>
      </c>
      <c r="J91" s="141" t="s">
        <v>567</v>
      </c>
    </row>
    <row r="92" ht="22.5" customHeight="1" spans="1:10">
      <c r="A92" s="24"/>
      <c r="B92" s="24"/>
      <c r="C92" s="141" t="s">
        <v>383</v>
      </c>
      <c r="D92" s="141" t="s">
        <v>384</v>
      </c>
      <c r="E92" s="141" t="s">
        <v>569</v>
      </c>
      <c r="F92" s="142" t="s">
        <v>398</v>
      </c>
      <c r="G92" s="141" t="s">
        <v>183</v>
      </c>
      <c r="H92" s="142" t="s">
        <v>486</v>
      </c>
      <c r="I92" s="142" t="s">
        <v>389</v>
      </c>
      <c r="J92" s="141" t="s">
        <v>569</v>
      </c>
    </row>
    <row r="93" ht="22.5" customHeight="1" spans="1:10">
      <c r="A93" s="24"/>
      <c r="B93" s="24"/>
      <c r="C93" s="141" t="s">
        <v>383</v>
      </c>
      <c r="D93" s="141" t="s">
        <v>384</v>
      </c>
      <c r="E93" s="141" t="s">
        <v>570</v>
      </c>
      <c r="F93" s="142" t="s">
        <v>398</v>
      </c>
      <c r="G93" s="141" t="s">
        <v>187</v>
      </c>
      <c r="H93" s="142" t="s">
        <v>486</v>
      </c>
      <c r="I93" s="142" t="s">
        <v>389</v>
      </c>
      <c r="J93" s="141" t="s">
        <v>570</v>
      </c>
    </row>
    <row r="94" ht="22.5" customHeight="1" spans="1:10">
      <c r="A94" s="24"/>
      <c r="B94" s="24"/>
      <c r="C94" s="141" t="s">
        <v>383</v>
      </c>
      <c r="D94" s="141" t="s">
        <v>384</v>
      </c>
      <c r="E94" s="141" t="s">
        <v>571</v>
      </c>
      <c r="F94" s="142" t="s">
        <v>398</v>
      </c>
      <c r="G94" s="141" t="s">
        <v>460</v>
      </c>
      <c r="H94" s="142" t="s">
        <v>486</v>
      </c>
      <c r="I94" s="142" t="s">
        <v>389</v>
      </c>
      <c r="J94" s="141" t="s">
        <v>572</v>
      </c>
    </row>
    <row r="95" ht="22.5" customHeight="1" spans="1:10">
      <c r="A95" s="24"/>
      <c r="B95" s="24"/>
      <c r="C95" s="141" t="s">
        <v>383</v>
      </c>
      <c r="D95" s="141" t="s">
        <v>384</v>
      </c>
      <c r="E95" s="141" t="s">
        <v>573</v>
      </c>
      <c r="F95" s="142" t="s">
        <v>398</v>
      </c>
      <c r="G95" s="141" t="s">
        <v>187</v>
      </c>
      <c r="H95" s="142" t="s">
        <v>486</v>
      </c>
      <c r="I95" s="142" t="s">
        <v>389</v>
      </c>
      <c r="J95" s="141" t="s">
        <v>573</v>
      </c>
    </row>
    <row r="96" ht="22.5" customHeight="1" spans="1:10">
      <c r="A96" s="24"/>
      <c r="B96" s="24"/>
      <c r="C96" s="141" t="s">
        <v>383</v>
      </c>
      <c r="D96" s="141" t="s">
        <v>384</v>
      </c>
      <c r="E96" s="141" t="s">
        <v>574</v>
      </c>
      <c r="F96" s="142" t="s">
        <v>398</v>
      </c>
      <c r="G96" s="141" t="s">
        <v>460</v>
      </c>
      <c r="H96" s="142" t="s">
        <v>486</v>
      </c>
      <c r="I96" s="142" t="s">
        <v>389</v>
      </c>
      <c r="J96" s="141" t="s">
        <v>574</v>
      </c>
    </row>
    <row r="97" ht="22.5" customHeight="1" spans="1:10">
      <c r="A97" s="24"/>
      <c r="B97" s="24"/>
      <c r="C97" s="141" t="s">
        <v>383</v>
      </c>
      <c r="D97" s="141" t="s">
        <v>384</v>
      </c>
      <c r="E97" s="141" t="s">
        <v>575</v>
      </c>
      <c r="F97" s="142" t="s">
        <v>398</v>
      </c>
      <c r="G97" s="141" t="s">
        <v>187</v>
      </c>
      <c r="H97" s="142" t="s">
        <v>486</v>
      </c>
      <c r="I97" s="142" t="s">
        <v>389</v>
      </c>
      <c r="J97" s="141" t="s">
        <v>576</v>
      </c>
    </row>
    <row r="98" ht="22.5" customHeight="1" spans="1:10">
      <c r="A98" s="24"/>
      <c r="B98" s="24"/>
      <c r="C98" s="141" t="s">
        <v>383</v>
      </c>
      <c r="D98" s="141" t="s">
        <v>384</v>
      </c>
      <c r="E98" s="141" t="s">
        <v>577</v>
      </c>
      <c r="F98" s="142" t="s">
        <v>398</v>
      </c>
      <c r="G98" s="141" t="s">
        <v>460</v>
      </c>
      <c r="H98" s="142" t="s">
        <v>578</v>
      </c>
      <c r="I98" s="142" t="s">
        <v>389</v>
      </c>
      <c r="J98" s="141" t="s">
        <v>579</v>
      </c>
    </row>
    <row r="99" ht="22.5" customHeight="1" spans="1:10">
      <c r="A99" s="24"/>
      <c r="B99" s="24"/>
      <c r="C99" s="141" t="s">
        <v>383</v>
      </c>
      <c r="D99" s="141" t="s">
        <v>384</v>
      </c>
      <c r="E99" s="141" t="s">
        <v>580</v>
      </c>
      <c r="F99" s="142" t="s">
        <v>398</v>
      </c>
      <c r="G99" s="141" t="s">
        <v>581</v>
      </c>
      <c r="H99" s="142" t="s">
        <v>486</v>
      </c>
      <c r="I99" s="142" t="s">
        <v>389</v>
      </c>
      <c r="J99" s="141" t="s">
        <v>580</v>
      </c>
    </row>
    <row r="100" ht="22.5" customHeight="1" spans="1:10">
      <c r="A100" s="24"/>
      <c r="B100" s="24"/>
      <c r="C100" s="141" t="s">
        <v>383</v>
      </c>
      <c r="D100" s="141" t="s">
        <v>396</v>
      </c>
      <c r="E100" s="141" t="s">
        <v>397</v>
      </c>
      <c r="F100" s="142" t="s">
        <v>398</v>
      </c>
      <c r="G100" s="141" t="s">
        <v>399</v>
      </c>
      <c r="H100" s="142" t="s">
        <v>400</v>
      </c>
      <c r="I100" s="142" t="s">
        <v>389</v>
      </c>
      <c r="J100" s="141" t="s">
        <v>397</v>
      </c>
    </row>
    <row r="101" ht="22.5" customHeight="1" spans="1:10">
      <c r="A101" s="24"/>
      <c r="B101" s="24"/>
      <c r="C101" s="141" t="s">
        <v>383</v>
      </c>
      <c r="D101" s="141" t="s">
        <v>408</v>
      </c>
      <c r="E101" s="141" t="s">
        <v>582</v>
      </c>
      <c r="F101" s="142" t="s">
        <v>410</v>
      </c>
      <c r="G101" s="141" t="s">
        <v>583</v>
      </c>
      <c r="H101" s="142" t="s">
        <v>423</v>
      </c>
      <c r="I101" s="142" t="s">
        <v>413</v>
      </c>
      <c r="J101" s="141" t="s">
        <v>582</v>
      </c>
    </row>
    <row r="102" ht="22.5" customHeight="1" spans="1:10">
      <c r="A102" s="24"/>
      <c r="B102" s="24"/>
      <c r="C102" s="141" t="s">
        <v>415</v>
      </c>
      <c r="D102" s="141" t="s">
        <v>416</v>
      </c>
      <c r="E102" s="141" t="s">
        <v>584</v>
      </c>
      <c r="F102" s="142" t="s">
        <v>398</v>
      </c>
      <c r="G102" s="141" t="s">
        <v>418</v>
      </c>
      <c r="H102" s="142" t="s">
        <v>423</v>
      </c>
      <c r="I102" s="142" t="s">
        <v>413</v>
      </c>
      <c r="J102" s="141" t="s">
        <v>584</v>
      </c>
    </row>
    <row r="103" ht="22.5" customHeight="1" spans="1:10">
      <c r="A103" s="24"/>
      <c r="B103" s="24"/>
      <c r="C103" s="141" t="s">
        <v>424</v>
      </c>
      <c r="D103" s="141" t="s">
        <v>425</v>
      </c>
      <c r="E103" s="141" t="s">
        <v>426</v>
      </c>
      <c r="F103" s="142" t="s">
        <v>386</v>
      </c>
      <c r="G103" s="141" t="s">
        <v>585</v>
      </c>
      <c r="H103" s="142" t="s">
        <v>400</v>
      </c>
      <c r="I103" s="142" t="s">
        <v>389</v>
      </c>
      <c r="J103" s="141" t="s">
        <v>426</v>
      </c>
    </row>
    <row r="104" ht="22.5" customHeight="1" spans="1:10">
      <c r="A104" s="24"/>
      <c r="B104" s="24"/>
      <c r="C104" s="141" t="s">
        <v>477</v>
      </c>
      <c r="D104" s="141" t="s">
        <v>478</v>
      </c>
      <c r="E104" s="141" t="s">
        <v>586</v>
      </c>
      <c r="F104" s="142" t="s">
        <v>398</v>
      </c>
      <c r="G104" s="141" t="s">
        <v>587</v>
      </c>
      <c r="H104" s="142" t="s">
        <v>481</v>
      </c>
      <c r="I104" s="142" t="s">
        <v>389</v>
      </c>
      <c r="J104" s="141" t="s">
        <v>588</v>
      </c>
    </row>
    <row r="105" ht="22.5" customHeight="1" spans="1:10">
      <c r="A105" s="139" t="str">
        <f>"   "&amp;"村（社区）监督委员工资资金"</f>
        <v>   村（社区）监督委员工资资金</v>
      </c>
      <c r="B105" s="140" t="s">
        <v>589</v>
      </c>
      <c r="C105" s="24"/>
      <c r="D105" s="24"/>
      <c r="E105" s="24"/>
      <c r="F105" s="24"/>
      <c r="G105" s="24"/>
      <c r="H105" s="24"/>
      <c r="I105" s="24"/>
      <c r="J105" s="24"/>
    </row>
    <row r="106" ht="22.5" customHeight="1" spans="1:10">
      <c r="A106" s="24"/>
      <c r="B106" s="24"/>
      <c r="C106" s="141" t="s">
        <v>383</v>
      </c>
      <c r="D106" s="141" t="s">
        <v>384</v>
      </c>
      <c r="E106" s="141" t="s">
        <v>590</v>
      </c>
      <c r="F106" s="142" t="s">
        <v>398</v>
      </c>
      <c r="G106" s="141" t="s">
        <v>581</v>
      </c>
      <c r="H106" s="142" t="s">
        <v>486</v>
      </c>
      <c r="I106" s="142" t="s">
        <v>389</v>
      </c>
      <c r="J106" s="141" t="s">
        <v>590</v>
      </c>
    </row>
    <row r="107" ht="22.5" customHeight="1" spans="1:10">
      <c r="A107" s="24"/>
      <c r="B107" s="24"/>
      <c r="C107" s="141" t="s">
        <v>383</v>
      </c>
      <c r="D107" s="141" t="s">
        <v>384</v>
      </c>
      <c r="E107" s="141" t="s">
        <v>591</v>
      </c>
      <c r="F107" s="142" t="s">
        <v>398</v>
      </c>
      <c r="G107" s="141" t="s">
        <v>592</v>
      </c>
      <c r="H107" s="142" t="s">
        <v>388</v>
      </c>
      <c r="I107" s="142" t="s">
        <v>389</v>
      </c>
      <c r="J107" s="141" t="s">
        <v>593</v>
      </c>
    </row>
    <row r="108" ht="22.5" customHeight="1" spans="1:10">
      <c r="A108" s="24"/>
      <c r="B108" s="24"/>
      <c r="C108" s="141" t="s">
        <v>383</v>
      </c>
      <c r="D108" s="141" t="s">
        <v>396</v>
      </c>
      <c r="E108" s="141" t="s">
        <v>594</v>
      </c>
      <c r="F108" s="142" t="s">
        <v>398</v>
      </c>
      <c r="G108" s="141" t="s">
        <v>399</v>
      </c>
      <c r="H108" s="142" t="s">
        <v>400</v>
      </c>
      <c r="I108" s="142" t="s">
        <v>389</v>
      </c>
      <c r="J108" s="141" t="s">
        <v>595</v>
      </c>
    </row>
    <row r="109" ht="22.5" customHeight="1" spans="1:10">
      <c r="A109" s="24"/>
      <c r="B109" s="24"/>
      <c r="C109" s="141" t="s">
        <v>383</v>
      </c>
      <c r="D109" s="141" t="s">
        <v>408</v>
      </c>
      <c r="E109" s="141" t="s">
        <v>596</v>
      </c>
      <c r="F109" s="142" t="s">
        <v>410</v>
      </c>
      <c r="G109" s="141" t="s">
        <v>597</v>
      </c>
      <c r="H109" s="142" t="s">
        <v>412</v>
      </c>
      <c r="I109" s="142" t="s">
        <v>413</v>
      </c>
      <c r="J109" s="141" t="s">
        <v>596</v>
      </c>
    </row>
    <row r="110" ht="22.5" customHeight="1" spans="1:10">
      <c r="A110" s="24"/>
      <c r="B110" s="24"/>
      <c r="C110" s="141" t="s">
        <v>415</v>
      </c>
      <c r="D110" s="141" t="s">
        <v>416</v>
      </c>
      <c r="E110" s="141" t="s">
        <v>598</v>
      </c>
      <c r="F110" s="142" t="s">
        <v>398</v>
      </c>
      <c r="G110" s="141" t="s">
        <v>418</v>
      </c>
      <c r="H110" s="142" t="s">
        <v>423</v>
      </c>
      <c r="I110" s="142" t="s">
        <v>413</v>
      </c>
      <c r="J110" s="141" t="s">
        <v>598</v>
      </c>
    </row>
    <row r="111" ht="22.5" customHeight="1" spans="1:10">
      <c r="A111" s="24"/>
      <c r="B111" s="24"/>
      <c r="C111" s="141" t="s">
        <v>424</v>
      </c>
      <c r="D111" s="141" t="s">
        <v>425</v>
      </c>
      <c r="E111" s="141" t="s">
        <v>599</v>
      </c>
      <c r="F111" s="142" t="s">
        <v>386</v>
      </c>
      <c r="G111" s="141" t="s">
        <v>403</v>
      </c>
      <c r="H111" s="142" t="s">
        <v>400</v>
      </c>
      <c r="I111" s="142" t="s">
        <v>389</v>
      </c>
      <c r="J111" s="141" t="s">
        <v>600</v>
      </c>
    </row>
    <row r="112" ht="22.5" customHeight="1" spans="1:10">
      <c r="A112" s="24"/>
      <c r="B112" s="24"/>
      <c r="C112" s="141" t="s">
        <v>477</v>
      </c>
      <c r="D112" s="141" t="s">
        <v>478</v>
      </c>
      <c r="E112" s="141" t="s">
        <v>479</v>
      </c>
      <c r="F112" s="142" t="s">
        <v>398</v>
      </c>
      <c r="G112" s="141" t="s">
        <v>601</v>
      </c>
      <c r="H112" s="142" t="s">
        <v>481</v>
      </c>
      <c r="I112" s="142" t="s">
        <v>389</v>
      </c>
      <c r="J112" s="141" t="s">
        <v>602</v>
      </c>
    </row>
    <row r="113" ht="22.5" customHeight="1" spans="1:10">
      <c r="A113" s="139" t="str">
        <f>"   "&amp;"村民小组运转经费"</f>
        <v>   村民小组运转经费</v>
      </c>
      <c r="B113" s="140" t="s">
        <v>603</v>
      </c>
      <c r="C113" s="24"/>
      <c r="D113" s="24"/>
      <c r="E113" s="24"/>
      <c r="F113" s="24"/>
      <c r="G113" s="24"/>
      <c r="H113" s="24"/>
      <c r="I113" s="24"/>
      <c r="J113" s="24"/>
    </row>
    <row r="114" ht="22.5" customHeight="1" spans="1:10">
      <c r="A114" s="24"/>
      <c r="B114" s="24"/>
      <c r="C114" s="141" t="s">
        <v>383</v>
      </c>
      <c r="D114" s="141" t="s">
        <v>384</v>
      </c>
      <c r="E114" s="141" t="s">
        <v>604</v>
      </c>
      <c r="F114" s="142" t="s">
        <v>398</v>
      </c>
      <c r="G114" s="141" t="s">
        <v>585</v>
      </c>
      <c r="H114" s="142" t="s">
        <v>519</v>
      </c>
      <c r="I114" s="142" t="s">
        <v>389</v>
      </c>
      <c r="J114" s="141" t="s">
        <v>604</v>
      </c>
    </row>
    <row r="115" ht="22.5" customHeight="1" spans="1:10">
      <c r="A115" s="24"/>
      <c r="B115" s="24"/>
      <c r="C115" s="141" t="s">
        <v>383</v>
      </c>
      <c r="D115" s="141" t="s">
        <v>396</v>
      </c>
      <c r="E115" s="141" t="s">
        <v>538</v>
      </c>
      <c r="F115" s="142" t="s">
        <v>386</v>
      </c>
      <c r="G115" s="141" t="s">
        <v>539</v>
      </c>
      <c r="H115" s="142" t="s">
        <v>400</v>
      </c>
      <c r="I115" s="142" t="s">
        <v>389</v>
      </c>
      <c r="J115" s="141" t="s">
        <v>540</v>
      </c>
    </row>
    <row r="116" ht="22.5" customHeight="1" spans="1:10">
      <c r="A116" s="24"/>
      <c r="B116" s="24"/>
      <c r="C116" s="141" t="s">
        <v>383</v>
      </c>
      <c r="D116" s="141" t="s">
        <v>408</v>
      </c>
      <c r="E116" s="141" t="s">
        <v>541</v>
      </c>
      <c r="F116" s="142" t="s">
        <v>398</v>
      </c>
      <c r="G116" s="141" t="s">
        <v>542</v>
      </c>
      <c r="H116" s="142" t="s">
        <v>423</v>
      </c>
      <c r="I116" s="142" t="s">
        <v>413</v>
      </c>
      <c r="J116" s="141" t="s">
        <v>543</v>
      </c>
    </row>
    <row r="117" ht="22.5" customHeight="1" spans="1:10">
      <c r="A117" s="24"/>
      <c r="B117" s="24"/>
      <c r="C117" s="141" t="s">
        <v>415</v>
      </c>
      <c r="D117" s="141" t="s">
        <v>416</v>
      </c>
      <c r="E117" s="141" t="s">
        <v>544</v>
      </c>
      <c r="F117" s="142" t="s">
        <v>398</v>
      </c>
      <c r="G117" s="141" t="s">
        <v>418</v>
      </c>
      <c r="H117" s="142" t="s">
        <v>423</v>
      </c>
      <c r="I117" s="142" t="s">
        <v>413</v>
      </c>
      <c r="J117" s="141" t="s">
        <v>544</v>
      </c>
    </row>
    <row r="118" ht="22.5" customHeight="1" spans="1:10">
      <c r="A118" s="24"/>
      <c r="B118" s="24"/>
      <c r="C118" s="141" t="s">
        <v>415</v>
      </c>
      <c r="D118" s="141" t="s">
        <v>420</v>
      </c>
      <c r="E118" s="141" t="s">
        <v>545</v>
      </c>
      <c r="F118" s="142" t="s">
        <v>398</v>
      </c>
      <c r="G118" s="141" t="s">
        <v>422</v>
      </c>
      <c r="H118" s="142" t="s">
        <v>423</v>
      </c>
      <c r="I118" s="142" t="s">
        <v>413</v>
      </c>
      <c r="J118" s="141" t="s">
        <v>545</v>
      </c>
    </row>
    <row r="119" ht="22.5" customHeight="1" spans="1:10">
      <c r="A119" s="24"/>
      <c r="B119" s="24"/>
      <c r="C119" s="141" t="s">
        <v>424</v>
      </c>
      <c r="D119" s="141" t="s">
        <v>425</v>
      </c>
      <c r="E119" s="141" t="s">
        <v>426</v>
      </c>
      <c r="F119" s="142" t="s">
        <v>386</v>
      </c>
      <c r="G119" s="141" t="s">
        <v>442</v>
      </c>
      <c r="H119" s="142" t="s">
        <v>400</v>
      </c>
      <c r="I119" s="142" t="s">
        <v>389</v>
      </c>
      <c r="J119" s="141" t="s">
        <v>546</v>
      </c>
    </row>
    <row r="120" ht="22.5" customHeight="1" spans="1:10">
      <c r="A120" s="24"/>
      <c r="B120" s="24"/>
      <c r="C120" s="141" t="s">
        <v>477</v>
      </c>
      <c r="D120" s="141" t="s">
        <v>478</v>
      </c>
      <c r="E120" s="141" t="s">
        <v>479</v>
      </c>
      <c r="F120" s="142" t="s">
        <v>398</v>
      </c>
      <c r="G120" s="141" t="s">
        <v>605</v>
      </c>
      <c r="H120" s="142" t="s">
        <v>481</v>
      </c>
      <c r="I120" s="142" t="s">
        <v>389</v>
      </c>
      <c r="J120" s="141" t="s">
        <v>606</v>
      </c>
    </row>
    <row r="121" ht="22.5" customHeight="1" spans="1:10">
      <c r="A121" s="139" t="str">
        <f>"   "&amp;"人大会议专项经费"</f>
        <v>   人大会议专项经费</v>
      </c>
      <c r="B121" s="140" t="s">
        <v>607</v>
      </c>
      <c r="C121" s="24"/>
      <c r="D121" s="24"/>
      <c r="E121" s="24"/>
      <c r="F121" s="24"/>
      <c r="G121" s="24"/>
      <c r="H121" s="24"/>
      <c r="I121" s="24"/>
      <c r="J121" s="24"/>
    </row>
    <row r="122" ht="22.5" customHeight="1" spans="1:10">
      <c r="A122" s="24"/>
      <c r="B122" s="24"/>
      <c r="C122" s="141" t="s">
        <v>383</v>
      </c>
      <c r="D122" s="141" t="s">
        <v>384</v>
      </c>
      <c r="E122" s="141" t="s">
        <v>608</v>
      </c>
      <c r="F122" s="142" t="s">
        <v>386</v>
      </c>
      <c r="G122" s="141" t="s">
        <v>460</v>
      </c>
      <c r="H122" s="142" t="s">
        <v>388</v>
      </c>
      <c r="I122" s="142" t="s">
        <v>389</v>
      </c>
      <c r="J122" s="141" t="s">
        <v>609</v>
      </c>
    </row>
    <row r="123" ht="22.5" customHeight="1" spans="1:10">
      <c r="A123" s="24"/>
      <c r="B123" s="24"/>
      <c r="C123" s="141" t="s">
        <v>383</v>
      </c>
      <c r="D123" s="141" t="s">
        <v>384</v>
      </c>
      <c r="E123" s="141" t="s">
        <v>610</v>
      </c>
      <c r="F123" s="142" t="s">
        <v>386</v>
      </c>
      <c r="G123" s="141" t="s">
        <v>611</v>
      </c>
      <c r="H123" s="142" t="s">
        <v>612</v>
      </c>
      <c r="I123" s="142" t="s">
        <v>389</v>
      </c>
      <c r="J123" s="141" t="s">
        <v>613</v>
      </c>
    </row>
    <row r="124" ht="22.5" customHeight="1" spans="1:10">
      <c r="A124" s="24"/>
      <c r="B124" s="24"/>
      <c r="C124" s="141" t="s">
        <v>383</v>
      </c>
      <c r="D124" s="141" t="s">
        <v>396</v>
      </c>
      <c r="E124" s="141" t="s">
        <v>614</v>
      </c>
      <c r="F124" s="142" t="s">
        <v>398</v>
      </c>
      <c r="G124" s="141" t="s">
        <v>399</v>
      </c>
      <c r="H124" s="142" t="s">
        <v>400</v>
      </c>
      <c r="I124" s="142" t="s">
        <v>389</v>
      </c>
      <c r="J124" s="141" t="s">
        <v>615</v>
      </c>
    </row>
    <row r="125" ht="22.5" customHeight="1" spans="1:10">
      <c r="A125" s="24"/>
      <c r="B125" s="24"/>
      <c r="C125" s="141" t="s">
        <v>383</v>
      </c>
      <c r="D125" s="141" t="s">
        <v>408</v>
      </c>
      <c r="E125" s="141" t="s">
        <v>616</v>
      </c>
      <c r="F125" s="142" t="s">
        <v>410</v>
      </c>
      <c r="G125" s="141" t="s">
        <v>411</v>
      </c>
      <c r="H125" s="142" t="s">
        <v>423</v>
      </c>
      <c r="I125" s="142" t="s">
        <v>413</v>
      </c>
      <c r="J125" s="141" t="s">
        <v>617</v>
      </c>
    </row>
    <row r="126" ht="22.5" customHeight="1" spans="1:10">
      <c r="A126" s="24"/>
      <c r="B126" s="24"/>
      <c r="C126" s="141" t="s">
        <v>415</v>
      </c>
      <c r="D126" s="141" t="s">
        <v>416</v>
      </c>
      <c r="E126" s="141" t="s">
        <v>618</v>
      </c>
      <c r="F126" s="142" t="s">
        <v>398</v>
      </c>
      <c r="G126" s="141" t="s">
        <v>469</v>
      </c>
      <c r="H126" s="142" t="s">
        <v>423</v>
      </c>
      <c r="I126" s="142" t="s">
        <v>413</v>
      </c>
      <c r="J126" s="141" t="s">
        <v>619</v>
      </c>
    </row>
    <row r="127" ht="22.5" customHeight="1" spans="1:10">
      <c r="A127" s="24"/>
      <c r="B127" s="24"/>
      <c r="C127" s="141" t="s">
        <v>415</v>
      </c>
      <c r="D127" s="141" t="s">
        <v>420</v>
      </c>
      <c r="E127" s="141" t="s">
        <v>620</v>
      </c>
      <c r="F127" s="142" t="s">
        <v>398</v>
      </c>
      <c r="G127" s="141" t="s">
        <v>422</v>
      </c>
      <c r="H127" s="142" t="s">
        <v>423</v>
      </c>
      <c r="I127" s="142" t="s">
        <v>413</v>
      </c>
      <c r="J127" s="141" t="s">
        <v>620</v>
      </c>
    </row>
    <row r="128" ht="22.5" customHeight="1" spans="1:10">
      <c r="A128" s="24"/>
      <c r="B128" s="24"/>
      <c r="C128" s="141" t="s">
        <v>424</v>
      </c>
      <c r="D128" s="141" t="s">
        <v>425</v>
      </c>
      <c r="E128" s="141" t="s">
        <v>621</v>
      </c>
      <c r="F128" s="142" t="s">
        <v>386</v>
      </c>
      <c r="G128" s="141" t="s">
        <v>403</v>
      </c>
      <c r="H128" s="142" t="s">
        <v>400</v>
      </c>
      <c r="I128" s="142" t="s">
        <v>389</v>
      </c>
      <c r="J128" s="141" t="s">
        <v>622</v>
      </c>
    </row>
    <row r="129" ht="22.5" customHeight="1" spans="1:10">
      <c r="A129" s="24"/>
      <c r="B129" s="24"/>
      <c r="C129" s="141" t="s">
        <v>477</v>
      </c>
      <c r="D129" s="141" t="s">
        <v>478</v>
      </c>
      <c r="E129" s="141" t="s">
        <v>479</v>
      </c>
      <c r="F129" s="142" t="s">
        <v>398</v>
      </c>
      <c r="G129" s="141" t="s">
        <v>623</v>
      </c>
      <c r="H129" s="142" t="s">
        <v>481</v>
      </c>
      <c r="I129" s="142" t="s">
        <v>389</v>
      </c>
      <c r="J129" s="141" t="s">
        <v>624</v>
      </c>
    </row>
    <row r="130" ht="22.5" customHeight="1" spans="1:10">
      <c r="A130" s="139" t="str">
        <f>"   "&amp;"人大代表活动专项经费"</f>
        <v>   人大代表活动专项经费</v>
      </c>
      <c r="B130" s="140" t="s">
        <v>625</v>
      </c>
      <c r="C130" s="24"/>
      <c r="D130" s="24"/>
      <c r="E130" s="24"/>
      <c r="F130" s="24"/>
      <c r="G130" s="24"/>
      <c r="H130" s="24"/>
      <c r="I130" s="24"/>
      <c r="J130" s="24"/>
    </row>
    <row r="131" ht="22.5" customHeight="1" spans="1:10">
      <c r="A131" s="24"/>
      <c r="B131" s="24"/>
      <c r="C131" s="141" t="s">
        <v>383</v>
      </c>
      <c r="D131" s="141" t="s">
        <v>384</v>
      </c>
      <c r="E131" s="141" t="s">
        <v>626</v>
      </c>
      <c r="F131" s="142" t="s">
        <v>386</v>
      </c>
      <c r="G131" s="141" t="s">
        <v>460</v>
      </c>
      <c r="H131" s="142" t="s">
        <v>388</v>
      </c>
      <c r="I131" s="142" t="s">
        <v>389</v>
      </c>
      <c r="J131" s="141" t="s">
        <v>627</v>
      </c>
    </row>
    <row r="132" ht="22.5" customHeight="1" spans="1:10">
      <c r="A132" s="24"/>
      <c r="B132" s="24"/>
      <c r="C132" s="141" t="s">
        <v>383</v>
      </c>
      <c r="D132" s="141" t="s">
        <v>396</v>
      </c>
      <c r="E132" s="141" t="s">
        <v>628</v>
      </c>
      <c r="F132" s="142" t="s">
        <v>398</v>
      </c>
      <c r="G132" s="141" t="s">
        <v>399</v>
      </c>
      <c r="H132" s="142" t="s">
        <v>400</v>
      </c>
      <c r="I132" s="142" t="s">
        <v>389</v>
      </c>
      <c r="J132" s="141" t="s">
        <v>629</v>
      </c>
    </row>
    <row r="133" ht="22.5" customHeight="1" spans="1:10">
      <c r="A133" s="24"/>
      <c r="B133" s="24"/>
      <c r="C133" s="141" t="s">
        <v>383</v>
      </c>
      <c r="D133" s="141" t="s">
        <v>408</v>
      </c>
      <c r="E133" s="141" t="s">
        <v>630</v>
      </c>
      <c r="F133" s="142" t="s">
        <v>410</v>
      </c>
      <c r="G133" s="141" t="s">
        <v>411</v>
      </c>
      <c r="H133" s="142" t="s">
        <v>423</v>
      </c>
      <c r="I133" s="142" t="s">
        <v>389</v>
      </c>
      <c r="J133" s="141" t="s">
        <v>631</v>
      </c>
    </row>
    <row r="134" ht="22.5" customHeight="1" spans="1:10">
      <c r="A134" s="24"/>
      <c r="B134" s="24"/>
      <c r="C134" s="141" t="s">
        <v>415</v>
      </c>
      <c r="D134" s="141" t="s">
        <v>416</v>
      </c>
      <c r="E134" s="141" t="s">
        <v>632</v>
      </c>
      <c r="F134" s="142" t="s">
        <v>398</v>
      </c>
      <c r="G134" s="141" t="s">
        <v>452</v>
      </c>
      <c r="H134" s="142" t="s">
        <v>423</v>
      </c>
      <c r="I134" s="142" t="s">
        <v>413</v>
      </c>
      <c r="J134" s="141" t="s">
        <v>632</v>
      </c>
    </row>
    <row r="135" ht="22.5" customHeight="1" spans="1:10">
      <c r="A135" s="24"/>
      <c r="B135" s="24"/>
      <c r="C135" s="141" t="s">
        <v>415</v>
      </c>
      <c r="D135" s="141" t="s">
        <v>420</v>
      </c>
      <c r="E135" s="141" t="s">
        <v>633</v>
      </c>
      <c r="F135" s="142" t="s">
        <v>398</v>
      </c>
      <c r="G135" s="141" t="s">
        <v>422</v>
      </c>
      <c r="H135" s="142" t="s">
        <v>423</v>
      </c>
      <c r="I135" s="142" t="s">
        <v>413</v>
      </c>
      <c r="J135" s="141" t="s">
        <v>633</v>
      </c>
    </row>
    <row r="136" ht="22.5" customHeight="1" spans="1:10">
      <c r="A136" s="24"/>
      <c r="B136" s="24"/>
      <c r="C136" s="141" t="s">
        <v>424</v>
      </c>
      <c r="D136" s="141" t="s">
        <v>425</v>
      </c>
      <c r="E136" s="141" t="s">
        <v>634</v>
      </c>
      <c r="F136" s="142" t="s">
        <v>386</v>
      </c>
      <c r="G136" s="141" t="s">
        <v>635</v>
      </c>
      <c r="H136" s="142" t="s">
        <v>400</v>
      </c>
      <c r="I136" s="142" t="s">
        <v>389</v>
      </c>
      <c r="J136" s="141" t="s">
        <v>636</v>
      </c>
    </row>
    <row r="137" ht="22.5" customHeight="1" spans="1:10">
      <c r="A137" s="139" t="str">
        <f>"   "&amp;"遗属补助资金"</f>
        <v>   遗属补助资金</v>
      </c>
      <c r="B137" s="140" t="s">
        <v>637</v>
      </c>
      <c r="C137" s="24"/>
      <c r="D137" s="24"/>
      <c r="E137" s="24"/>
      <c r="F137" s="24"/>
      <c r="G137" s="24"/>
      <c r="H137" s="24"/>
      <c r="I137" s="24"/>
      <c r="J137" s="24"/>
    </row>
    <row r="138" ht="22.5" customHeight="1" spans="1:10">
      <c r="A138" s="24"/>
      <c r="B138" s="24"/>
      <c r="C138" s="141" t="s">
        <v>383</v>
      </c>
      <c r="D138" s="141" t="s">
        <v>384</v>
      </c>
      <c r="E138" s="141" t="s">
        <v>638</v>
      </c>
      <c r="F138" s="142" t="s">
        <v>398</v>
      </c>
      <c r="G138" s="141" t="s">
        <v>639</v>
      </c>
      <c r="H138" s="142" t="s">
        <v>486</v>
      </c>
      <c r="I138" s="142" t="s">
        <v>389</v>
      </c>
      <c r="J138" s="141" t="s">
        <v>640</v>
      </c>
    </row>
    <row r="139" ht="22.5" customHeight="1" spans="1:10">
      <c r="A139" s="24"/>
      <c r="B139" s="24"/>
      <c r="C139" s="141" t="s">
        <v>383</v>
      </c>
      <c r="D139" s="141" t="s">
        <v>396</v>
      </c>
      <c r="E139" s="141" t="s">
        <v>397</v>
      </c>
      <c r="F139" s="142" t="s">
        <v>398</v>
      </c>
      <c r="G139" s="141" t="s">
        <v>399</v>
      </c>
      <c r="H139" s="142" t="s">
        <v>400</v>
      </c>
      <c r="I139" s="142" t="s">
        <v>389</v>
      </c>
      <c r="J139" s="141" t="s">
        <v>397</v>
      </c>
    </row>
    <row r="140" ht="22.5" customHeight="1" spans="1:10">
      <c r="A140" s="24"/>
      <c r="B140" s="24"/>
      <c r="C140" s="141" t="s">
        <v>383</v>
      </c>
      <c r="D140" s="141" t="s">
        <v>408</v>
      </c>
      <c r="E140" s="141" t="s">
        <v>526</v>
      </c>
      <c r="F140" s="142" t="s">
        <v>410</v>
      </c>
      <c r="G140" s="141" t="s">
        <v>641</v>
      </c>
      <c r="H140" s="142" t="s">
        <v>412</v>
      </c>
      <c r="I140" s="142" t="s">
        <v>413</v>
      </c>
      <c r="J140" s="141" t="s">
        <v>642</v>
      </c>
    </row>
    <row r="141" ht="22.5" customHeight="1" spans="1:10">
      <c r="A141" s="24"/>
      <c r="B141" s="24"/>
      <c r="C141" s="141" t="s">
        <v>415</v>
      </c>
      <c r="D141" s="141" t="s">
        <v>416</v>
      </c>
      <c r="E141" s="141" t="s">
        <v>643</v>
      </c>
      <c r="F141" s="142" t="s">
        <v>398</v>
      </c>
      <c r="G141" s="141" t="s">
        <v>496</v>
      </c>
      <c r="H141" s="142" t="s">
        <v>423</v>
      </c>
      <c r="I141" s="142" t="s">
        <v>413</v>
      </c>
      <c r="J141" s="141" t="s">
        <v>643</v>
      </c>
    </row>
    <row r="142" ht="22.5" customHeight="1" spans="1:10">
      <c r="A142" s="24"/>
      <c r="B142" s="24"/>
      <c r="C142" s="141" t="s">
        <v>424</v>
      </c>
      <c r="D142" s="141" t="s">
        <v>425</v>
      </c>
      <c r="E142" s="141" t="s">
        <v>644</v>
      </c>
      <c r="F142" s="142" t="s">
        <v>386</v>
      </c>
      <c r="G142" s="141" t="s">
        <v>403</v>
      </c>
      <c r="H142" s="142" t="s">
        <v>400</v>
      </c>
      <c r="I142" s="142" t="s">
        <v>389</v>
      </c>
      <c r="J142" s="141" t="s">
        <v>645</v>
      </c>
    </row>
    <row r="143" ht="22.5" customHeight="1" spans="1:10">
      <c r="A143" s="139" t="str">
        <f>"   "&amp;"武装部工作经费"</f>
        <v>   武装部工作经费</v>
      </c>
      <c r="B143" s="140" t="s">
        <v>646</v>
      </c>
      <c r="C143" s="24"/>
      <c r="D143" s="24"/>
      <c r="E143" s="24"/>
      <c r="F143" s="24"/>
      <c r="G143" s="24"/>
      <c r="H143" s="24"/>
      <c r="I143" s="24"/>
      <c r="J143" s="24"/>
    </row>
    <row r="144" ht="22.5" customHeight="1" spans="1:10">
      <c r="A144" s="24"/>
      <c r="B144" s="24"/>
      <c r="C144" s="141" t="s">
        <v>383</v>
      </c>
      <c r="D144" s="141" t="s">
        <v>384</v>
      </c>
      <c r="E144" s="141" t="s">
        <v>647</v>
      </c>
      <c r="F144" s="142" t="s">
        <v>386</v>
      </c>
      <c r="G144" s="141" t="s">
        <v>648</v>
      </c>
      <c r="H144" s="142" t="s">
        <v>388</v>
      </c>
      <c r="I144" s="142" t="s">
        <v>389</v>
      </c>
      <c r="J144" s="141" t="s">
        <v>649</v>
      </c>
    </row>
    <row r="145" ht="22.5" customHeight="1" spans="1:10">
      <c r="A145" s="24"/>
      <c r="B145" s="24"/>
      <c r="C145" s="141" t="s">
        <v>383</v>
      </c>
      <c r="D145" s="141" t="s">
        <v>384</v>
      </c>
      <c r="E145" s="141" t="s">
        <v>650</v>
      </c>
      <c r="F145" s="142" t="s">
        <v>386</v>
      </c>
      <c r="G145" s="141" t="s">
        <v>460</v>
      </c>
      <c r="H145" s="142" t="s">
        <v>388</v>
      </c>
      <c r="I145" s="142" t="s">
        <v>389</v>
      </c>
      <c r="J145" s="141" t="s">
        <v>651</v>
      </c>
    </row>
    <row r="146" ht="22.5" customHeight="1" spans="1:10">
      <c r="A146" s="24"/>
      <c r="B146" s="24"/>
      <c r="C146" s="141" t="s">
        <v>383</v>
      </c>
      <c r="D146" s="141" t="s">
        <v>396</v>
      </c>
      <c r="E146" s="141" t="s">
        <v>652</v>
      </c>
      <c r="F146" s="142" t="s">
        <v>398</v>
      </c>
      <c r="G146" s="141" t="s">
        <v>399</v>
      </c>
      <c r="H146" s="142" t="s">
        <v>400</v>
      </c>
      <c r="I146" s="142" t="s">
        <v>389</v>
      </c>
      <c r="J146" s="141" t="s">
        <v>653</v>
      </c>
    </row>
    <row r="147" ht="22.5" customHeight="1" spans="1:10">
      <c r="A147" s="24"/>
      <c r="B147" s="24"/>
      <c r="C147" s="141" t="s">
        <v>383</v>
      </c>
      <c r="D147" s="141" t="s">
        <v>408</v>
      </c>
      <c r="E147" s="141" t="s">
        <v>654</v>
      </c>
      <c r="F147" s="142" t="s">
        <v>410</v>
      </c>
      <c r="G147" s="141" t="s">
        <v>411</v>
      </c>
      <c r="H147" s="142" t="s">
        <v>423</v>
      </c>
      <c r="I147" s="142" t="s">
        <v>413</v>
      </c>
      <c r="J147" s="141" t="s">
        <v>655</v>
      </c>
    </row>
    <row r="148" ht="22.5" customHeight="1" spans="1:10">
      <c r="A148" s="24"/>
      <c r="B148" s="24"/>
      <c r="C148" s="141" t="s">
        <v>383</v>
      </c>
      <c r="D148" s="141" t="s">
        <v>408</v>
      </c>
      <c r="E148" s="141" t="s">
        <v>656</v>
      </c>
      <c r="F148" s="142" t="s">
        <v>410</v>
      </c>
      <c r="G148" s="141" t="s">
        <v>411</v>
      </c>
      <c r="H148" s="142" t="s">
        <v>423</v>
      </c>
      <c r="I148" s="142" t="s">
        <v>413</v>
      </c>
      <c r="J148" s="141" t="s">
        <v>657</v>
      </c>
    </row>
    <row r="149" ht="22.5" customHeight="1" spans="1:10">
      <c r="A149" s="24"/>
      <c r="B149" s="24"/>
      <c r="C149" s="141" t="s">
        <v>415</v>
      </c>
      <c r="D149" s="141" t="s">
        <v>416</v>
      </c>
      <c r="E149" s="141" t="s">
        <v>658</v>
      </c>
      <c r="F149" s="142" t="s">
        <v>398</v>
      </c>
      <c r="G149" s="141" t="s">
        <v>418</v>
      </c>
      <c r="H149" s="142" t="s">
        <v>423</v>
      </c>
      <c r="I149" s="142" t="s">
        <v>413</v>
      </c>
      <c r="J149" s="141" t="s">
        <v>659</v>
      </c>
    </row>
    <row r="150" ht="22.5" customHeight="1" spans="1:10">
      <c r="A150" s="24"/>
      <c r="B150" s="24"/>
      <c r="C150" s="141" t="s">
        <v>415</v>
      </c>
      <c r="D150" s="141" t="s">
        <v>416</v>
      </c>
      <c r="E150" s="141" t="s">
        <v>660</v>
      </c>
      <c r="F150" s="142" t="s">
        <v>398</v>
      </c>
      <c r="G150" s="141" t="s">
        <v>661</v>
      </c>
      <c r="H150" s="142" t="s">
        <v>423</v>
      </c>
      <c r="I150" s="142" t="s">
        <v>413</v>
      </c>
      <c r="J150" s="141" t="s">
        <v>658</v>
      </c>
    </row>
    <row r="151" ht="22.5" customHeight="1" spans="1:10">
      <c r="A151" s="24"/>
      <c r="B151" s="24"/>
      <c r="C151" s="141" t="s">
        <v>415</v>
      </c>
      <c r="D151" s="141" t="s">
        <v>420</v>
      </c>
      <c r="E151" s="141" t="s">
        <v>662</v>
      </c>
      <c r="F151" s="142" t="s">
        <v>398</v>
      </c>
      <c r="G151" s="141" t="s">
        <v>422</v>
      </c>
      <c r="H151" s="142" t="s">
        <v>423</v>
      </c>
      <c r="I151" s="142" t="s">
        <v>413</v>
      </c>
      <c r="J151" s="141" t="s">
        <v>662</v>
      </c>
    </row>
    <row r="152" ht="22.5" customHeight="1" spans="1:10">
      <c r="A152" s="24"/>
      <c r="B152" s="24"/>
      <c r="C152" s="141" t="s">
        <v>424</v>
      </c>
      <c r="D152" s="141" t="s">
        <v>425</v>
      </c>
      <c r="E152" s="141" t="s">
        <v>663</v>
      </c>
      <c r="F152" s="142" t="s">
        <v>386</v>
      </c>
      <c r="G152" s="141" t="s">
        <v>635</v>
      </c>
      <c r="H152" s="142" t="s">
        <v>400</v>
      </c>
      <c r="I152" s="142" t="s">
        <v>389</v>
      </c>
      <c r="J152" s="141" t="s">
        <v>664</v>
      </c>
    </row>
    <row r="153" ht="22.5" customHeight="1" spans="1:10">
      <c r="A153" s="24"/>
      <c r="B153" s="24"/>
      <c r="C153" s="141" t="s">
        <v>477</v>
      </c>
      <c r="D153" s="141" t="s">
        <v>478</v>
      </c>
      <c r="E153" s="141" t="s">
        <v>479</v>
      </c>
      <c r="F153" s="142" t="s">
        <v>398</v>
      </c>
      <c r="G153" s="141" t="s">
        <v>480</v>
      </c>
      <c r="H153" s="142" t="s">
        <v>481</v>
      </c>
      <c r="I153" s="142" t="s">
        <v>389</v>
      </c>
      <c r="J153" s="141" t="s">
        <v>482</v>
      </c>
    </row>
    <row r="154" ht="22.5" customHeight="1" spans="1:10">
      <c r="A154" s="139" t="str">
        <f>"   "&amp;"财政所工作经费"</f>
        <v>   财政所工作经费</v>
      </c>
      <c r="B154" s="140" t="s">
        <v>665</v>
      </c>
      <c r="C154" s="24"/>
      <c r="D154" s="24"/>
      <c r="E154" s="24"/>
      <c r="F154" s="24"/>
      <c r="G154" s="24"/>
      <c r="H154" s="24"/>
      <c r="I154" s="24"/>
      <c r="J154" s="24"/>
    </row>
    <row r="155" ht="22.5" customHeight="1" spans="1:10">
      <c r="A155" s="24"/>
      <c r="B155" s="24"/>
      <c r="C155" s="141" t="s">
        <v>383</v>
      </c>
      <c r="D155" s="141" t="s">
        <v>384</v>
      </c>
      <c r="E155" s="141" t="s">
        <v>666</v>
      </c>
      <c r="F155" s="142" t="s">
        <v>386</v>
      </c>
      <c r="G155" s="141" t="s">
        <v>184</v>
      </c>
      <c r="H155" s="142" t="s">
        <v>388</v>
      </c>
      <c r="I155" s="142" t="s">
        <v>389</v>
      </c>
      <c r="J155" s="141" t="s">
        <v>667</v>
      </c>
    </row>
    <row r="156" ht="22.5" customHeight="1" spans="1:10">
      <c r="A156" s="24"/>
      <c r="B156" s="24"/>
      <c r="C156" s="141" t="s">
        <v>383</v>
      </c>
      <c r="D156" s="141" t="s">
        <v>384</v>
      </c>
      <c r="E156" s="141" t="s">
        <v>668</v>
      </c>
      <c r="F156" s="142" t="s">
        <v>386</v>
      </c>
      <c r="G156" s="141" t="s">
        <v>430</v>
      </c>
      <c r="H156" s="142" t="s">
        <v>388</v>
      </c>
      <c r="I156" s="142" t="s">
        <v>389</v>
      </c>
      <c r="J156" s="141" t="s">
        <v>669</v>
      </c>
    </row>
    <row r="157" ht="22.5" customHeight="1" spans="1:10">
      <c r="A157" s="24"/>
      <c r="B157" s="24"/>
      <c r="C157" s="141" t="s">
        <v>383</v>
      </c>
      <c r="D157" s="141" t="s">
        <v>396</v>
      </c>
      <c r="E157" s="141" t="s">
        <v>670</v>
      </c>
      <c r="F157" s="142" t="s">
        <v>398</v>
      </c>
      <c r="G157" s="141" t="s">
        <v>399</v>
      </c>
      <c r="H157" s="142" t="s">
        <v>400</v>
      </c>
      <c r="I157" s="142" t="s">
        <v>389</v>
      </c>
      <c r="J157" s="141" t="s">
        <v>671</v>
      </c>
    </row>
    <row r="158" ht="22.5" customHeight="1" spans="1:10">
      <c r="A158" s="24"/>
      <c r="B158" s="24"/>
      <c r="C158" s="141" t="s">
        <v>383</v>
      </c>
      <c r="D158" s="141" t="s">
        <v>396</v>
      </c>
      <c r="E158" s="141" t="s">
        <v>672</v>
      </c>
      <c r="F158" s="142" t="s">
        <v>398</v>
      </c>
      <c r="G158" s="141" t="s">
        <v>399</v>
      </c>
      <c r="H158" s="142" t="s">
        <v>400</v>
      </c>
      <c r="I158" s="142" t="s">
        <v>389</v>
      </c>
      <c r="J158" s="141" t="s">
        <v>673</v>
      </c>
    </row>
    <row r="159" ht="22.5" customHeight="1" spans="1:10">
      <c r="A159" s="24"/>
      <c r="B159" s="24"/>
      <c r="C159" s="141" t="s">
        <v>383</v>
      </c>
      <c r="D159" s="141" t="s">
        <v>408</v>
      </c>
      <c r="E159" s="141" t="s">
        <v>555</v>
      </c>
      <c r="F159" s="142" t="s">
        <v>410</v>
      </c>
      <c r="G159" s="141" t="s">
        <v>411</v>
      </c>
      <c r="H159" s="142" t="s">
        <v>412</v>
      </c>
      <c r="I159" s="142" t="s">
        <v>413</v>
      </c>
      <c r="J159" s="141" t="s">
        <v>674</v>
      </c>
    </row>
    <row r="160" ht="22.5" customHeight="1" spans="1:10">
      <c r="A160" s="24"/>
      <c r="B160" s="24"/>
      <c r="C160" s="141" t="s">
        <v>383</v>
      </c>
      <c r="D160" s="141" t="s">
        <v>408</v>
      </c>
      <c r="E160" s="141" t="s">
        <v>675</v>
      </c>
      <c r="F160" s="142" t="s">
        <v>410</v>
      </c>
      <c r="G160" s="141" t="s">
        <v>411</v>
      </c>
      <c r="H160" s="142" t="s">
        <v>412</v>
      </c>
      <c r="I160" s="142" t="s">
        <v>413</v>
      </c>
      <c r="J160" s="141" t="s">
        <v>414</v>
      </c>
    </row>
    <row r="161" ht="22.5" customHeight="1" spans="1:10">
      <c r="A161" s="24"/>
      <c r="B161" s="24"/>
      <c r="C161" s="141" t="s">
        <v>415</v>
      </c>
      <c r="D161" s="141" t="s">
        <v>416</v>
      </c>
      <c r="E161" s="141" t="s">
        <v>676</v>
      </c>
      <c r="F161" s="142" t="s">
        <v>398</v>
      </c>
      <c r="G161" s="141" t="s">
        <v>418</v>
      </c>
      <c r="H161" s="142" t="s">
        <v>677</v>
      </c>
      <c r="I161" s="142" t="s">
        <v>413</v>
      </c>
      <c r="J161" s="141" t="s">
        <v>676</v>
      </c>
    </row>
    <row r="162" ht="22.5" customHeight="1" spans="1:10">
      <c r="A162" s="24"/>
      <c r="B162" s="24"/>
      <c r="C162" s="141" t="s">
        <v>424</v>
      </c>
      <c r="D162" s="141" t="s">
        <v>425</v>
      </c>
      <c r="E162" s="141" t="s">
        <v>678</v>
      </c>
      <c r="F162" s="142" t="s">
        <v>386</v>
      </c>
      <c r="G162" s="141" t="s">
        <v>403</v>
      </c>
      <c r="H162" s="142" t="s">
        <v>400</v>
      </c>
      <c r="I162" s="142" t="s">
        <v>389</v>
      </c>
      <c r="J162" s="141" t="s">
        <v>679</v>
      </c>
    </row>
    <row r="163" ht="22.5" customHeight="1" spans="1:10">
      <c r="A163" s="24"/>
      <c r="B163" s="24"/>
      <c r="C163" s="141" t="s">
        <v>477</v>
      </c>
      <c r="D163" s="141" t="s">
        <v>478</v>
      </c>
      <c r="E163" s="141" t="s">
        <v>479</v>
      </c>
      <c r="F163" s="142" t="s">
        <v>398</v>
      </c>
      <c r="G163" s="141" t="s">
        <v>623</v>
      </c>
      <c r="H163" s="142" t="s">
        <v>481</v>
      </c>
      <c r="I163" s="142" t="s">
        <v>389</v>
      </c>
      <c r="J163" s="141" t="s">
        <v>624</v>
      </c>
    </row>
    <row r="164" ht="22.5" customHeight="1" spans="1:10">
      <c r="A164" s="139" t="str">
        <f>"   "&amp;"乡镇工作经费"</f>
        <v>   乡镇工作经费</v>
      </c>
      <c r="B164" s="140" t="s">
        <v>680</v>
      </c>
      <c r="C164" s="24"/>
      <c r="D164" s="24"/>
      <c r="E164" s="24"/>
      <c r="F164" s="24"/>
      <c r="G164" s="24"/>
      <c r="H164" s="24"/>
      <c r="I164" s="24"/>
      <c r="J164" s="24"/>
    </row>
    <row r="165" ht="22.5" customHeight="1" spans="1:10">
      <c r="A165" s="24"/>
      <c r="B165" s="24"/>
      <c r="C165" s="141" t="s">
        <v>383</v>
      </c>
      <c r="D165" s="141" t="s">
        <v>384</v>
      </c>
      <c r="E165" s="141" t="s">
        <v>681</v>
      </c>
      <c r="F165" s="142" t="s">
        <v>386</v>
      </c>
      <c r="G165" s="141" t="s">
        <v>435</v>
      </c>
      <c r="H165" s="142" t="s">
        <v>388</v>
      </c>
      <c r="I165" s="142" t="s">
        <v>389</v>
      </c>
      <c r="J165" s="141" t="s">
        <v>682</v>
      </c>
    </row>
    <row r="166" ht="22.5" customHeight="1" spans="1:10">
      <c r="A166" s="24"/>
      <c r="B166" s="24"/>
      <c r="C166" s="141" t="s">
        <v>383</v>
      </c>
      <c r="D166" s="141" t="s">
        <v>396</v>
      </c>
      <c r="E166" s="141" t="s">
        <v>397</v>
      </c>
      <c r="F166" s="142" t="s">
        <v>398</v>
      </c>
      <c r="G166" s="141" t="s">
        <v>399</v>
      </c>
      <c r="H166" s="142" t="s">
        <v>400</v>
      </c>
      <c r="I166" s="142" t="s">
        <v>389</v>
      </c>
      <c r="J166" s="141" t="s">
        <v>401</v>
      </c>
    </row>
    <row r="167" ht="22.5" customHeight="1" spans="1:10">
      <c r="A167" s="24"/>
      <c r="B167" s="24"/>
      <c r="C167" s="141" t="s">
        <v>383</v>
      </c>
      <c r="D167" s="141" t="s">
        <v>408</v>
      </c>
      <c r="E167" s="141" t="s">
        <v>555</v>
      </c>
      <c r="F167" s="142" t="s">
        <v>410</v>
      </c>
      <c r="G167" s="141" t="s">
        <v>683</v>
      </c>
      <c r="H167" s="142" t="s">
        <v>412</v>
      </c>
      <c r="I167" s="142" t="s">
        <v>413</v>
      </c>
      <c r="J167" s="141" t="s">
        <v>684</v>
      </c>
    </row>
    <row r="168" ht="22.5" customHeight="1" spans="1:10">
      <c r="A168" s="24"/>
      <c r="B168" s="24"/>
      <c r="C168" s="141" t="s">
        <v>415</v>
      </c>
      <c r="D168" s="141" t="s">
        <v>420</v>
      </c>
      <c r="E168" s="141" t="s">
        <v>685</v>
      </c>
      <c r="F168" s="142" t="s">
        <v>398</v>
      </c>
      <c r="G168" s="141" t="s">
        <v>418</v>
      </c>
      <c r="H168" s="142" t="s">
        <v>423</v>
      </c>
      <c r="I168" s="142" t="s">
        <v>389</v>
      </c>
      <c r="J168" s="141" t="s">
        <v>685</v>
      </c>
    </row>
    <row r="169" ht="22.5" customHeight="1" spans="1:10">
      <c r="A169" s="24"/>
      <c r="B169" s="24"/>
      <c r="C169" s="141" t="s">
        <v>424</v>
      </c>
      <c r="D169" s="141" t="s">
        <v>425</v>
      </c>
      <c r="E169" s="141" t="s">
        <v>426</v>
      </c>
      <c r="F169" s="142" t="s">
        <v>386</v>
      </c>
      <c r="G169" s="141" t="s">
        <v>403</v>
      </c>
      <c r="H169" s="142" t="s">
        <v>400</v>
      </c>
      <c r="I169" s="142" t="s">
        <v>389</v>
      </c>
      <c r="J169" s="141" t="s">
        <v>686</v>
      </c>
    </row>
    <row r="170" ht="22.5" customHeight="1" spans="1:10">
      <c r="A170" s="24"/>
      <c r="B170" s="24"/>
      <c r="C170" s="141" t="s">
        <v>477</v>
      </c>
      <c r="D170" s="141" t="s">
        <v>478</v>
      </c>
      <c r="E170" s="141" t="s">
        <v>364</v>
      </c>
      <c r="F170" s="142" t="s">
        <v>398</v>
      </c>
      <c r="G170" s="141" t="s">
        <v>687</v>
      </c>
      <c r="H170" s="142" t="s">
        <v>481</v>
      </c>
      <c r="I170" s="142" t="s">
        <v>389</v>
      </c>
      <c r="J170" s="141" t="s">
        <v>688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烟雨平生</cp:lastModifiedBy>
  <dcterms:created xsi:type="dcterms:W3CDTF">2026-03-11T08:30:09Z</dcterms:created>
  <dcterms:modified xsi:type="dcterms:W3CDTF">2026-03-11T08:37:09Z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9C80EB89D6AD42398772F9A6B224E899_13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