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/>
  </bookViews>
  <sheets>
    <sheet name="德钦县汇总 " sheetId="5" r:id="rId1"/>
    <sheet name="德钦县汇总" sheetId="1" state="hidden" r:id="rId2"/>
    <sheet name="2019年" sheetId="4" r:id="rId3"/>
    <sheet name="Sheet1" sheetId="6" state="hidden" r:id="rId4"/>
  </sheets>
  <definedNames>
    <definedName name="_xlnm._FilterDatabase" localSheetId="0" hidden="1">'德钦县汇总 '!$A$2:$IQ$144</definedName>
    <definedName name="_xlnm._FilterDatabase" localSheetId="1" hidden="1">德钦县汇总!$O$2:$Q$135</definedName>
    <definedName name="_xlnm._FilterDatabase" localSheetId="2" hidden="1">'2019年'!$A$5:$XEU$1449</definedName>
    <definedName name="_xlnm.Print_Area" localSheetId="2">'2019年'!$A$1:$R$1449</definedName>
    <definedName name="_xlnm.Print_Area" localSheetId="1">德钦县汇总!$A$1:$S$134</definedName>
    <definedName name="_xlnm.Print_Area" localSheetId="0">'德钦县汇总 '!$A$1:$Q$127</definedName>
    <definedName name="_xlnm.Print_Titles" localSheetId="2">'2019年'!$4:$5</definedName>
    <definedName name="_xlnm.Print_Titles" localSheetId="1">德钦县汇总!$1:$4</definedName>
    <definedName name="_xlnm.Print_Titles" localSheetId="0">'德钦县汇总 '!$2:$4</definedName>
  </definedNames>
  <calcPr calcId="144525"/>
</workbook>
</file>

<file path=xl/sharedStrings.xml><?xml version="1.0" encoding="utf-8"?>
<sst xmlns="http://schemas.openxmlformats.org/spreadsheetml/2006/main" count="14904" uniqueCount="2756">
  <si>
    <t>德钦县脱贫攻坚巩固提升项目汇总表</t>
  </si>
  <si>
    <t>项目名称及类别</t>
  </si>
  <si>
    <t>建设  
性质</t>
  </si>
  <si>
    <t>单位</t>
  </si>
  <si>
    <t>分年度建设进度</t>
  </si>
  <si>
    <t>建设内容及补助标准</t>
  </si>
  <si>
    <t>贫困人口
直接受益</t>
  </si>
  <si>
    <t>项目投资计划（万元）</t>
  </si>
  <si>
    <t>一类</t>
  </si>
  <si>
    <t>二类</t>
  </si>
  <si>
    <t>三类</t>
  </si>
  <si>
    <t>牵头单位</t>
  </si>
  <si>
    <t>备注</t>
  </si>
  <si>
    <t>合计</t>
  </si>
  <si>
    <t>2019年</t>
  </si>
  <si>
    <t>2020年</t>
  </si>
  <si>
    <t>户数（户）</t>
  </si>
  <si>
    <t>人口（人）</t>
  </si>
  <si>
    <t>一、产业扶贫工程</t>
  </si>
  <si>
    <t>-</t>
  </si>
  <si>
    <t>（一）种植业</t>
  </si>
  <si>
    <t>—</t>
  </si>
  <si>
    <t>亩</t>
  </si>
  <si>
    <t>农科、林业</t>
  </si>
  <si>
    <t>1.经济作物种植</t>
  </si>
  <si>
    <t>农科</t>
  </si>
  <si>
    <t>1.1青稞</t>
  </si>
  <si>
    <t>推广种植青稞1819亩，每亩补助350元</t>
  </si>
  <si>
    <t>√</t>
  </si>
  <si>
    <t>1.2葡萄</t>
  </si>
  <si>
    <t>新建/改建</t>
  </si>
  <si>
    <t>实施6292亩葡萄推广，每亩补助6000元，共计投入3775.2万元。</t>
  </si>
  <si>
    <t>葡萄园区</t>
  </si>
  <si>
    <t>1.3藜麦</t>
  </si>
  <si>
    <t>1.4生态米</t>
  </si>
  <si>
    <t>1.5蔬菜</t>
  </si>
  <si>
    <t>新建</t>
  </si>
  <si>
    <t>实施490蔬菜种植，每亩补助600元。</t>
  </si>
  <si>
    <t>1.6水果玉米</t>
  </si>
  <si>
    <t>1.7食用菌</t>
  </si>
  <si>
    <t>实施食用菌种植68亩，每亩补助5800元。</t>
  </si>
  <si>
    <t>1.8糯山药</t>
  </si>
  <si>
    <t>1.9其它经济作物</t>
  </si>
  <si>
    <t>2.经济林果种植</t>
  </si>
  <si>
    <t>林业</t>
  </si>
  <si>
    <t>2.1木本油料提质增效</t>
  </si>
  <si>
    <t>实施7500亩核桃提质增效</t>
  </si>
  <si>
    <t>2.2花椒</t>
  </si>
  <si>
    <t>1.纳古村扎仁花椒基地建设60亩；2.纳古村然贡通花椒基地建设。</t>
  </si>
  <si>
    <t>2.3青刺果</t>
  </si>
  <si>
    <t>2.4水果</t>
  </si>
  <si>
    <t>2.5油橄榄</t>
  </si>
  <si>
    <t>实施5000亩油橄榄，每亩补助350元</t>
  </si>
  <si>
    <t>2.6其它经济林果</t>
  </si>
  <si>
    <t>全县经济林果水果种植48112株</t>
  </si>
  <si>
    <t>3.中草药材种植</t>
  </si>
  <si>
    <t>——</t>
  </si>
  <si>
    <t>3.1白术</t>
  </si>
  <si>
    <t>3.2当归</t>
  </si>
  <si>
    <t>实施9537亩当归种植，每亩补助1000元</t>
  </si>
  <si>
    <t>3.3附子</t>
  </si>
  <si>
    <t>3.4桔梗</t>
  </si>
  <si>
    <t>3.5木香</t>
  </si>
  <si>
    <t>实施3708亩木香种植，每亩补助1000元</t>
  </si>
  <si>
    <t>3.6秦艽</t>
  </si>
  <si>
    <t>3.7五味子</t>
  </si>
  <si>
    <t>3.8重楼</t>
  </si>
  <si>
    <t>3.9其它中药材</t>
  </si>
  <si>
    <t>实施5575亩其他中药材种植，每亩补助1000元</t>
  </si>
  <si>
    <t>（二）养殖业</t>
  </si>
  <si>
    <t>1.牛</t>
  </si>
  <si>
    <t>头</t>
  </si>
  <si>
    <t>实施4133头牛养殖，每头补助3000元</t>
  </si>
  <si>
    <t>2.羊</t>
  </si>
  <si>
    <t>3.猪</t>
  </si>
  <si>
    <t>实施17188头猪养殖，每头补助800元</t>
  </si>
  <si>
    <t>5.鸡</t>
  </si>
  <si>
    <t>羽</t>
  </si>
  <si>
    <t>实施养鸡133876只，每只补助25元</t>
  </si>
  <si>
    <t>6.鸭</t>
  </si>
  <si>
    <t>7.鱼</t>
  </si>
  <si>
    <t>8.蜂</t>
  </si>
  <si>
    <t>箱/窝</t>
  </si>
  <si>
    <t>实施24892箱蜂蜜养殖，每箱补助500元</t>
  </si>
  <si>
    <t>8.其他养殖</t>
  </si>
  <si>
    <t>（三）产业基础设施</t>
  </si>
  <si>
    <t>1.机耕路建设</t>
  </si>
  <si>
    <t>公里</t>
  </si>
  <si>
    <t>羊拉乡茂顶村新建机耕路26公里</t>
  </si>
  <si>
    <t>2.围栏建设</t>
  </si>
  <si>
    <t>3.大棚</t>
  </si>
  <si>
    <t>4.田间路</t>
  </si>
  <si>
    <t>5.农用便桥</t>
  </si>
  <si>
    <t>6.田间沟渠</t>
  </si>
  <si>
    <t>7.其他产业配套设施</t>
  </si>
  <si>
    <t>（四）创新产业发展模式</t>
  </si>
  <si>
    <t>1.发展专业合作社</t>
  </si>
  <si>
    <t>个</t>
  </si>
  <si>
    <t>发展专业合作社46个（集体经济建设）</t>
  </si>
  <si>
    <t>民宗局</t>
  </si>
  <si>
    <t>2.发展致富带头人</t>
  </si>
  <si>
    <t>3.乡村旅游</t>
  </si>
  <si>
    <t>发展乡村旅游49项，共计投入8170.46万元</t>
  </si>
  <si>
    <t>旅游</t>
  </si>
  <si>
    <t>4.扶贫车间</t>
  </si>
  <si>
    <t>项</t>
  </si>
  <si>
    <t>扶贫车间</t>
  </si>
  <si>
    <t>产业办</t>
  </si>
  <si>
    <t>5.小额信贷</t>
  </si>
  <si>
    <t>实施800户小额信贷，共计投入317万</t>
  </si>
  <si>
    <t>金融办</t>
  </si>
  <si>
    <t>6.以奖代补</t>
  </si>
  <si>
    <t>脱贫攻坚产业以奖代补扶贫2814户，每户补助最高3000元</t>
  </si>
  <si>
    <t>二、生态扶贫工程</t>
  </si>
  <si>
    <t>（一）生态保护</t>
  </si>
  <si>
    <t>1.封山育林及人工造林</t>
  </si>
  <si>
    <t>2.退耕还林还草</t>
  </si>
  <si>
    <t>实施2.4万亩退耕还林，2018年实施20000亩，2019年实施4000,2018年投入109万元，2019年投入3731万元。</t>
  </si>
  <si>
    <t>（二）生态修复</t>
  </si>
  <si>
    <t>实施2项生态修复工程</t>
  </si>
  <si>
    <t>国土</t>
  </si>
  <si>
    <t>(三)清洁能源替代</t>
  </si>
  <si>
    <t>（四）生态公益岗</t>
  </si>
  <si>
    <t>1.生态护林员</t>
  </si>
  <si>
    <t>人</t>
  </si>
  <si>
    <t>实施建档立卡户生态护林员707人，每人补助8000元</t>
  </si>
  <si>
    <t>2.河道管理员</t>
  </si>
  <si>
    <t>实施河道管理员380人，每人补助10000元</t>
  </si>
  <si>
    <t>三、健康扶贫工程</t>
  </si>
  <si>
    <t>卫计</t>
  </si>
  <si>
    <t>（一）村级卫生室建设</t>
  </si>
  <si>
    <t>实施村级卫生室建设</t>
  </si>
  <si>
    <t>（二）乡级卫生院建设</t>
  </si>
  <si>
    <t>所</t>
  </si>
  <si>
    <t>实施乡级卫生院达标建设</t>
  </si>
  <si>
    <t>（三）县级医院达标建设巩固</t>
  </si>
  <si>
    <t>实施县级医院达标建设</t>
  </si>
  <si>
    <t>（四）医疗卫生服务能力建设</t>
  </si>
  <si>
    <t>1.县乡医疗信息化建设</t>
  </si>
  <si>
    <t>2.医疗设备配置</t>
  </si>
  <si>
    <t>3.县乡村医技人员培训</t>
  </si>
  <si>
    <t>人次</t>
  </si>
  <si>
    <t>实施县乡村医技人员培训300人次</t>
  </si>
  <si>
    <t>4.引进医疗技术人才</t>
  </si>
  <si>
    <t>四、教育扶贫工程</t>
  </si>
  <si>
    <t>（一）学前教育基础设施建设</t>
  </si>
  <si>
    <t>学前基础设施建设</t>
  </si>
  <si>
    <t>教育</t>
  </si>
  <si>
    <t>（二）小学教育基础设施建设</t>
  </si>
  <si>
    <t>小学教育基础设施建设</t>
  </si>
  <si>
    <t>（三）初中教育基础设施建设</t>
  </si>
  <si>
    <t>初中教育基础设施建设</t>
  </si>
  <si>
    <t>（四）高中教育基础设施建设</t>
  </si>
  <si>
    <t>（五）职业教育基础设施建设</t>
  </si>
  <si>
    <t>实施职业教育基础设施建设1项</t>
  </si>
  <si>
    <t>（六）教师队伍培训</t>
  </si>
  <si>
    <t>实施教师队伍建设150人</t>
  </si>
  <si>
    <t>（七）家庭困难学生资助</t>
  </si>
  <si>
    <t>实施家庭困难学生资助1875人</t>
  </si>
  <si>
    <t>（八）国家通用语言文字推广及普通话培训</t>
  </si>
  <si>
    <t>实施国家通用语言文字推广及普通话培训905人次</t>
  </si>
  <si>
    <t>（九）中小学幼儿园危房排危工程</t>
  </si>
  <si>
    <t>五、能力素质建设工程</t>
  </si>
  <si>
    <t>（一）职业技能培训</t>
  </si>
  <si>
    <t>实施1000人次职业技能培训，其中2018年实施336人次，2019年实施336人次，2020年实施328人次。实施香格里拉培训中心建设，2019年投入750万元，2020年投入750万元。</t>
  </si>
  <si>
    <t>人社</t>
  </si>
  <si>
    <t>（二）转移就业培训</t>
  </si>
  <si>
    <t>实施600人次转移就业培训，每人补助1800元。实施80人次公益性岗位建设，每人补助8000元。</t>
  </si>
  <si>
    <t>（三）农村适用技术性培训</t>
  </si>
  <si>
    <t>实施750人次新型农村教育培训</t>
  </si>
  <si>
    <t>（四）新型农村教育培训</t>
  </si>
  <si>
    <t>（五）公益岗位</t>
  </si>
  <si>
    <t>（六）“文明超市”积分管理奖励金</t>
  </si>
  <si>
    <t>宣传部</t>
  </si>
  <si>
    <t>六、危房及住房提升改造工程</t>
  </si>
  <si>
    <t>住建</t>
  </si>
  <si>
    <t>（一）拆除重建</t>
  </si>
  <si>
    <t>户</t>
  </si>
  <si>
    <t>实施建档立卡贫困户民房拆除重建200户，每户补助2.3万元</t>
  </si>
  <si>
    <t>扶贫办</t>
  </si>
  <si>
    <t>（二）加固改造</t>
  </si>
  <si>
    <t>七、贫困村提升工程</t>
  </si>
  <si>
    <t>（一）交通道路建设</t>
  </si>
  <si>
    <t>交通</t>
  </si>
  <si>
    <t>1.行政村道路优化</t>
  </si>
  <si>
    <t>实施行政村道路优化235.75公里，共计投入3722.6368万元。</t>
  </si>
  <si>
    <t>2.行政村道路安保</t>
  </si>
  <si>
    <t>实施行政村道路安保189.263公里，共计投入2645.95万元。</t>
  </si>
  <si>
    <t>3.村民小组道路建设</t>
  </si>
  <si>
    <t>实施村民小组道路建设1128.1公里，共计投入35467.81万元。</t>
  </si>
  <si>
    <t>4.村民小组道路安保</t>
  </si>
  <si>
    <t>实施村民小组道路安保468.74公里,共计投入8203.02万元</t>
  </si>
  <si>
    <t>5.河桥建设</t>
  </si>
  <si>
    <t>座</t>
  </si>
  <si>
    <t>实施河桥建设34座</t>
  </si>
  <si>
    <t>(二)饮水安全巩固提升</t>
  </si>
  <si>
    <t>水务</t>
  </si>
  <si>
    <t>1.农村饮水安全巩固提升</t>
  </si>
  <si>
    <t>实施农村饮水安全巩固提升28544人</t>
  </si>
  <si>
    <t>2.农村饮水水质提升</t>
  </si>
  <si>
    <t>件</t>
  </si>
  <si>
    <t>实施农村饮水水质提升43617件</t>
  </si>
  <si>
    <t>（三）农田水利设施建设</t>
  </si>
  <si>
    <t>1.农业灌溉设施建设</t>
  </si>
  <si>
    <t>农业灌溉设施建设</t>
  </si>
  <si>
    <t>2.水利设施建设</t>
  </si>
  <si>
    <t>实施20件水利设施建设</t>
  </si>
  <si>
    <t>3.高标准农田建设</t>
  </si>
  <si>
    <t>实施23项高标准农田建设</t>
  </si>
  <si>
    <t>财政</t>
  </si>
  <si>
    <t>4.河道治理</t>
  </si>
  <si>
    <t>实施河道治理4件</t>
  </si>
  <si>
    <t>（四）人居环境提升</t>
  </si>
  <si>
    <t>1.村内户外道路建设</t>
  </si>
  <si>
    <t>平方米</t>
  </si>
  <si>
    <t>实施村内户外道路建设1338144平方米</t>
  </si>
  <si>
    <t>2.太阳能路灯</t>
  </si>
  <si>
    <t>盏</t>
  </si>
  <si>
    <t>实施太阳能路灯建设6915盏，每盏补助5000元。</t>
  </si>
  <si>
    <t>民宗、财政</t>
  </si>
  <si>
    <t>3.垃圾池建设</t>
  </si>
  <si>
    <t>实施垃圾焚烧池建设4座</t>
  </si>
  <si>
    <t>民宗、扶贫办</t>
  </si>
  <si>
    <t>4.卫生厕所建设</t>
  </si>
  <si>
    <t>实施2794个卫生厕所建设建设</t>
  </si>
  <si>
    <t>住建、扶贫办、卫计局</t>
  </si>
  <si>
    <t>5.一水两污项目</t>
  </si>
  <si>
    <t>实施一水两污项目</t>
  </si>
  <si>
    <t>6.民族团结示范村建设</t>
  </si>
  <si>
    <t>实施民族团结示范村及美丽乡村建设11项</t>
  </si>
  <si>
    <t>扶贫办、发改</t>
  </si>
  <si>
    <t>7.单体排污</t>
  </si>
  <si>
    <t>实施2000户单体排污项目，每户补助7200元。</t>
  </si>
  <si>
    <t>（五）党群活动场所建设</t>
  </si>
  <si>
    <t>组织</t>
  </si>
  <si>
    <t>1.新建党群活动场所建设</t>
  </si>
  <si>
    <t>新建党群活动场所建设103所，共计投入5704.005万元；在羊拉村、拖顶村建设钢网加、塑胶篮球场、看台、围栏、全民健身路劲投资198万元</t>
  </si>
  <si>
    <t>2.改扩建党群活动场所建设</t>
  </si>
  <si>
    <t>改扩建党群活动场所建设69所，共计790.5万元</t>
  </si>
  <si>
    <t>3.设备购置党群活动场所建设</t>
  </si>
  <si>
    <t>设备购置党群活动场所建设24项，共计投入790万元</t>
  </si>
  <si>
    <t>（六）通讯及网络建设</t>
  </si>
  <si>
    <t>47项通讯及网络建设</t>
  </si>
  <si>
    <t>工信</t>
  </si>
  <si>
    <t>八、兜底保障工程</t>
  </si>
  <si>
    <t>（一）村级养老设施建设</t>
  </si>
  <si>
    <t>所居家养老服务中心建设7所，每所投资120万元</t>
  </si>
  <si>
    <t>民政</t>
  </si>
  <si>
    <t>（二）托养中心及设备购置</t>
  </si>
  <si>
    <t>所托养中心及设备购置，投入资金100万</t>
  </si>
  <si>
    <t>残联</t>
  </si>
  <si>
    <t>德钦县深度贫困地区脱贫攻坚实施方案（2018-2020年）任务清单</t>
  </si>
  <si>
    <t>项目类别及名称</t>
  </si>
  <si>
    <t>建设规模</t>
  </si>
  <si>
    <t>项目投资规模（万元）</t>
  </si>
  <si>
    <t>分年建设进度</t>
  </si>
  <si>
    <t>2018年</t>
  </si>
  <si>
    <t>一、易地扶贫搬迁工程</t>
  </si>
  <si>
    <t>（一）县城安置</t>
  </si>
  <si>
    <t>实施县城安置185户1044人，其中卡户102户540人。卡户：5.975万元/人，同步：1.5万元/户</t>
  </si>
  <si>
    <t>发改</t>
  </si>
  <si>
    <t>（二）集镇安置</t>
  </si>
  <si>
    <t>实施集镇安置345户1396人，其中霞若乡146户511人（卡户72户266人），拖顶乡199户885人（卡户63户282人），卡户：5.975万元/人，同步：1.5万元/户</t>
  </si>
  <si>
    <t>二、产业就业扶贫工程</t>
  </si>
  <si>
    <t>种植青稞1819亩，每亩补助350元</t>
  </si>
  <si>
    <t>6000元/亩
新增项目</t>
  </si>
  <si>
    <t>1.3蚕桑</t>
  </si>
  <si>
    <t>1.4巨菌草</t>
  </si>
  <si>
    <t>1.5藜麦</t>
  </si>
  <si>
    <t>1.6生态米</t>
  </si>
  <si>
    <t>1.7蔬菜</t>
  </si>
  <si>
    <t>1.8水果玉米</t>
  </si>
  <si>
    <t>食用菌种植68亩，每亩补助5800元。</t>
  </si>
  <si>
    <t>1.11油牡丹</t>
  </si>
  <si>
    <t>1.12糯山药</t>
  </si>
  <si>
    <r>
      <rPr>
        <sz val="14"/>
        <rFont val="宋体"/>
        <charset val="134"/>
        <scheme val="minor"/>
      </rPr>
      <t>1.1</t>
    </r>
    <r>
      <rPr>
        <sz val="14"/>
        <rFont val="宋体"/>
        <charset val="134"/>
        <scheme val="minor"/>
      </rPr>
      <t>3</t>
    </r>
    <r>
      <rPr>
        <sz val="14"/>
        <rFont val="宋体"/>
        <charset val="134"/>
        <scheme val="minor"/>
      </rPr>
      <t>其它经济作物</t>
    </r>
  </si>
  <si>
    <t>(省军区扶持项目）</t>
  </si>
  <si>
    <t>4.鸡</t>
  </si>
  <si>
    <t>5.鸭</t>
  </si>
  <si>
    <t>6.鱼</t>
  </si>
  <si>
    <t>7.蜂</t>
  </si>
  <si>
    <t>8.其他养殖（兔、驴等）</t>
  </si>
  <si>
    <t>羊拉乡茂顶村新建11公里</t>
  </si>
  <si>
    <t>霞若德角布顶新村、巨水次安水小组大棚蔬菜建设</t>
  </si>
  <si>
    <t>（四）加快组织化和乡村旅游发发展</t>
  </si>
  <si>
    <t>发展专业合作社</t>
  </si>
  <si>
    <t>发展乡村旅游7德钦县31个，共计投入7372.03万元。</t>
  </si>
  <si>
    <t>6.建档立卡户以奖代补</t>
  </si>
  <si>
    <t>7.土地流转补助</t>
  </si>
  <si>
    <t>三、生态扶贫工程</t>
  </si>
  <si>
    <t>实施羊拉乡茂顶村、霞若德角布顶、拖顶子通农、燕门甲日顶、佛山鲁瓦等5个点生态修复项目。共计投入1599.66万元。</t>
  </si>
  <si>
    <t>1.太阳能热水器</t>
  </si>
  <si>
    <t>套</t>
  </si>
  <si>
    <t>实施太阳能热水器407套建设，每套补助1650元。</t>
  </si>
  <si>
    <t>2.单体供暖</t>
  </si>
  <si>
    <t>3.节能炉</t>
  </si>
  <si>
    <t>2.地质灾害监测员</t>
  </si>
  <si>
    <t>3.河道管理员</t>
  </si>
  <si>
    <t>实施河道管理员 人，每人补助10000元</t>
  </si>
  <si>
    <t>四、健康扶贫工程</t>
  </si>
  <si>
    <t>村级卫生室建设</t>
  </si>
  <si>
    <t>乡级卫生院达标建设</t>
  </si>
  <si>
    <t>县级医院达标建设</t>
  </si>
  <si>
    <t>县乡村医技人员培训</t>
  </si>
  <si>
    <t>引进医疗技术人才</t>
  </si>
  <si>
    <t>五、教育扶贫工程</t>
  </si>
  <si>
    <t>六、能力素质提升工程</t>
  </si>
  <si>
    <t>实施1000人次职业技能培训，其中2018年实施336人次，2109年实施336人次，2020年实施328人次。实施香格里拉培训中心建设，2019年投入750万元，2020年投入750万元。</t>
  </si>
  <si>
    <t>（三）农村适用技术培训</t>
  </si>
  <si>
    <t>（四）新型农民教育培训</t>
  </si>
  <si>
    <t>（五）“文明超市”积分管理奖励金</t>
  </si>
  <si>
    <t>七、农村危房改造工程</t>
  </si>
  <si>
    <t>改造</t>
  </si>
  <si>
    <t>八、贫困村提升工程</t>
  </si>
  <si>
    <t>实施村民小组道路建设1031.211公里，共计投入42373万元。</t>
  </si>
  <si>
    <t>村民小组道路安保</t>
  </si>
  <si>
    <t>河桥建设</t>
  </si>
  <si>
    <t>农村饮水安全巩固提升</t>
  </si>
  <si>
    <t>农村饮水水质提升</t>
  </si>
  <si>
    <t>31078（亩）</t>
  </si>
  <si>
    <t>8432(亩）</t>
  </si>
  <si>
    <t>水利设施建设</t>
  </si>
  <si>
    <t>高标准农田建设</t>
  </si>
  <si>
    <t>河道治理</t>
  </si>
  <si>
    <t>村内户外道路建设</t>
  </si>
  <si>
    <t>太阳能路灯</t>
  </si>
  <si>
    <t>3.垃圾焚烧池建设</t>
  </si>
  <si>
    <t>垃圾焚烧池建设</t>
  </si>
  <si>
    <t>卫生厕所建设建设</t>
  </si>
  <si>
    <t>一水两污项目2项</t>
  </si>
  <si>
    <t>民族团结示范村建设3项</t>
  </si>
  <si>
    <t>(五）党众活动场所建设</t>
  </si>
  <si>
    <t>新建党群活动场所建设103所，共计投入4654.01</t>
  </si>
  <si>
    <t>九、兜底保障工程</t>
  </si>
  <si>
    <t>（一）居家养老服务中心</t>
  </si>
  <si>
    <t>8所居家养老服务中心，每所投资120万元</t>
  </si>
  <si>
    <t>1所托养中心及设备购置，投入资金100万</t>
  </si>
  <si>
    <t>德钦县脱贫攻坚巩固提升项目表（2019年）</t>
  </si>
  <si>
    <t>项目基本信息</t>
  </si>
  <si>
    <t>项目实施地点</t>
  </si>
  <si>
    <t>建设
性质</t>
  </si>
  <si>
    <t>规模</t>
  </si>
  <si>
    <t>补助标准</t>
  </si>
  <si>
    <t>建设内容</t>
  </si>
  <si>
    <t>是否贫困村</t>
  </si>
  <si>
    <t>受益对象</t>
  </si>
  <si>
    <t>财政扶贫
资金   
（万元）</t>
  </si>
  <si>
    <t>主管  部门</t>
  </si>
  <si>
    <t>涉及部门</t>
  </si>
  <si>
    <t>计划实施年度</t>
  </si>
  <si>
    <t>项目建设状态（截止填报日期时的项目状态：完工、在建、未开工）</t>
  </si>
  <si>
    <t>入户项目/公益共享</t>
  </si>
  <si>
    <t>项目入库时间</t>
  </si>
  <si>
    <t>受益人口</t>
  </si>
  <si>
    <t>受益贫困人口</t>
  </si>
  <si>
    <t>合  计</t>
  </si>
  <si>
    <t>（1）青稞（藜麦）</t>
  </si>
  <si>
    <t>①拖顶乡</t>
  </si>
  <si>
    <t>350元/亩</t>
  </si>
  <si>
    <t>新建887.6亩</t>
  </si>
  <si>
    <t>农科局</t>
  </si>
  <si>
    <t>拖顶乡</t>
  </si>
  <si>
    <t>未开工</t>
  </si>
  <si>
    <t>入户项目</t>
  </si>
  <si>
    <t>②霞若乡</t>
  </si>
  <si>
    <t>新建688.3亩</t>
  </si>
  <si>
    <t>霞若乡</t>
  </si>
  <si>
    <t>③佛山乡</t>
  </si>
  <si>
    <t>新建489.1亩</t>
  </si>
  <si>
    <t>佛山乡</t>
  </si>
  <si>
    <t>④升平镇</t>
  </si>
  <si>
    <t>新建413.5亩</t>
  </si>
  <si>
    <t>升平镇</t>
  </si>
  <si>
    <t>⑤羊拉乡</t>
  </si>
  <si>
    <t>新建1788.6亩</t>
  </si>
  <si>
    <t>羊拉乡</t>
  </si>
  <si>
    <t>⑥燕门乡</t>
  </si>
  <si>
    <t>新建1588.6亩</t>
  </si>
  <si>
    <t>燕门乡</t>
  </si>
  <si>
    <t>⑦云岭乡</t>
  </si>
  <si>
    <t>新建124.3亩</t>
  </si>
  <si>
    <t>云岭乡</t>
  </si>
  <si>
    <t>⑧奔子栏镇</t>
  </si>
  <si>
    <t>新建2132.2亩</t>
  </si>
  <si>
    <t>奔子栏镇</t>
  </si>
  <si>
    <t>（2）葡萄产业发展</t>
  </si>
  <si>
    <t>全县</t>
  </si>
  <si>
    <t>德钦优质酿酒葡萄基地扩建项目</t>
  </si>
  <si>
    <t>云岭乡、羊拉乡、奔子栏镇</t>
  </si>
  <si>
    <t>6000元/亩</t>
  </si>
  <si>
    <t>在云岭乡、奔子栏镇、升平镇扩建260亩酿酒葡萄种植基地；</t>
  </si>
  <si>
    <t>是</t>
  </si>
  <si>
    <t>葡萄园区管委会</t>
  </si>
  <si>
    <t>奔子栏镇、云岭乡、升平镇</t>
  </si>
  <si>
    <t xml:space="preserve">基地滴灌设备建设项目
</t>
  </si>
  <si>
    <t>奔子栏镇、佛山乡、燕门乡、云岭乡、羊拉乡</t>
  </si>
  <si>
    <t>在全县已有的13840亩酿酒葡萄基地的基础上选出4686亩基地进行滴灌设备建设。涉及4个乡1个镇（奔子栏镇、佛山乡、燕门乡、云岭乡、羊拉乡）；1、奔子栏镇515亩2、佛山乡：1191亩3、云岭乡：1720亩4、燕门乡900亩 5、羊拉乡360亩</t>
  </si>
  <si>
    <r>
      <rPr>
        <sz val="16"/>
        <rFont val="仿宋"/>
        <charset val="134"/>
      </rPr>
      <t>（3）</t>
    </r>
    <r>
      <rPr>
        <b/>
        <sz val="16"/>
        <rFont val="仿宋"/>
        <charset val="134"/>
      </rPr>
      <t>蔬菜</t>
    </r>
  </si>
  <si>
    <t>600元/亩</t>
  </si>
  <si>
    <t>新建59.2亩</t>
  </si>
  <si>
    <t>新建76.1亩</t>
  </si>
  <si>
    <t>新建58.8亩</t>
  </si>
  <si>
    <t>新建207.7亩</t>
  </si>
  <si>
    <t>新建16.5亩</t>
  </si>
  <si>
    <t>新建136.4亩</t>
  </si>
  <si>
    <t>新建27.2亩</t>
  </si>
  <si>
    <t>新建284.5亩</t>
  </si>
  <si>
    <t>（4）食用菌</t>
  </si>
  <si>
    <t>5800元/亩</t>
  </si>
  <si>
    <t>新建5.5亩</t>
  </si>
  <si>
    <t>新建8亩</t>
  </si>
  <si>
    <t>新建6亩</t>
  </si>
  <si>
    <t>新建54.8亩</t>
  </si>
  <si>
    <t>新建3亩</t>
  </si>
  <si>
    <t>新建3.5亩</t>
  </si>
  <si>
    <t>新建9亩</t>
  </si>
  <si>
    <t>新建63.1亩</t>
  </si>
  <si>
    <t>公益共享</t>
  </si>
  <si>
    <t>新增项目</t>
  </si>
  <si>
    <t>（1）核桃种植</t>
  </si>
  <si>
    <t>①佛山乡</t>
  </si>
  <si>
    <t>德钦县佛山乡</t>
  </si>
  <si>
    <t>330元/亩</t>
  </si>
  <si>
    <t>新建核桃31.4亩</t>
  </si>
  <si>
    <t>德钦县林业局</t>
  </si>
  <si>
    <t>②升平镇</t>
  </si>
  <si>
    <t>德钦县升平镇</t>
  </si>
  <si>
    <t>新建核桃14亩</t>
  </si>
  <si>
    <t>③云岭乡</t>
  </si>
  <si>
    <t>德钦县云岭乡</t>
  </si>
  <si>
    <t>新建核桃25.3亩</t>
  </si>
  <si>
    <t>④燕门乡</t>
  </si>
  <si>
    <t>德钦县燕门乡</t>
  </si>
  <si>
    <t>新建核桃143.3亩</t>
  </si>
  <si>
    <t>德钦县羊拉乡</t>
  </si>
  <si>
    <t>新建核桃262.9亩</t>
  </si>
  <si>
    <t>⑥奔子栏镇</t>
  </si>
  <si>
    <t>德钦县奔子栏镇</t>
  </si>
  <si>
    <t>新建核桃334.8亩</t>
  </si>
  <si>
    <t>⑦拖顶乡</t>
  </si>
  <si>
    <t>德钦县拖顶乡</t>
  </si>
  <si>
    <t>⑧霞若乡</t>
  </si>
  <si>
    <t>德钦县霞若乡</t>
  </si>
  <si>
    <t>新建核桃429.9亩</t>
  </si>
  <si>
    <t>（2）花椒</t>
  </si>
  <si>
    <t>210元/亩</t>
  </si>
  <si>
    <t>新建花椒8亩</t>
  </si>
  <si>
    <t>新建花椒27亩</t>
  </si>
  <si>
    <t>新建花椒24.1亩</t>
  </si>
  <si>
    <t>新建花椒323.9亩</t>
  </si>
  <si>
    <t>新建花椒137.4亩</t>
  </si>
  <si>
    <t>新建花椒209.9亩</t>
  </si>
  <si>
    <t>新建花椒1562.4亩</t>
  </si>
  <si>
    <t>新建花椒1036.4亩</t>
  </si>
  <si>
    <t>（3）水果</t>
  </si>
  <si>
    <t>2640元/亩</t>
  </si>
  <si>
    <t>新建黄果35.4亩</t>
  </si>
  <si>
    <t>新建黄果1.2亩</t>
  </si>
  <si>
    <t>新建黄果18.9亩</t>
  </si>
  <si>
    <t>新建黄果28.5亩</t>
  </si>
  <si>
    <t>新建黄果121.4亩</t>
  </si>
  <si>
    <t>新建黄果676.1亩</t>
  </si>
  <si>
    <t>新建黄果198.1亩</t>
  </si>
  <si>
    <t>新建黄果13.1亩</t>
  </si>
  <si>
    <t>（4）油橄榄</t>
  </si>
  <si>
    <t>495元/亩</t>
  </si>
  <si>
    <t>新建油橄榄17.6亩</t>
  </si>
  <si>
    <t>新建油橄榄6亩</t>
  </si>
  <si>
    <t>新建油橄榄7.7亩</t>
  </si>
  <si>
    <t>新建油橄榄13亩</t>
  </si>
  <si>
    <t>新建油橄榄135.2亩</t>
  </si>
  <si>
    <t>新建油橄榄355.9亩</t>
  </si>
  <si>
    <t>新建油橄榄182.5亩</t>
  </si>
  <si>
    <t>新建油橄榄5.1亩</t>
  </si>
  <si>
    <t>（5）其它经济林果</t>
  </si>
  <si>
    <t>①核桃提质增效</t>
  </si>
  <si>
    <t>德钦县佛山乡、燕门乡、羊拉乡</t>
  </si>
  <si>
    <t>续建</t>
  </si>
  <si>
    <t>株</t>
  </si>
  <si>
    <t>15元/株</t>
  </si>
  <si>
    <t>续建佛山乡补植补造483亩、云岭乡补植补造100亩、燕门乡补植补造1828亩、羊拉乡补植补造700亩。</t>
  </si>
  <si>
    <t>②油橄榄丰产栽培</t>
  </si>
  <si>
    <t>德钦县羊拉乡、拖顶乡</t>
  </si>
  <si>
    <t>13元/株</t>
  </si>
  <si>
    <t>续建拖顶乡补植补造708亩、羊拉乡补植补造878亩。</t>
  </si>
  <si>
    <t>3.1当归</t>
  </si>
  <si>
    <t>1000元/亩</t>
  </si>
  <si>
    <t>新建525.8亩</t>
  </si>
  <si>
    <t>新建422.5亩</t>
  </si>
  <si>
    <t>③升平镇</t>
  </si>
  <si>
    <t>新建12.5亩</t>
  </si>
  <si>
    <t>新建36亩</t>
  </si>
  <si>
    <t>⑤云岭乡</t>
  </si>
  <si>
    <t>新建1亩</t>
  </si>
  <si>
    <t>⑥奔子栏</t>
  </si>
  <si>
    <t>新建21亩</t>
  </si>
  <si>
    <t>奔子栏</t>
  </si>
  <si>
    <t>3.2木香</t>
  </si>
  <si>
    <t>新建1832.5亩</t>
  </si>
  <si>
    <t>新建663亩</t>
  </si>
  <si>
    <t>新建11亩</t>
  </si>
  <si>
    <t>新建1.2亩</t>
  </si>
  <si>
    <t>新建23亩</t>
  </si>
  <si>
    <t>新建94亩</t>
  </si>
  <si>
    <t>新建57.5亩</t>
  </si>
  <si>
    <t>3.3其它中药材</t>
  </si>
  <si>
    <t>新建740.2亩</t>
  </si>
  <si>
    <t>新建2510.28亩</t>
  </si>
  <si>
    <t>建档立卡户</t>
  </si>
  <si>
    <t>新建217.9亩</t>
  </si>
  <si>
    <t>新建60.5亩</t>
  </si>
  <si>
    <t>新建5亩</t>
  </si>
  <si>
    <t>新建641.9亩</t>
  </si>
  <si>
    <t>新建254.75亩</t>
  </si>
  <si>
    <t>新建427.8亩</t>
  </si>
  <si>
    <t>1.1猪</t>
  </si>
  <si>
    <t>800元/头</t>
  </si>
  <si>
    <t>新建3662头</t>
  </si>
  <si>
    <t>新建2222头</t>
  </si>
  <si>
    <t>新建866头</t>
  </si>
  <si>
    <t>新建1375头</t>
  </si>
  <si>
    <t>新建1811头</t>
  </si>
  <si>
    <t>新建3075头</t>
  </si>
  <si>
    <t>新建1764头</t>
  </si>
  <si>
    <t>新建2439头</t>
  </si>
  <si>
    <t>1.2牛</t>
  </si>
  <si>
    <t>3000元/头</t>
  </si>
  <si>
    <t>新建1109</t>
  </si>
  <si>
    <t>新建1667</t>
  </si>
  <si>
    <t>新建421头</t>
  </si>
  <si>
    <t>新建311头</t>
  </si>
  <si>
    <t>新建197头</t>
  </si>
  <si>
    <t>新建1239头</t>
  </si>
  <si>
    <t>新建794头</t>
  </si>
  <si>
    <t>新建1636头</t>
  </si>
  <si>
    <t>1.3鸡</t>
  </si>
  <si>
    <t>25元/羽</t>
  </si>
  <si>
    <t>新建15029羽</t>
  </si>
  <si>
    <t>新建13210羽</t>
  </si>
  <si>
    <t>新建5396羽</t>
  </si>
  <si>
    <t>新建4519羽</t>
  </si>
  <si>
    <t>新建850羽</t>
  </si>
  <si>
    <t>新建20385羽</t>
  </si>
  <si>
    <t>新建5103羽</t>
  </si>
  <si>
    <t>新建8360羽</t>
  </si>
  <si>
    <t>1.4蜂箱</t>
  </si>
  <si>
    <t>箱</t>
  </si>
  <si>
    <t>500元/箱</t>
  </si>
  <si>
    <t>新建926箱</t>
  </si>
  <si>
    <t>新建1236箱</t>
  </si>
  <si>
    <t>新建550箱</t>
  </si>
  <si>
    <t>新建206箱</t>
  </si>
  <si>
    <t>新建1038箱</t>
  </si>
  <si>
    <t>新建445箱</t>
  </si>
  <si>
    <t>新建301箱</t>
  </si>
  <si>
    <t>新建815箱</t>
  </si>
  <si>
    <t>1.村集体经济</t>
  </si>
  <si>
    <t>果念村</t>
  </si>
  <si>
    <t>1、云岭乡果念村新建蔬菜大棚建设投资概算费用合计225万元（⑴连体钢架大棚17.04亩，每平方110元，投入125万元。⑵冷藏、冷冻设备预计投资70万元（设备一套约30万，房屋建设1800~2300元/㎡）⑶标准化管理建设，疾虫害生物物理防治设施，无公害产地认证，合计30万元）。2、养猪场建设投资概算费用合计100万元（包括厂房、饲料房、工人用房、废水池等建设），计划年出栏1100头。3、林果种植13亩投资概算费用合计13万元，具体建设项目：⑴一亩种植50株，一株100元，共需6.5万元，⑵围栏185米，140元/米，合计2.6万元⑶肥水设施建设：主管道1300米安装集成PE63管道，按每米投资30元计算，共计3.9万元。</t>
  </si>
  <si>
    <t>沪滇帮扶项目</t>
  </si>
  <si>
    <t>夺通村</t>
  </si>
  <si>
    <t>1、冷藏、冷冻扶贫车间600平方，每平米250元，共计15万元；2、冻库、保鲜设备100平方米，烘干设备200平方米，每平方2000元，共计60万元；3、烘干设备、初包装设备共计25万元。以上投入共计资金100万元。项目受益农户306户1472人,其中建档立卡39户156人。</t>
  </si>
  <si>
    <t>易地扶贫搬迁进城集中安置点农贸市场建设项目</t>
  </si>
  <si>
    <t>进城集中安置点</t>
  </si>
  <si>
    <t>项目规划建设用地666平米，农贸市场主体建筑以钢架结构为主，其他附属建设项目包括内部功能区域、摊位、消防设施、污水排放管道、室内亮化等。农贸市场产权归易地扶贫搬迁进城集中安置项目集体所有，预计受益农户185户1080人，其中建档立卡贫困人口102户542人。</t>
  </si>
  <si>
    <t>2.乡村旅游扶贫</t>
  </si>
  <si>
    <t>10乡村旅游扶贫建设项目及12个旅游建设项目</t>
  </si>
  <si>
    <t>德钦县燕门乡茨中村乡村旅游建设项目</t>
  </si>
  <si>
    <t>德钦县燕门乡茨中村</t>
  </si>
  <si>
    <t>100万</t>
  </si>
  <si>
    <t>茨中村旅游基础设施建设及停车场建设，总投资100万元。</t>
  </si>
  <si>
    <t>否</t>
  </si>
  <si>
    <t>旅游局</t>
  </si>
  <si>
    <t>未建</t>
  </si>
  <si>
    <t>德钦县燕门乡谷扎村乡村旅游建设项目</t>
  </si>
  <si>
    <t>德钦县燕门乡谷扎村</t>
  </si>
  <si>
    <t>545万</t>
  </si>
  <si>
    <t>谷扎村温泉基础设施建设及附属设备购置、休闲娱乐场所建、停车场建设、其他休闲娱乐活动设施建设、旅游厕所建设,总投资545万元。</t>
  </si>
  <si>
    <t>施坝村乡村旅游建设项目</t>
  </si>
  <si>
    <t>施坝村</t>
  </si>
  <si>
    <t>380万</t>
  </si>
  <si>
    <t>施坝温泉基础设施建设及附属设施购置、停车场，总投资600万元。</t>
  </si>
  <si>
    <t>在建</t>
  </si>
  <si>
    <t>2018收回资金35万元</t>
  </si>
  <si>
    <t>施坝村旅游厕所建设项目</t>
  </si>
  <si>
    <t>2万</t>
  </si>
  <si>
    <t>施坝村寨大门建设及绿化，总投资40万元。</t>
  </si>
  <si>
    <t>2018年收回资金2万元</t>
  </si>
  <si>
    <t>茨卡通村旅游厕所建设项目</t>
  </si>
  <si>
    <t>次卡通村</t>
  </si>
  <si>
    <t>3.5万</t>
  </si>
  <si>
    <t>旅游厕所建设1个128平方米，总投资50万元。</t>
  </si>
  <si>
    <t>2018年收回资金3.5万元</t>
  </si>
  <si>
    <t>霞若集中搬迁点旅游厕所建设项目</t>
  </si>
  <si>
    <t>西当村乡村旅游建设项目</t>
  </si>
  <si>
    <t>西当村</t>
  </si>
  <si>
    <t>363.75万</t>
  </si>
  <si>
    <t>多功能厅装修、接待房装修、公共泡池、室内泡池建设，总投资550万元。</t>
  </si>
  <si>
    <t>2018年收回资金28.75万元</t>
  </si>
  <si>
    <t>西当村村寨大门建设项目</t>
  </si>
  <si>
    <t>10万</t>
  </si>
  <si>
    <t>西当村寨大门建设，总投资40万元。</t>
  </si>
  <si>
    <t>西当村旅游厕所建设 项目</t>
  </si>
  <si>
    <t>西当村荣中小组</t>
  </si>
  <si>
    <t>2018年收回资金10万元</t>
  </si>
  <si>
    <t>斯农村旅游厕所建设项目</t>
  </si>
  <si>
    <t>斯农村</t>
  </si>
  <si>
    <t>旅游厕所建设1个128平方米，总投资26.35万元。</t>
  </si>
  <si>
    <t>江坡村乡村旅游建设项目</t>
  </si>
  <si>
    <t>江坡村</t>
  </si>
  <si>
    <t>320万</t>
  </si>
  <si>
    <t>木屋、民宿建设、观景台建设及基础部分建设，总投资550万元。</t>
  </si>
  <si>
    <t>2018年收回资金70万元</t>
  </si>
  <si>
    <t>溜筒江村古渡口恢复工程</t>
  </si>
  <si>
    <t>溜筒江</t>
  </si>
  <si>
    <t>6.68万</t>
  </si>
  <si>
    <t>古渡口恢复工程，总投资36.68万元。</t>
  </si>
  <si>
    <t>2018年收回资金6.68万。</t>
  </si>
  <si>
    <t>巴美村旅游厕所</t>
  </si>
  <si>
    <t>巴美村</t>
  </si>
  <si>
    <t>2018年收回资金</t>
  </si>
  <si>
    <t>纳古村旅游厕所</t>
  </si>
  <si>
    <t>纳古村</t>
  </si>
  <si>
    <t>3万</t>
  </si>
  <si>
    <t>旅游厕所建设1个旅游厕所128平方米，总投资50万元。</t>
  </si>
  <si>
    <t>2018年收回资金3万</t>
  </si>
  <si>
    <t>玉杰村乡村旅游建设项目</t>
  </si>
  <si>
    <t>玉杰村</t>
  </si>
  <si>
    <t>385万</t>
  </si>
  <si>
    <t>入口停产建设、村口文化观景建设及基础部分建设，总投资600万元。</t>
  </si>
  <si>
    <t>2018年收回资金34.5万</t>
  </si>
  <si>
    <t>玉杰村百仁旅游厕所建设项目</t>
  </si>
  <si>
    <t>玉杰村百仁小组</t>
  </si>
  <si>
    <t>5万</t>
  </si>
  <si>
    <t>2018年收回资金5万</t>
  </si>
  <si>
    <t>玉杰村古龙旅游厕所建设项目</t>
  </si>
  <si>
    <t>玉杰村古龙小组</t>
  </si>
  <si>
    <t>旅游厕所建设1个98平方米，总投资30万元。</t>
  </si>
  <si>
    <t>2018年收回资金2万</t>
  </si>
  <si>
    <t>玉杰村尼顶旅游厕所建设项目</t>
  </si>
  <si>
    <t>玉杰村尼顶小组</t>
  </si>
  <si>
    <t>白马雪山旅游厕所建设项目</t>
  </si>
  <si>
    <t>阿墩子社区旅游厕所建设项目</t>
  </si>
  <si>
    <t>阿墩子社区</t>
  </si>
  <si>
    <t>8.5万</t>
  </si>
  <si>
    <t>2018年收回资金8.5万</t>
  </si>
  <si>
    <t>阿东村旅游厕所建设项目</t>
  </si>
  <si>
    <t>阿东村</t>
  </si>
  <si>
    <t>2018年收回资金10万</t>
  </si>
  <si>
    <t>大村村富民工程建设项目</t>
  </si>
  <si>
    <t>大村</t>
  </si>
  <si>
    <t>停车场建设、观景台建设，总投资100万元。</t>
  </si>
  <si>
    <t>以举办“首届香格里拉·梅里雪山弦子节”为契机，在乡村开展丰富多彩的民族民间文化交流和展演活动，丰富群众的业余文化生活。积极举办2019年中国·德钦梅里雪山100公里极限耐力赛、“第三届格萨尔杯”藏族传统射箭比赛、第三届梅雪山祭祀活动等传统文化活动，并以此为载体，切实加强对外宣传力度，加快旅游业和文化事业的发展，2019年宣传及文化活动经费200万元。</t>
  </si>
  <si>
    <t>3.资产收益扶贫</t>
  </si>
  <si>
    <t>3.1扶贫车间</t>
  </si>
  <si>
    <t>（1）德钦县香格里拉农特产品扶贫车间</t>
  </si>
  <si>
    <t>香格里拉</t>
  </si>
  <si>
    <t>在香格里拉市购置3000平方米农特产品扶贫车间，通过租赁方式促进易地搬迁贫困农户就业，实现资产分红</t>
  </si>
  <si>
    <t>产业办扶贫开发公司</t>
  </si>
  <si>
    <t>（2）德钦县脱贫攻坚食用菌扶贫车间</t>
  </si>
  <si>
    <t>新建羊肚菌菌种厂、试验室、生产线、仓库、实验基地、办公房、冻库等，确保年种植2000亩羊肚菌，并全部回购，村实现分红。</t>
  </si>
  <si>
    <t>（3）德钦县脱贫攻坚食用油加工扶贫车间</t>
  </si>
  <si>
    <t xml:space="preserve">新建食用油生产车间、包装车间、生产线、实验实、仓库、办公房等，实现年加工铁核桃3000吨，油菜籽400吨的生产目标，确保建档立卡户农产品加工销售，村实现分红
</t>
  </si>
  <si>
    <t>（4）德钦县脱贫攻坚蜂蜜加工扶贫车间</t>
  </si>
  <si>
    <t>新建蜂蜜加工厂房、生产线、包装车间、仓储设施，确保六乡两镇建档立卡贫困户的蜂蜜产品全部收购，村实现分红。</t>
  </si>
  <si>
    <t>（5）德钦县脱贫攻坚养殖业扶贫车间</t>
  </si>
  <si>
    <t xml:space="preserve">征地50亩。新建饲料加工、仓库、猪舍、鸡舍、粪污处理、养殖设备、加工设施等采用公司+农户的方式，实现年出栏商品猪1万头，蛋鸡3万羽，肉鸡3万羽的生产目标，村实现分红。
</t>
  </si>
  <si>
    <t>实施200户小额信息</t>
  </si>
  <si>
    <t>财政局</t>
  </si>
  <si>
    <t>6.产业化扶持政策补助</t>
  </si>
  <si>
    <t>（1）建档立卡户以奖代补</t>
  </si>
  <si>
    <t>全县6乡2镇</t>
  </si>
  <si>
    <t>2000元/户</t>
  </si>
  <si>
    <t>脱贫攻坚产业以奖代补扶贫2814户，每户补助最高2000元。</t>
  </si>
  <si>
    <t>全县6乡2镇政府</t>
  </si>
  <si>
    <t>部分项目已于2018年实施，2019年补资金缺口</t>
  </si>
  <si>
    <t>禹功</t>
  </si>
  <si>
    <t>1600元/亩</t>
  </si>
  <si>
    <t>禹功新建退耕还林400亩，每亩补助1600元，含农户补助和苗补</t>
  </si>
  <si>
    <t>林业局</t>
  </si>
  <si>
    <t>含卡户非卡户</t>
  </si>
  <si>
    <t>春多乐</t>
  </si>
  <si>
    <t>春多乐新建退耕还林900亩，每亩补助1600元，含农户补助和苗补</t>
  </si>
  <si>
    <t>拖拉</t>
  </si>
  <si>
    <t>拖拉新建退耕还林800亩，每亩补助1600元，含农户补助和苗补</t>
  </si>
  <si>
    <t>茨中</t>
  </si>
  <si>
    <t>茨中新建退耕还林900亩，每亩补助1600元，含农户补助和苗补</t>
  </si>
  <si>
    <t>谷扎</t>
  </si>
  <si>
    <t>谷扎新建退耕还林500亩，每亩补助1600元，含农户补助和苗补</t>
  </si>
  <si>
    <t>石底</t>
  </si>
  <si>
    <t>石底新建退耕还林500亩，每亩补助1600元，含农户补助和苗补</t>
  </si>
  <si>
    <t>1.霞若德角布顶新村地质灾害治理</t>
  </si>
  <si>
    <t>霞若</t>
  </si>
  <si>
    <t>5座挡墙，总长431米</t>
  </si>
  <si>
    <t>国土局</t>
  </si>
  <si>
    <t>乡镇</t>
  </si>
  <si>
    <t>搬迁点建设</t>
  </si>
  <si>
    <t>（三）清洁能源替代</t>
  </si>
  <si>
    <t>10000元/人</t>
  </si>
  <si>
    <t>聘请河道管理员190人</t>
  </si>
  <si>
    <t>水务局</t>
  </si>
  <si>
    <t>各乡镇</t>
  </si>
  <si>
    <t>1.村级卫生室能力提升</t>
  </si>
  <si>
    <t>全县45个村卫生室及医疗服务点</t>
  </si>
  <si>
    <t>卫计局</t>
  </si>
  <si>
    <t xml:space="preserve">未开工 </t>
  </si>
  <si>
    <t>江坡村卫生室</t>
  </si>
  <si>
    <t>卫生室能力提升（配置健康一体机、太阳能热水器安装以及基本医疗设备等）</t>
  </si>
  <si>
    <t>巴美村卫生室</t>
  </si>
  <si>
    <t>溜筒江村卫生室</t>
  </si>
  <si>
    <t>纳古村卫生室</t>
  </si>
  <si>
    <t>鲁瓦村卫生室</t>
  </si>
  <si>
    <t>西当村卫生室</t>
  </si>
  <si>
    <t>斯农村卫生室</t>
  </si>
  <si>
    <t>红坡村卫生室</t>
  </si>
  <si>
    <t>查理通村卫生室</t>
  </si>
  <si>
    <t>春多乐村卫生室</t>
  </si>
  <si>
    <t>卫生室能力提升（配置健康一体机、太阳能热水器安装以及基本医疗设备、厨房建设等）</t>
  </si>
  <si>
    <t>禹功村卫生室</t>
  </si>
  <si>
    <t>谷扎村卫生室</t>
  </si>
  <si>
    <t>石底村卫生室</t>
  </si>
  <si>
    <t>拖拉村卫生室</t>
  </si>
  <si>
    <t>茨中村卫生室</t>
  </si>
  <si>
    <t>巴东村卫生</t>
  </si>
  <si>
    <t>叶日村卫生室</t>
  </si>
  <si>
    <t>达日村卫生室</t>
  </si>
  <si>
    <t>叶央村卫生室</t>
  </si>
  <si>
    <t>玉杰村卫生室</t>
  </si>
  <si>
    <t>书松村卫生室</t>
  </si>
  <si>
    <t>夺通村卫生室</t>
  </si>
  <si>
    <t>老羊拉村卫生室</t>
  </si>
  <si>
    <t>茂顶村卫生室</t>
  </si>
  <si>
    <t>普通农村卫生室</t>
  </si>
  <si>
    <t>念萨村卫生室</t>
  </si>
  <si>
    <t>大村村卫生</t>
  </si>
  <si>
    <t>拖顶村卫生室</t>
  </si>
  <si>
    <t>洛沙村卫生室</t>
  </si>
  <si>
    <t>洛玉村卫生室</t>
  </si>
  <si>
    <t>洛玉村下片卫生室</t>
  </si>
  <si>
    <t>左力村卫生室</t>
  </si>
  <si>
    <t>霞若村卫生室</t>
  </si>
  <si>
    <t>夺松村卫生室</t>
  </si>
  <si>
    <t>月仁村卫生室</t>
  </si>
  <si>
    <t>次卡通村卫生室</t>
  </si>
  <si>
    <t>石茸村卫生室</t>
  </si>
  <si>
    <t>施坝村卫生室</t>
  </si>
  <si>
    <t>各么茸村卫生室</t>
  </si>
  <si>
    <t>明永医疗点</t>
  </si>
  <si>
    <t>阿东村卫生室</t>
  </si>
  <si>
    <t>东竹林寺医疗点</t>
  </si>
  <si>
    <t>归吾村卫生室</t>
  </si>
  <si>
    <t>奔子栏社区卫生室</t>
  </si>
  <si>
    <t>尼姑寺医疗点</t>
  </si>
  <si>
    <t>2.村级卫生室建设</t>
  </si>
  <si>
    <t xml:space="preserve"> </t>
  </si>
  <si>
    <t>（1）佛山乡</t>
  </si>
  <si>
    <t>厨房、厕所、围墙、地皮、土挡墙等附属</t>
  </si>
  <si>
    <t xml:space="preserve"> 基础部分已完工</t>
  </si>
  <si>
    <t>（2）羊拉乡</t>
  </si>
  <si>
    <t>归吾村</t>
  </si>
  <si>
    <t>业务用房120㎡、厨房、厕所</t>
  </si>
  <si>
    <t>新建、扩改建</t>
  </si>
  <si>
    <t>（1）升平镇</t>
  </si>
  <si>
    <t>改扩</t>
  </si>
  <si>
    <t>升平镇社区卫生服务中心能力提升建设以及医疗废物处理系统</t>
  </si>
  <si>
    <t xml:space="preserve">  升平镇</t>
  </si>
  <si>
    <t>医疗废物处理系统、医疗废物暂存点</t>
  </si>
  <si>
    <t>（2）奔子栏镇</t>
  </si>
  <si>
    <t>奔子栏政府所在地</t>
  </si>
  <si>
    <t>（3)佛山乡</t>
  </si>
  <si>
    <t>佛山乡政府所在地</t>
  </si>
  <si>
    <t>（4)云岭乡</t>
  </si>
  <si>
    <t>云岭乡政府所在地</t>
  </si>
  <si>
    <t>（5）燕门乡</t>
  </si>
  <si>
    <t>政府所在地</t>
  </si>
  <si>
    <t>燕门乡中心卫生院职工廉住房及配套附属建设项目，建筑面积1200平方米</t>
  </si>
  <si>
    <t>燕门乡卫生院住院楼和附属建设及医疗废物处理系统</t>
  </si>
  <si>
    <t>建设中</t>
  </si>
  <si>
    <t>（6)拖顶乡</t>
  </si>
  <si>
    <t>拖顶乡政府所在地</t>
  </si>
  <si>
    <t>拖顶乡卫生院门诊楼及附属建设项目，总建筑面积1200平方米</t>
  </si>
  <si>
    <t>（7)霞若乡</t>
  </si>
  <si>
    <t>霞若乡政府所在地</t>
  </si>
  <si>
    <t>（8)羊拉乡</t>
  </si>
  <si>
    <t>羊拉乡政府所在地</t>
  </si>
  <si>
    <t>（三）县级医院达标建设</t>
  </si>
  <si>
    <t>德钦县人民医院</t>
  </si>
  <si>
    <t>改建</t>
  </si>
  <si>
    <t>县医院中藏医能力建设</t>
  </si>
  <si>
    <t>德钦县妇幼保健计划生育服务中心</t>
  </si>
  <si>
    <t>保健院业务楼附属设施建设及科室设备能力提升建设项目</t>
  </si>
  <si>
    <t>疾控中心</t>
  </si>
  <si>
    <t>六乡两镇</t>
  </si>
  <si>
    <t>培训县乡医生医技100人次，1000元/次</t>
  </si>
  <si>
    <t>县级医疗专业技术人进修培训</t>
  </si>
  <si>
    <t>2.4万元/人</t>
  </si>
  <si>
    <t xml:space="preserve">提升医务人员整体素质，选派2名县级医疗专业技术人才到上海嘉定区医疗单位专业科室进行为期3个月的进修培训，共计4.8万元 </t>
  </si>
  <si>
    <t>新建/改扩建</t>
  </si>
  <si>
    <t>实施奔子栏镇叶央村、玉杰村、开发区、书松村、叶日村、奔子栏中心，升平镇阿东村，佛山乡巴美村、溜筒江村、佛山乡中心、鲁瓦村、纳古村，拖顶乡大村村、洛沙村、洛玉村共17个村路灯、学前供暖、太阳能热水器、监控设备采购，每个投入16.95万元；云岭乡斯农村投入170万元，共投入资金441.2万元</t>
  </si>
  <si>
    <t>教育局</t>
  </si>
  <si>
    <t>各学校教育局</t>
  </si>
  <si>
    <t>德钦县云岭乡斯农村幼儿园</t>
  </si>
  <si>
    <t>1-新建</t>
  </si>
  <si>
    <t>教学综合楼</t>
  </si>
  <si>
    <t>各学校</t>
  </si>
  <si>
    <t>德钦县奔子栏镇夺通村幼儿园</t>
  </si>
  <si>
    <t>设备购置</t>
  </si>
  <si>
    <t>路灯</t>
  </si>
  <si>
    <t>太阳能热水器</t>
  </si>
  <si>
    <t>网络监控设备</t>
  </si>
  <si>
    <t>学前供暖</t>
  </si>
  <si>
    <t>德钦县奔子栏镇开发区幼儿园</t>
  </si>
  <si>
    <t>德钦县奔子栏镇书松村幼儿园</t>
  </si>
  <si>
    <t>德钦县奔子栏镇叶日村幼儿园</t>
  </si>
  <si>
    <t>德钦县奔子栏镇叶央村儿园</t>
  </si>
  <si>
    <t>太能热水器</t>
  </si>
  <si>
    <t>德钦县奔子栏镇玉杰村村幼儿园</t>
  </si>
  <si>
    <t>德钦县奔子栏镇中心幼儿园</t>
  </si>
  <si>
    <t>德钦县佛山乡巴美村幼儿园</t>
  </si>
  <si>
    <t>取暖设施</t>
  </si>
  <si>
    <t>德钦县佛山乡溜同江村幼儿园</t>
  </si>
  <si>
    <t>德钦县佛山乡鲁瓦村幼儿园</t>
  </si>
  <si>
    <t>德钦县佛山乡纳古村幼儿园</t>
  </si>
  <si>
    <t>德钦县佛山乡中心幼儿园</t>
  </si>
  <si>
    <t>德钦县升平镇阿东村幼儿园</t>
  </si>
  <si>
    <t>德钦县拖顶乡大村村幼儿园</t>
  </si>
  <si>
    <t>德钦县拖顶乡洛沙村幼儿园</t>
  </si>
  <si>
    <t>德钦县拖顶乡洛玉村幼儿园</t>
  </si>
  <si>
    <t>实施德钦县第二小学改造投入780万元，实施德钦县民族小学监控设备采购投入160万元，实施德钦县第三小学改建，设备采购投入资金376万元，实施德钦县示范小学改建投入567万元</t>
  </si>
  <si>
    <t>德钦县第二小学</t>
  </si>
  <si>
    <t>3-维修加固</t>
  </si>
  <si>
    <t>教学楼</t>
  </si>
  <si>
    <t>1076</t>
  </si>
  <si>
    <t>学生食堂</t>
  </si>
  <si>
    <t>2100</t>
  </si>
  <si>
    <t>低段宿舍</t>
  </si>
  <si>
    <t>1350</t>
  </si>
  <si>
    <t>高段男生宿舍</t>
  </si>
  <si>
    <t>高段女生宿舍</t>
  </si>
  <si>
    <t>736</t>
  </si>
  <si>
    <t>洗浴中心</t>
  </si>
  <si>
    <t>篮球场塑胶面层改造</t>
  </si>
  <si>
    <t>学校师生安全饮水改造</t>
  </si>
  <si>
    <t>学生食堂地胶改造</t>
  </si>
  <si>
    <t>德钦县第三小学</t>
  </si>
  <si>
    <t>厕所</t>
  </si>
  <si>
    <t>教学楼及餐厅地胶铺设</t>
  </si>
  <si>
    <t>德钦县示范小学</t>
  </si>
  <si>
    <t>教师周转房</t>
  </si>
  <si>
    <t>道路硬化</t>
  </si>
  <si>
    <t>绿化</t>
  </si>
  <si>
    <t>周转房大门</t>
  </si>
  <si>
    <t>化粪池</t>
  </si>
  <si>
    <t>足球场塑胶草及环形跑道</t>
  </si>
  <si>
    <t>新建塑胶排球场及拦网</t>
  </si>
  <si>
    <t>德钦县民族小学</t>
  </si>
  <si>
    <t>维修加固</t>
  </si>
  <si>
    <t>厕所条砖改造：建设面积187平方米，投资金额3万元；(维修加固</t>
  </si>
  <si>
    <t>2018年调整项目</t>
  </si>
  <si>
    <t>保安室条砖改造：建设面积181平方米，投资金额2.9万元；(维修加固)</t>
  </si>
  <si>
    <t>电机房条砖改造</t>
  </si>
  <si>
    <t>低段宿舍漏水改造：建设面积308平方米，投资金额8万元；(维修加固)</t>
  </si>
  <si>
    <t>低段宿舍排污管下沉处理：建设面积400平方米，投资金额13万元
维修加固)</t>
  </si>
  <si>
    <t>学生食堂漏水改造：建设面积384.8平方米，投资金额10万元；(维修加固)</t>
  </si>
  <si>
    <t>实施德钦中学新建球场场，维修加固教学楼和防滑地板，投入资金230万元。</t>
  </si>
  <si>
    <t>德钦中学</t>
  </si>
  <si>
    <t>防滑地板砖</t>
  </si>
  <si>
    <t>实施德钦县教师进修学校建设投入1397.96万元</t>
  </si>
  <si>
    <t>德钦县教师进修学校</t>
  </si>
  <si>
    <t>生活综合楼</t>
  </si>
  <si>
    <t>围墙</t>
  </si>
  <si>
    <t>学校大门</t>
  </si>
  <si>
    <t>保安室</t>
  </si>
  <si>
    <t>学校侧门</t>
  </si>
  <si>
    <t>消防水池及相关设备</t>
  </si>
  <si>
    <t>护坎</t>
  </si>
  <si>
    <t>多媒体设备</t>
  </si>
  <si>
    <t>语音室设备</t>
  </si>
  <si>
    <t>报告厅设备</t>
  </si>
  <si>
    <t>办公设备</t>
  </si>
  <si>
    <t>食堂设备</t>
  </si>
  <si>
    <t>打印机</t>
  </si>
  <si>
    <t>音乐教学器材一套</t>
  </si>
  <si>
    <t>电子显示屏9*1米</t>
  </si>
  <si>
    <t>电子阅览室电脑</t>
  </si>
  <si>
    <t>教室取暖设备</t>
  </si>
  <si>
    <t>计算机桌椅</t>
  </si>
  <si>
    <t>教师宿舍实木组合3开门衣柜</t>
  </si>
  <si>
    <t>教室桌椅</t>
  </si>
  <si>
    <t>教研活动室桌椅</t>
  </si>
  <si>
    <t>体育器材一套</t>
  </si>
  <si>
    <t>培训教师宿舍用床及床上用品</t>
  </si>
  <si>
    <t>（六）教师队伍建设</t>
  </si>
  <si>
    <t>国培计划教师培训36人</t>
  </si>
  <si>
    <t>教师队伍建设</t>
  </si>
  <si>
    <t>三区三州教师交流置换36人</t>
  </si>
  <si>
    <t>中小学骨干教师培训</t>
  </si>
  <si>
    <t>2019年选派全县30名中小学骨干教师到上海市嘉定区开展专项培训，培训经费补助标准为：培训12天，每人每天补助600元，合计补助21.6万元</t>
  </si>
  <si>
    <t>家庭困难学生资助625人</t>
  </si>
  <si>
    <t>教育局及各乡镇</t>
  </si>
  <si>
    <t>家庭困难学生资助</t>
  </si>
  <si>
    <t>雨露计划</t>
  </si>
  <si>
    <t>高职187和中职4名共291名，每名学生每学年补助3000元，共计补助87.3万元。</t>
  </si>
  <si>
    <t>6乡2镇</t>
  </si>
  <si>
    <t>6乡2镇新建336人次，德钦县香格里拉脱贫攻坚劳动力转移技能培训中心</t>
  </si>
  <si>
    <t>人社局</t>
  </si>
  <si>
    <t>公益项目</t>
  </si>
  <si>
    <t>（1)佛山乡</t>
  </si>
  <si>
    <t>0.18万元／人</t>
  </si>
  <si>
    <t>佛山乡42人次</t>
  </si>
  <si>
    <t>（2)云岭乡</t>
  </si>
  <si>
    <t>云岭乡42人次</t>
  </si>
  <si>
    <t>（3）升平镇</t>
  </si>
  <si>
    <t>升平镇42人次</t>
  </si>
  <si>
    <t>（4)燕门乡</t>
  </si>
  <si>
    <t>燕门乡42人次</t>
  </si>
  <si>
    <t>（5）奔子栏镇</t>
  </si>
  <si>
    <t>奔子栏镇42人次</t>
  </si>
  <si>
    <t>拖顶乡42人次</t>
  </si>
  <si>
    <t>霞若乡42人次</t>
  </si>
  <si>
    <t>羊拉乡42人次</t>
  </si>
  <si>
    <t>（9）德钦县香格里拉脱贫攻坚农村劳动力转移技能培训中心</t>
  </si>
  <si>
    <t>平
方
米</t>
  </si>
  <si>
    <t>3000平
方米</t>
  </si>
  <si>
    <t>1500万元</t>
  </si>
  <si>
    <t>在香格里拉县新建3000平方米贫困户劳动技能培训中心，开展基建、餐饮、服务行业等技能培训，提高贫困户就业能力。</t>
  </si>
  <si>
    <t>分两年实施</t>
  </si>
  <si>
    <t>农村实用技术培训</t>
  </si>
  <si>
    <t>3000元/人</t>
  </si>
  <si>
    <t>计划开展全县致富带头人和有培训意愿的农民工以及“两后生”农村实用技术培训300人，每人补助3000元。</t>
  </si>
  <si>
    <t xml:space="preserve">计划选派在脱贫攻坚一线的6名党政领导干部到沪挂职3个月，每人每月补助0.8万元，共计14.4万元,党政领导干部在沪培训班（含基层扶贫干部、村支部书记、致富带头人、农业技术人员）在沪培训班（非标准班），共40人，每期9天，每人每天补助600元，共计21.6万元。    </t>
  </si>
  <si>
    <t>组织部</t>
  </si>
  <si>
    <t>佛山乡25人次</t>
  </si>
  <si>
    <t>云岭乡25人次</t>
  </si>
  <si>
    <t>升平镇25人次</t>
  </si>
  <si>
    <t>燕门乡25人次</t>
  </si>
  <si>
    <t>奔子栏镇25人次</t>
  </si>
  <si>
    <t>拖顶乡25人次</t>
  </si>
  <si>
    <t>霞若乡25人次</t>
  </si>
  <si>
    <t>羊拉乡25人次</t>
  </si>
  <si>
    <t>农村适用技术性培训</t>
  </si>
  <si>
    <t>0.25万元／人</t>
  </si>
  <si>
    <t>开展农村适用技能培训</t>
  </si>
  <si>
    <t>（六）文明超市积分管理奖励金</t>
  </si>
  <si>
    <t>六、危房改造工程</t>
  </si>
  <si>
    <t>改扩建</t>
  </si>
  <si>
    <t>2.3万元</t>
  </si>
  <si>
    <t>民房拆除重建200户，每户补助2.3万元</t>
  </si>
  <si>
    <t>住建局</t>
  </si>
  <si>
    <t>完工</t>
  </si>
  <si>
    <t>1.升平镇</t>
  </si>
  <si>
    <t>巨水村、阿东、阿墩子</t>
  </si>
  <si>
    <t>拆除重建</t>
  </si>
  <si>
    <t>巨水1户，阿东4户，共计拆除重建6户，每户补助2.3万元</t>
  </si>
  <si>
    <t>2.云岭乡</t>
  </si>
  <si>
    <t>斯农村，果念村，红坡村，西当村</t>
  </si>
  <si>
    <t>西当村1户，斯农村2户，红坡村2户，果念4户，拆除重建9户，每户补助2.3万元</t>
  </si>
  <si>
    <t>3、羊拉乡</t>
  </si>
  <si>
    <t>羊拉村</t>
  </si>
  <si>
    <t>羊拉村拆除重建1户，每户补助2.3万元</t>
  </si>
  <si>
    <t>4、奔子栏镇</t>
  </si>
  <si>
    <t>叶日1户，夺通村4户，居委会2户，玉杰村1户，书松村2户，共计10户，每户补助2.3万元</t>
  </si>
  <si>
    <t>5.佛山乡</t>
  </si>
  <si>
    <t>纳古村1户，溜筒江1户，江坡村1户，每户补助2.3万元</t>
  </si>
  <si>
    <t>6.拖顶乡</t>
  </si>
  <si>
    <t>大村村25户，洛沙7户，洛玉村13户，念萨村15户，普通农13户，拖顶村5户，左力村3户，共计81户，每户补助2.3万元</t>
  </si>
  <si>
    <t>7.霞若乡</t>
  </si>
  <si>
    <t>粗卡通13户，夺松6户，各么茸1户，施坝4户，石茸村1户，霞若村5户，月仁村36户，共计66户，每户补助2.3万元</t>
  </si>
  <si>
    <t>8.燕门乡</t>
  </si>
  <si>
    <t>2.4万元</t>
  </si>
  <si>
    <t>巴东村11户，春多乐5户，谷扎4户，石底1户，拖拉1户，禹功2户，每户补助2.3万元</t>
  </si>
  <si>
    <t>1.改厕改圈改院项目</t>
  </si>
  <si>
    <t>霞若、拖顶</t>
  </si>
  <si>
    <t>月仁村</t>
  </si>
  <si>
    <t>改厕、改圈、改院201户</t>
  </si>
  <si>
    <t>改厕、改圈、改院29户</t>
  </si>
  <si>
    <t>各么茸村</t>
  </si>
  <si>
    <t>改厕、改圈、改院60户</t>
  </si>
  <si>
    <t>粗卡通村</t>
  </si>
  <si>
    <t>改厕、改圈、改院37户</t>
  </si>
  <si>
    <t>深度贫困村</t>
  </si>
  <si>
    <t>夺松村</t>
  </si>
  <si>
    <t>改厕、改圈、改院75户</t>
  </si>
  <si>
    <t>霞若村</t>
  </si>
  <si>
    <t>改厕、改圈、改院34户</t>
  </si>
  <si>
    <t>石茸村</t>
  </si>
  <si>
    <t>改厕、改圈、改院15户</t>
  </si>
  <si>
    <t>念萨村</t>
  </si>
  <si>
    <t>改厕、改圈、改院99户</t>
  </si>
  <si>
    <t>改厕、改圈、改院100户</t>
  </si>
  <si>
    <t>拖顶村</t>
  </si>
  <si>
    <t>改厕、改圈、改院268户</t>
  </si>
  <si>
    <t>洛沙村</t>
  </si>
  <si>
    <t>改厕、改圈、改院298户</t>
  </si>
  <si>
    <t>普通农村</t>
  </si>
  <si>
    <t>改厕、改圈、改院132户</t>
  </si>
  <si>
    <t>2.农村房屋提升改造</t>
  </si>
  <si>
    <t>（1）农村房屋提升改造</t>
  </si>
  <si>
    <t>隔整改造卡户45户，非卡户134户</t>
  </si>
  <si>
    <t>阿墩子</t>
  </si>
  <si>
    <t>隔整改造非卡户1户</t>
  </si>
  <si>
    <t>敦和</t>
  </si>
  <si>
    <t>巨水村</t>
  </si>
  <si>
    <t>隔整改造卡户4户，非卡户2户</t>
  </si>
  <si>
    <t>隔整改造卡户23户，非卡户59户</t>
  </si>
  <si>
    <t>奔子栏社区</t>
  </si>
  <si>
    <t>隔整改造非卡户2户</t>
  </si>
  <si>
    <t>书松村</t>
  </si>
  <si>
    <t>隔整改造卡户19户，非卡户89户</t>
  </si>
  <si>
    <t>隔整改造卡户24户，非卡户45户</t>
  </si>
  <si>
    <t>叶日村</t>
  </si>
  <si>
    <t>隔整改造卡户10户，非卡87户</t>
  </si>
  <si>
    <t>叶央村</t>
  </si>
  <si>
    <t>新建房屋非卡户25户</t>
  </si>
  <si>
    <t>达日村</t>
  </si>
  <si>
    <t>新建房屋卡户2户，非卡38户</t>
  </si>
  <si>
    <t>隔整改造非卡户46户</t>
  </si>
  <si>
    <t>隔整改造非卡户36户</t>
  </si>
  <si>
    <t>溜筒江村</t>
  </si>
  <si>
    <t>隔整改造非卡户21户</t>
  </si>
  <si>
    <t xml:space="preserve"> 鲁瓦村</t>
  </si>
  <si>
    <t>隔整改造非卡户8户</t>
  </si>
  <si>
    <t>隔整改造非卡户23户</t>
  </si>
  <si>
    <t>隔整改造卡户6户，非卡户34户</t>
  </si>
  <si>
    <t>隔整改造卡户2户，非卡32户</t>
  </si>
  <si>
    <t>查里通村</t>
  </si>
  <si>
    <t>隔整改造卡户11户，非卡户82户</t>
  </si>
  <si>
    <t>红坡村</t>
  </si>
  <si>
    <t>隔整改造卡户25户，非卡户45户</t>
  </si>
  <si>
    <t>隔整改造卡户8户，非卡户68户</t>
  </si>
  <si>
    <t>巴东村</t>
  </si>
  <si>
    <t>隔整改造卡户12户，非卡户77户</t>
  </si>
  <si>
    <t>春多乐村</t>
  </si>
  <si>
    <t>隔整改造卡户38户，非卡户29户</t>
  </si>
  <si>
    <t>茨中村</t>
  </si>
  <si>
    <t>隔整改造卡3户，非卡户25户</t>
  </si>
  <si>
    <t>谷扎村</t>
  </si>
  <si>
    <t>隔整改造卡36户，非卡户36户</t>
  </si>
  <si>
    <t>石底村</t>
  </si>
  <si>
    <t>隔整改造卡户35户，非卡户84户</t>
  </si>
  <si>
    <t>拖拉村</t>
  </si>
  <si>
    <t>隔整改造卡户3户，非卡户82户</t>
  </si>
  <si>
    <t>禹功村</t>
  </si>
  <si>
    <t>隔整改造卡户12户，非卡户85户</t>
  </si>
  <si>
    <t xml:space="preserve"> 大村</t>
  </si>
  <si>
    <t>隔整改造卡户9户，非卡户43户</t>
  </si>
  <si>
    <t>隔整改造卡户8户，非卡户93户</t>
  </si>
  <si>
    <t>洛玉村</t>
  </si>
  <si>
    <t>隔整改造卡户36户，非卡户168户</t>
  </si>
  <si>
    <t>隔整改造非卡户5户</t>
  </si>
  <si>
    <t>隔整改造卡户4户，非卡户5户</t>
  </si>
  <si>
    <t xml:space="preserve"> 拖顶村</t>
  </si>
  <si>
    <t>隔整改造卡户10户，非卡户19户</t>
  </si>
  <si>
    <t>左力村</t>
  </si>
  <si>
    <t>隔整改造卡户67户，非卡户133户</t>
  </si>
  <si>
    <t>粗卡通</t>
  </si>
  <si>
    <t>隔整改造卡户5户，非卡户71户</t>
  </si>
  <si>
    <t>隔整改造卡户9户，非卡户78户</t>
  </si>
  <si>
    <t>隔整改造卡户6户，非卡户45户</t>
  </si>
  <si>
    <t>隔整改造卡户22户，非卡户84户</t>
  </si>
  <si>
    <t>隔整改造卡户17户，非卡户53户</t>
  </si>
  <si>
    <t>隔整改造卡户6户，非卡户32户</t>
  </si>
  <si>
    <t xml:space="preserve">甲功村  </t>
  </si>
  <si>
    <t>隔整改造卡户32户，非卡户31户</t>
  </si>
  <si>
    <t>茂顶村</t>
  </si>
  <si>
    <t>隔整改造卡户31户，非卡户73户</t>
  </si>
  <si>
    <t>隔整改造卡户121户，非卡户87户</t>
  </si>
  <si>
    <t>（2）屋顶改造</t>
  </si>
  <si>
    <t>总共改造面积500352.4㎡</t>
  </si>
  <si>
    <t>15元/㎡</t>
  </si>
  <si>
    <t>屋顶改造262户，改造面积52031.89㎡</t>
  </si>
  <si>
    <t>屋顶改造525户，改造面积54914.6㎡</t>
  </si>
  <si>
    <t>屋顶改造338户，改造面积52031.89㎡</t>
  </si>
  <si>
    <t>屋顶改造450户，改造面积47000㎡</t>
  </si>
  <si>
    <t>屋顶改造586户，改造面积97006.1㎡</t>
  </si>
  <si>
    <t>屋顶改造725户，改造面积81364.12㎡</t>
  </si>
  <si>
    <t>屋顶改造628户，改造面积46054.27㎡</t>
  </si>
  <si>
    <t>屋顶改造342户，改造面积61981.42㎡</t>
  </si>
  <si>
    <t>玉杰村公路</t>
  </si>
  <si>
    <t>路基、路面、安保</t>
  </si>
  <si>
    <t>交通局</t>
  </si>
  <si>
    <t>禹功村公路</t>
  </si>
  <si>
    <t>禹功村村</t>
  </si>
  <si>
    <t>1024</t>
  </si>
  <si>
    <t>139</t>
  </si>
  <si>
    <t>佐力公路改线</t>
  </si>
  <si>
    <t>佐力村</t>
  </si>
  <si>
    <t xml:space="preserve">公里 </t>
  </si>
  <si>
    <t>加宽改建及路面硬化</t>
  </si>
  <si>
    <t>1269</t>
  </si>
  <si>
    <t>315</t>
  </si>
  <si>
    <t>安忠贡卡小组公路</t>
  </si>
  <si>
    <t>巴安顶小组公路</t>
  </si>
  <si>
    <t>牛贡</t>
  </si>
  <si>
    <t>打拉吾小组公路</t>
  </si>
  <si>
    <t>牛贡小组公路</t>
  </si>
  <si>
    <t>祁淄水小组公路</t>
  </si>
  <si>
    <t>祁淄水</t>
  </si>
  <si>
    <t>其卡小组公路</t>
  </si>
  <si>
    <t>其卡</t>
  </si>
  <si>
    <t>青龙小组公路</t>
  </si>
  <si>
    <t>青龙</t>
  </si>
  <si>
    <t>日仁小组公路</t>
  </si>
  <si>
    <t>日仁</t>
  </si>
  <si>
    <t>日胜卡小组公路</t>
  </si>
  <si>
    <t>茸顶小组公路</t>
  </si>
  <si>
    <t>荣布小组公路</t>
  </si>
  <si>
    <t>荣布</t>
  </si>
  <si>
    <t>温泉公路</t>
  </si>
  <si>
    <t>温泉公路连接线</t>
  </si>
  <si>
    <t>新村小组公路</t>
  </si>
  <si>
    <t>咱龙小组公路</t>
  </si>
  <si>
    <t>飞来寺</t>
  </si>
  <si>
    <t>字都小组公路</t>
  </si>
  <si>
    <t>字都</t>
  </si>
  <si>
    <t>必永贡村公路</t>
  </si>
  <si>
    <t>必永贡村</t>
  </si>
  <si>
    <t>顿古小组公路</t>
  </si>
  <si>
    <t>顿古</t>
  </si>
  <si>
    <t>吉利小组公路</t>
  </si>
  <si>
    <t>吉利</t>
  </si>
  <si>
    <t>甲卡小组公路</t>
  </si>
  <si>
    <t>甲卡</t>
  </si>
  <si>
    <t>江坡村公路</t>
  </si>
  <si>
    <t>江坡</t>
  </si>
  <si>
    <t>纳古上社一号线公路</t>
  </si>
  <si>
    <t>纳古</t>
  </si>
  <si>
    <t>纳古中社小组公路</t>
  </si>
  <si>
    <t>瑞瓦小组公路</t>
  </si>
  <si>
    <t>瑞瓦</t>
  </si>
  <si>
    <t>说达小组公路</t>
  </si>
  <si>
    <t>说达</t>
  </si>
  <si>
    <t>说日小组公路</t>
  </si>
  <si>
    <t>说日</t>
  </si>
  <si>
    <t>说农小组公路</t>
  </si>
  <si>
    <t>说农</t>
  </si>
  <si>
    <t>亚贡村公路</t>
  </si>
  <si>
    <t>亚贡村</t>
  </si>
  <si>
    <t>巴美上社小组公路</t>
  </si>
  <si>
    <t>巴美上社</t>
  </si>
  <si>
    <t>托龙小组公路</t>
  </si>
  <si>
    <t>托龙</t>
  </si>
  <si>
    <t>松顶小组公路</t>
  </si>
  <si>
    <t>松顶</t>
  </si>
  <si>
    <t>云岭乡永玖村公路</t>
  </si>
  <si>
    <t>永玖村</t>
  </si>
  <si>
    <t>红坡七组小组公路</t>
  </si>
  <si>
    <t>红坡七组</t>
  </si>
  <si>
    <t>着米小组公路</t>
  </si>
  <si>
    <t>着米小组</t>
  </si>
  <si>
    <t>尼通水小组公路</t>
  </si>
  <si>
    <t>尼通水小组</t>
  </si>
  <si>
    <t>沙中小组公路</t>
  </si>
  <si>
    <t>沙中小组</t>
  </si>
  <si>
    <t>斯里小组公路</t>
  </si>
  <si>
    <t>斯里小组</t>
  </si>
  <si>
    <t>药顶小组公路</t>
  </si>
  <si>
    <t>药顶小组</t>
  </si>
  <si>
    <t>斯里早小组公路</t>
  </si>
  <si>
    <t>斯里早小组</t>
  </si>
  <si>
    <t>贡娘小组公路</t>
  </si>
  <si>
    <t>贡娘小组</t>
  </si>
  <si>
    <t>羊拉村集体经济公路</t>
  </si>
  <si>
    <t>顶都</t>
  </si>
  <si>
    <t>茂顶寺公路</t>
  </si>
  <si>
    <t>茂顶</t>
  </si>
  <si>
    <t>毕龙小组公路</t>
  </si>
  <si>
    <t>毕龙</t>
  </si>
  <si>
    <t>里农公路</t>
  </si>
  <si>
    <t>里农</t>
  </si>
  <si>
    <t>鲁布顶寺公路</t>
  </si>
  <si>
    <t>西下中小组公路</t>
  </si>
  <si>
    <t>西下中</t>
  </si>
  <si>
    <t>中米公路</t>
  </si>
  <si>
    <t>中米</t>
  </si>
  <si>
    <t>中米至四巴</t>
  </si>
  <si>
    <t>东达公路</t>
  </si>
  <si>
    <t>东达</t>
  </si>
  <si>
    <t>甲水公路</t>
  </si>
  <si>
    <t>甲水</t>
  </si>
  <si>
    <t>路农公路</t>
  </si>
  <si>
    <t>路农</t>
  </si>
  <si>
    <t>罗仁公路</t>
  </si>
  <si>
    <t>罗仁</t>
  </si>
  <si>
    <t>尼米公路</t>
  </si>
  <si>
    <t>尼米</t>
  </si>
  <si>
    <t>都拉顶公路</t>
  </si>
  <si>
    <t>都拉顶</t>
  </si>
  <si>
    <t>罗米公路</t>
  </si>
  <si>
    <t>罗米</t>
  </si>
  <si>
    <t>那木三社公路</t>
  </si>
  <si>
    <t>那木三社</t>
  </si>
  <si>
    <t>日则顶公路</t>
  </si>
  <si>
    <t>日则顶</t>
  </si>
  <si>
    <t>八字冲公路</t>
  </si>
  <si>
    <t>八字冲</t>
  </si>
  <si>
    <t>克西公路</t>
  </si>
  <si>
    <t>克西</t>
  </si>
  <si>
    <t>散岁公路</t>
  </si>
  <si>
    <t>散岁</t>
  </si>
  <si>
    <t>西下中公路</t>
  </si>
  <si>
    <t>羊拉贡公路</t>
  </si>
  <si>
    <t>羊拉贡</t>
  </si>
  <si>
    <t>扎贡公路</t>
  </si>
  <si>
    <t>扎贡</t>
  </si>
  <si>
    <t>南仁支线公路</t>
  </si>
  <si>
    <t>南仁</t>
  </si>
  <si>
    <t>羊拉老路弹石路</t>
  </si>
  <si>
    <t>羊拉老路混凝土路段</t>
  </si>
  <si>
    <t>格亚顶公路</t>
  </si>
  <si>
    <t>格亚顶</t>
  </si>
  <si>
    <t>贡荣公路</t>
  </si>
  <si>
    <t>贡荣</t>
  </si>
  <si>
    <t>南仁主线公路</t>
  </si>
  <si>
    <t>叶里贡公路</t>
  </si>
  <si>
    <t>叶里贡</t>
  </si>
  <si>
    <t>叶日村叶拥小组公路主线7.555km；支线1.278km</t>
  </si>
  <si>
    <t>叶拥</t>
  </si>
  <si>
    <t>叶央村说贡小组公路</t>
  </si>
  <si>
    <t>说贡</t>
  </si>
  <si>
    <t>拖顶村格若小组公路</t>
  </si>
  <si>
    <t>格若</t>
  </si>
  <si>
    <t>拖顶村龙坡小组公路主线4.989km；支线0.333km</t>
  </si>
  <si>
    <t>龙坡</t>
  </si>
  <si>
    <t>拖顶村泽尼格小组公路主线3.9km；支线0.17km</t>
  </si>
  <si>
    <t>泽尼格</t>
  </si>
  <si>
    <t>洛沙村申加龙坡小组公路主线9.16km，支线一：1km;主线二：1.943km</t>
  </si>
  <si>
    <t>申加龙坡</t>
  </si>
  <si>
    <t>洛沙村德空小组公路</t>
  </si>
  <si>
    <t>德空</t>
  </si>
  <si>
    <t>洛沙村空中小组公路1.344km；支线0.570km</t>
  </si>
  <si>
    <t>空中</t>
  </si>
  <si>
    <t>洛玉村腊卡小组公路8.363km，支线2.537km</t>
  </si>
  <si>
    <t>腊卡</t>
  </si>
  <si>
    <t>吉利格1.943km、
玖都小组0.72km公路</t>
  </si>
  <si>
    <t>吉利格</t>
  </si>
  <si>
    <t>洛玉村尼仁小组公路</t>
  </si>
  <si>
    <t>尼仁</t>
  </si>
  <si>
    <t>洛玉村叶当小组公路</t>
  </si>
  <si>
    <t>叶当</t>
  </si>
  <si>
    <t>左利村德归龙小组公路</t>
  </si>
  <si>
    <t>德归龙</t>
  </si>
  <si>
    <t>左利村余中松小组公路（1.624km）</t>
  </si>
  <si>
    <t>余中松</t>
  </si>
  <si>
    <t>左利村叶追小组（1.374km）</t>
  </si>
  <si>
    <t>叶追</t>
  </si>
  <si>
    <t>左利村拉贡小组公路</t>
  </si>
  <si>
    <t>拉贡</t>
  </si>
  <si>
    <t>左利村白玖小组公路</t>
  </si>
  <si>
    <t>白玖</t>
  </si>
  <si>
    <t>左利村吾玖小组公路</t>
  </si>
  <si>
    <t>吾玖</t>
  </si>
  <si>
    <t>左利村丁追小组</t>
  </si>
  <si>
    <t>丁追</t>
  </si>
  <si>
    <t>各么茸村公路</t>
  </si>
  <si>
    <t>各么茸</t>
  </si>
  <si>
    <t>各么茸英苦瓜小组公路3.787km；支线0.378</t>
  </si>
  <si>
    <t>英苦瓜</t>
  </si>
  <si>
    <t>各么茸小组公路4.185km；支线0.875km</t>
  </si>
  <si>
    <t>各么茸小组</t>
  </si>
  <si>
    <t>各么茸同坝小组公路</t>
  </si>
  <si>
    <t>同坝</t>
  </si>
  <si>
    <t>各么茸立顶马小组</t>
  </si>
  <si>
    <t>立顶玛</t>
  </si>
  <si>
    <t>月仁村秋道龙坡小组公路</t>
  </si>
  <si>
    <t>秋道龙坡</t>
  </si>
  <si>
    <t>月仁村斯格顶格小组公路</t>
  </si>
  <si>
    <t>斯格顶</t>
  </si>
  <si>
    <t>月仁村月仁小组公路</t>
  </si>
  <si>
    <t>月仁</t>
  </si>
  <si>
    <t>月仁村格中小组公路（茸顶上下社）10.19；支线一0.210km；支线二：0.350km</t>
  </si>
  <si>
    <t>格中</t>
  </si>
  <si>
    <t>霞若村克双落小组公路</t>
  </si>
  <si>
    <t>克双落</t>
  </si>
  <si>
    <t>施坝木瓜阿杰小组公路</t>
  </si>
  <si>
    <t>木瓜阿杰</t>
  </si>
  <si>
    <t>粗卡通村四卡小组公路1.658km；支线0.223km</t>
  </si>
  <si>
    <t>四卡</t>
  </si>
  <si>
    <t>粗卡通村粗丁小组公路</t>
  </si>
  <si>
    <t>粗丁</t>
  </si>
  <si>
    <t>粗卡通村供争小组公路</t>
  </si>
  <si>
    <t>供争</t>
  </si>
  <si>
    <t>粗卡通粗格顶小组</t>
  </si>
  <si>
    <t>粗各顶</t>
  </si>
  <si>
    <t>粗卡通村南里小组公路</t>
  </si>
  <si>
    <t>南里</t>
  </si>
  <si>
    <t>粗卡通村叶桶小组公路</t>
  </si>
  <si>
    <t>叶桶</t>
  </si>
  <si>
    <t>粗卡通村南增小组公路</t>
  </si>
  <si>
    <t>南增</t>
  </si>
  <si>
    <t>粗卡通村格里小组公路</t>
  </si>
  <si>
    <t>格里</t>
  </si>
  <si>
    <t>石茸村茨木下小组</t>
  </si>
  <si>
    <t>次木下</t>
  </si>
  <si>
    <t>石茸村高仁小组公路</t>
  </si>
  <si>
    <t>高仁</t>
  </si>
  <si>
    <t>石茸村归龙小组公路</t>
  </si>
  <si>
    <t>归龙</t>
  </si>
  <si>
    <t>石茸村早坡小组公路</t>
  </si>
  <si>
    <t>早坡</t>
  </si>
  <si>
    <t>石茸村罗它小组公路</t>
  </si>
  <si>
    <t>罗它</t>
  </si>
  <si>
    <t>石茸村同归小组公路</t>
  </si>
  <si>
    <t>同归</t>
  </si>
  <si>
    <t>那仁小组公路</t>
  </si>
  <si>
    <t>那仁</t>
  </si>
  <si>
    <t>夺松村吾斯布顶小组公路</t>
  </si>
  <si>
    <t>吾斯布顶</t>
  </si>
  <si>
    <t>月仁村申罗龙坡下社小组公路</t>
  </si>
  <si>
    <t>申罗龙坡</t>
  </si>
  <si>
    <t>施坝村同顶光小组公路2.827km;支线0.984km</t>
  </si>
  <si>
    <t>同顶光</t>
  </si>
  <si>
    <t>施坝村施坝小组公路2.3902</t>
  </si>
  <si>
    <t>施坝</t>
  </si>
  <si>
    <t>霞若村霞若小组公路2.432</t>
  </si>
  <si>
    <t>施坝村同斯农小组公路</t>
  </si>
  <si>
    <t>同斯农</t>
  </si>
  <si>
    <t>格多落小组公路</t>
  </si>
  <si>
    <t>格多落</t>
  </si>
  <si>
    <t>次独顶小组公路</t>
  </si>
  <si>
    <t>次独顶</t>
  </si>
  <si>
    <t>大村白古小组</t>
  </si>
  <si>
    <t>白古</t>
  </si>
  <si>
    <t>大村改线路段</t>
  </si>
  <si>
    <t>普通农村洛瓦小组公路</t>
  </si>
  <si>
    <t>洛瓦</t>
  </si>
  <si>
    <t>左力村加铺段</t>
  </si>
  <si>
    <t>左力</t>
  </si>
  <si>
    <t>都洛小组公路</t>
  </si>
  <si>
    <t>都洛</t>
  </si>
  <si>
    <t>子通农移民搬迁小组</t>
  </si>
  <si>
    <t>子通农</t>
  </si>
  <si>
    <t>提南拉卡公路</t>
  </si>
  <si>
    <t>提南拉卡、众组村民小组</t>
  </si>
  <si>
    <t xml:space="preserve">路面硬化 </t>
  </si>
  <si>
    <t>巴里达小组公路</t>
  </si>
  <si>
    <t>巴里达小组</t>
  </si>
  <si>
    <t>路基加宽及路面硬化</t>
  </si>
  <si>
    <t>玖农小组公路</t>
  </si>
  <si>
    <t>玖农村翁小组</t>
  </si>
  <si>
    <t>南那贡</t>
  </si>
  <si>
    <t>南那贡村民小组</t>
  </si>
  <si>
    <t>里农村民小组</t>
  </si>
  <si>
    <t>吾通小组公路</t>
  </si>
  <si>
    <t>吾通村民小组</t>
  </si>
  <si>
    <t>其卡村民小组</t>
  </si>
  <si>
    <t>阿东村其卡通组公路实施安保工程2.35公里</t>
  </si>
  <si>
    <t>高仁村民小组</t>
  </si>
  <si>
    <t>阿东村高仁通组公路实施安保工程1公里</t>
  </si>
  <si>
    <t>哇哈村民小组</t>
  </si>
  <si>
    <t>阿东村哇哈通组公路实施安保工程2公里</t>
  </si>
  <si>
    <t>立仁村民小组</t>
  </si>
  <si>
    <t>阿东村立仁通组公路实施安保工程1.5公里</t>
  </si>
  <si>
    <t>荣布村民小组</t>
  </si>
  <si>
    <t>阿东村荣布通组公路实施安保工程2公里</t>
  </si>
  <si>
    <t>娘义村民小组</t>
  </si>
  <si>
    <t>娘义通组公路实施安保工程1.5公里</t>
  </si>
  <si>
    <t>古打村民小组</t>
  </si>
  <si>
    <t>古打通组公路实施安保工程0.75公里</t>
  </si>
  <si>
    <t>青龙小组</t>
  </si>
  <si>
    <t>青龙小组公路实施安保工程0.75公里</t>
  </si>
  <si>
    <t xml:space="preserve"> 阿墩子社区</t>
  </si>
  <si>
    <t>阿墩子社区小组公路实施安保工程1公里</t>
  </si>
  <si>
    <t>谷久农、拉水小组</t>
  </si>
  <si>
    <t>谷久农、拉水小组公路实施安保工程2.2公里</t>
  </si>
  <si>
    <t>其子水小组</t>
  </si>
  <si>
    <t>其子水小组公路实施安保工程3.3公里</t>
  </si>
  <si>
    <t>其子顶小组</t>
  </si>
  <si>
    <t>其子顶小组公路实施安保工程1.5公里</t>
  </si>
  <si>
    <t>纽贡小组</t>
  </si>
  <si>
    <t>纽贡小组公路实施安保工程1.2公里</t>
  </si>
  <si>
    <t>飞来寺小组</t>
  </si>
  <si>
    <t>飞来寺斯格顶小组公路实施安保工程2.95公里</t>
  </si>
  <si>
    <t>八字中小组</t>
  </si>
  <si>
    <t>八字中小组公路实施安保工程0.1公里</t>
  </si>
  <si>
    <t>甲卡村民小组</t>
  </si>
  <si>
    <t>甲卡村民小组公路实施安保工程1公里</t>
  </si>
  <si>
    <t>拖龙村民小组</t>
  </si>
  <si>
    <t>拖龙村民小组公路实施安保工程6.915公里</t>
  </si>
  <si>
    <t>巴美下组小组</t>
  </si>
  <si>
    <t>巴美下组小组公路实施安保工程1公里</t>
  </si>
  <si>
    <t>更中村民小组</t>
  </si>
  <si>
    <t>更中村民小组公路实施安保工程1.75公里</t>
  </si>
  <si>
    <t>巴堆村民小组</t>
  </si>
  <si>
    <t>巴堆村民小组公路实施安保工程1.25公里</t>
  </si>
  <si>
    <t>必永贡村民小组</t>
  </si>
  <si>
    <t>必永贡村民小组公路实施安保工程5.08公里</t>
  </si>
  <si>
    <t>松水村民小组</t>
  </si>
  <si>
    <t>松水村民小组公路实施安保工程3.5公里</t>
  </si>
  <si>
    <t>纳古村上组村民小组</t>
  </si>
  <si>
    <t>姆达到上组公路实施安保工程4.5公里</t>
  </si>
  <si>
    <t>纳古中组村民小组</t>
  </si>
  <si>
    <t>中组到姆达基地公路实施安保工程2公里</t>
  </si>
  <si>
    <t>姆达到扎仁公路实施安保工程2公里</t>
  </si>
  <si>
    <t>纳古下组村民小组</t>
  </si>
  <si>
    <t>下组通组路实施安保工程1.75公里</t>
  </si>
  <si>
    <t>西达基地公路加宽及硬化实施安保工程2公里</t>
  </si>
  <si>
    <t>达勒卡基地公路实施安保工程2.5公里</t>
  </si>
  <si>
    <t>纳古中组村民小组公路实施安保工程0.6835公里</t>
  </si>
  <si>
    <t>纳古宋农村民小组</t>
  </si>
  <si>
    <t>纳古宋农村民小组公路实施安保工程2.651公里</t>
  </si>
  <si>
    <t>纳古村上组到三家村公路实施安保工程2.5公里</t>
  </si>
  <si>
    <t>许贡、说美、尼水小组</t>
  </si>
  <si>
    <t>说美、许贡、尼水小组公路实施安保工程3.5公里</t>
  </si>
  <si>
    <t>争贡村民小组</t>
  </si>
  <si>
    <t>争贡村民小组公路实施安保工程0.8公里</t>
  </si>
  <si>
    <t>说日村民小组</t>
  </si>
  <si>
    <t>说日村民小组公路实施安保工程2.65公里</t>
  </si>
  <si>
    <t>争刚村民小组</t>
  </si>
  <si>
    <t>争刚村民小组公路实施安保工程5.5公里</t>
  </si>
  <si>
    <t>西达村民小组</t>
  </si>
  <si>
    <t>西达村民小组公路实施安保工程3公里</t>
  </si>
  <si>
    <t>吉里村民小组</t>
  </si>
  <si>
    <t>吉里村民小组公路实施安保工程1.5公里</t>
  </si>
  <si>
    <t>玖农、顿古村民小组</t>
  </si>
  <si>
    <t>江坡村玖农、顿古公路实施安保工程1.5公里</t>
  </si>
  <si>
    <t>白美、鲁咱小组</t>
  </si>
  <si>
    <t>大村村委会至古咱（含白美、鲁咱小组公路）实施安保工程2.658公里</t>
  </si>
  <si>
    <t>尼木顶各小组</t>
  </si>
  <si>
    <t>大村尼木顶各小组公路实施安保工程2.955公里</t>
  </si>
  <si>
    <t>托鲁小组</t>
  </si>
  <si>
    <t>托鲁小组公路11.949实施安保工程7公里</t>
  </si>
  <si>
    <t>腊卡小组</t>
  </si>
  <si>
    <t>腊卡小组公路实施安保工程6.5公里</t>
  </si>
  <si>
    <t>空支各、共爱木小组</t>
  </si>
  <si>
    <t>空支各、共爱木小组公路实施安保工程1.5公里</t>
  </si>
  <si>
    <t>堆拉小组</t>
  </si>
  <si>
    <t>堆拉小组新迁公路实施安保工程4.5公里</t>
  </si>
  <si>
    <t>叶当小组</t>
  </si>
  <si>
    <t>叶当小组公路实施安保工程3.5公里</t>
  </si>
  <si>
    <t>书卡小组</t>
  </si>
  <si>
    <t>书卡小组公路实施安保工程0.5公里</t>
  </si>
  <si>
    <t>吾玖小组</t>
  </si>
  <si>
    <t>吾玖小组公路实施安保工程0.5公里</t>
  </si>
  <si>
    <t>玖都小组</t>
  </si>
  <si>
    <t>玖都小组公路实施安保工程2公里</t>
  </si>
  <si>
    <t>木里农小组</t>
  </si>
  <si>
    <t>拖顶乡木里农小组公路（包含初卡）实施安保工程7.179公里</t>
  </si>
  <si>
    <t>阿尼各小组</t>
  </si>
  <si>
    <t>阿尼各小组公路实施安保工程1.5公里</t>
  </si>
  <si>
    <t>德归龙小组</t>
  </si>
  <si>
    <t>德归龙小组公路实施安保工程2.5公里</t>
  </si>
  <si>
    <t>余中松小组</t>
  </si>
  <si>
    <t>余中松小组公路实施安保工程2公里</t>
  </si>
  <si>
    <t>叶追小组</t>
  </si>
  <si>
    <t>叶追小组公路实施安保工程2公里</t>
  </si>
  <si>
    <t>拉贡小组</t>
  </si>
  <si>
    <t>拉贡小组公路实施安保工程1.5公里</t>
  </si>
  <si>
    <t>白玖小组</t>
  </si>
  <si>
    <t>白玖小组公路实施安保工程3公里</t>
  </si>
  <si>
    <t>吾玖小组公路实施安保工程2公里</t>
  </si>
  <si>
    <t>顶追小组</t>
  </si>
  <si>
    <t>顶追小组公路实施安保工程3公里</t>
  </si>
  <si>
    <t>白玖、江水小组</t>
  </si>
  <si>
    <t>白玖、江水小组公路实施安保工程1公里</t>
  </si>
  <si>
    <t>迪美小组</t>
  </si>
  <si>
    <t>普通农村迪美小组公路实施安保工程0.5755公里</t>
  </si>
  <si>
    <t>史德小组</t>
  </si>
  <si>
    <t>普通农村史德小组公路实施安保工程1.557公里</t>
  </si>
  <si>
    <t>尼贡小组</t>
  </si>
  <si>
    <t>尼贡小组公路实施安保工程0.75公里</t>
  </si>
  <si>
    <t>吾思龙小组</t>
  </si>
  <si>
    <t>吾思龙小组公路实施安保工程2.5公里</t>
  </si>
  <si>
    <t>格若小组</t>
  </si>
  <si>
    <t>格若小组公路实施安保工程1.5公里</t>
  </si>
  <si>
    <t>龙坡、腊卡小组</t>
  </si>
  <si>
    <t>龙坡、腊卡小组公路实施安保工程3.75公里</t>
  </si>
  <si>
    <t>都洛村民小组</t>
  </si>
  <si>
    <t>都洛小组公路实施安保工程6.5公里</t>
  </si>
  <si>
    <t>申加龙坡村民小组</t>
  </si>
  <si>
    <t>申加龙坡公路实施安保工程7.5公里</t>
  </si>
  <si>
    <t>德空村民小组</t>
  </si>
  <si>
    <t>德空小组公路实施安保工程2公里</t>
  </si>
  <si>
    <t>南曾、同古树村民小组</t>
  </si>
  <si>
    <t>南曾、同古树小组公路实施安保工程8.558公里</t>
  </si>
  <si>
    <t>青宗、傈僳尼拉小组</t>
  </si>
  <si>
    <t>青宗、傈僳尼拉小组公路实施安保工程3.5895公里</t>
  </si>
  <si>
    <t>四卡小组</t>
  </si>
  <si>
    <t>四卡小组公路实施安保工程1.0115公里</t>
  </si>
  <si>
    <t>粗丁、粗格顶小组</t>
  </si>
  <si>
    <t>粗丁、粗格丁小组公路实施安保工程2.284公里</t>
  </si>
  <si>
    <t>叶通小组</t>
  </si>
  <si>
    <t>叶通小组公路实施安保工程2.1105公里</t>
  </si>
  <si>
    <t>石茸、次木下小组</t>
  </si>
  <si>
    <t>石茸、次木下小组公路实施安保工程2.17公里</t>
  </si>
  <si>
    <t>克通各小组</t>
  </si>
  <si>
    <t>克通各小组公路实施安保工程0.2295公里</t>
  </si>
  <si>
    <t>才贡桥</t>
  </si>
  <si>
    <t>桥梁</t>
  </si>
  <si>
    <t>沙中1号桥</t>
  </si>
  <si>
    <t>沙中</t>
  </si>
  <si>
    <t>沙中2号桥</t>
  </si>
  <si>
    <t>沙中3号桥</t>
  </si>
  <si>
    <t>叶通桥</t>
  </si>
  <si>
    <t>叶通</t>
  </si>
  <si>
    <t>叶通钢架桥</t>
  </si>
  <si>
    <t>顶都桥</t>
  </si>
  <si>
    <t>克西桥</t>
  </si>
  <si>
    <t>扎贡桥</t>
  </si>
  <si>
    <t>中米小桥</t>
  </si>
  <si>
    <t>香多桥</t>
  </si>
  <si>
    <t>香多龙坡</t>
  </si>
  <si>
    <t>立顶玛桥</t>
  </si>
  <si>
    <t>次独顶桥</t>
  </si>
  <si>
    <t>洛沙村龙升桥</t>
  </si>
  <si>
    <t>1.洛沙村龙双、升里等6个下片村民小组新修设计荷载20吨，跨径30米、桥面宽度4米的水泥桥，计划投入资金190元；2.龙双小组防洪挡墙1200立方，每立方500元，计划投入资金60万元。项目受益农户133户529人，其中建档立卡户28户120人。</t>
  </si>
  <si>
    <t>（二）饮水安全巩固提升</t>
  </si>
  <si>
    <t>①  江坡村</t>
  </si>
  <si>
    <t>江坡村对贡小组饮水安全工程（二批）</t>
  </si>
  <si>
    <t>江坡村对贡村民小组</t>
  </si>
  <si>
    <t>24立方供水池1座，PE40管1200米，PE20管800米</t>
  </si>
  <si>
    <t>江坡村玖农小组饮水安全工程（二批）</t>
  </si>
  <si>
    <t>江坡村玖农村民小组</t>
  </si>
  <si>
    <t>取水坝1座，12立方供水池1个，6立方供水池1个PE63管4500，PE40管1000米，PE20管1600米</t>
  </si>
  <si>
    <t>② 纳古村</t>
  </si>
  <si>
    <t>松水、斯那连主1户（三批）</t>
  </si>
  <si>
    <t>佛山乡纳古村松水村民小组</t>
  </si>
  <si>
    <t>（2）升平镇</t>
  </si>
  <si>
    <t>①  巨水村</t>
  </si>
  <si>
    <t>巨水村巨水小组南仁安饮项目（新增）</t>
  </si>
  <si>
    <t>巨水村南仁村民小组</t>
  </si>
  <si>
    <t>埋设PE25管1500米</t>
  </si>
  <si>
    <t>巨水村纽贡小组安全饮水工程</t>
  </si>
  <si>
    <t>升平镇巨水村纽贡小组</t>
  </si>
  <si>
    <t>②    阿东村</t>
  </si>
  <si>
    <t>升平镇阿东村直仁(1户、高仁1户、其卡3户）安饮项目（新增）</t>
  </si>
  <si>
    <t>阿东村直仁村民小组</t>
  </si>
  <si>
    <t>埋设PE25管3500米，新建取水池一座</t>
  </si>
  <si>
    <t>阿东村都拉安饮项目（新增）</t>
  </si>
  <si>
    <t>阿东村都拉村民小组</t>
  </si>
  <si>
    <t>埋设PE63管3000米，PE32管2500米，PE20管2000米，新建取水池一座</t>
  </si>
  <si>
    <t>阿东村青龙、娘义两个小组安饮项目（新增）</t>
  </si>
  <si>
    <t>阿东村青龙、娘义村民小组</t>
  </si>
  <si>
    <t>埋设PE63管6000米，取水池一座</t>
  </si>
  <si>
    <t>(3)云岭乡</t>
  </si>
  <si>
    <t>①  西当村</t>
  </si>
  <si>
    <t>西当村西当一、二组饮水安全巩固提升工程（新增）</t>
  </si>
  <si>
    <t>云岭乡西当村西当村民小组</t>
  </si>
  <si>
    <t>三间压力池1座，30方供水池1座，PE63管1550米</t>
  </si>
  <si>
    <t>西当村支拉、尼农搬迁点水头饮水安全巩固提升工程（三）</t>
  </si>
  <si>
    <t>云岭乡西当村支拉、尼农村民小组</t>
  </si>
  <si>
    <t>DN110PE管3800米</t>
  </si>
  <si>
    <t>②  果念村</t>
  </si>
  <si>
    <t>果念村君达小组饮水安全巩固提升工程（三批）</t>
  </si>
  <si>
    <t>云岭乡果念村君达村民小组</t>
  </si>
  <si>
    <t>PE50管1500米</t>
  </si>
  <si>
    <t>(4)燕门乡</t>
  </si>
  <si>
    <t>①  拖拉村</t>
  </si>
  <si>
    <t>拖拉村叶通小组饮水安全巩固提升工程（新增）</t>
  </si>
  <si>
    <t>燕门乡拖拉村叶通村民小组长</t>
  </si>
  <si>
    <t>取水池1座DN63PE管200O米</t>
  </si>
  <si>
    <t>拖拉村斯利早小组饮水安全巩固提升工程（新增）</t>
  </si>
  <si>
    <t>燕门乡拖拉村斯利村民小组长</t>
  </si>
  <si>
    <t>取水池1座，24立方供水池1座DN50PE管3500米</t>
  </si>
  <si>
    <t>② 春多乐村</t>
  </si>
  <si>
    <t>春多乐村斯利饮水安全巩固提升工程（三）</t>
  </si>
  <si>
    <t>燕门乡春多乐村斯利村民小组</t>
  </si>
  <si>
    <t>维修</t>
  </si>
  <si>
    <t xml:space="preserve"> 人</t>
  </si>
  <si>
    <t>1m³集水井1个，30*30cm渠道5m，PE100-dn63-1.25Mpa管430m，水源保护围栏24m，公示牌1块。</t>
  </si>
  <si>
    <t>③  石底村</t>
  </si>
  <si>
    <t>石底村崩贡寺饮水安全巩固提升工程（新增）</t>
  </si>
  <si>
    <t>燕门乡石底村崩贡寺</t>
  </si>
  <si>
    <t>100立方水池1座、50立方水池两座，DN125热镀锌钢管6公里，PE110管4公里。</t>
  </si>
  <si>
    <t>(5)拖顶乡</t>
  </si>
  <si>
    <t>①  普通农村</t>
  </si>
  <si>
    <t>普通村洛瓦小组饮水安全巩固提升工程（新增）</t>
  </si>
  <si>
    <t>拖顶乡普通农村洛瓦村民小组</t>
  </si>
  <si>
    <t>原水头延长1000米供水池两座，</t>
  </si>
  <si>
    <t>②  大村</t>
  </si>
  <si>
    <t>史主拉饮水安全巩固提升工程（三）</t>
  </si>
  <si>
    <t>拖顶乡大村史主拉小组</t>
  </si>
  <si>
    <t>1m³集水井1座，挡墙工程19m，混凝土包管4m，PE100-dn63-1.25Mpa管68m，PE100-dn40-1.25Mpa管120m，公示牌1块。</t>
  </si>
  <si>
    <t>高德饮水安全巩固提升工程（三）</t>
  </si>
  <si>
    <t>拖顶乡大村高德村民小组</t>
  </si>
  <si>
    <t>拦水坎1座，过滤池1座，1m³集水井2座，10m³减压池1座，PE100-dn50-1.25Mpa管2593m，水源地保护120m，公示牌1块。</t>
  </si>
  <si>
    <t>③ 拖顶村</t>
  </si>
  <si>
    <t>拖顶村集镇人居环境提升改造项目（管网改造）（新增）</t>
  </si>
  <si>
    <t>拖顶乡拖顶村委会村拖顶村民小组</t>
  </si>
  <si>
    <t>拖顶村子通农搬迁点（新增）</t>
  </si>
  <si>
    <t>拖顶乡拖顶村子通农集中搬迁组</t>
  </si>
  <si>
    <t>架设DN150mm钢管17km</t>
  </si>
  <si>
    <t>集镇补水工程</t>
  </si>
  <si>
    <t>跨河段2段，挡墙40m，公示牌1块。</t>
  </si>
  <si>
    <t>④ 念萨村</t>
  </si>
  <si>
    <t>拉龙各饮水安全巩固提升工程（三）</t>
  </si>
  <si>
    <t>拖顶乡念萨村拉龙各民小组</t>
  </si>
  <si>
    <t>DN65热镀锌钢管18m，原有沉砂池盖板3块，PE100-dn32-1.25Mpa管2520m，公示牌1块。</t>
  </si>
  <si>
    <t>(6)羊拉乡</t>
  </si>
  <si>
    <t>①  茂顶村</t>
  </si>
  <si>
    <t>格亚顶小组饮水安全巩固提升工程</t>
  </si>
  <si>
    <t>羊拉乡茂顶村格亚顶小组</t>
  </si>
  <si>
    <t>30m³水池1座，PE100-dn110-1.25Mpa管1483m，AGR-dn40-1.25Mpa管2144m，AGR-dn25-1.6Mpa管158m，AGR-dn20-2.0Mpa管850m，10m³水池1座,闸阀井1座，混凝土路面切割310m，水龙头35m。</t>
  </si>
  <si>
    <t>(7)奔子栏镇</t>
  </si>
  <si>
    <t>① 书松村</t>
  </si>
  <si>
    <t>目永下社小组饮水安全巩固提升工程</t>
  </si>
  <si>
    <t>奔子栏镇书松村目永下社</t>
  </si>
  <si>
    <t>1、12立方水池1座；2、DN50钢管850米；3、DN20钢管850米。</t>
  </si>
  <si>
    <t>通堆小组饮水安全巩固提升工程</t>
  </si>
  <si>
    <t>奔子栏镇书松村通堆小组</t>
  </si>
  <si>
    <t>30*30进水渠道5m，1m³沉砂池1座，40m³水池1座，PE100-dn50-1.25Mpa管180m，标示牌1块。</t>
  </si>
  <si>
    <t>②  达日村</t>
  </si>
  <si>
    <t>达日村习龙通2小组</t>
  </si>
  <si>
    <t>奔子栏镇达日村委会</t>
  </si>
  <si>
    <t>DN100㎜钢管850米；
DN50管800米;DN25管780米。</t>
  </si>
  <si>
    <t>（8）六乡两镇</t>
  </si>
  <si>
    <t>六乡两镇插花搬迁户零星管材补助</t>
  </si>
  <si>
    <t>（9）新增安饮项目</t>
  </si>
  <si>
    <t>古松小组</t>
  </si>
  <si>
    <t>升平镇阿墩子社区古松村民小组</t>
  </si>
  <si>
    <t>维修改造</t>
  </si>
  <si>
    <t>DN100㎜钢管50米；
DN50管1600米;DN25管780米。</t>
  </si>
  <si>
    <t>正在进行</t>
  </si>
  <si>
    <t>日仁卡及丁养顶小组</t>
  </si>
  <si>
    <t>升平镇巨水村丁养顶村民小组</t>
  </si>
  <si>
    <t>AGR-dn40-1.25Mpa管2144m，AGR-dn25-1.6Mpa管158m，AGR-dn20-2.0Mpa管850m</t>
  </si>
  <si>
    <t>次杨水小组饮水安全巩固提升工程</t>
  </si>
  <si>
    <t>升平镇巨水村村民小组</t>
  </si>
  <si>
    <t>计划新建拦水坝1座，供水池1座，32PE管1000米至跨河桥，再由90PE管120米</t>
  </si>
  <si>
    <t>雾浓顶、贡水小组饮水安全巩固提升</t>
  </si>
  <si>
    <t>升平镇巨水村雾浓顶村民小组</t>
  </si>
  <si>
    <t xml:space="preserve">
DN75管2.8km;DN25管780米。</t>
  </si>
  <si>
    <t>其子水小组饮水安全巩固提升</t>
  </si>
  <si>
    <t>升平镇巨水村</t>
  </si>
  <si>
    <t xml:space="preserve">
DN90管2.8km。</t>
  </si>
  <si>
    <t>迟仁、安中、日仁饮水安全巩固提升</t>
  </si>
  <si>
    <t>升平镇阿东村</t>
  </si>
  <si>
    <t xml:space="preserve">
DN75管2.7km;DN25管200米。新布PE63管500米左右，50管400米左右。具体数据由技术人员实地测量后提供。管道2.7公里。</t>
  </si>
  <si>
    <t>奔子栏镇夺通村归达小组饮水安全巩固提升</t>
  </si>
  <si>
    <t>奔子栏镇玉杰村通多村民小组</t>
  </si>
  <si>
    <t>计划新建拦水坝1座，供水池1座，从供水池埋设主管32PE管500米至跨河桥，再由32PE管变径20钢管450米分上下两片入户供水，上片4户，下片1户。</t>
  </si>
  <si>
    <t>洛沙村.扭拉小组饮水安全巩固提升</t>
  </si>
  <si>
    <t>拖顶乡洛沙村.扭拉小组</t>
  </si>
  <si>
    <t xml:space="preserve">
DN50管2.7km;DN25管200米。</t>
  </si>
  <si>
    <t>叶日村曲尺通小组饮水安全巩固提升</t>
  </si>
  <si>
    <t>奔子栏镇叶日村曲尺通村民小组长</t>
  </si>
  <si>
    <t>取水点杨程提高，主管110钢管500米，新建12m³压力池1座，原管改造升级5000米。</t>
  </si>
  <si>
    <t>达吾小组饮水安全巩固提升</t>
  </si>
  <si>
    <t>奔子栏镇达吾村民小组</t>
  </si>
  <si>
    <t>计划新建150m³畜水池2座，入户管目前正常。</t>
  </si>
  <si>
    <t>书卡小组饮水安全巩固提升</t>
  </si>
  <si>
    <t>拖顶乡落玉村书卡小组</t>
  </si>
  <si>
    <t xml:space="preserve">
DN75管3km;DN25管2000米。</t>
  </si>
  <si>
    <t>通堆小组饮水安全巩固提升</t>
  </si>
  <si>
    <t>DN100㎜钢管500米；
DN50管3000米;DN25管780米。</t>
  </si>
  <si>
    <t>左力村.白玖小组饮水安全巩固提升</t>
  </si>
  <si>
    <t>拖顶乡左力村白玖村民小组</t>
  </si>
  <si>
    <t>1.供水池6m³1座PE32-1200M八户3户   2.百玖、尼玖、吾玖三组分水池新建24m³</t>
  </si>
  <si>
    <t>洛沙村.洛沙小组饮水安全巩固提升</t>
  </si>
  <si>
    <t>拖顶乡洛沙村 洛沙村民小组</t>
  </si>
  <si>
    <t>更换主管PE63-2400M</t>
  </si>
  <si>
    <t>大村大村念萨巴东小组、什卡小组村饮水安全巩固提升</t>
  </si>
  <si>
    <t>拖顶乡白瓦白美白古村民小组</t>
  </si>
  <si>
    <t>①巴东200m³水池一座②什卡50m³水池一座</t>
  </si>
  <si>
    <t>石茸村.同归小组饮水安全巩固提升工程</t>
  </si>
  <si>
    <t>霞若乡石茸村同归村民小组</t>
  </si>
  <si>
    <t>建议：新建三间套沉沙池一座，供水池24m³1座，主管PE50-1600M 八户15户</t>
  </si>
  <si>
    <t>各么茸村同马哈独小组饮水安全巩固提升工程</t>
  </si>
  <si>
    <t>霞若乡各么茸村同马哈独小组</t>
  </si>
  <si>
    <t>水池三间套2座，供水池2个（6m³.12m³一个）PE32-1500MPE40-1800M</t>
  </si>
  <si>
    <t>果念村巴里达小组</t>
  </si>
  <si>
    <t>羊拉乡果念村巴里达小组</t>
  </si>
  <si>
    <t xml:space="preserve">
DN32管2.3km</t>
  </si>
  <si>
    <t>永芝三组、查理顶饮水安全巩固提升工程</t>
  </si>
  <si>
    <t>云岭乡查理桶村永芝三组、查理顶小组</t>
  </si>
  <si>
    <t>建议采用水净化设备及更改水源点。计划水源点变更在三家村。蓄水池一座、管道长度3.5公里。</t>
  </si>
  <si>
    <t>（10）六乡两镇农村饮水安全项目</t>
  </si>
  <si>
    <t>六乡两镇农村饮水安全项目管道、水池、取水坝、水源地保护、挡墙工程等</t>
  </si>
  <si>
    <t>结余结转资金项目</t>
  </si>
  <si>
    <t>云岭乡红坡村二七组饮水安全巩固提升工程</t>
  </si>
  <si>
    <t>云岭乡红坡村二七村民小组</t>
  </si>
  <si>
    <t>100级1.6MPaΦ63mmPE管1630.50m，100级Φ1.5MPa50mmPE管2658m，100级1.6MpaΦ40mmPE管333.50m，100级1.6MpaΦ32mmPE管156.00m，63级1.6MpaΦ20mmPE管1700m。减压井两座，龙头墩5套</t>
  </si>
  <si>
    <t>查理桶村永芝一二组67户饮水安全巩固提升工程</t>
  </si>
  <si>
    <t>云岭乡查理桶村永二、二组</t>
  </si>
  <si>
    <t>水源保护工程，取水坝一座，压力池一座，减压井两座，缓释消毒器一套，100级1.6MpaΦ110mmPE管1860m。</t>
  </si>
  <si>
    <t>巨水村茸顶小组安饮巩固提升工程</t>
  </si>
  <si>
    <t>升平镇巨水村茸顶村民小组</t>
  </si>
  <si>
    <t>过滤1座，10m3水池1座，引水主管PE100-dn63-1.6Mpa合计4052m，分水管PE100-dn32-1.25Mpa合计1250m，PE100-dn20-1.6Mpa合计480m，PE100-dn40-1.25Mpa合计150m，龙头墩28套，道路切割15m，缓释消毒设备1套，水源地保护工程，闸阀井6座。</t>
  </si>
  <si>
    <t>其子卡小组安全饮水巩固提升工程</t>
  </si>
  <si>
    <t>升平镇阿东村其子卡村民小组</t>
  </si>
  <si>
    <t>春多乐老年活动中心安全饮水巩固提升工程</t>
  </si>
  <si>
    <t>燕门乡春多乐村委会</t>
  </si>
  <si>
    <t>过滤池1座，30m3水池1座，化粪池1座，PE100-dn200-1.0Mpa管100m，PE100-dn110-1.0Mpa管200m，PE100-dn63-1.25Mpa管1400m，PE100-dn50-1.25Mpa管100m，PE100-dn32-1.25Mpa管1300m，PE100-dn20-1.6Mpa管300m，闸阀井2座，龙头墩12套，缓释消毒设备1套。</t>
  </si>
  <si>
    <t>春多乐下社饮水安全巩固提升工程</t>
  </si>
  <si>
    <t>燕门乡春多乐村春多乐下社</t>
  </si>
  <si>
    <t>水源保护工程、取水口1座、30cm*30cm引水渠10m、沉砂池1座、压力池1座、DN80钢管 δ=4mm 1592m、100级1.6MpaΦ75mmPE管2470m、100级1.6MpaΦ50mmPE管1124m、100级1.6MpaΦ32mmPE管1499m、63级1.0MpaΦ25mmPE管450m、63级1.0MpaΦ20mmPE管1311m、减压池6座、6m3水池3座、30m3水池一座、闸阀井12座、龙头墩21套、缓释消毒器1套。</t>
  </si>
  <si>
    <t>茂顶四社安全巩固提升工程</t>
  </si>
  <si>
    <t>水源沉砂池1座，2m3水池3座，20m3水池5座，PE100-dn63-1.25Mpa管1675m，PE100-dn50-1.25Mpa管6049m，PE100-dn25-1.6Mpa管2450m，缓释消毒设备1套;水源地保护工程。</t>
  </si>
  <si>
    <t>达日村达日小组安全巩固提升工程</t>
  </si>
  <si>
    <t>奔子栏镇达日村达日村民小组</t>
  </si>
  <si>
    <t xml:space="preserve">DN65镀锌钢管2114m，DN20镀锌钢管2600m，水池加盖1座，镇墩8个，支墩48个，缓释消毒设备1套，龙头墩60套。
</t>
  </si>
  <si>
    <t>腊卡小组安全巩固提升工程</t>
  </si>
  <si>
    <t>拖顶乡拖顶村腊卡村民小组</t>
  </si>
  <si>
    <t>拦水坎1座，水源过滤池3座，1m3集水池3座，PE100-dn63-1.25Mpa管3040m，PE100-dn32-1.25Mpa管1930m，PE100-dn25-1.6Mpa管590m，PE100-dn20-1.6Mpa管2100m，10m3水池1座，20m3水池1座，龙头墩30套，水源地保护工程，缓释消毒设备3套，闸阀井2座。</t>
  </si>
  <si>
    <t>高顶卡及布左拉小组安全巩固提升工程</t>
  </si>
  <si>
    <t>拖顶乡拖顶村高顶卡及布左拉村民小组</t>
  </si>
  <si>
    <t>高顶卡小组（拦水坎1座，水源过滤池1座，5m3水池1座，30m3水池1座，PE100-dn50-1.6Mpa管2404m，PE100-dn32-1.25Mpa管602m，PE100-dn20-1.6Mpa管390m，龙头墩13套，水源地保护工程，缓释消毒设备1套，闸阀井2座。）
布左拉小组（拦水坎1座，过滤池1座，10m3水池1座，PE100-dn40-1.25Mpa管540m，PE100-dn32-1.6Mpa管3200m，PE100-dn20-1.6Mpa管300m，龙头墩3套，水源地保护工程，缓释消毒设备1套，闸阀井4座。）</t>
  </si>
  <si>
    <t>茨子古搬迁点饮水工程</t>
  </si>
  <si>
    <t>奔子栏镇夺通村茨子古村民小组</t>
  </si>
  <si>
    <t>新建100m3水池1座，新建过滤池1座，DN80镀锌钢管3226m，PE100-dn32-1.25Mpa管1160m，PE100-dn20-1.6Mpa管600m，龙头墩15套，跨水泥路50m，跨柏油路28m，镇墩45个，支墩225个，挡墙工程8m，缓释消毒设备1套，30*30进水渠道8m，排气阀4套。</t>
  </si>
  <si>
    <t>左力村吾玖、白玖、尼玖三个村民小组</t>
  </si>
  <si>
    <t>拖顶乡左力地吾玖、白玖、尼玖村民小组</t>
  </si>
  <si>
    <t>100级1.60MpaΦ50mmPE管12km，取水坝1座，压力池1龙头墩21套，12m³水池1座，50m³水池1座。</t>
  </si>
  <si>
    <t>施洛共小组安全巩固提升工程</t>
  </si>
  <si>
    <t>霞若乡月仁村施洛共村民小组</t>
  </si>
  <si>
    <t>拦水坎1座，水源过滤池1座，30m3水池1座，5m3减压池1座，PE100-dn63-1.6Mpa管3447m，PE100-dn40-1.25Mpa管350m，PE100-dn32-1.25Mpa管1200m，PE100-dn20-1.6Mpa管2200m，龙头墩31套，水源地保护工程，缓释消毒设备1套，闸阀井2座。</t>
  </si>
  <si>
    <t>拖古、克双坝小组饮水安全巩固提升 工程</t>
  </si>
  <si>
    <t>霞若乡月仁村拖古、克双坝小组</t>
  </si>
  <si>
    <t>E100-dn63-1.25Mpa管748m；E100-dn50-1.25Mpa管2034m；E100-dn32-1.25Mpa管771m；E100-dn25-1.6Mpa管203m；E100-dn25-1.6Mpa管1900m；20m3减压池1座，10m减压池1座，挡墙工程8m，集水井1座，水源过滤池1座；水龙头30套；缓释消毒设备1套。</t>
  </si>
  <si>
    <t>各么茸及扭巴小组安全巩固提升工程</t>
  </si>
  <si>
    <t>霞若乡各么茸村扭巴自然村</t>
  </si>
  <si>
    <t xml:space="preserve">拦水坎1座，水源过滤池1座，100m3水池1座，50m3水池1座，PE100-dn75-1.6Mpa管5505m，PE100-dn50-1.6Mpa管1378m，PE100-dn32-1.25Mpa管2393m，PE100-dn25-1.6Mpa管486m，PE100-dn20-1.6Mpa管2144m，水源地保护工程，缓释消毒设备1套，龙头墩49套，闸阀井5座，10m3减压池2座。
</t>
  </si>
  <si>
    <t>里汉底搬迁点（集镇）</t>
  </si>
  <si>
    <t>霞若乡霞若村里汉底搬迁点</t>
  </si>
  <si>
    <t>茨中村日米小组饮水安全巩固提升工程</t>
  </si>
  <si>
    <t>燕门乡茨中村日米村民小组</t>
  </si>
  <si>
    <t>取水池1座DN63PE管150O米</t>
  </si>
  <si>
    <t>甲功村只木格安饮项目</t>
  </si>
  <si>
    <t>羊拉乡羊拉村只木格村民小组</t>
  </si>
  <si>
    <t>2立方水池1座，DN25PE管1500米</t>
  </si>
  <si>
    <t>茨卡桶片区（三个小组）饮水安全巩固提升工程（新增）</t>
  </si>
  <si>
    <t>霞若乡茨卡桶村</t>
  </si>
  <si>
    <t>PE90管3000米</t>
  </si>
  <si>
    <t>茨卡桶次格顶小组饮水安全巩固提升工程（新增）</t>
  </si>
  <si>
    <t>霞若乡茨卡桶村次格顶村民小组</t>
  </si>
  <si>
    <t>PE40管1500米</t>
  </si>
  <si>
    <t>茨卡桶村昆仁、格里、思卡小组饮水安全巩固提升工程（新增）</t>
  </si>
  <si>
    <t>PE50管3000米</t>
  </si>
  <si>
    <t>洛它、早坡维修饮水安全巩固提升工程（三批）</t>
  </si>
  <si>
    <t>霞若乡石茸村洛它、早坡村民小组</t>
  </si>
  <si>
    <t>早坡小组：PE100-dn63-1.25Mpa管710m，PE100-dn40-1.25Mpa管610m，PE100-dn32-1.25Mpa管302m，保温套30m，公示牌1块。
洛它小组：PE100-dn25-1.6Mpa管710m，PE100-dn20-1.6Mpa管115m，2m³PE水箱1个，2m³集水井1座，护池挡墙5m，水龙头2套，公示牌1块。</t>
  </si>
  <si>
    <t>吾思布顶饮水安全工程（三批）</t>
  </si>
  <si>
    <t>霞若乡夺松村吾思布顶村民小组</t>
  </si>
  <si>
    <t>30*30进水渠道8m，1m³沉砂池1座，过滤池1座，PE100-dn32-1.25Mpa管1036m，保温套40m，闸阀井1个，公示牌1块。</t>
  </si>
  <si>
    <t>布加顶饮水巩固提升工程（三）</t>
  </si>
  <si>
    <t>霞若乡夺松村布加顶村民小组</t>
  </si>
  <si>
    <t>10m³水池1座，6m³水池1座，PE100-dn40-1.25Mpa管990m，PE100-dn25-1.6Mpa管227m，PE100-dn20-1.6Mpa管803m，道路切割25m，水龙头13套，公示牌1块。</t>
  </si>
  <si>
    <t>不涉及</t>
  </si>
  <si>
    <t>已完成</t>
  </si>
  <si>
    <t>（11）羊拉乡规吾搬迁供水设施建设</t>
  </si>
  <si>
    <t>香格里拉康珠家苑小区</t>
  </si>
  <si>
    <t>18个地下取水供水建设</t>
  </si>
  <si>
    <t>结余结转资金项目、搬迁点新建项目</t>
  </si>
  <si>
    <t>实施农村饮水水质提升160件，巩固提升1.25万人的饮水，投入1134万元</t>
  </si>
  <si>
    <t>农村饮水安全巩固提升水质净化和水源地保护项目</t>
  </si>
  <si>
    <t>巩固提升1.25万人的饮水。</t>
  </si>
  <si>
    <t>①鲁瓦村</t>
  </si>
  <si>
    <t>瑞瓦小组管道灌溉工程</t>
  </si>
  <si>
    <t>佛山乡鲁瓦村瑞瓦村民小组</t>
  </si>
  <si>
    <t>渠道防渗及加固</t>
  </si>
  <si>
    <t>鲁瓦小组主渠道防渗工程</t>
  </si>
  <si>
    <t>佛山乡鲁瓦村鲁瓦村民小组</t>
  </si>
  <si>
    <t>双美小组管道灌溉工程</t>
  </si>
  <si>
    <t>佛山乡鲁瓦村双美村民小组</t>
  </si>
  <si>
    <t>尼水小组调节池灌溉工程</t>
  </si>
  <si>
    <t>佛山乡鲁瓦村尼水村民小组</t>
  </si>
  <si>
    <t>梅里石小组农田灌溉工程</t>
  </si>
  <si>
    <t>佛山乡鲁瓦村美丽石村民小组</t>
  </si>
  <si>
    <t>②江坡村</t>
  </si>
  <si>
    <t>江坡一二社加固防渗工程</t>
  </si>
  <si>
    <t>佛山乡江坡村江坡村民小组</t>
  </si>
  <si>
    <t>松顶（说达）引水管道工程</t>
  </si>
  <si>
    <t>佛山乡江坡村说达村民小组</t>
  </si>
  <si>
    <t>玖农水沟渠改管道工程</t>
  </si>
  <si>
    <t>佛山乡江坡村玖农村民小组</t>
  </si>
  <si>
    <t>(2)升平镇</t>
  </si>
  <si>
    <t>①巨水村</t>
  </si>
  <si>
    <t>雾浓顶科毛白引水工程</t>
  </si>
  <si>
    <t>贡水大沟防渗渠道工程</t>
  </si>
  <si>
    <t>升平镇巨水村贡水村民小组</t>
  </si>
  <si>
    <t>茸顶防渗渠道工程</t>
  </si>
  <si>
    <t>立仁卡引水管道改造及渠道防渗工程</t>
  </si>
  <si>
    <t>升平镇巨水村立仁卡村民小组</t>
  </si>
  <si>
    <t>钮永大沟防渗渠道工程</t>
  </si>
  <si>
    <t>升平镇巨水村钮永村民小组</t>
  </si>
  <si>
    <t>纽贡大沟管道引水工程</t>
  </si>
  <si>
    <t>升平镇巨水村纽贡顶村民小组</t>
  </si>
  <si>
    <t>贡子顶大沟防渗渠道及引水管道工程</t>
  </si>
  <si>
    <t>升平镇巨水村贡子水村民小组</t>
  </si>
  <si>
    <t>其子水下片管道引水工程</t>
  </si>
  <si>
    <t>升平镇巨水村其子水村民小组</t>
  </si>
  <si>
    <t>飞来寺斯格顶蓄水池工程</t>
  </si>
  <si>
    <t>升平镇巨水村飞来寺村民小组</t>
  </si>
  <si>
    <t>(3)拖顶乡</t>
  </si>
  <si>
    <t>①拖顶村</t>
  </si>
  <si>
    <t>下哼小组灌溉工程</t>
  </si>
  <si>
    <t>拖顶乡拖顶村下哼村民小组</t>
  </si>
  <si>
    <t>查理贡水库维修工程（新增）</t>
  </si>
  <si>
    <t>拖顶乡查理贡小且</t>
  </si>
  <si>
    <t>(4)霞若乡</t>
  </si>
  <si>
    <t>① 夺松村</t>
  </si>
  <si>
    <t>角拉小组灌溉工程</t>
  </si>
  <si>
    <t>霞若乡夺松村角拉村民小组</t>
  </si>
  <si>
    <t>12立方米蓄水池5座，管道PE100-dn90-1.25Mpa40m，管道PE100-dn50-1.25Mpa700m，管道PE100-dn32-1.25Mpa1500m，</t>
  </si>
  <si>
    <t>吾通小组灌溉工程</t>
  </si>
  <si>
    <t>霞若乡夺松村吾通村民小组</t>
  </si>
  <si>
    <t>50立方米蓄水池1座，管道PE100-dn50-1.25Mpa100m</t>
  </si>
  <si>
    <t>罗通龙小组灌溉工程</t>
  </si>
  <si>
    <t>霞若乡夺松村罗通龙村民小组</t>
  </si>
  <si>
    <t>20立方米蓄水池2座，管道PE100-dn50-1.25Mpa550m</t>
  </si>
  <si>
    <t>吉义地小组灌溉工程</t>
  </si>
  <si>
    <t>霞若乡夺松村吉义地村民小组</t>
  </si>
  <si>
    <t>20立方米蓄水池1座，过滤池1座，管道PE100-dn90-1.25Mpa25m，管道PE100-dn50-1.25Mpa1500m</t>
  </si>
  <si>
    <t>扎乃小组灌溉工程</t>
  </si>
  <si>
    <t>霞若乡夺松村扎乃夺民小组</t>
  </si>
  <si>
    <t>取水坝1座，过滤池1座，管道PE100-dn50-1.25Mpa3602m</t>
  </si>
  <si>
    <t>尼不冲、布加地、夺松小组灌溉工程</t>
  </si>
  <si>
    <t>霞若乡夺松村尼不冲、布加地、夺松村民小组</t>
  </si>
  <si>
    <t>取水坝1座，过滤池1座，消力池3座，20立方米蓄水池2座，12立方米蓄水池3座，管道PE100-dn160-1.25Mpa4216m，管道PE100-dn110-1.25Mpa3074m</t>
  </si>
  <si>
    <t>②各么茸村</t>
  </si>
  <si>
    <t>里地玛及翁顶地小组灌溉工程</t>
  </si>
  <si>
    <t>霞若乡各么茸村</t>
  </si>
  <si>
    <t>英苦光（伊巴河右岸）灌溉工程</t>
  </si>
  <si>
    <t>霞若乡各么茸村英苦光村民小组</t>
  </si>
  <si>
    <t>(5)燕门乡</t>
  </si>
  <si>
    <t>① 巴东村</t>
  </si>
  <si>
    <t>吾那大沟灌溉工程</t>
  </si>
  <si>
    <t>燕门乡巴东村吾那自然村</t>
  </si>
  <si>
    <t>取水坝1座，过滤水池1座，消力池1座，钢管道DN2501320m，40*40明渠540m</t>
  </si>
  <si>
    <t>②春多乐村</t>
  </si>
  <si>
    <t>斯里左右沟渠管道防渗工程</t>
  </si>
  <si>
    <t>燕门乡春多乐村斯里村民小组</t>
  </si>
  <si>
    <t>③石底村</t>
  </si>
  <si>
    <t>石底至日拉大沟灌溉工程</t>
  </si>
  <si>
    <t>燕门乡石底村村斯里村民小组</t>
  </si>
  <si>
    <t>①羊拉村</t>
  </si>
  <si>
    <t>毕龙小组农田灌溉工程</t>
  </si>
  <si>
    <t>羊拉乡羊拉村毕龙村民小组</t>
  </si>
  <si>
    <t>1#沉砂池1座，蓄水池1座，2#沉砂池1座，3#沉砂池1座，50*35渠道防渗45m，40*30渠道防渗160m，35*35渠道防渗53m，30*30渠道防渗1770m,0.95*1*0.1渠道盖板42m，0.7*1*0.1渠道盖板12m，DN200镀锌钢管306m，1#挡墙18m，2#挡墙17m，3#挡墙2m，4#挡墙3m，5#挡墙9.5m，6#挡墙4.7m，7#挡墙8.4m，8#挡墙15m，9#挡墙28m。</t>
  </si>
  <si>
    <t>②茂顶村</t>
  </si>
  <si>
    <t>苏鲁村民小组农田灌溉工程</t>
  </si>
  <si>
    <t>羊拉乡茂顶村苏鲁村民小组</t>
  </si>
  <si>
    <t>25*25渠道防渗工程3978m,PE100-dn250-1.0Mpa管62m，PE100-dn200-1.0Mpa管6m,PE100-dn160-1.0Mpa管6m，PE100-dn110-1.0Mpa管6m，DN150镀锌钢管126m，1000m3水池1座</t>
  </si>
  <si>
    <t>苏鲁村民小组农田灌溉水池、渠道抢修工程（新增）</t>
  </si>
  <si>
    <t>（7）奔子栏镇</t>
  </si>
  <si>
    <t>①玉杰村</t>
  </si>
  <si>
    <t>古龙尼都小组上沟渠道防渗工程</t>
  </si>
  <si>
    <t>奔子栏镇玉杰村古龙尼都村民小组</t>
  </si>
  <si>
    <t>古龙尼都小组下沟渠道防渗工程</t>
  </si>
  <si>
    <t>古龙通多渠道防渗工程</t>
  </si>
  <si>
    <t>奔子栏镇玉杰村古龙通多村民小组</t>
  </si>
  <si>
    <t>尼顶小组灌溉引水工程</t>
  </si>
  <si>
    <t>奔子栏镇玉杰村尼顶村民小组</t>
  </si>
  <si>
    <t>石义社开浪渠道防渗工程</t>
  </si>
  <si>
    <t>奔子栏镇玉杰村石义村民小组</t>
  </si>
  <si>
    <t>古龙普通渠道防渗工程</t>
  </si>
  <si>
    <t>奔子栏镇玉杰村古龙普村民小组</t>
  </si>
  <si>
    <t>古弄普渠道防渗工程</t>
  </si>
  <si>
    <t>②书松村</t>
  </si>
  <si>
    <t>明永下社灌溉调节池</t>
  </si>
  <si>
    <t>奔子栏镇书松村明永村民小组</t>
  </si>
  <si>
    <t>农仁及通堆渠道防渗工程</t>
  </si>
  <si>
    <t>奔子栏镇书松村农仁及通堆村民小组</t>
  </si>
  <si>
    <t>追达小组灌溉管道引水工程</t>
  </si>
  <si>
    <t>奔子栏镇书松村追达村民小组</t>
  </si>
  <si>
    <t>③达日村</t>
  </si>
  <si>
    <t>习龙通小组灌溉工程</t>
  </si>
  <si>
    <t>奔子栏镇大日村习龙通村民小组</t>
  </si>
  <si>
    <t>达日村沙色通管道引水工程</t>
  </si>
  <si>
    <t>奔子栏镇大日村沙色通管道村民小组</t>
  </si>
  <si>
    <t>色贡通畜水池工程</t>
  </si>
  <si>
    <t>奔子栏镇大日村色贡通村民小组</t>
  </si>
  <si>
    <t>④叶日村</t>
  </si>
  <si>
    <t>东水小组渠道防渗工程</t>
  </si>
  <si>
    <t>奔子栏镇叶日村东水村民小组</t>
  </si>
  <si>
    <t>日能小组渠道防渗工程</t>
  </si>
  <si>
    <t>奔子栏镇也日村日能村民小组</t>
  </si>
  <si>
    <t>达翁小组渠改管道灌溉工程</t>
  </si>
  <si>
    <t>奔子栏镇也日村达翁村民小组</t>
  </si>
  <si>
    <t>⑤夺通村</t>
  </si>
  <si>
    <t>白玉、举队渠道防治渗工程</t>
  </si>
  <si>
    <t>奔子栏镇夺通村举对村民小组</t>
  </si>
  <si>
    <t>白升村民小组渠道防渗工程</t>
  </si>
  <si>
    <t>奔子栏镇夺通村白升村民小组</t>
  </si>
  <si>
    <t>玖都小组渠道 防渗工程</t>
  </si>
  <si>
    <t>奔子栏镇夺通村玖都村民小组</t>
  </si>
  <si>
    <t>着通小组渠道防渗工程</t>
  </si>
  <si>
    <t>奔子栏镇夺通村着通村民小组</t>
  </si>
  <si>
    <t>⑥叶央村</t>
  </si>
  <si>
    <t>洒玛达拉争蓄水池灌溉工程</t>
  </si>
  <si>
    <t>奔子栏镇叶央村洒玛村民小组</t>
  </si>
  <si>
    <t>洒玛角恰能蓄水池灌溉工程</t>
  </si>
  <si>
    <t>洒玛小组渠道防渗工程</t>
  </si>
  <si>
    <t>追古小组渠道防渗工程</t>
  </si>
  <si>
    <t>奔子栏镇叶央村追古村民小组</t>
  </si>
  <si>
    <t>⑦奔子栏社区（新增）</t>
  </si>
  <si>
    <t>嘎色大沟214国道过境管线改造工程</t>
  </si>
  <si>
    <t>奔子栏镇社区片区</t>
  </si>
  <si>
    <t>奔子栏镇2018年防汛抗旱应急抢修工程</t>
  </si>
  <si>
    <t>奔子栏镇集镇供水主管改线工程</t>
  </si>
  <si>
    <t>奔子栏集体经济水利灌溉建设</t>
  </si>
  <si>
    <t>奔子栏镇角玛小组</t>
  </si>
  <si>
    <t>奔子栏社区角玛小组沟渠建设</t>
  </si>
  <si>
    <t>奔子栏夺通渠道建设</t>
  </si>
  <si>
    <t>奔子栏镇夺通村</t>
  </si>
  <si>
    <t>（8）云岭乡</t>
  </si>
  <si>
    <t>①果念村</t>
  </si>
  <si>
    <t>巴立达上片渠道防渗工程</t>
  </si>
  <si>
    <t>云岭乡果念村巴立达村民小组</t>
  </si>
  <si>
    <t>君达小组产业基地灌溉管道工程</t>
  </si>
  <si>
    <t>玖浓顶通绕灌溉渠道防渗工程</t>
  </si>
  <si>
    <t>云岭乡果念村玖浓村民小组</t>
  </si>
  <si>
    <t>②斯农村</t>
  </si>
  <si>
    <t>布村小组灌溉渠道防渗工程</t>
  </si>
  <si>
    <t>云岭乡斯农村布村村民小组</t>
  </si>
  <si>
    <t>明永都达顶灌溉防渗渠道工程</t>
  </si>
  <si>
    <t>云岭乡斯农村明永都拉顶村民小组</t>
  </si>
  <si>
    <t>扭巴小组灌溉引水工程</t>
  </si>
  <si>
    <t>斯农沟渠防渗工程</t>
  </si>
  <si>
    <t>③西当村2019年新增</t>
  </si>
  <si>
    <t>1</t>
  </si>
  <si>
    <t>支拉、更中（巴美）搬迁点灌溉引水工程</t>
  </si>
  <si>
    <t>云岭乡西当村尼农村民小组</t>
  </si>
  <si>
    <t>农田引水灌溉设施建设</t>
  </si>
  <si>
    <t>87</t>
  </si>
  <si>
    <t>待建</t>
  </si>
  <si>
    <t>④果念村2019年新增</t>
  </si>
  <si>
    <t>玖农顶灌溉引水工程</t>
  </si>
  <si>
    <t>云岭乡西当村玖农顶村民小组</t>
  </si>
  <si>
    <t>7</t>
  </si>
  <si>
    <t>⑤红坡村新增</t>
  </si>
  <si>
    <t>一、二、三、六、七、南佐、贡坡小组农田引水灌溉</t>
  </si>
  <si>
    <t>云岭乡红坡村</t>
  </si>
  <si>
    <t>农田引水灌溉</t>
  </si>
  <si>
    <t>188</t>
  </si>
  <si>
    <t>50.00</t>
  </si>
  <si>
    <t>2019年1月</t>
  </si>
  <si>
    <t>（9）节水灌溉</t>
  </si>
  <si>
    <t>奔子栏镇玉杰村古龙药材基地</t>
  </si>
  <si>
    <t>奔子栏镇玉杰村古龙药材基地节水灌溉</t>
  </si>
  <si>
    <t>86.6611</t>
  </si>
  <si>
    <t>（10）中央财政小型农田水利重点县</t>
  </si>
  <si>
    <t>奔子栏镇、霞若乡、羊拉乡、燕门</t>
  </si>
  <si>
    <t>受益14个村民小组解决2481亩</t>
  </si>
  <si>
    <t>（11）小型农田水利维修养护</t>
  </si>
  <si>
    <t>小型农田水利维修养护</t>
  </si>
  <si>
    <t>(1)水土保持项目</t>
  </si>
  <si>
    <t>直溪河生态清洁小流域治理</t>
  </si>
  <si>
    <t>（2）水土保持项目（奔子栏玉杰村古龙河小流域治理）</t>
  </si>
  <si>
    <t>奔子栏玉杰村古龙河小流域治理</t>
  </si>
  <si>
    <t>（3）水毁修复</t>
  </si>
  <si>
    <t>（1）升平镇阿东河（2）霞若乡石茸村次木下羊咱小组（3）升平镇巨水村贡水、其子水</t>
  </si>
  <si>
    <t>（1）阿东河水毁修复、（2）霞若乡石茸村次木下羊咱小组水毁修复工程、（3）升平镇巨水村贡水、其子水防洪挡墙恢复工程</t>
  </si>
  <si>
    <t>（4）公益性维修养护工程</t>
  </si>
  <si>
    <t>小二型水库</t>
  </si>
  <si>
    <t>（5）德钦县农业水价综合改革</t>
  </si>
  <si>
    <t>已建项目计量设施建设</t>
  </si>
  <si>
    <t>（6）山洪灾害非工程措施</t>
  </si>
  <si>
    <t xml:space="preserve">霞若 燕门  </t>
  </si>
  <si>
    <t>（1）霞若乡各么茸村英苦瓜站点（2）霞若乡施坝村次独顶站点（3）霞若乡茨卡通村站点（4）燕门乡石底村委会站点</t>
  </si>
  <si>
    <t>（7）山区小水网</t>
  </si>
  <si>
    <t>霞若乡施坝村山区小水网建设</t>
  </si>
  <si>
    <t>霞若乡施坝村山区小水网建设解决480亩，299户、1132人</t>
  </si>
  <si>
    <t>（8）羊拉乡羊拉村顶拉中面、玖农田间渠道</t>
  </si>
  <si>
    <t>中面、玖农小组</t>
  </si>
  <si>
    <t>三面光2924m，DN200管105m</t>
  </si>
  <si>
    <t>结余转接资金项目</t>
  </si>
  <si>
    <t>3.河道治理</t>
  </si>
  <si>
    <t>珠巴龙河拖顶乡段治理段</t>
  </si>
  <si>
    <t>珠巴洛河拖顶乡段治理8km；保护面积700亩</t>
  </si>
  <si>
    <t>永芝河治理段</t>
  </si>
  <si>
    <t>云岭乡永支河治理2km，保护面积4300亩</t>
  </si>
  <si>
    <t>1.村内户外道路硬化建设</t>
  </si>
  <si>
    <t>①.云岭乡</t>
  </si>
  <si>
    <t>（1）西当村</t>
  </si>
  <si>
    <t>尼农小组</t>
  </si>
  <si>
    <t>硬化面积8170.2㎡，涵洞1562.3m³。</t>
  </si>
  <si>
    <t>开工</t>
  </si>
  <si>
    <t>扎龙小组</t>
  </si>
  <si>
    <t>硬化面积2785.1㎡。</t>
  </si>
  <si>
    <t>雨崩1组2组</t>
  </si>
  <si>
    <t>雨崩1组2组入户道路硬化21652.98平方米</t>
  </si>
  <si>
    <t>（2）查理通村</t>
  </si>
  <si>
    <t>永芝三组</t>
  </si>
  <si>
    <t>硬化面积1942.6平方米。</t>
  </si>
  <si>
    <t>2017年</t>
  </si>
  <si>
    <t>（3）红坡村</t>
  </si>
  <si>
    <t>六组</t>
  </si>
  <si>
    <t>硬化面积1382.02㎡，排水沟77.37m³，护肩130.27m³，挡墙596.37m³，</t>
  </si>
  <si>
    <t>南佐小组</t>
  </si>
  <si>
    <t>道路硬化1076.62㎡，排水沟5.48m³，上挡墙16.12m³.</t>
  </si>
  <si>
    <t>红坡6组</t>
  </si>
  <si>
    <t>硬化面积20441.1㎡，涵洞26m，涵洞816.17m³。</t>
  </si>
  <si>
    <t>红坡1组</t>
  </si>
  <si>
    <t>硬化面积600㎡。</t>
  </si>
  <si>
    <t>硬化面积3375.3㎡，涵洞33.59m³。</t>
  </si>
  <si>
    <t>②.升平镇</t>
  </si>
  <si>
    <t>（1）阿东村</t>
  </si>
  <si>
    <t>高仁小组</t>
  </si>
  <si>
    <t>硬化面积1686.8㎡</t>
  </si>
  <si>
    <t>琪卡</t>
  </si>
  <si>
    <t>琪卡小组</t>
  </si>
  <si>
    <t>硬化面积835.9㎡</t>
  </si>
  <si>
    <t>硬化面积1575.5㎡</t>
  </si>
  <si>
    <t>日仁小组</t>
  </si>
  <si>
    <t>硬化面积7211.3㎡</t>
  </si>
  <si>
    <t>荣布小组</t>
  </si>
  <si>
    <t>硬化面积4473.2㎡</t>
  </si>
  <si>
    <t>哇哈</t>
  </si>
  <si>
    <t>哇哈小组</t>
  </si>
  <si>
    <t>硬化面积4089.9㎡</t>
  </si>
  <si>
    <t>新村</t>
  </si>
  <si>
    <t>新村小组</t>
  </si>
  <si>
    <t>硬化面积7471㎡</t>
  </si>
  <si>
    <t>学龙</t>
  </si>
  <si>
    <t>学龙小组</t>
  </si>
  <si>
    <t>硬化面积13511㎡</t>
  </si>
  <si>
    <t>娘义</t>
  </si>
  <si>
    <t>娘义小组</t>
  </si>
  <si>
    <t>硬化面积5876.7㎡</t>
  </si>
  <si>
    <t>娘哇</t>
  </si>
  <si>
    <t>娘哇小组</t>
  </si>
  <si>
    <t>硬化面积6877.7㎡</t>
  </si>
  <si>
    <t>子都</t>
  </si>
  <si>
    <t>子都小组</t>
  </si>
  <si>
    <t>硬化面积1458.8㎡</t>
  </si>
  <si>
    <t>硬化面积266.25平方米</t>
  </si>
  <si>
    <t>硬化面积478.7平方米</t>
  </si>
  <si>
    <t>其卡小组</t>
  </si>
  <si>
    <t>硬化面积477.97平方米</t>
  </si>
  <si>
    <t>硬化面积452.77平方米</t>
  </si>
  <si>
    <t>硬化面积968.85平方米</t>
  </si>
  <si>
    <t>荣达</t>
  </si>
  <si>
    <t>荣达小组</t>
  </si>
  <si>
    <t>硬化面积489.4平方米</t>
  </si>
  <si>
    <t>安中</t>
  </si>
  <si>
    <t>安中小组</t>
  </si>
  <si>
    <t>硬化面积490.45平方米</t>
  </si>
  <si>
    <t>直仁</t>
  </si>
  <si>
    <t>直仁小组</t>
  </si>
  <si>
    <t>硬化面积245.26平方米</t>
  </si>
  <si>
    <t>古达</t>
  </si>
  <si>
    <t>古达小组</t>
  </si>
  <si>
    <t>硬化面积962.55平方米</t>
  </si>
  <si>
    <t>硬化面积493.59平方米</t>
  </si>
  <si>
    <t>硬化面积492.05平方米</t>
  </si>
  <si>
    <t>硬化面积497.6平方米</t>
  </si>
  <si>
    <t>(2)阿墩子社区</t>
  </si>
  <si>
    <t>古松</t>
  </si>
  <si>
    <t>硬化面积640平方米</t>
  </si>
  <si>
    <t>营房路、东山巷、上街村小组</t>
  </si>
  <si>
    <t>硬化面积800平方米</t>
  </si>
  <si>
    <t>（3）敦和社区</t>
  </si>
  <si>
    <t>温泉村</t>
  </si>
  <si>
    <t>硬化面积560平方米</t>
  </si>
  <si>
    <t>向阳村</t>
  </si>
  <si>
    <t>车队村</t>
  </si>
  <si>
    <t>河香东村</t>
  </si>
  <si>
    <t>③.霞若乡</t>
  </si>
  <si>
    <t>（1）各么茸村</t>
  </si>
  <si>
    <t>硬化面积4626.93㎡。涵洞16m。排水沟3.01m³。</t>
  </si>
  <si>
    <t>米吾巴小组</t>
  </si>
  <si>
    <t>硬化面积2821.1㎡。涵洞4m。挡墙16.75m³。排水沟11.28m³。</t>
  </si>
  <si>
    <t>同坝小组</t>
  </si>
  <si>
    <t>硬化面积6645.74㎡。挡墙86.47m³。排水沟27.9m³。</t>
  </si>
  <si>
    <t>同子哈独小组</t>
  </si>
  <si>
    <t>硬化面积2450.88㎡。</t>
  </si>
  <si>
    <t>（2）霞若村</t>
  </si>
  <si>
    <t>卡史小组</t>
  </si>
  <si>
    <t>硬化面积208.76㎡。</t>
  </si>
  <si>
    <t>克书龙小组</t>
  </si>
  <si>
    <t>硬化面积3533.25㎡。排水沟5.51m³。</t>
  </si>
  <si>
    <t>孔堆小组</t>
  </si>
  <si>
    <t>硬化面积175.09㎡。</t>
  </si>
  <si>
    <t>南着小组</t>
  </si>
  <si>
    <t>硬化面积3623.29㎡。</t>
  </si>
  <si>
    <t>霞若小组</t>
  </si>
  <si>
    <t>硬化面积218.91㎡。</t>
  </si>
  <si>
    <t>香多龙坡小组</t>
  </si>
  <si>
    <t>硬化面积1639.32㎡。排水沟5.17m³。</t>
  </si>
  <si>
    <t>香多小组</t>
  </si>
  <si>
    <t>硬化面积525.74㎡。</t>
  </si>
  <si>
    <t>硬化面积1760.1㎡，下挡墙493.2立方米，水沟12.88立方米</t>
  </si>
  <si>
    <t>卡史</t>
  </si>
  <si>
    <t>硬化面积359.3㎡</t>
  </si>
  <si>
    <t>香多</t>
  </si>
  <si>
    <t>硬化面积2389.4㎡</t>
  </si>
  <si>
    <t>克双龙小组</t>
  </si>
  <si>
    <t>克双龙</t>
  </si>
  <si>
    <t>硬化面积3202.9㎡，上挡墙16.94立方米，下挡墙152.7立方米，水沟4.62立方米</t>
  </si>
  <si>
    <t>(3)施坝村</t>
  </si>
  <si>
    <t>阿古扎小组</t>
  </si>
  <si>
    <t>阿古扎</t>
  </si>
  <si>
    <t>硬化面积460.1㎡</t>
  </si>
  <si>
    <t>同思农小组</t>
  </si>
  <si>
    <t>同思农</t>
  </si>
  <si>
    <t>硬化面积1254.1㎡，护肩30.45立方米</t>
  </si>
  <si>
    <t>吉义独小组</t>
  </si>
  <si>
    <t>吉义独</t>
  </si>
  <si>
    <t>硬化面积648.5㎡，涵洞4米，护肩63.56立方米，上挡墙25.38立方米，水沟24.3立方米。</t>
  </si>
  <si>
    <t>施坝小组</t>
  </si>
  <si>
    <t>硬化面积140.55144平方米</t>
  </si>
  <si>
    <t>施坝小组、阿古扎小组</t>
  </si>
  <si>
    <t>在霞若乡施坝村施坝小组实施路基，路面硬化2.242千米（宽4米）、挡墙167.89立方,计划投入资金134万元；在霞若乡施坝村阿古扎小组实施路基，路面硬化1.894千米（宽4米）、挡墙770.17立方,计划投入资金153万元</t>
  </si>
  <si>
    <t>(4)粗卡桶村</t>
  </si>
  <si>
    <t>克通贡</t>
  </si>
  <si>
    <t>硬化面积64.7平方米</t>
  </si>
  <si>
    <t>硬化面积249.7平方米</t>
  </si>
  <si>
    <t>纳里</t>
  </si>
  <si>
    <t>纳里村</t>
  </si>
  <si>
    <t>硬化面积112.41平方米</t>
  </si>
  <si>
    <t>茨格顶</t>
  </si>
  <si>
    <t>硬化面积48.43平方米</t>
  </si>
  <si>
    <t>贡争</t>
  </si>
  <si>
    <t>硬化面积31.16平方米</t>
  </si>
  <si>
    <t>昆仁</t>
  </si>
  <si>
    <t>克仁</t>
  </si>
  <si>
    <t>硬化面积56.95平方米</t>
  </si>
  <si>
    <t>粗卡三社</t>
  </si>
  <si>
    <t>硬化面积318.74平方米</t>
  </si>
  <si>
    <t>麻松桶</t>
  </si>
  <si>
    <t>硬化面积12.73平方米</t>
  </si>
  <si>
    <t>粗格丁小组</t>
  </si>
  <si>
    <t>硬化面积362.26176平方米</t>
  </si>
  <si>
    <t>硬化面积782.7498112平方米</t>
  </si>
  <si>
    <t>硬化面积745.4161472平方米</t>
  </si>
  <si>
    <t>格通过小组</t>
  </si>
  <si>
    <t>硬化面积364.4394176平方米</t>
  </si>
  <si>
    <t>古争小组</t>
  </si>
  <si>
    <t>硬化面积389.7130304平方米</t>
  </si>
  <si>
    <t>昆仁小组</t>
  </si>
  <si>
    <t>硬化面积460.0903232平方米</t>
  </si>
  <si>
    <t>傈僳尼拉小组</t>
  </si>
  <si>
    <t>硬化面积309.107456平方米</t>
  </si>
  <si>
    <t>罗久小组</t>
  </si>
  <si>
    <t>硬化面积294.6182528平方米</t>
  </si>
  <si>
    <t>粗卡小组</t>
  </si>
  <si>
    <t>硬化面积138.3427584平方米</t>
  </si>
  <si>
    <t>麻松桶小组</t>
  </si>
  <si>
    <t>硬化面积364.0219392平方米</t>
  </si>
  <si>
    <t>格里小组</t>
  </si>
  <si>
    <t>硬化面积314.593344平方米</t>
  </si>
  <si>
    <t>(5)石茸村</t>
  </si>
  <si>
    <t>归龙小组</t>
  </si>
  <si>
    <t>归龙村</t>
  </si>
  <si>
    <t>硬化面积50.52平方米</t>
  </si>
  <si>
    <t>硬化面积27.99平方米</t>
  </si>
  <si>
    <t>硬化面积50.51平方米</t>
  </si>
  <si>
    <t>硬化面积97.32平方米</t>
  </si>
  <si>
    <t>硬化面积91.78平方米</t>
  </si>
  <si>
    <t>硬化面积66.67平方米</t>
  </si>
  <si>
    <t>石茸下</t>
  </si>
  <si>
    <t>硬化面积54.47平方米</t>
  </si>
  <si>
    <t>石茸上</t>
  </si>
  <si>
    <t>硬化面积24.37平方米</t>
  </si>
  <si>
    <t>茨木下</t>
  </si>
  <si>
    <t>硬化面积116平方米</t>
  </si>
  <si>
    <t>次母下小组</t>
  </si>
  <si>
    <t>硬化面积236.59平方米</t>
  </si>
  <si>
    <t>那仁小组</t>
  </si>
  <si>
    <t>硬化面积376.68平方米</t>
  </si>
  <si>
    <t>硬化面积494.56平方米</t>
  </si>
  <si>
    <t>石茸小组</t>
  </si>
  <si>
    <t>硬化面积208.73平方米</t>
  </si>
  <si>
    <t>硬化面积129.73平方米</t>
  </si>
  <si>
    <t>同归小组</t>
  </si>
  <si>
    <t>硬化面积176.18平方米</t>
  </si>
  <si>
    <t>洛它小组</t>
  </si>
  <si>
    <t>硬化面积169.77平方米</t>
  </si>
  <si>
    <t>早坡小组</t>
  </si>
  <si>
    <t>硬化面积256.54平方米</t>
  </si>
  <si>
    <t>(6)月仁村</t>
  </si>
  <si>
    <t>硬化面积248.88平方米</t>
  </si>
  <si>
    <t>硬化面积79.10平方米</t>
  </si>
  <si>
    <t>茸顶上</t>
  </si>
  <si>
    <t>硬化面积149.15平方米</t>
  </si>
  <si>
    <t>茸顶下</t>
  </si>
  <si>
    <t>硬化面积54.64平方米</t>
  </si>
  <si>
    <t>秋道龙坡上</t>
  </si>
  <si>
    <t>硬化面积225.31平方米</t>
  </si>
  <si>
    <t>秋道龙坡下</t>
  </si>
  <si>
    <t>硬化面积109.80平方米</t>
  </si>
  <si>
    <t>施龙龙坡</t>
  </si>
  <si>
    <t>硬化面积120.03平方米</t>
  </si>
  <si>
    <t>申洛贡村</t>
  </si>
  <si>
    <t>硬化面积29.82平方米</t>
  </si>
  <si>
    <t>干中小组</t>
  </si>
  <si>
    <t>硬化面积372.93平方米</t>
  </si>
  <si>
    <t>申洛贡小组</t>
  </si>
  <si>
    <t>硬化面积293.33平方米</t>
  </si>
  <si>
    <t>申洛龙下组</t>
  </si>
  <si>
    <t>硬化面积1030.26平方米</t>
  </si>
  <si>
    <t>斯格顶小组</t>
  </si>
  <si>
    <t>硬化面积318.65平方米</t>
  </si>
  <si>
    <t>秋多上</t>
  </si>
  <si>
    <t>秋多龙坡上</t>
  </si>
  <si>
    <t>硬化面积827.16平方米</t>
  </si>
  <si>
    <t>秋多下组</t>
  </si>
  <si>
    <t>秋多龙坡下组</t>
  </si>
  <si>
    <t>硬化面积679.84平方米</t>
  </si>
  <si>
    <t>秋多小组</t>
  </si>
  <si>
    <t>硬化面积459.70平方米</t>
  </si>
  <si>
    <t>茸顶下组</t>
  </si>
  <si>
    <t>硬化面积906.83平方米</t>
  </si>
  <si>
    <t>(7)夺松村</t>
  </si>
  <si>
    <t>俄斯布顶小组</t>
  </si>
  <si>
    <t>硬化面积2711.64平方米</t>
  </si>
  <si>
    <t>夺松小组</t>
  </si>
  <si>
    <t>硬化面积687.28平方米</t>
  </si>
  <si>
    <t>尼木处小组</t>
  </si>
  <si>
    <t>硬化面积23.43平方米</t>
  </si>
  <si>
    <t>中桶木小组</t>
  </si>
  <si>
    <t>硬化面积139.81平方米</t>
  </si>
  <si>
    <t>布加顶小组</t>
  </si>
  <si>
    <t>硬化面积53.18平方米</t>
  </si>
  <si>
    <t>吉拉达小组</t>
  </si>
  <si>
    <t>硬化面积204.29平方米</t>
  </si>
  <si>
    <t>吉格贡小组</t>
  </si>
  <si>
    <t>硬化面积125.369平方米</t>
  </si>
  <si>
    <t>吉瓜小组</t>
  </si>
  <si>
    <t>硬化面积467.19平方米</t>
  </si>
  <si>
    <t>扎乃小组</t>
  </si>
  <si>
    <t>硬化面积917.6平方米</t>
  </si>
  <si>
    <t>④.拖顶乡</t>
  </si>
  <si>
    <t>(1)大村村</t>
  </si>
  <si>
    <t>白估小组</t>
  </si>
  <si>
    <t>硬化面积231.72㎡。挡墙14.53m³。</t>
  </si>
  <si>
    <t>高德小组</t>
  </si>
  <si>
    <t>硬化面积1048.45㎡。挡墙29.26m³。排水沟5.17m³。</t>
  </si>
  <si>
    <t>鲁咱小组</t>
  </si>
  <si>
    <t>硬化面积1333.1㎡。挡墙70.24m³。</t>
  </si>
  <si>
    <t>尼木丁格小组</t>
  </si>
  <si>
    <t>硬化面积1858.06㎡。挡墙185.92m³。</t>
  </si>
  <si>
    <t>(2)洛沙村</t>
  </si>
  <si>
    <t>德空小组</t>
  </si>
  <si>
    <t>硬化面积1543.27㎡。</t>
  </si>
  <si>
    <t>都洛小组</t>
  </si>
  <si>
    <t>硬化面积3294.52㎡。挡墙125.12m³。</t>
  </si>
  <si>
    <t>独古小组</t>
  </si>
  <si>
    <t>硬化面积2824㎡。排水沟6.89m³。</t>
  </si>
  <si>
    <t>各加尼拉小组</t>
  </si>
  <si>
    <t>硬化面积8020.91㎡。挡墙117.94m³。排水沟13.78m³。</t>
  </si>
  <si>
    <t>玖拉小组</t>
  </si>
  <si>
    <t>硬化面积1646.79㎡。排水沟3.44m³。</t>
  </si>
  <si>
    <t>空中小组</t>
  </si>
  <si>
    <t>硬化面积635.12㎡。</t>
  </si>
  <si>
    <t>龙双小组</t>
  </si>
  <si>
    <t>硬化面积3447.38㎡。</t>
  </si>
  <si>
    <t>洛沙小组</t>
  </si>
  <si>
    <t>硬化面积3446.66㎡。挡墙43.58m³。</t>
  </si>
  <si>
    <t>申加龙坡小组</t>
  </si>
  <si>
    <t>硬化面积759.19㎡。挡墙114.35m³。排水沟3.44m³。</t>
  </si>
  <si>
    <t>申加小组</t>
  </si>
  <si>
    <t>硬化面积2017.55㎡。</t>
  </si>
  <si>
    <t>申利小组</t>
  </si>
  <si>
    <t>硬化面积1843.37㎡。挡墙38.02m³。排水沟6.89m³。</t>
  </si>
  <si>
    <t>托别老壮小组</t>
  </si>
  <si>
    <t>硬化面积5393.54㎡。挡墙71.28m³。排水沟18.94m³。</t>
  </si>
  <si>
    <t>硬化面积668.79㎡。排水沟3.44m³。</t>
  </si>
  <si>
    <t>（3）普通农村</t>
  </si>
  <si>
    <t>硬化面积945.34㎡。</t>
  </si>
  <si>
    <t>罗瓦小组</t>
  </si>
  <si>
    <t>硬化面积8071.34㎡。挡墙979.89m³。排水沟10.33m³。</t>
  </si>
  <si>
    <t>同八拉小组</t>
  </si>
  <si>
    <t>硬化面积2408.08㎡。</t>
  </si>
  <si>
    <t>（4）拖顶村</t>
  </si>
  <si>
    <t>布仁小组</t>
  </si>
  <si>
    <t>硬化面积9913.43㎡。挡墙33.26m³。排水沟7.75m³。</t>
  </si>
  <si>
    <t>高顶卡小组</t>
  </si>
  <si>
    <t>硬化面积2266.6㎡。</t>
  </si>
  <si>
    <t>硬化面积6574.75㎡。挡墙71.28m³。排水沟10.33m³。</t>
  </si>
  <si>
    <t>硬化面积6265.91㎡。</t>
  </si>
  <si>
    <t>硬化面积2250.04㎡。挡墙110.81m³。排水沟2.59m³。</t>
  </si>
  <si>
    <t>罗申贡卡小组</t>
  </si>
  <si>
    <t>硬化面积352.93㎡。</t>
  </si>
  <si>
    <t>硬化面积5263.22㎡。挡墙43.58m³。排水沟5.17m³。</t>
  </si>
  <si>
    <t>拖顶小组</t>
  </si>
  <si>
    <t>硬化面积1312.35㎡。排水沟57.21m³。</t>
  </si>
  <si>
    <t>拖拉各小组</t>
  </si>
  <si>
    <t>硬化面积7673.8㎡。挡墙47.52m³。排水沟2.59m³。</t>
  </si>
  <si>
    <t>吾司龙小组</t>
  </si>
  <si>
    <t>硬化面积2125.36㎡。</t>
  </si>
  <si>
    <t>泽尼小组</t>
  </si>
  <si>
    <t>硬化面积1603.2㎡。排水沟2.59m³。</t>
  </si>
  <si>
    <t>（5）左力村</t>
  </si>
  <si>
    <t>八贡小组</t>
  </si>
  <si>
    <t>硬化面积4878.79㎡。</t>
  </si>
  <si>
    <t>硬化面积1439.71㎡。挡墙240.83m³。排水沟10.76m³。</t>
  </si>
  <si>
    <t>德古龙小组</t>
  </si>
  <si>
    <t>硬化面积7316.95㎡。</t>
  </si>
  <si>
    <t>硬化面积3143.48㎡。挡墙15.19m³。排水沟13.35m³。</t>
  </si>
  <si>
    <t>工树小组</t>
  </si>
  <si>
    <t>硬化面积2548.35㎡。</t>
  </si>
  <si>
    <t>江水小组</t>
  </si>
  <si>
    <t>硬化面积6082.11㎡。排水沟15.5m³。</t>
  </si>
  <si>
    <t>硬化面积2178.07㎡。排水沟3.87m³。</t>
  </si>
  <si>
    <t>麻日贡小组</t>
  </si>
  <si>
    <t>硬化面积7066.16㎡。</t>
  </si>
  <si>
    <t>尼玖小组</t>
  </si>
  <si>
    <t>硬化面积2810.86㎡。排水沟11.19m³。</t>
  </si>
  <si>
    <t>硬化面积3699.65㎡。挡墙133.27m³。排水沟m³。</t>
  </si>
  <si>
    <t>硬化面积2550.7㎡。排水沟7.75m³。</t>
  </si>
  <si>
    <t>硬化面积2751.59㎡。</t>
  </si>
  <si>
    <t>（6）洛玉村</t>
  </si>
  <si>
    <t>硬化面积7554.58㎡。排水沟37.88m³。</t>
  </si>
  <si>
    <t>格爱木小组</t>
  </si>
  <si>
    <t>硬化面积733.64㎡。</t>
  </si>
  <si>
    <t>格通小组</t>
  </si>
  <si>
    <t>硬化面积3795.13㎡。排水沟3.44m³。</t>
  </si>
  <si>
    <t>吉力贡小组</t>
  </si>
  <si>
    <t>硬化面积6783.76㎡。挡墙36.89m³。排水沟6.73m³。</t>
  </si>
  <si>
    <t>加光上下小组</t>
  </si>
  <si>
    <t>硬化面积9450.01㎡。挡墙29.05m³。排水沟97.92m³。</t>
  </si>
  <si>
    <t>硬化面积7769.04㎡。排水沟32.14m³。</t>
  </si>
  <si>
    <t>空支格小组</t>
  </si>
  <si>
    <t>硬化面积10144.46㎡。排水沟33.58m³。</t>
  </si>
  <si>
    <t>硬化面积12663.23㎡。排水沟12.92m³。</t>
  </si>
  <si>
    <t>尼仁小组</t>
  </si>
  <si>
    <t>硬化面积6842.9㎡。挡墙49.9m³。排水沟20.66m³。</t>
  </si>
  <si>
    <t>硬化面积7374.86㎡。挡墙135.33m³。排水沟35.24m³。</t>
  </si>
  <si>
    <t>硬化面积4055.77㎡。挡墙58.1m³。排水沟20.66m³。</t>
  </si>
  <si>
    <t>硬化面积3298.21㎡。排水沟20.66m³。</t>
  </si>
  <si>
    <t>（7）念萨村</t>
  </si>
  <si>
    <t>啊尼格小组</t>
  </si>
  <si>
    <t>硬化面积1943.21㎡。排水沟3.44m³。</t>
  </si>
  <si>
    <t>龙公龙巴小组</t>
  </si>
  <si>
    <t>硬化面积4023.15㎡。排水沟20.66m³。</t>
  </si>
  <si>
    <t>木里龙小组</t>
  </si>
  <si>
    <t>硬化面积8614.64㎡。排水沟17.22m³。</t>
  </si>
  <si>
    <t>⑤.羊拉乡</t>
  </si>
  <si>
    <t>（1）甲功村</t>
  </si>
  <si>
    <t>里格顶小组</t>
  </si>
  <si>
    <t>里格顶</t>
  </si>
  <si>
    <t>甲功村里格顶小组道路硬化4537㎡.</t>
  </si>
  <si>
    <t xml:space="preserve">  羊拉乡</t>
  </si>
  <si>
    <t>格古小组</t>
  </si>
  <si>
    <t>格古</t>
  </si>
  <si>
    <t>硬化面积595.24㎡.</t>
  </si>
  <si>
    <t>差达小组</t>
  </si>
  <si>
    <t>差达</t>
  </si>
  <si>
    <t>硬化面积2771㎡.</t>
  </si>
  <si>
    <t>罗仁小组</t>
  </si>
  <si>
    <t>硬化面积1342.28㎡。</t>
  </si>
  <si>
    <t>角功小组</t>
  </si>
  <si>
    <t>角功</t>
  </si>
  <si>
    <t>硬化面积1470.59㎡。</t>
  </si>
  <si>
    <t>甲水小组</t>
  </si>
  <si>
    <t>硬化面积3968.25㎡。</t>
  </si>
  <si>
    <t>鲁农小组</t>
  </si>
  <si>
    <t>鲁农</t>
  </si>
  <si>
    <t>甲功村鲁农小组硬化面积565㎡。</t>
  </si>
  <si>
    <t>（2）羊拉村</t>
  </si>
  <si>
    <t>娘达村民小组</t>
  </si>
  <si>
    <t>娘达</t>
  </si>
  <si>
    <t>硬化面积1516平方米</t>
  </si>
  <si>
    <t>少达村民小组</t>
  </si>
  <si>
    <t>少达</t>
  </si>
  <si>
    <t>硬化面积346平方米</t>
  </si>
  <si>
    <t>干达吾村民小组</t>
  </si>
  <si>
    <t>干达吾</t>
  </si>
  <si>
    <t>硬化面积4012平方米</t>
  </si>
  <si>
    <t>八字中村民小组</t>
  </si>
  <si>
    <t>八字中</t>
  </si>
  <si>
    <t>硬化面积2274平方米</t>
  </si>
  <si>
    <t>硬化面积1958平方米</t>
  </si>
  <si>
    <t>撒岁小组</t>
  </si>
  <si>
    <t>撒岁</t>
  </si>
  <si>
    <t>硬化面积1367.71平方米</t>
  </si>
  <si>
    <t>西下小组</t>
  </si>
  <si>
    <t>西下</t>
  </si>
  <si>
    <t>硬化面积1043.33方米</t>
  </si>
  <si>
    <t>（3）茂顶村</t>
  </si>
  <si>
    <t>叶立贡小组</t>
  </si>
  <si>
    <t>叶立贡</t>
  </si>
  <si>
    <t>硬化面积2690方米、修建挡墙10万元。</t>
  </si>
  <si>
    <t>三社村民小组</t>
  </si>
  <si>
    <t>三社</t>
  </si>
  <si>
    <t>硬化面积1213.38方米。</t>
  </si>
  <si>
    <t>⑥.燕门乡</t>
  </si>
  <si>
    <t>（1）拖拉村</t>
  </si>
  <si>
    <t>斯利早</t>
  </si>
  <si>
    <t>斯利早硬化面积1201.63平方米</t>
  </si>
  <si>
    <t>下社</t>
  </si>
  <si>
    <t>下社硬化面积849.30平方米</t>
  </si>
  <si>
    <t>上社</t>
  </si>
  <si>
    <t>上社硬化面积279.79平方米</t>
  </si>
  <si>
    <t>贡娘</t>
  </si>
  <si>
    <t>贡娘硬化面积1230.98平方米</t>
  </si>
  <si>
    <t>龙巴</t>
  </si>
  <si>
    <t>龙巴硬化面积103.48平方米</t>
  </si>
  <si>
    <t>斯嘎</t>
  </si>
  <si>
    <t>斯嘎硬化面积814.96平方米</t>
  </si>
  <si>
    <t>叶通硬化面积772.73平方米</t>
  </si>
  <si>
    <t>（2）春多乐村</t>
  </si>
  <si>
    <t>斯利片区</t>
  </si>
  <si>
    <t>斯利片区硬化面积3542.94平方米</t>
  </si>
  <si>
    <t>药顶</t>
  </si>
  <si>
    <t>药顶硬化面积2112.689平方米</t>
  </si>
  <si>
    <t>鲁堆</t>
  </si>
  <si>
    <t>鲁堆硬化面积3819.85平方米</t>
  </si>
  <si>
    <t>日尼</t>
  </si>
  <si>
    <t>日尼硬化面积863.27平方米</t>
  </si>
  <si>
    <t>上社硬化面积1110.74平方米</t>
  </si>
  <si>
    <t>下社硬化面积995.71平方米</t>
  </si>
  <si>
    <t>（3）谷扎村</t>
  </si>
  <si>
    <t>甲日顶</t>
  </si>
  <si>
    <t>甲日顶硬化面积2825.46平方米</t>
  </si>
  <si>
    <t>叶卡</t>
  </si>
  <si>
    <t>叶卡硬化面积926.65平方米</t>
  </si>
  <si>
    <t>众组</t>
  </si>
  <si>
    <t>众组硬化面积6397.12平方米</t>
  </si>
  <si>
    <t>三组</t>
  </si>
  <si>
    <t>三组硬化面积1150.6平方米</t>
  </si>
  <si>
    <t>拉金神古</t>
  </si>
  <si>
    <t>拉金神古硬化面积2587.71平方米</t>
  </si>
  <si>
    <t>（3）禹功村</t>
  </si>
  <si>
    <t>木达</t>
  </si>
  <si>
    <t>木达硬化面积782.07平方米</t>
  </si>
  <si>
    <t>上组</t>
  </si>
  <si>
    <t>上组硬化面积2157平方米</t>
  </si>
  <si>
    <t>着米</t>
  </si>
  <si>
    <t>着米硬化面积563.96平方米</t>
  </si>
  <si>
    <t>沙中硬化面积3891.05平方米</t>
  </si>
  <si>
    <t>尼通水</t>
  </si>
  <si>
    <t>尼通水硬化面积446平方米</t>
  </si>
  <si>
    <t>⑥.奔子栏镇</t>
  </si>
  <si>
    <t>(1)叶央村</t>
  </si>
  <si>
    <t>格浪水小组</t>
  </si>
  <si>
    <t>硬化面积1630.05㎡，挡墙48.8m³，排水沟5.17m³。</t>
  </si>
  <si>
    <t>(2)夺通村</t>
  </si>
  <si>
    <t>亚浪丁小组</t>
  </si>
  <si>
    <t>硬化面积5318.75㎡，涵洞11.5m，挡墙1196.3m³，排水沟846.17m³。</t>
  </si>
  <si>
    <t>⑨道路及配套公共设施工程</t>
  </si>
  <si>
    <t>霞若德角布顶新村</t>
  </si>
  <si>
    <t>道路及配套公共设施工程453.31万元（含道路硬化158.95万元、给排水配套工程198.53万元、公共厕所工程投入资金27.86万元篮球场工程投入资金16.9万元及广场铺装工程投入资金51.07万元）</t>
  </si>
  <si>
    <t>⑩给排水及道路硬化等配套</t>
  </si>
  <si>
    <t>拖顶乡子通农新村</t>
  </si>
  <si>
    <t>给排水及道路硬化等配套工程340.3万元</t>
  </si>
  <si>
    <t>（1）斯农村</t>
  </si>
  <si>
    <t>村卫生室</t>
  </si>
  <si>
    <t>0.5万元/盏</t>
  </si>
  <si>
    <t>村卫生室新建1盏</t>
  </si>
  <si>
    <t>组织部   扶贫办   云岭乡</t>
  </si>
  <si>
    <t>未开始</t>
  </si>
  <si>
    <t>斯农村委会</t>
  </si>
  <si>
    <t>斯农村新建10盏</t>
  </si>
  <si>
    <t>（2）西当村</t>
  </si>
  <si>
    <t>村卫生室新建2盏</t>
  </si>
  <si>
    <t>明永卫生室</t>
  </si>
  <si>
    <t>明永卫生室点</t>
  </si>
  <si>
    <t>明永卫生室新建1盏</t>
  </si>
  <si>
    <t>雨崩小组</t>
  </si>
  <si>
    <t>0.7万元/盏</t>
  </si>
  <si>
    <t>安装太阳能路灯207盏，每盏0.7万元，计145万元</t>
  </si>
  <si>
    <t>红坡村卫生室新建2盏</t>
  </si>
  <si>
    <t>②.拖顶乡</t>
  </si>
  <si>
    <t>（1）洛玉村</t>
  </si>
  <si>
    <t>小组活动室</t>
  </si>
  <si>
    <t>活动室</t>
  </si>
  <si>
    <t>14个小组活动室新建60盏</t>
  </si>
  <si>
    <t>组织部   扶贫办   拖顶乡</t>
  </si>
  <si>
    <t>洛玉村委会</t>
  </si>
  <si>
    <t>洛玉村村委会</t>
  </si>
  <si>
    <t>洛玉村委会新建6盏</t>
  </si>
  <si>
    <t>洛玉幼儿园</t>
  </si>
  <si>
    <t>洛玉幼儿园新建4盏</t>
  </si>
  <si>
    <t>洛玉村卫生室新建4盏</t>
  </si>
  <si>
    <t>洛玉村下片村卫生室</t>
  </si>
  <si>
    <t>洛玉村下片村卫生室新建2盏</t>
  </si>
  <si>
    <t>（2）洛沙村</t>
  </si>
  <si>
    <t>托别老抓党员活动室</t>
  </si>
  <si>
    <t>托别老抓党员活动室新建4盏</t>
  </si>
  <si>
    <t>申加龙坡新建65盏</t>
  </si>
  <si>
    <t>申加</t>
  </si>
  <si>
    <t>申加新建13盏</t>
  </si>
  <si>
    <t>都古</t>
  </si>
  <si>
    <t>都古新建17盏</t>
  </si>
  <si>
    <t>龙双</t>
  </si>
  <si>
    <t>龙双新建15盏</t>
  </si>
  <si>
    <t>各加尼拉</t>
  </si>
  <si>
    <t>各加尼拉新建40盏</t>
  </si>
  <si>
    <t>玖拉</t>
  </si>
  <si>
    <t>玖拉新建18盏</t>
  </si>
  <si>
    <t>德空新建12盏</t>
  </si>
  <si>
    <t>新村新建13盏</t>
  </si>
  <si>
    <t>都洛新建24盏</t>
  </si>
  <si>
    <t>洛沙</t>
  </si>
  <si>
    <t>洛沙新建29盏</t>
  </si>
  <si>
    <t>空中新建15盏</t>
  </si>
  <si>
    <t>申利</t>
  </si>
  <si>
    <t>申利新建13盏</t>
  </si>
  <si>
    <t>洛沙村卫生室新建2盏</t>
  </si>
  <si>
    <t>③.奔子栏镇</t>
  </si>
  <si>
    <t>（1）叶央村</t>
  </si>
  <si>
    <t>村委会</t>
  </si>
  <si>
    <t>叶央村新建10盏</t>
  </si>
  <si>
    <t>组织部   扶贫办   奔子栏镇</t>
  </si>
  <si>
    <t>（2）叶日村</t>
  </si>
  <si>
    <t>村卫生室新建3盏</t>
  </si>
  <si>
    <t>叶日村新建15盏</t>
  </si>
  <si>
    <t>（3）达日村</t>
  </si>
  <si>
    <t>达日村卫生室新建1盏</t>
  </si>
  <si>
    <t>（4）夺通村</t>
  </si>
  <si>
    <t>新村村民小组</t>
  </si>
  <si>
    <t>新村村民小组新建12盏</t>
  </si>
  <si>
    <t>归达村民小组</t>
  </si>
  <si>
    <t>归达村民小组新建20盏</t>
  </si>
  <si>
    <t>巨都村民小组</t>
  </si>
  <si>
    <t>巨都村民小组新建2盏</t>
  </si>
  <si>
    <t>白升村民小组</t>
  </si>
  <si>
    <t>白升村民小组新建1盏</t>
  </si>
  <si>
    <t>擦洒贡村民小组</t>
  </si>
  <si>
    <t>擦洒贡村民小组新建8盏</t>
  </si>
  <si>
    <t>白玉村民小组</t>
  </si>
  <si>
    <t>白玉村民小组新建3盏</t>
  </si>
  <si>
    <t>哈格上村民小组</t>
  </si>
  <si>
    <t>哈格上村民小组新建12盏</t>
  </si>
  <si>
    <t>达布贡村民小组</t>
  </si>
  <si>
    <t>达布贡村民小组新建4盏</t>
  </si>
  <si>
    <t>着通村民小组</t>
  </si>
  <si>
    <t>着通村民小组新建6盏</t>
  </si>
  <si>
    <t>哈格下村民小组</t>
  </si>
  <si>
    <t>哈格下村民小组新建10盏</t>
  </si>
  <si>
    <t>夺通村民小组</t>
  </si>
  <si>
    <t>夺通村民小组新建19盏</t>
  </si>
  <si>
    <t>巨队村民小组</t>
  </si>
  <si>
    <t>巨队村民小组新建1盏</t>
  </si>
  <si>
    <t>（5）玉杰村</t>
  </si>
  <si>
    <t>玉杰村卫生室新建1盏</t>
  </si>
  <si>
    <t>④.羊拉乡</t>
  </si>
  <si>
    <t>（1）茂顶村</t>
  </si>
  <si>
    <t>茂顶村村卫生室</t>
  </si>
  <si>
    <t>茂顶村村卫生室新建2盏</t>
  </si>
  <si>
    <t>组织部   扶贫办   羊拉乡</t>
  </si>
  <si>
    <t>茂顶村委会</t>
  </si>
  <si>
    <t>茂顶村委会新建2盏</t>
  </si>
  <si>
    <t>（2）甲功村</t>
  </si>
  <si>
    <t>甲功小组</t>
  </si>
  <si>
    <t>甲功</t>
  </si>
  <si>
    <t>甲功小组新建25盏</t>
  </si>
  <si>
    <t>（3）羊拉村</t>
  </si>
  <si>
    <t>羊拉村村委会</t>
  </si>
  <si>
    <t>羊拉村新建5盏</t>
  </si>
  <si>
    <t>归吾搬迁点村卫生室</t>
  </si>
  <si>
    <t>归吾搬迁点村卫生室新建3盏</t>
  </si>
  <si>
    <t>组织部   扶贫办   佛山乡</t>
  </si>
  <si>
    <t>⑤.佛山乡</t>
  </si>
  <si>
    <t>（1）纳古村</t>
  </si>
  <si>
    <t>纳古村卫生院</t>
  </si>
  <si>
    <t>纳古村卫生院新建2盏</t>
  </si>
  <si>
    <t>(2)鲁瓦村</t>
  </si>
  <si>
    <t>（3）江坡村</t>
  </si>
  <si>
    <t>（4）溜筒江村</t>
  </si>
  <si>
    <t>（5）巴美村</t>
  </si>
  <si>
    <t>（1）巴东村</t>
  </si>
  <si>
    <t>（2）禹功村</t>
  </si>
  <si>
    <t>禹功村新建4盏</t>
  </si>
  <si>
    <t>组织部   扶贫办   燕门乡</t>
  </si>
  <si>
    <t>禹功村卫生室新建4盏</t>
  </si>
  <si>
    <t>禹功村幼儿园</t>
  </si>
  <si>
    <t>禹功村幼儿园新建4盏</t>
  </si>
  <si>
    <t>(3)拖拉村</t>
  </si>
  <si>
    <t>村委会新建4盏</t>
  </si>
  <si>
    <t>(4)春多乐</t>
  </si>
  <si>
    <t>村委会新建2盏</t>
  </si>
  <si>
    <t>(5)石底村</t>
  </si>
  <si>
    <t>（6）谷扎村</t>
  </si>
  <si>
    <t>⑦.霞若乡</t>
  </si>
  <si>
    <t>（1）粗卡通村</t>
  </si>
  <si>
    <t>（2）夺松村</t>
  </si>
  <si>
    <t>夺松村委会</t>
  </si>
  <si>
    <t>夺松村委会新建30盏</t>
  </si>
  <si>
    <t>组织部   扶贫办 各乡镇</t>
  </si>
  <si>
    <t>夺松村合作社</t>
  </si>
  <si>
    <t>夺松村合作社新建20盏</t>
  </si>
  <si>
    <t>（3）各么茸村</t>
  </si>
  <si>
    <t>各么茸村新建100盏</t>
  </si>
  <si>
    <t>（4）石茸村</t>
  </si>
  <si>
    <t>村委会新建15盏</t>
  </si>
  <si>
    <t>村幼儿园</t>
  </si>
  <si>
    <t>村幼儿园新建10盏</t>
  </si>
  <si>
    <t>（5）月仁村</t>
  </si>
  <si>
    <t>月仁村卫生室新建2盏</t>
  </si>
  <si>
    <t>（6）施坝村</t>
  </si>
  <si>
    <t>施坝村卫生室新建2盏</t>
  </si>
  <si>
    <t>（7）霞若村</t>
  </si>
  <si>
    <t>⑧.升平镇</t>
  </si>
  <si>
    <t>升平阿东村村卫生室</t>
  </si>
  <si>
    <t>升平阿东村村卫生室新建2盏</t>
  </si>
  <si>
    <t>云岭斯农、西当村垃圾热解炉建设项目</t>
  </si>
  <si>
    <t>斯农村、西当村</t>
  </si>
  <si>
    <t>250万元</t>
  </si>
  <si>
    <t>云岭西当村、斯农村农村环境综合整治项目，包含垃圾热解炉、垃圾车、垃圾斗、基础设施建设等</t>
  </si>
  <si>
    <t>环保局</t>
  </si>
  <si>
    <t>佛山鲁瓦村、纳古村垃圾热解炉建设项目</t>
  </si>
  <si>
    <t>鲁瓦村、纳古村</t>
  </si>
  <si>
    <t>佛山乡鲁瓦村纳古村农村环境综合整治项目，包含垃圾热解炉、垃圾车、垃圾斗、垃圾桶、基础设施建设等</t>
  </si>
  <si>
    <t>自然村公厕建设</t>
  </si>
  <si>
    <t>(1)拖顶乡</t>
  </si>
  <si>
    <t>高顶卡、洛申贡卡、巴龙、格若、归龙、腊卡、尼贡、拖拉格等8个小组公共厕所建设</t>
  </si>
  <si>
    <t>已建</t>
  </si>
  <si>
    <t>迪美、罗瓦、尼木拉、史德等4个小组公共厕所建设</t>
  </si>
  <si>
    <t>尼木顶格小组公共厕所建设</t>
  </si>
  <si>
    <t>巴东、白木格、拉龙格等3个小组公共厕所建设</t>
  </si>
  <si>
    <t>德空、都古、申加、申里、新村、都洛、格加尼拉、玖拉、空中、龙双、托别老爪等11个小组公共厕所建设</t>
  </si>
  <si>
    <t>共爱木、加光上、格通、叶当、吉力贡、加光下、玖都、空支格、腊卡、尼仁、书卡、吾玖等12个小组公共厕所建设</t>
  </si>
  <si>
    <t>拉贡、尼玖、叶追、余中松、捌贡等5个小组公共厕所建设</t>
  </si>
  <si>
    <t>(2)霞若乡</t>
  </si>
  <si>
    <t>粗卡、罗九、嘛松桶、粗格丁、格里、格通过、贡争、昆仁、傈僳尼拉、南里、四卡、叶桶等12个小组公共厕所建设</t>
  </si>
  <si>
    <t>吉格贡、吉瓜、吉拉达、角拉、拉龙、尼木处、吾通等7个小组公共厕所建设</t>
  </si>
  <si>
    <t>各么茸、米吾巴等2个小组公共厕所建设</t>
  </si>
  <si>
    <t>同斯农小组公共厕所建设</t>
  </si>
  <si>
    <t>次木下、高仁、归龙、罗它、同归等5个小组公共厕所建设</t>
  </si>
  <si>
    <t>采贡龙坡、卡史、克双落、空堆、南着、拖里、香多、香多龙坡等8个小组公共厕所建设</t>
  </si>
  <si>
    <t>噶中、空色、女妮、秋多、秋多龙坡上、秋多龙坡下、茸顶下、申洛贡、申洛龙坡下、斯格顶、它古顶等11个小组公共厕所建设</t>
  </si>
  <si>
    <t>(3)羊拉乡</t>
  </si>
  <si>
    <t>贝吾、差达、东达、格古、甲水、角功、里格顶、里农、鲁农上、鲁农下、罗仁等11个小组公共厕所建设</t>
  </si>
  <si>
    <t>格亚顶、木达水等2个小组公共厕所建设</t>
  </si>
  <si>
    <t>八字中、毕龙、顶都、干达吾、角色、玖农、克西、南埂、南那贡、娘达、撒岁、少达、四巴、西下、羊拉贡、扎贡等16个小组公共厕所建设</t>
  </si>
  <si>
    <t>佛山乡江坡村美丽乡村建设</t>
  </si>
  <si>
    <t>佛山乡江坡村</t>
  </si>
  <si>
    <t>村内户外道路硬化、太阳能路灯、房屋立面改造、发展村级集体经济、传承民族文化建设</t>
  </si>
  <si>
    <t>升平镇阿东村美丽乡村建设</t>
  </si>
  <si>
    <t>村内户外道路硬化、发展产业、村组活动场所</t>
  </si>
  <si>
    <t>云岭乡红坡村美丽乡村建设</t>
  </si>
  <si>
    <t>房屋立面改造、发展村级集体经济</t>
  </si>
  <si>
    <t>奔子栏镇奔子栏镇居委会美丽乡村建设</t>
  </si>
  <si>
    <t>奔子栏镇居委会</t>
  </si>
  <si>
    <t>民族文化传承馆、文化活动广场、房屋立面改造、发展村级集体经济</t>
  </si>
  <si>
    <t>拖顶乡念萨村美丽乡村建设</t>
  </si>
  <si>
    <t>拖顶乡念撒村</t>
  </si>
  <si>
    <t>村内户外道路硬化、太阳能路灯、村组活动场所、饮水工程、垃圾处理池</t>
  </si>
  <si>
    <t>每个补助7200元</t>
  </si>
  <si>
    <t>实施单体排污800个</t>
  </si>
  <si>
    <t>（五）党众活动场所建设</t>
  </si>
  <si>
    <t>1.新建</t>
  </si>
  <si>
    <t>升平镇阿东村荣布村民小组活动场所建设项目</t>
  </si>
  <si>
    <t>阿东村荣布村民小组</t>
  </si>
  <si>
    <t>3000元/平方米</t>
  </si>
  <si>
    <t>重建150平方米村民小组活动场所主体房屋及部分附属设施</t>
  </si>
  <si>
    <t>佛山乡鲁瓦村鲁瓦村民小组活动场所建设项目</t>
  </si>
  <si>
    <t>鲁瓦村民小组</t>
  </si>
  <si>
    <t>佛山乡江坡村玖农村民小组活动场所建设项目</t>
  </si>
  <si>
    <t>玖农村民小组</t>
  </si>
  <si>
    <t>佛山乡江坡村吉里村民小组活动场所建设项目</t>
  </si>
  <si>
    <t>佛山乡巴美村甲卡村民小组活动场所建设项目</t>
  </si>
  <si>
    <t>佛山乡巴美村拖龙村民小组活动场所建设项目</t>
  </si>
  <si>
    <t>云岭乡查里桶村查里顶村民小组活动场所建设项目</t>
  </si>
  <si>
    <t>查里顶村民小组</t>
  </si>
  <si>
    <t>燕门乡茨中村上二组村民小组活动场所建设项目</t>
  </si>
  <si>
    <t>上二组村民小组</t>
  </si>
  <si>
    <t>燕门乡茨中村希马拉咋组村民小组活动场所建设项目</t>
  </si>
  <si>
    <t>希马拉咋组村民小组</t>
  </si>
  <si>
    <t>燕门乡拖拉村华丰坪村民小组活动场所建设项目</t>
  </si>
  <si>
    <t>华丰坪村民小组</t>
  </si>
  <si>
    <t>拖顶乡洛玉村书卡村民小组活动场所建设项目</t>
  </si>
  <si>
    <t>书卡村民小组</t>
  </si>
  <si>
    <t>拖顶乡易地搬迁子通农集中安置点党群活动场所</t>
  </si>
  <si>
    <t>子通农小组</t>
  </si>
  <si>
    <t>霞若乡霞若村克双落村民小组活动场所建设项目</t>
  </si>
  <si>
    <t>克双落村民小组</t>
  </si>
  <si>
    <t>羊拉乡羊拉村娘达村民小组活动场所建设项目</t>
  </si>
  <si>
    <t>羊拉乡羊拉村四巴村民小组活动场所建设项目</t>
  </si>
  <si>
    <t>四巴村民小组</t>
  </si>
  <si>
    <t>燕门乡茨中村综合服务中心建设项目</t>
  </si>
  <si>
    <t>茨中村委会</t>
  </si>
  <si>
    <t>重建燕门乡茨中村党群综合服务中心及购置设施设备，建设规模为600平方米。</t>
  </si>
  <si>
    <t>奔子栏镇叶日村综合服务中心建设项目</t>
  </si>
  <si>
    <t>叶日村委会</t>
  </si>
  <si>
    <t>重建奔子栏镇叶日村党群综合服务中心及购置设施设备，建设规模为600平方米。</t>
  </si>
  <si>
    <t>基层文体活动场所建设</t>
  </si>
  <si>
    <t>（1）羊拉乡</t>
  </si>
  <si>
    <t>1460元/平方米</t>
  </si>
  <si>
    <t>钢网架、塑胶篮球场、看台、围栏、全民健身路劲</t>
  </si>
  <si>
    <t>德钦县文体广电局</t>
  </si>
  <si>
    <t>文体新增项目</t>
  </si>
  <si>
    <t>（2）拖顶乡</t>
  </si>
  <si>
    <t>1298元/平方米</t>
  </si>
  <si>
    <t>2.改扩建</t>
  </si>
  <si>
    <t>升平镇敦和社区桃花村民小组活动场所建设项目</t>
  </si>
  <si>
    <t>敦和社区桃花村民小组</t>
  </si>
  <si>
    <t>修缮</t>
  </si>
  <si>
    <t>1500元/平方米</t>
  </si>
  <si>
    <t>修缮100平方米村民小组活动场所主体房屋和附属设施</t>
  </si>
  <si>
    <t>升平镇敦和社区温泉村民小组活动场所建设项目</t>
  </si>
  <si>
    <t>敦和社区温泉村民小组</t>
  </si>
  <si>
    <t>奔子栏镇夺通村白升村民小组活动场所建设项目</t>
  </si>
  <si>
    <t>奔子栏镇达日村习龙通村民小组活动场所建设项目</t>
  </si>
  <si>
    <t>习龙通村民小组</t>
  </si>
  <si>
    <t>奔子栏镇奔子栏社区角玛村民小组活动场所建设项目</t>
  </si>
  <si>
    <t>角玛村民小组</t>
  </si>
  <si>
    <t>奔子栏镇书松村通堆水村民小组活动场所建设项目</t>
  </si>
  <si>
    <t>通堆水村民小组</t>
  </si>
  <si>
    <t>奔子栏镇达日村申达村民小组活动场所建设项目</t>
  </si>
  <si>
    <t>申达村民小组</t>
  </si>
  <si>
    <t>云岭乡查里桶村永仁村民小组活动场所建设项目</t>
  </si>
  <si>
    <t>永仁村民小组</t>
  </si>
  <si>
    <t>燕门乡巴东村自古村民小组活动场所建设项目</t>
  </si>
  <si>
    <t>自古村民小组</t>
  </si>
  <si>
    <t>燕门乡拖拉村三家村龙巴村民小组活动场所建设项目</t>
  </si>
  <si>
    <t>三家村龙巴村民小组</t>
  </si>
  <si>
    <t>燕门乡巴东村日尼通村民小组活动场所建设项目</t>
  </si>
  <si>
    <t>日尼通村民小组</t>
  </si>
  <si>
    <t>拖顶乡念萨村车里各村民小组活动场所建设项目</t>
  </si>
  <si>
    <t>车里各村民小组</t>
  </si>
  <si>
    <t>拖顶乡拖顶村拖顶村民小组活动场所建设项目</t>
  </si>
  <si>
    <t>拖顶村民小组</t>
  </si>
  <si>
    <t>霞若乡月仁村女妮村民小组活动场所建设项目</t>
  </si>
  <si>
    <t>女妮村民小组</t>
  </si>
  <si>
    <t>羊拉乡甲功村东达村民小组活动场所建设项目</t>
  </si>
  <si>
    <t>东达村民小组</t>
  </si>
  <si>
    <t>羊拉乡羊拉村西下中村民小组活动场所建设项目</t>
  </si>
  <si>
    <t>西下中村民小组</t>
  </si>
  <si>
    <t>羊拉乡羊拉村羊拉贡村民小组活动场所建设项目</t>
  </si>
  <si>
    <t>羊拉贡村民小组</t>
  </si>
  <si>
    <t>霞若乡粗卡通村南里小组活动场所</t>
  </si>
  <si>
    <t>南里村民小组</t>
  </si>
  <si>
    <t>续建100平方米村民小组活动场所主体房屋及附属设施</t>
  </si>
  <si>
    <t xml:space="preserve">是 </t>
  </si>
  <si>
    <t>回收资金</t>
  </si>
  <si>
    <t>霞若乡粗卡通村昆仁小组活动场所</t>
  </si>
  <si>
    <t>昆仁村民小组</t>
  </si>
  <si>
    <t>霞若乡粗卡通村粗卡、罗玖、麻松通小组活动场所</t>
  </si>
  <si>
    <t>粗卡村民小组</t>
  </si>
  <si>
    <t>霞若乡施坝村同思农小组活动场所</t>
  </si>
  <si>
    <t>同思农村民小组</t>
  </si>
  <si>
    <t>霞若乡石茸村茨母下小组活动场所</t>
  </si>
  <si>
    <t>茨母下村民小组</t>
  </si>
  <si>
    <t>霞若乡石茸村那仁小组活动场所</t>
  </si>
  <si>
    <t>那仁村民小组</t>
  </si>
  <si>
    <t>羊拉乡羊拉村巴次中村民小组活动场所</t>
  </si>
  <si>
    <t>巴次中村民小组</t>
  </si>
  <si>
    <t>云岭乡西当村尼农小组活动场所</t>
  </si>
  <si>
    <t>尼农村民小组</t>
  </si>
  <si>
    <t>云岭乡斯农村斯农一组活动场所</t>
  </si>
  <si>
    <t>斯农一组村民小组</t>
  </si>
  <si>
    <t>120万元</t>
  </si>
  <si>
    <t>新建农村居家养老服务中心计划新增床位10张建设面积400平方米</t>
  </si>
  <si>
    <t>民政局</t>
  </si>
  <si>
    <t>2018年5月</t>
  </si>
  <si>
    <t>一组村民小组</t>
  </si>
  <si>
    <t>拖顶乡洛沙村</t>
  </si>
  <si>
    <t>羊拉乡茂顶村</t>
  </si>
  <si>
    <t>南里小组</t>
  </si>
  <si>
    <t>（二）拖养中心及设备购置</t>
  </si>
  <si>
    <t>德钦县残疾人托养中心附属设施建设</t>
  </si>
  <si>
    <t>挡墙、大门、停车场、抗滑桩、剪力墙、地皮、防护栏等建设</t>
  </si>
  <si>
    <t>已完工</t>
  </si>
  <si>
    <t>(1)奔子栏镇</t>
  </si>
  <si>
    <t>业务用房120㎡、厨房、厕所、围墙、地皮、土挡墙、绿化等附属</t>
  </si>
  <si>
    <t>7月份验收</t>
  </si>
  <si>
    <t>(2)佛山乡</t>
  </si>
  <si>
    <t>江坡村卫生室原址</t>
  </si>
  <si>
    <t>西当村卫生室原址</t>
  </si>
  <si>
    <t>查里桶村</t>
  </si>
  <si>
    <t>查里桶村卫生室原址</t>
  </si>
  <si>
    <t>修缮业务用房120平方米、厨房、围墙，地皮等</t>
  </si>
  <si>
    <t>春多乐卫生室原址</t>
  </si>
  <si>
    <t>尼通小组</t>
  </si>
  <si>
    <t>洛玉下片</t>
  </si>
  <si>
    <t>(6)霞若乡</t>
  </si>
  <si>
    <t>石茸村卫生室原址</t>
  </si>
  <si>
    <t>夺松村村委会旁</t>
  </si>
  <si>
    <t>修缮业务用房120平方米、厨房、围墙，新建厕所、地皮等</t>
  </si>
  <si>
    <t>⑦羊拉乡</t>
  </si>
  <si>
    <t>拟建设</t>
  </si>
</sst>
</file>

<file path=xl/styles.xml><?xml version="1.0" encoding="utf-8"?>
<styleSheet xmlns="http://schemas.openxmlformats.org/spreadsheetml/2006/main" xmlns:xr9="http://schemas.microsoft.com/office/spreadsheetml/2016/revision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&quot;年&quot;m&quot;月&quot;d&quot;日&quot;;@"/>
    <numFmt numFmtId="178" formatCode="0_ "/>
    <numFmt numFmtId="179" formatCode="0.000_);[Red]\(0.000\)"/>
    <numFmt numFmtId="180" formatCode="0.00_);[Red]\(0.00\)"/>
    <numFmt numFmtId="181" formatCode="0.0000_ "/>
    <numFmt numFmtId="182" formatCode="0.000_ "/>
    <numFmt numFmtId="183" formatCode="0_);[Red]\(0\)"/>
    <numFmt numFmtId="184" formatCode="#0"/>
    <numFmt numFmtId="185" formatCode="0.0_ "/>
  </numFmts>
  <fonts count="55">
    <font>
      <sz val="12"/>
      <name val="宋体"/>
      <charset val="134"/>
    </font>
    <font>
      <sz val="16"/>
      <color theme="1"/>
      <name val="方正仿宋_GBK"/>
      <charset val="134"/>
    </font>
    <font>
      <b/>
      <sz val="18"/>
      <name val="方正仿宋_GBK"/>
      <charset val="134"/>
    </font>
    <font>
      <sz val="16"/>
      <name val="方正仿宋_GBK"/>
      <charset val="134"/>
    </font>
    <font>
      <sz val="16"/>
      <name val="宋体"/>
      <charset val="134"/>
    </font>
    <font>
      <b/>
      <sz val="16"/>
      <name val="方正仿宋_GBK"/>
      <charset val="134"/>
    </font>
    <font>
      <sz val="16"/>
      <name val="仿宋"/>
      <charset val="134"/>
    </font>
    <font>
      <b/>
      <sz val="16"/>
      <name val="仿宋"/>
      <charset val="134"/>
    </font>
    <font>
      <sz val="28"/>
      <name val="仿宋"/>
      <charset val="134"/>
    </font>
    <font>
      <b/>
      <sz val="36"/>
      <name val="仿宋"/>
      <charset val="134"/>
    </font>
    <font>
      <b/>
      <sz val="28"/>
      <name val="仿宋"/>
      <charset val="134"/>
    </font>
    <font>
      <sz val="28"/>
      <name val="宋体"/>
      <charset val="134"/>
      <scheme val="minor"/>
    </font>
    <font>
      <b/>
      <sz val="16"/>
      <name val="宋体"/>
      <charset val="134"/>
      <scheme val="minor"/>
    </font>
    <font>
      <sz val="16"/>
      <name val="宋体"/>
      <charset val="134"/>
      <scheme val="minor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36"/>
      <name val="黑体"/>
      <charset val="134"/>
    </font>
    <font>
      <b/>
      <sz val="14"/>
      <name val="宋体"/>
      <charset val="134"/>
      <scheme val="minor"/>
    </font>
    <font>
      <b/>
      <sz val="20"/>
      <name val="宋体"/>
      <charset val="134"/>
      <scheme val="minor"/>
    </font>
    <font>
      <sz val="16"/>
      <color theme="1"/>
      <name val="仿宋"/>
      <charset val="134"/>
    </font>
    <font>
      <b/>
      <sz val="36"/>
      <name val="宋体"/>
      <charset val="134"/>
      <scheme val="minor"/>
    </font>
    <font>
      <sz val="12"/>
      <name val="方正仿宋_GBK"/>
      <charset val="134"/>
    </font>
    <font>
      <sz val="18"/>
      <name val="方正仿宋_GBK"/>
      <charset val="134"/>
    </font>
    <font>
      <b/>
      <sz val="12"/>
      <name val="方正仿宋_GBK"/>
      <charset val="134"/>
    </font>
    <font>
      <sz val="14"/>
      <name val="方正仿宋_GBK"/>
      <charset val="134"/>
    </font>
    <font>
      <b/>
      <sz val="14"/>
      <name val="方正仿宋_GBK"/>
      <charset val="134"/>
    </font>
    <font>
      <sz val="11"/>
      <name val="方正仿宋_GBK"/>
      <charset val="134"/>
    </font>
    <font>
      <b/>
      <sz val="24"/>
      <name val="方正仿宋_GBK"/>
      <charset val="134"/>
    </font>
    <font>
      <b/>
      <sz val="9"/>
      <name val="方正仿宋_GBK"/>
      <charset val="134"/>
    </font>
    <font>
      <b/>
      <sz val="20"/>
      <name val="方正仿宋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sz val="11"/>
      <color rgb="FF000000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31" fillId="0" borderId="0" applyFont="0" applyFill="0" applyBorder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2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5" borderId="8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6" borderId="11" applyNumberFormat="0" applyAlignment="0" applyProtection="0">
      <alignment vertical="center"/>
    </xf>
    <xf numFmtId="0" fontId="41" fillId="7" borderId="12" applyNumberFormat="0" applyAlignment="0" applyProtection="0">
      <alignment vertical="center"/>
    </xf>
    <xf numFmtId="0" fontId="42" fillId="7" borderId="11" applyNumberFormat="0" applyAlignment="0" applyProtection="0">
      <alignment vertical="center"/>
    </xf>
    <xf numFmtId="0" fontId="43" fillId="8" borderId="13" applyNumberFormat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 applyProtection="0">
      <alignment vertical="center"/>
    </xf>
    <xf numFmtId="0" fontId="52" fillId="0" borderId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0" fillId="0" borderId="0"/>
    <xf numFmtId="0" fontId="31" fillId="0" borderId="0">
      <alignment vertical="center"/>
    </xf>
    <xf numFmtId="0" fontId="5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43" fontId="54" fillId="0" borderId="0" applyFont="0" applyFill="0" applyBorder="0" applyAlignment="0" applyProtection="0">
      <alignment vertical="center"/>
    </xf>
  </cellStyleXfs>
  <cellXfs count="3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54" applyFont="1" applyFill="1" applyBorder="1" applyAlignment="1">
      <alignment horizontal="center" vertical="center" wrapText="1"/>
    </xf>
    <xf numFmtId="0" fontId="3" fillId="0" borderId="1" xfId="54" applyFont="1" applyFill="1" applyBorder="1" applyAlignment="1">
      <alignment horizontal="center" vertical="center" wrapText="1"/>
    </xf>
    <xf numFmtId="176" fontId="3" fillId="0" borderId="1" xfId="54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54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77" fontId="2" fillId="0" borderId="1" xfId="54" applyNumberFormat="1" applyFont="1" applyFill="1" applyBorder="1" applyAlignment="1">
      <alignment horizontal="center" vertical="center" wrapText="1"/>
    </xf>
    <xf numFmtId="0" fontId="5" fillId="0" borderId="0" xfId="54" applyFont="1" applyFill="1" applyBorder="1" applyAlignment="1">
      <alignment horizontal="center" vertical="center" wrapText="1"/>
    </xf>
    <xf numFmtId="177" fontId="3" fillId="0" borderId="1" xfId="54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54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176" fontId="6" fillId="0" borderId="0" xfId="0" applyNumberFormat="1" applyFont="1" applyFill="1" applyBorder="1" applyAlignment="1">
      <alignment horizontal="center" vertical="center" wrapText="1"/>
    </xf>
    <xf numFmtId="178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vertical="center" wrapText="1"/>
    </xf>
    <xf numFmtId="177" fontId="6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54" applyFont="1" applyFill="1" applyBorder="1" applyAlignment="1">
      <alignment horizontal="center" vertical="center" wrapText="1"/>
    </xf>
    <xf numFmtId="0" fontId="6" fillId="0" borderId="1" xfId="54" applyFont="1" applyFill="1" applyBorder="1" applyAlignment="1">
      <alignment horizontal="center" vertical="center" wrapText="1"/>
    </xf>
    <xf numFmtId="176" fontId="6" fillId="0" borderId="1" xfId="54" applyNumberFormat="1" applyFont="1" applyFill="1" applyBorder="1" applyAlignment="1">
      <alignment horizontal="center" vertical="center" wrapText="1"/>
    </xf>
    <xf numFmtId="0" fontId="7" fillId="0" borderId="1" xfId="50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 applyAlignment="1">
      <alignment vertical="center" wrapText="1"/>
    </xf>
    <xf numFmtId="0" fontId="6" fillId="0" borderId="1" xfId="57" applyNumberFormat="1" applyFont="1" applyFill="1" applyBorder="1" applyAlignment="1" applyProtection="1">
      <alignment horizontal="left" vertical="center" wrapText="1"/>
    </xf>
    <xf numFmtId="0" fontId="6" fillId="0" borderId="1" xfId="57" applyNumberFormat="1" applyFont="1" applyFill="1" applyBorder="1" applyAlignment="1" applyProtection="1">
      <alignment horizontal="center" vertical="center" wrapText="1"/>
    </xf>
    <xf numFmtId="0" fontId="7" fillId="0" borderId="1" xfId="55" applyNumberFormat="1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60" applyFont="1" applyFill="1" applyBorder="1" applyAlignment="1">
      <alignment horizontal="center" vertical="center" wrapText="1"/>
    </xf>
    <xf numFmtId="0" fontId="7" fillId="0" borderId="1" xfId="54" applyNumberFormat="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177" fontId="9" fillId="0" borderId="0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7" fontId="7" fillId="0" borderId="1" xfId="54" applyNumberFormat="1" applyFont="1" applyFill="1" applyBorder="1" applyAlignment="1">
      <alignment horizontal="center" vertical="center" wrapText="1"/>
    </xf>
    <xf numFmtId="0" fontId="10" fillId="0" borderId="0" xfId="54" applyFont="1" applyFill="1" applyBorder="1" applyAlignment="1">
      <alignment horizontal="center" vertical="center" wrapText="1"/>
    </xf>
    <xf numFmtId="177" fontId="6" fillId="0" borderId="1" xfId="54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57" fontId="6" fillId="0" borderId="1" xfId="0" applyNumberFormat="1" applyFont="1" applyFill="1" applyBorder="1" applyAlignment="1">
      <alignment horizontal="center" vertical="center" wrapText="1"/>
    </xf>
    <xf numFmtId="0" fontId="6" fillId="0" borderId="1" xfId="61" applyFont="1" applyFill="1" applyBorder="1" applyAlignment="1">
      <alignment horizontal="center" vertical="center" wrapText="1"/>
    </xf>
    <xf numFmtId="0" fontId="6" fillId="0" borderId="1" xfId="59" applyFont="1" applyFill="1" applyBorder="1" applyAlignment="1">
      <alignment horizontal="center" vertical="center" wrapText="1"/>
    </xf>
    <xf numFmtId="0" fontId="6" fillId="0" borderId="1" xfId="58" applyFont="1" applyFill="1" applyBorder="1" applyAlignment="1">
      <alignment horizontal="center" vertical="center" wrapText="1"/>
    </xf>
    <xf numFmtId="0" fontId="6" fillId="0" borderId="1" xfId="54" applyFont="1" applyFill="1" applyBorder="1" applyAlignment="1" applyProtection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  <xf numFmtId="178" fontId="6" fillId="0" borderId="1" xfId="54" applyNumberFormat="1" applyFont="1" applyFill="1" applyBorder="1" applyAlignment="1" applyProtection="1">
      <alignment horizontal="center" vertical="center" wrapText="1"/>
    </xf>
    <xf numFmtId="0" fontId="6" fillId="0" borderId="1" xfId="55" applyFont="1" applyFill="1" applyBorder="1" applyAlignment="1" applyProtection="1">
      <alignment horizontal="center" vertical="center" wrapText="1"/>
    </xf>
    <xf numFmtId="18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50" applyFont="1" applyFill="1" applyBorder="1" applyAlignment="1" applyProtection="1">
      <alignment horizontal="center" vertical="center" wrapText="1"/>
      <protection locked="0"/>
    </xf>
    <xf numFmtId="43" fontId="6" fillId="0" borderId="1" xfId="1" applyFont="1" applyFill="1" applyBorder="1" applyAlignment="1">
      <alignment horizontal="center" vertical="center" wrapText="1"/>
    </xf>
    <xf numFmtId="49" fontId="6" fillId="0" borderId="1" xfId="1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6" fillId="0" borderId="1" xfId="5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Fill="1" applyBorder="1" applyAlignment="1">
      <alignment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181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81" fontId="6" fillId="0" borderId="1" xfId="63" applyNumberFormat="1" applyFont="1" applyFill="1" applyBorder="1" applyAlignment="1">
      <alignment horizontal="center" vertical="center" wrapText="1"/>
    </xf>
    <xf numFmtId="176" fontId="6" fillId="0" borderId="1" xfId="63" applyNumberFormat="1" applyFont="1" applyFill="1" applyBorder="1" applyAlignment="1">
      <alignment horizontal="center" vertical="center" wrapText="1"/>
    </xf>
    <xf numFmtId="49" fontId="6" fillId="0" borderId="1" xfId="63" applyNumberFormat="1" applyFont="1" applyFill="1" applyBorder="1" applyAlignment="1">
      <alignment horizontal="center" vertical="center" wrapText="1"/>
    </xf>
    <xf numFmtId="182" fontId="6" fillId="0" borderId="1" xfId="0" applyNumberFormat="1" applyFont="1" applyFill="1" applyBorder="1" applyAlignment="1">
      <alignment horizontal="center" vertical="center" wrapText="1"/>
    </xf>
    <xf numFmtId="178" fontId="6" fillId="0" borderId="1" xfId="63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center" vertical="center" wrapText="1"/>
    </xf>
    <xf numFmtId="178" fontId="8" fillId="0" borderId="0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vertical="center" wrapText="1"/>
    </xf>
    <xf numFmtId="180" fontId="7" fillId="0" borderId="1" xfId="0" applyNumberFormat="1" applyFont="1" applyFill="1" applyBorder="1" applyAlignment="1">
      <alignment horizontal="center" vertical="center" wrapText="1"/>
    </xf>
    <xf numFmtId="31" fontId="6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80" fontId="6" fillId="0" borderId="1" xfId="62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183" fontId="6" fillId="0" borderId="1" xfId="0" applyNumberFormat="1" applyFont="1" applyFill="1" applyBorder="1" applyAlignment="1">
      <alignment horizontal="center" vertical="center" wrapText="1"/>
    </xf>
    <xf numFmtId="183" fontId="7" fillId="0" borderId="1" xfId="0" applyNumberFormat="1" applyFont="1" applyFill="1" applyBorder="1" applyAlignment="1">
      <alignment horizontal="center" vertical="center" wrapText="1"/>
    </xf>
    <xf numFmtId="57" fontId="7" fillId="0" borderId="1" xfId="0" applyNumberFormat="1" applyFont="1" applyFill="1" applyBorder="1" applyAlignment="1">
      <alignment horizontal="center" vertical="center" wrapText="1"/>
    </xf>
    <xf numFmtId="184" fontId="6" fillId="0" borderId="1" xfId="0" applyNumberFormat="1" applyFont="1" applyFill="1" applyBorder="1" applyAlignment="1" applyProtection="1">
      <alignment horizontal="center" vertical="center" wrapText="1"/>
    </xf>
    <xf numFmtId="176" fontId="6" fillId="0" borderId="1" xfId="56" applyNumberFormat="1" applyFont="1" applyFill="1" applyBorder="1" applyAlignment="1" applyProtection="1">
      <alignment horizontal="center" vertical="center" wrapText="1"/>
    </xf>
    <xf numFmtId="185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0" fontId="11" fillId="2" borderId="0" xfId="51" applyNumberFormat="1" applyFont="1" applyFill="1" applyBorder="1" applyAlignment="1" applyProtection="1">
      <alignment horizontal="center" vertical="center"/>
    </xf>
    <xf numFmtId="0" fontId="12" fillId="2" borderId="0" xfId="51" applyNumberFormat="1" applyFont="1" applyFill="1" applyBorder="1" applyAlignment="1" applyProtection="1">
      <alignment horizontal="center" vertical="center"/>
    </xf>
    <xf numFmtId="0" fontId="12" fillId="2" borderId="0" xfId="54" applyNumberFormat="1" applyFont="1" applyFill="1" applyBorder="1" applyAlignment="1">
      <alignment horizontal="center" vertical="center" wrapText="1"/>
    </xf>
    <xf numFmtId="0" fontId="12" fillId="3" borderId="0" xfId="54" applyNumberFormat="1" applyFont="1" applyFill="1" applyBorder="1" applyAlignment="1">
      <alignment horizontal="center" vertical="center" wrapText="1"/>
    </xf>
    <xf numFmtId="0" fontId="13" fillId="2" borderId="0" xfId="54" applyNumberFormat="1" applyFont="1" applyFill="1" applyBorder="1" applyAlignment="1">
      <alignment horizontal="center" vertical="center" wrapText="1"/>
    </xf>
    <xf numFmtId="0" fontId="14" fillId="0" borderId="0" xfId="54" applyNumberFormat="1" applyFont="1" applyFill="1" applyBorder="1" applyAlignment="1">
      <alignment horizontal="center" vertical="center" wrapText="1"/>
    </xf>
    <xf numFmtId="0" fontId="13" fillId="2" borderId="0" xfId="51" applyNumberFormat="1" applyFont="1" applyFill="1" applyBorder="1" applyAlignment="1">
      <alignment horizontal="center" vertical="center" wrapText="1"/>
    </xf>
    <xf numFmtId="0" fontId="13" fillId="0" borderId="0" xfId="51" applyNumberFormat="1" applyFont="1" applyFill="1" applyBorder="1" applyAlignment="1">
      <alignment horizontal="center" vertical="center" wrapText="1"/>
    </xf>
    <xf numFmtId="0" fontId="13" fillId="3" borderId="0" xfId="54" applyNumberFormat="1" applyFont="1" applyFill="1" applyBorder="1" applyAlignment="1">
      <alignment horizontal="center" vertical="center" wrapText="1"/>
    </xf>
    <xf numFmtId="0" fontId="13" fillId="2" borderId="0" xfId="54" applyNumberFormat="1" applyFont="1" applyFill="1" applyBorder="1" applyAlignment="1">
      <alignment horizontal="center"/>
    </xf>
    <xf numFmtId="0" fontId="12" fillId="4" borderId="0" xfId="54" applyNumberFormat="1" applyFont="1" applyFill="1" applyBorder="1" applyAlignment="1">
      <alignment horizontal="center" vertical="center" wrapText="1"/>
    </xf>
    <xf numFmtId="0" fontId="13" fillId="2" borderId="0" xfId="0" applyNumberFormat="1" applyFont="1" applyFill="1" applyBorder="1" applyAlignment="1">
      <alignment vertical="center"/>
    </xf>
    <xf numFmtId="0" fontId="12" fillId="2" borderId="0" xfId="51" applyNumberFormat="1" applyFont="1" applyFill="1" applyBorder="1" applyAlignment="1" applyProtection="1">
      <alignment vertical="center"/>
    </xf>
    <xf numFmtId="0" fontId="12" fillId="2" borderId="0" xfId="0" applyFont="1" applyFill="1" applyBorder="1" applyAlignment="1">
      <alignment vertical="center"/>
    </xf>
    <xf numFmtId="0" fontId="13" fillId="2" borderId="0" xfId="0" applyFont="1" applyFill="1" applyBorder="1" applyAlignment="1">
      <alignment vertical="center"/>
    </xf>
    <xf numFmtId="0" fontId="14" fillId="2" borderId="0" xfId="54" applyNumberFormat="1" applyFont="1" applyFill="1" applyBorder="1" applyAlignment="1">
      <alignment horizontal="left" vertical="center"/>
    </xf>
    <xf numFmtId="0" fontId="15" fillId="2" borderId="0" xfId="54" applyNumberFormat="1" applyFont="1" applyFill="1" applyBorder="1" applyAlignment="1">
      <alignment horizontal="center" vertical="center"/>
    </xf>
    <xf numFmtId="176" fontId="15" fillId="2" borderId="0" xfId="54" applyNumberFormat="1" applyFont="1" applyFill="1" applyBorder="1" applyAlignment="1">
      <alignment horizontal="right" vertical="center"/>
    </xf>
    <xf numFmtId="176" fontId="15" fillId="3" borderId="0" xfId="54" applyNumberFormat="1" applyFont="1" applyFill="1" applyBorder="1" applyAlignment="1">
      <alignment horizontal="right" vertical="center"/>
    </xf>
    <xf numFmtId="176" fontId="15" fillId="4" borderId="0" xfId="54" applyNumberFormat="1" applyFont="1" applyFill="1" applyBorder="1" applyAlignment="1">
      <alignment horizontal="right" vertical="center"/>
    </xf>
    <xf numFmtId="0" fontId="15" fillId="2" borderId="0" xfId="54" applyNumberFormat="1" applyFont="1" applyFill="1" applyBorder="1" applyAlignment="1">
      <alignment horizontal="right" vertical="center"/>
    </xf>
    <xf numFmtId="0" fontId="15" fillId="2" borderId="0" xfId="0" applyNumberFormat="1" applyFont="1" applyFill="1" applyBorder="1" applyAlignment="1">
      <alignment vertical="center"/>
    </xf>
    <xf numFmtId="0" fontId="16" fillId="2" borderId="0" xfId="0" applyFont="1" applyFill="1" applyBorder="1" applyAlignment="1">
      <alignment vertical="center"/>
    </xf>
    <xf numFmtId="0" fontId="17" fillId="2" borderId="0" xfId="51" applyNumberFormat="1" applyFont="1" applyFill="1" applyBorder="1" applyAlignment="1" applyProtection="1">
      <alignment horizontal="center" vertical="center" wrapText="1"/>
    </xf>
    <xf numFmtId="0" fontId="12" fillId="2" borderId="2" xfId="51" applyNumberFormat="1" applyFont="1" applyFill="1" applyBorder="1" applyAlignment="1">
      <alignment horizontal="center" vertical="center" wrapText="1"/>
    </xf>
    <xf numFmtId="178" fontId="12" fillId="2" borderId="3" xfId="51" applyNumberFormat="1" applyFont="1" applyFill="1" applyBorder="1" applyAlignment="1">
      <alignment horizontal="center" vertical="center" wrapText="1"/>
    </xf>
    <xf numFmtId="178" fontId="12" fillId="2" borderId="4" xfId="51" applyNumberFormat="1" applyFont="1" applyFill="1" applyBorder="1" applyAlignment="1">
      <alignment horizontal="center" vertical="center" wrapText="1"/>
    </xf>
    <xf numFmtId="178" fontId="12" fillId="2" borderId="5" xfId="51" applyNumberFormat="1" applyFont="1" applyFill="1" applyBorder="1" applyAlignment="1">
      <alignment horizontal="center" vertical="center" wrapText="1"/>
    </xf>
    <xf numFmtId="178" fontId="12" fillId="2" borderId="2" xfId="51" applyNumberFormat="1" applyFont="1" applyFill="1" applyBorder="1" applyAlignment="1">
      <alignment horizontal="center" vertical="center"/>
    </xf>
    <xf numFmtId="0" fontId="12" fillId="2" borderId="6" xfId="51" applyNumberFormat="1" applyFont="1" applyFill="1" applyBorder="1" applyAlignment="1">
      <alignment horizontal="center" vertical="center" wrapText="1"/>
    </xf>
    <xf numFmtId="178" fontId="12" fillId="2" borderId="1" xfId="51" applyNumberFormat="1" applyFont="1" applyFill="1" applyBorder="1" applyAlignment="1">
      <alignment horizontal="center" vertical="center" wrapText="1"/>
    </xf>
    <xf numFmtId="178" fontId="12" fillId="2" borderId="6" xfId="51" applyNumberFormat="1" applyFont="1" applyFill="1" applyBorder="1" applyAlignment="1">
      <alignment horizontal="center" vertical="center"/>
    </xf>
    <xf numFmtId="0" fontId="12" fillId="2" borderId="7" xfId="51" applyNumberFormat="1" applyFont="1" applyFill="1" applyBorder="1" applyAlignment="1">
      <alignment horizontal="center" vertical="center" wrapText="1"/>
    </xf>
    <xf numFmtId="183" fontId="12" fillId="2" borderId="1" xfId="51" applyNumberFormat="1" applyFont="1" applyFill="1" applyBorder="1" applyAlignment="1">
      <alignment horizontal="center" vertical="center" wrapText="1"/>
    </xf>
    <xf numFmtId="178" fontId="12" fillId="2" borderId="7" xfId="51" applyNumberFormat="1" applyFont="1" applyFill="1" applyBorder="1" applyAlignment="1">
      <alignment horizontal="center" vertical="center"/>
    </xf>
    <xf numFmtId="0" fontId="12" fillId="2" borderId="1" xfId="54" applyNumberFormat="1" applyFont="1" applyFill="1" applyBorder="1" applyAlignment="1">
      <alignment horizontal="center" vertical="center" wrapText="1"/>
    </xf>
    <xf numFmtId="0" fontId="12" fillId="2" borderId="1" xfId="51" applyNumberFormat="1" applyFont="1" applyFill="1" applyBorder="1" applyAlignment="1">
      <alignment horizontal="center" vertical="center" wrapText="1"/>
    </xf>
    <xf numFmtId="0" fontId="12" fillId="3" borderId="1" xfId="50" applyNumberFormat="1" applyFont="1" applyFill="1" applyBorder="1" applyAlignment="1" applyProtection="1">
      <alignment horizontal="left" vertical="center" wrapText="1"/>
      <protection locked="0"/>
    </xf>
    <xf numFmtId="0" fontId="12" fillId="3" borderId="1" xfId="51" applyNumberFormat="1" applyFont="1" applyFill="1" applyBorder="1" applyAlignment="1">
      <alignment horizontal="center" vertical="center" wrapText="1"/>
    </xf>
    <xf numFmtId="0" fontId="12" fillId="3" borderId="1" xfId="50" applyNumberFormat="1" applyFont="1" applyFill="1" applyBorder="1" applyAlignment="1" applyProtection="1">
      <alignment horizontal="center" vertical="center" wrapText="1"/>
      <protection locked="0"/>
    </xf>
    <xf numFmtId="0" fontId="12" fillId="2" borderId="1" xfId="50" applyNumberFormat="1" applyFont="1" applyFill="1" applyBorder="1" applyAlignment="1" applyProtection="1">
      <alignment horizontal="left" vertical="center" wrapText="1"/>
      <protection locked="0"/>
    </xf>
    <xf numFmtId="0" fontId="13" fillId="2" borderId="1" xfId="54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2" fillId="2" borderId="1" xfId="54" applyNumberFormat="1" applyFont="1" applyFill="1" applyBorder="1" applyAlignment="1">
      <alignment horizontal="left" vertical="center" wrapText="1"/>
    </xf>
    <xf numFmtId="178" fontId="13" fillId="2" borderId="1" xfId="54" applyNumberFormat="1" applyFont="1" applyFill="1" applyBorder="1" applyAlignment="1">
      <alignment horizontal="center" vertical="center" wrapText="1"/>
    </xf>
    <xf numFmtId="0" fontId="13" fillId="2" borderId="1" xfId="51" applyNumberFormat="1" applyFont="1" applyFill="1" applyBorder="1" applyAlignment="1">
      <alignment horizontal="left" vertical="center" wrapText="1" indent="1"/>
    </xf>
    <xf numFmtId="0" fontId="14" fillId="0" borderId="1" xfId="54" applyNumberFormat="1" applyFont="1" applyFill="1" applyBorder="1" applyAlignment="1">
      <alignment horizontal="left" vertical="center" wrapText="1" indent="1"/>
    </xf>
    <xf numFmtId="0" fontId="14" fillId="0" borderId="1" xfId="54" applyNumberFormat="1" applyFont="1" applyFill="1" applyBorder="1" applyAlignment="1">
      <alignment horizontal="center" vertical="center" wrapText="1"/>
    </xf>
    <xf numFmtId="178" fontId="14" fillId="0" borderId="1" xfId="54" applyNumberFormat="1" applyFont="1" applyFill="1" applyBorder="1" applyAlignment="1">
      <alignment horizontal="center" vertical="center" wrapText="1"/>
    </xf>
    <xf numFmtId="0" fontId="13" fillId="2" borderId="1" xfId="50" applyNumberFormat="1" applyFont="1" applyFill="1" applyBorder="1" applyAlignment="1" applyProtection="1">
      <alignment horizontal="center" vertical="center" wrapText="1"/>
      <protection locked="0"/>
    </xf>
    <xf numFmtId="0" fontId="13" fillId="2" borderId="1" xfId="51" applyNumberFormat="1" applyFont="1" applyFill="1" applyBorder="1" applyAlignment="1">
      <alignment horizontal="center" vertical="center" wrapText="1"/>
    </xf>
    <xf numFmtId="183" fontId="13" fillId="2" borderId="1" xfId="51" applyNumberFormat="1" applyFont="1" applyFill="1" applyBorder="1" applyAlignment="1">
      <alignment horizontal="center" vertical="center" wrapText="1"/>
    </xf>
    <xf numFmtId="0" fontId="13" fillId="2" borderId="1" xfId="51" applyNumberFormat="1" applyFont="1" applyFill="1" applyBorder="1" applyAlignment="1">
      <alignment horizontal="left" vertical="center" wrapText="1"/>
    </xf>
    <xf numFmtId="0" fontId="13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51" applyNumberFormat="1" applyFont="1" applyFill="1" applyBorder="1" applyAlignment="1">
      <alignment horizontal="center" vertical="center" wrapText="1"/>
    </xf>
    <xf numFmtId="183" fontId="13" fillId="0" borderId="1" xfId="51" applyNumberFormat="1" applyFont="1" applyFill="1" applyBorder="1" applyAlignment="1">
      <alignment horizontal="center" vertical="center" wrapText="1"/>
    </xf>
    <xf numFmtId="0" fontId="13" fillId="0" borderId="1" xfId="51" applyNumberFormat="1" applyFont="1" applyFill="1" applyBorder="1" applyAlignment="1">
      <alignment horizontal="left" vertical="center" wrapText="1"/>
    </xf>
    <xf numFmtId="0" fontId="13" fillId="3" borderId="1" xfId="51" applyNumberFormat="1" applyFont="1" applyFill="1" applyBorder="1" applyAlignment="1">
      <alignment horizontal="left" vertical="center" wrapText="1" indent="1"/>
    </xf>
    <xf numFmtId="0" fontId="13" fillId="3" borderId="1" xfId="54" applyNumberFormat="1" applyFont="1" applyFill="1" applyBorder="1" applyAlignment="1">
      <alignment horizontal="center" vertical="center" wrapText="1"/>
    </xf>
    <xf numFmtId="178" fontId="13" fillId="3" borderId="1" xfId="54" applyNumberFormat="1" applyFont="1" applyFill="1" applyBorder="1" applyAlignment="1">
      <alignment horizontal="center" vertical="center" wrapText="1"/>
    </xf>
    <xf numFmtId="0" fontId="13" fillId="2" borderId="1" xfId="54" applyNumberFormat="1" applyFont="1" applyFill="1" applyBorder="1" applyAlignment="1">
      <alignment horizontal="left" vertical="center" wrapText="1" indent="1"/>
    </xf>
    <xf numFmtId="0" fontId="13" fillId="2" borderId="1" xfId="54" applyNumberFormat="1" applyFont="1" applyFill="1" applyBorder="1" applyAlignment="1">
      <alignment vertical="center" wrapText="1"/>
    </xf>
    <xf numFmtId="0" fontId="13" fillId="2" borderId="1" xfId="50" applyNumberFormat="1" applyFont="1" applyFill="1" applyBorder="1" applyAlignment="1" applyProtection="1">
      <alignment vertical="center" wrapText="1"/>
      <protection locked="0"/>
    </xf>
    <xf numFmtId="0" fontId="13" fillId="2" borderId="1" xfId="54" applyNumberFormat="1" applyFont="1" applyFill="1" applyBorder="1" applyAlignment="1">
      <alignment horizontal="left" vertical="center" wrapText="1"/>
    </xf>
    <xf numFmtId="178" fontId="4" fillId="2" borderId="1" xfId="54" applyNumberFormat="1" applyFont="1" applyFill="1" applyBorder="1" applyAlignment="1">
      <alignment horizontal="center" vertical="center" wrapText="1"/>
    </xf>
    <xf numFmtId="0" fontId="12" fillId="3" borderId="1" xfId="54" applyNumberFormat="1" applyFont="1" applyFill="1" applyBorder="1" applyAlignment="1">
      <alignment horizontal="center" vertical="center" wrapText="1"/>
    </xf>
    <xf numFmtId="176" fontId="17" fillId="2" borderId="0" xfId="51" applyNumberFormat="1" applyFont="1" applyFill="1" applyBorder="1" applyAlignment="1" applyProtection="1">
      <alignment horizontal="center" vertical="center" wrapText="1"/>
    </xf>
    <xf numFmtId="176" fontId="17" fillId="3" borderId="0" xfId="51" applyNumberFormat="1" applyFont="1" applyFill="1" applyBorder="1" applyAlignment="1" applyProtection="1">
      <alignment horizontal="center" vertical="center" wrapText="1"/>
    </xf>
    <xf numFmtId="176" fontId="17" fillId="4" borderId="0" xfId="51" applyNumberFormat="1" applyFont="1" applyFill="1" applyBorder="1" applyAlignment="1" applyProtection="1">
      <alignment horizontal="center" vertical="center" wrapText="1"/>
    </xf>
    <xf numFmtId="176" fontId="12" fillId="2" borderId="3" xfId="51" applyNumberFormat="1" applyFont="1" applyFill="1" applyBorder="1" applyAlignment="1">
      <alignment horizontal="center" vertical="center" wrapText="1"/>
    </xf>
    <xf numFmtId="176" fontId="12" fillId="2" borderId="5" xfId="51" applyNumberFormat="1" applyFont="1" applyFill="1" applyBorder="1" applyAlignment="1">
      <alignment horizontal="center" vertical="center" wrapText="1"/>
    </xf>
    <xf numFmtId="176" fontId="12" fillId="2" borderId="2" xfId="51" applyNumberFormat="1" applyFont="1" applyFill="1" applyBorder="1" applyAlignment="1">
      <alignment horizontal="center" vertical="center" wrapText="1"/>
    </xf>
    <xf numFmtId="176" fontId="12" fillId="3" borderId="2" xfId="51" applyNumberFormat="1" applyFont="1" applyFill="1" applyBorder="1" applyAlignment="1">
      <alignment horizontal="center" vertical="center" wrapText="1"/>
    </xf>
    <xf numFmtId="176" fontId="12" fillId="4" borderId="2" xfId="51" applyNumberFormat="1" applyFont="1" applyFill="1" applyBorder="1" applyAlignment="1">
      <alignment horizontal="center" vertical="center" wrapText="1"/>
    </xf>
    <xf numFmtId="176" fontId="12" fillId="2" borderId="6" xfId="51" applyNumberFormat="1" applyFont="1" applyFill="1" applyBorder="1" applyAlignment="1">
      <alignment horizontal="center" vertical="center" wrapText="1"/>
    </xf>
    <xf numFmtId="176" fontId="12" fillId="2" borderId="7" xfId="51" applyNumberFormat="1" applyFont="1" applyFill="1" applyBorder="1" applyAlignment="1" applyProtection="1">
      <alignment horizontal="center" vertical="center" wrapText="1"/>
    </xf>
    <xf numFmtId="176" fontId="12" fillId="2" borderId="7" xfId="51" applyNumberFormat="1" applyFont="1" applyFill="1" applyBorder="1" applyAlignment="1">
      <alignment horizontal="center" vertical="center" wrapText="1"/>
    </xf>
    <xf numFmtId="176" fontId="12" fillId="3" borderId="7" xfId="51" applyNumberFormat="1" applyFont="1" applyFill="1" applyBorder="1" applyAlignment="1">
      <alignment horizontal="center" vertical="center" wrapText="1"/>
    </xf>
    <xf numFmtId="176" fontId="12" fillId="4" borderId="7" xfId="51" applyNumberFormat="1" applyFont="1" applyFill="1" applyBorder="1" applyAlignment="1">
      <alignment horizontal="center" vertical="center" wrapText="1"/>
    </xf>
    <xf numFmtId="176" fontId="12" fillId="2" borderId="1" xfId="54" applyNumberFormat="1" applyFont="1" applyFill="1" applyBorder="1" applyAlignment="1">
      <alignment horizontal="right" vertical="center" wrapText="1"/>
    </xf>
    <xf numFmtId="176" fontId="12" fillId="3" borderId="1" xfId="54" applyNumberFormat="1" applyFont="1" applyFill="1" applyBorder="1" applyAlignment="1">
      <alignment horizontal="right" vertical="center" wrapText="1"/>
    </xf>
    <xf numFmtId="176" fontId="12" fillId="4" borderId="1" xfId="54" applyNumberFormat="1" applyFont="1" applyFill="1" applyBorder="1" applyAlignment="1">
      <alignment horizontal="right" vertical="center" wrapText="1"/>
    </xf>
    <xf numFmtId="0" fontId="12" fillId="2" borderId="1" xfId="54" applyNumberFormat="1" applyFont="1" applyFill="1" applyBorder="1" applyAlignment="1">
      <alignment horizontal="right" vertical="center" wrapText="1"/>
    </xf>
    <xf numFmtId="176" fontId="12" fillId="3" borderId="1" xfId="51" applyNumberFormat="1" applyFont="1" applyFill="1" applyBorder="1" applyAlignment="1">
      <alignment horizontal="center" vertical="center" wrapText="1"/>
    </xf>
    <xf numFmtId="176" fontId="13" fillId="3" borderId="1" xfId="54" applyNumberFormat="1" applyFont="1" applyFill="1" applyBorder="1" applyAlignment="1">
      <alignment horizontal="right" vertical="center" wrapText="1"/>
    </xf>
    <xf numFmtId="176" fontId="13" fillId="2" borderId="1" xfId="54" applyNumberFormat="1" applyFont="1" applyFill="1" applyBorder="1" applyAlignment="1">
      <alignment horizontal="right" vertical="center" wrapText="1"/>
    </xf>
    <xf numFmtId="176" fontId="13" fillId="4" borderId="1" xfId="54" applyNumberFormat="1" applyFont="1" applyFill="1" applyBorder="1" applyAlignment="1">
      <alignment horizontal="right" vertical="center" wrapText="1"/>
    </xf>
    <xf numFmtId="176" fontId="12" fillId="2" borderId="1" xfId="51" applyNumberFormat="1" applyFont="1" applyFill="1" applyBorder="1" applyAlignment="1">
      <alignment horizontal="center" vertical="center" wrapText="1"/>
    </xf>
    <xf numFmtId="0" fontId="13" fillId="2" borderId="1" xfId="54" applyNumberFormat="1" applyFont="1" applyFill="1" applyBorder="1" applyAlignment="1">
      <alignment horizontal="center" vertical="center"/>
    </xf>
    <xf numFmtId="0" fontId="14" fillId="0" borderId="1" xfId="54" applyNumberFormat="1" applyFont="1" applyFill="1" applyBorder="1" applyAlignment="1">
      <alignment horizontal="center" vertical="center"/>
    </xf>
    <xf numFmtId="0" fontId="18" fillId="0" borderId="1" xfId="51" applyNumberFormat="1" applyFont="1" applyFill="1" applyBorder="1" applyAlignment="1">
      <alignment horizontal="center" vertical="center" wrapText="1"/>
    </xf>
    <xf numFmtId="0" fontId="14" fillId="0" borderId="1" xfId="51" applyNumberFormat="1" applyFont="1" applyFill="1" applyBorder="1" applyAlignment="1">
      <alignment horizontal="center" vertical="center" wrapText="1"/>
    </xf>
    <xf numFmtId="0" fontId="13" fillId="2" borderId="1" xfId="51" applyNumberFormat="1" applyFont="1" applyFill="1" applyBorder="1" applyAlignment="1">
      <alignment horizontal="right" vertical="center" wrapText="1"/>
    </xf>
    <xf numFmtId="176" fontId="13" fillId="3" borderId="1" xfId="51" applyNumberFormat="1" applyFont="1" applyFill="1" applyBorder="1" applyAlignment="1">
      <alignment horizontal="right" vertical="center" wrapText="1"/>
    </xf>
    <xf numFmtId="0" fontId="13" fillId="0" borderId="1" xfId="51" applyNumberFormat="1" applyFont="1" applyFill="1" applyBorder="1" applyAlignment="1">
      <alignment horizontal="right" vertical="center" wrapText="1"/>
    </xf>
    <xf numFmtId="176" fontId="13" fillId="0" borderId="1" xfId="51" applyNumberFormat="1" applyFont="1" applyFill="1" applyBorder="1" applyAlignment="1">
      <alignment horizontal="right" vertical="center" wrapText="1"/>
    </xf>
    <xf numFmtId="176" fontId="19" fillId="0" borderId="1" xfId="51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76" fontId="13" fillId="3" borderId="1" xfId="0" applyNumberFormat="1" applyFont="1" applyFill="1" applyBorder="1" applyAlignment="1">
      <alignment horizontal="right" vertical="center"/>
    </xf>
    <xf numFmtId="0" fontId="21" fillId="2" borderId="0" xfId="51" applyNumberFormat="1" applyFont="1" applyFill="1" applyBorder="1" applyAlignment="1" applyProtection="1">
      <alignment horizontal="center" vertical="center" wrapText="1"/>
    </xf>
    <xf numFmtId="0" fontId="12" fillId="2" borderId="1" xfId="51" applyNumberFormat="1" applyFont="1" applyFill="1" applyBorder="1" applyAlignment="1" applyProtection="1">
      <alignment horizontal="center" vertical="center" wrapText="1"/>
    </xf>
    <xf numFmtId="0" fontId="12" fillId="2" borderId="1" xfId="51" applyNumberFormat="1" applyFont="1" applyFill="1" applyBorder="1" applyAlignment="1" applyProtection="1">
      <alignment horizontal="center" vertical="center"/>
    </xf>
    <xf numFmtId="0" fontId="12" fillId="2" borderId="0" xfId="54" applyNumberFormat="1" applyFont="1" applyFill="1" applyBorder="1" applyAlignment="1">
      <alignment horizontal="center" vertical="center"/>
    </xf>
    <xf numFmtId="176" fontId="12" fillId="3" borderId="1" xfId="51" applyNumberFormat="1" applyFont="1" applyFill="1" applyBorder="1" applyAlignment="1">
      <alignment horizontal="right" vertical="center" wrapText="1"/>
    </xf>
    <xf numFmtId="0" fontId="12" fillId="3" borderId="0" xfId="54" applyNumberFormat="1" applyFont="1" applyFill="1" applyBorder="1" applyAlignment="1">
      <alignment horizontal="center" vertical="center"/>
    </xf>
    <xf numFmtId="0" fontId="13" fillId="2" borderId="0" xfId="54" applyNumberFormat="1" applyFont="1" applyFill="1" applyBorder="1" applyAlignment="1">
      <alignment horizontal="center" vertical="center"/>
    </xf>
    <xf numFmtId="0" fontId="18" fillId="0" borderId="1" xfId="54" applyNumberFormat="1" applyFont="1" applyFill="1" applyBorder="1" applyAlignment="1">
      <alignment horizontal="center" vertical="center" wrapText="1"/>
    </xf>
    <xf numFmtId="0" fontId="14" fillId="0" borderId="0" xfId="54" applyNumberFormat="1" applyFont="1" applyFill="1" applyBorder="1" applyAlignment="1">
      <alignment horizontal="center" vertical="center"/>
    </xf>
    <xf numFmtId="0" fontId="12" fillId="2" borderId="1" xfId="51" applyNumberFormat="1" applyFont="1" applyFill="1" applyBorder="1" applyAlignment="1">
      <alignment horizontal="center" vertical="center"/>
    </xf>
    <xf numFmtId="0" fontId="12" fillId="0" borderId="0" xfId="51" applyNumberFormat="1" applyFont="1" applyFill="1" applyBorder="1" applyAlignment="1">
      <alignment horizontal="center" vertical="center"/>
    </xf>
    <xf numFmtId="0" fontId="13" fillId="3" borderId="1" xfId="54" applyNumberFormat="1" applyFont="1" applyFill="1" applyBorder="1" applyAlignment="1">
      <alignment horizontal="center" vertical="center"/>
    </xf>
    <xf numFmtId="0" fontId="13" fillId="3" borderId="0" xfId="54" applyNumberFormat="1" applyFont="1" applyFill="1" applyBorder="1" applyAlignment="1">
      <alignment horizontal="center" vertical="center"/>
    </xf>
    <xf numFmtId="0" fontId="12" fillId="3" borderId="1" xfId="54" applyNumberFormat="1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vertical="center"/>
    </xf>
    <xf numFmtId="0" fontId="13" fillId="3" borderId="0" xfId="0" applyNumberFormat="1" applyFont="1" applyFill="1" applyBorder="1" applyAlignment="1">
      <alignment vertical="center"/>
    </xf>
    <xf numFmtId="0" fontId="12" fillId="2" borderId="1" xfId="54" applyNumberFormat="1" applyFont="1" applyFill="1" applyBorder="1" applyAlignment="1">
      <alignment vertical="center" wrapText="1"/>
    </xf>
    <xf numFmtId="0" fontId="12" fillId="4" borderId="1" xfId="50" applyNumberFormat="1" applyFont="1" applyFill="1" applyBorder="1" applyAlignment="1" applyProtection="1">
      <alignment horizontal="left" vertical="center" wrapText="1"/>
      <protection locked="0"/>
    </xf>
    <xf numFmtId="0" fontId="12" fillId="4" borderId="1" xfId="54" applyNumberFormat="1" applyFont="1" applyFill="1" applyBorder="1" applyAlignment="1">
      <alignment horizontal="center" vertical="center" wrapText="1"/>
    </xf>
    <xf numFmtId="0" fontId="12" fillId="2" borderId="1" xfId="51" applyNumberFormat="1" applyFont="1" applyFill="1" applyBorder="1" applyAlignment="1">
      <alignment horizontal="left" vertical="center" wrapText="1"/>
    </xf>
    <xf numFmtId="176" fontId="13" fillId="3" borderId="1" xfId="54" applyNumberFormat="1" applyFont="1" applyFill="1" applyBorder="1" applyAlignment="1">
      <alignment horizontal="center" vertical="center" wrapText="1"/>
    </xf>
    <xf numFmtId="176" fontId="13" fillId="2" borderId="1" xfId="54" applyNumberFormat="1" applyFont="1" applyFill="1" applyBorder="1" applyAlignment="1">
      <alignment horizontal="center" vertical="center" wrapText="1"/>
    </xf>
    <xf numFmtId="176" fontId="13" fillId="4" borderId="1" xfId="54" applyNumberFormat="1" applyFont="1" applyFill="1" applyBorder="1" applyAlignment="1">
      <alignment horizontal="center" vertical="center" wrapText="1"/>
    </xf>
    <xf numFmtId="176" fontId="13" fillId="3" borderId="1" xfId="54" applyNumberFormat="1" applyFont="1" applyFill="1" applyBorder="1" applyAlignment="1">
      <alignment horizontal="right" vertical="center"/>
    </xf>
    <xf numFmtId="176" fontId="13" fillId="2" borderId="1" xfId="54" applyNumberFormat="1" applyFont="1" applyFill="1" applyBorder="1" applyAlignment="1">
      <alignment horizontal="right" vertical="center"/>
    </xf>
    <xf numFmtId="176" fontId="13" fillId="4" borderId="1" xfId="54" applyNumberFormat="1" applyFont="1" applyFill="1" applyBorder="1" applyAlignment="1">
      <alignment horizontal="right" vertical="center"/>
    </xf>
    <xf numFmtId="176" fontId="12" fillId="4" borderId="1" xfId="51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3" fillId="2" borderId="1" xfId="0" applyNumberFormat="1" applyFont="1" applyFill="1" applyBorder="1" applyAlignment="1">
      <alignment horizontal="right" vertical="center" wrapText="1"/>
    </xf>
    <xf numFmtId="176" fontId="12" fillId="3" borderId="1" xfId="54" applyNumberFormat="1" applyFont="1" applyFill="1" applyBorder="1" applyAlignment="1">
      <alignment horizontal="center" vertical="center" wrapText="1"/>
    </xf>
    <xf numFmtId="176" fontId="12" fillId="2" borderId="1" xfId="54" applyNumberFormat="1" applyFont="1" applyFill="1" applyBorder="1" applyAlignment="1">
      <alignment horizontal="center" vertical="center" wrapText="1"/>
    </xf>
    <xf numFmtId="176" fontId="12" fillId="4" borderId="1" xfId="54" applyNumberFormat="1" applyFont="1" applyFill="1" applyBorder="1" applyAlignment="1">
      <alignment horizontal="center" vertical="center" wrapText="1"/>
    </xf>
    <xf numFmtId="0" fontId="12" fillId="2" borderId="1" xfId="54" applyNumberFormat="1" applyFont="1" applyFill="1" applyBorder="1" applyAlignment="1">
      <alignment horizontal="center" vertical="center"/>
    </xf>
    <xf numFmtId="176" fontId="14" fillId="3" borderId="1" xfId="0" applyNumberFormat="1" applyFont="1" applyFill="1" applyBorder="1" applyAlignment="1">
      <alignment horizontal="center" vertical="center" wrapText="1"/>
    </xf>
    <xf numFmtId="0" fontId="13" fillId="2" borderId="1" xfId="54" applyNumberFormat="1" applyFont="1" applyFill="1" applyBorder="1" applyAlignment="1">
      <alignment horizontal="right" vertical="center"/>
    </xf>
    <xf numFmtId="0" fontId="12" fillId="4" borderId="1" xfId="54" applyNumberFormat="1" applyFont="1" applyFill="1" applyBorder="1" applyAlignment="1">
      <alignment horizontal="center" vertical="center"/>
    </xf>
    <xf numFmtId="0" fontId="12" fillId="4" borderId="0" xfId="54" applyNumberFormat="1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 wrapText="1"/>
    </xf>
    <xf numFmtId="0" fontId="13" fillId="2" borderId="0" xfId="0" applyNumberFormat="1" applyFont="1" applyFill="1" applyBorder="1" applyAlignment="1">
      <alignment horizontal="center" vertical="center"/>
    </xf>
    <xf numFmtId="0" fontId="13" fillId="2" borderId="0" xfId="54" applyNumberFormat="1" applyFont="1" applyFill="1" applyBorder="1" applyAlignment="1">
      <alignment horizontal="left" vertical="center"/>
    </xf>
    <xf numFmtId="176" fontId="12" fillId="2" borderId="1" xfId="51" applyNumberFormat="1" applyFont="1" applyFill="1" applyBorder="1" applyAlignment="1">
      <alignment horizontal="center" vertical="center"/>
    </xf>
    <xf numFmtId="176" fontId="13" fillId="3" borderId="1" xfId="0" applyNumberFormat="1" applyFont="1" applyFill="1" applyBorder="1" applyAlignment="1">
      <alignment vertical="center"/>
    </xf>
    <xf numFmtId="0" fontId="13" fillId="3" borderId="1" xfId="0" applyFont="1" applyFill="1" applyBorder="1" applyAlignment="1">
      <alignment vertical="center"/>
    </xf>
    <xf numFmtId="176" fontId="13" fillId="2" borderId="0" xfId="54" applyNumberFormat="1" applyFont="1" applyFill="1" applyBorder="1" applyAlignment="1">
      <alignment horizontal="right" vertical="center"/>
    </xf>
    <xf numFmtId="176" fontId="13" fillId="3" borderId="0" xfId="54" applyNumberFormat="1" applyFont="1" applyFill="1" applyBorder="1" applyAlignment="1">
      <alignment horizontal="right" vertical="center"/>
    </xf>
    <xf numFmtId="176" fontId="13" fillId="4" borderId="0" xfId="54" applyNumberFormat="1" applyFont="1" applyFill="1" applyBorder="1" applyAlignment="1">
      <alignment horizontal="right" vertical="center"/>
    </xf>
    <xf numFmtId="0" fontId="13" fillId="2" borderId="0" xfId="54" applyNumberFormat="1" applyFont="1" applyFill="1" applyBorder="1" applyAlignment="1">
      <alignment horizontal="right" vertical="center"/>
    </xf>
    <xf numFmtId="0" fontId="12" fillId="2" borderId="0" xfId="0" applyNumberFormat="1" applyFont="1" applyFill="1" applyBorder="1" applyAlignment="1">
      <alignment vertical="center"/>
    </xf>
    <xf numFmtId="0" fontId="22" fillId="0" borderId="0" xfId="51" applyNumberFormat="1" applyFont="1" applyFill="1" applyBorder="1" applyAlignment="1" applyProtection="1">
      <alignment horizontal="center" vertical="center"/>
    </xf>
    <xf numFmtId="0" fontId="23" fillId="0" borderId="0" xfId="51" applyNumberFormat="1" applyFont="1" applyFill="1" applyBorder="1" applyAlignment="1" applyProtection="1">
      <alignment horizontal="center" vertical="center"/>
    </xf>
    <xf numFmtId="0" fontId="23" fillId="0" borderId="0" xfId="54" applyNumberFormat="1" applyFont="1" applyFill="1" applyBorder="1" applyAlignment="1">
      <alignment horizontal="center" vertical="center" wrapText="1"/>
    </xf>
    <xf numFmtId="0" fontId="24" fillId="0" borderId="0" xfId="54" applyNumberFormat="1" applyFont="1" applyFill="1" applyBorder="1" applyAlignment="1">
      <alignment horizontal="center" vertical="center" wrapText="1"/>
    </xf>
    <xf numFmtId="0" fontId="22" fillId="0" borderId="0" xfId="54" applyNumberFormat="1" applyFont="1" applyFill="1" applyBorder="1" applyAlignment="1">
      <alignment horizontal="center" vertical="center" wrapText="1"/>
    </xf>
    <xf numFmtId="0" fontId="25" fillId="0" borderId="0" xfId="54" applyNumberFormat="1" applyFont="1" applyFill="1" applyBorder="1" applyAlignment="1">
      <alignment horizontal="center" vertical="center" wrapText="1"/>
    </xf>
    <xf numFmtId="0" fontId="3" fillId="0" borderId="0" xfId="51" applyNumberFormat="1" applyFont="1" applyFill="1" applyBorder="1" applyAlignment="1">
      <alignment horizontal="center" vertical="center" wrapText="1"/>
    </xf>
    <xf numFmtId="0" fontId="25" fillId="0" borderId="0" xfId="54" applyNumberFormat="1" applyFont="1" applyFill="1" applyBorder="1" applyAlignment="1">
      <alignment horizontal="center"/>
    </xf>
    <xf numFmtId="0" fontId="26" fillId="0" borderId="0" xfId="54" applyNumberFormat="1" applyFont="1" applyFill="1" applyBorder="1" applyAlignment="1">
      <alignment horizontal="center" vertical="center" wrapText="1"/>
    </xf>
    <xf numFmtId="0" fontId="25" fillId="0" borderId="0" xfId="0" applyNumberFormat="1" applyFont="1" applyFill="1" applyBorder="1" applyAlignment="1">
      <alignment vertical="center"/>
    </xf>
    <xf numFmtId="0" fontId="26" fillId="0" borderId="0" xfId="51" applyNumberFormat="1" applyFont="1" applyFill="1" applyBorder="1" applyAlignment="1" applyProtection="1">
      <alignment vertical="center"/>
    </xf>
    <xf numFmtId="0" fontId="25" fillId="0" borderId="0" xfId="54" applyNumberFormat="1" applyFont="1" applyFill="1" applyBorder="1" applyAlignment="1">
      <alignment horizontal="left" vertical="center"/>
    </xf>
    <xf numFmtId="0" fontId="22" fillId="0" borderId="0" xfId="54" applyNumberFormat="1" applyFont="1" applyFill="1" applyBorder="1" applyAlignment="1">
      <alignment horizontal="center" vertical="center"/>
    </xf>
    <xf numFmtId="176" fontId="22" fillId="0" borderId="0" xfId="54" applyNumberFormat="1" applyFont="1" applyFill="1" applyBorder="1" applyAlignment="1">
      <alignment horizontal="center" vertical="center"/>
    </xf>
    <xf numFmtId="176" fontId="22" fillId="0" borderId="0" xfId="54" applyNumberFormat="1" applyFont="1" applyFill="1" applyBorder="1" applyAlignment="1">
      <alignment horizontal="right" vertical="center"/>
    </xf>
    <xf numFmtId="0" fontId="22" fillId="0" borderId="0" xfId="54" applyNumberFormat="1" applyFont="1" applyFill="1" applyBorder="1" applyAlignment="1">
      <alignment horizontal="right" vertical="center"/>
    </xf>
    <xf numFmtId="0" fontId="22" fillId="0" borderId="0" xfId="0" applyNumberFormat="1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8" fillId="0" borderId="0" xfId="51" applyNumberFormat="1" applyFont="1" applyFill="1" applyBorder="1" applyAlignment="1" applyProtection="1">
      <alignment horizontal="center" vertical="center" wrapText="1"/>
    </xf>
    <xf numFmtId="0" fontId="2" fillId="0" borderId="1" xfId="51" applyNumberFormat="1" applyFont="1" applyFill="1" applyBorder="1" applyAlignment="1">
      <alignment horizontal="center" vertical="center" wrapText="1"/>
    </xf>
    <xf numFmtId="178" fontId="2" fillId="0" borderId="1" xfId="51" applyNumberFormat="1" applyFont="1" applyFill="1" applyBorder="1" applyAlignment="1">
      <alignment horizontal="center" vertical="center" wrapText="1"/>
    </xf>
    <xf numFmtId="178" fontId="2" fillId="0" borderId="2" xfId="51" applyNumberFormat="1" applyFont="1" applyFill="1" applyBorder="1" applyAlignment="1">
      <alignment horizontal="center" vertical="center" wrapText="1"/>
    </xf>
    <xf numFmtId="176" fontId="2" fillId="0" borderId="1" xfId="51" applyNumberFormat="1" applyFont="1" applyFill="1" applyBorder="1" applyAlignment="1">
      <alignment horizontal="center" vertical="center" wrapText="1"/>
    </xf>
    <xf numFmtId="178" fontId="2" fillId="0" borderId="6" xfId="51" applyNumberFormat="1" applyFont="1" applyFill="1" applyBorder="1" applyAlignment="1">
      <alignment horizontal="center" vertical="center" wrapText="1"/>
    </xf>
    <xf numFmtId="176" fontId="2" fillId="0" borderId="1" xfId="51" applyNumberFormat="1" applyFont="1" applyFill="1" applyBorder="1" applyAlignment="1">
      <alignment horizontal="center" vertical="center"/>
    </xf>
    <xf numFmtId="178" fontId="2" fillId="0" borderId="7" xfId="51" applyNumberFormat="1" applyFont="1" applyFill="1" applyBorder="1" applyAlignment="1">
      <alignment horizontal="center" vertical="center" wrapText="1"/>
    </xf>
    <xf numFmtId="0" fontId="5" fillId="0" borderId="1" xfId="54" applyNumberFormat="1" applyFont="1" applyFill="1" applyBorder="1" applyAlignment="1">
      <alignment horizontal="center" vertical="center" wrapText="1"/>
    </xf>
    <xf numFmtId="0" fontId="25" fillId="0" borderId="1" xfId="54" applyNumberFormat="1" applyFont="1" applyFill="1" applyBorder="1" applyAlignment="1">
      <alignment horizontal="center" vertical="center" wrapText="1"/>
    </xf>
    <xf numFmtId="0" fontId="5" fillId="0" borderId="1" xfId="50" applyNumberFormat="1" applyFont="1" applyFill="1" applyBorder="1" applyAlignment="1" applyProtection="1">
      <alignment horizontal="left" vertical="center" wrapText="1"/>
      <protection locked="0"/>
    </xf>
    <xf numFmtId="0" fontId="26" fillId="0" borderId="1" xfId="54" applyNumberFormat="1" applyFont="1" applyFill="1" applyBorder="1" applyAlignment="1">
      <alignment horizontal="left" vertical="center" wrapText="1"/>
    </xf>
    <xf numFmtId="0" fontId="25" fillId="0" borderId="1" xfId="54" applyNumberFormat="1" applyFont="1" applyFill="1" applyBorder="1" applyAlignment="1">
      <alignment horizontal="left" vertical="center" wrapText="1" indent="1"/>
    </xf>
    <xf numFmtId="178" fontId="25" fillId="0" borderId="1" xfId="54" applyNumberFormat="1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51" applyNumberFormat="1" applyFont="1" applyFill="1" applyBorder="1" applyAlignment="1">
      <alignment horizontal="center" vertical="center" wrapText="1"/>
    </xf>
    <xf numFmtId="183" fontId="3" fillId="0" borderId="1" xfId="51" applyNumberFormat="1" applyFont="1" applyFill="1" applyBorder="1" applyAlignment="1">
      <alignment horizontal="center" vertical="center" wrapText="1"/>
    </xf>
    <xf numFmtId="0" fontId="3" fillId="0" borderId="1" xfId="51" applyNumberFormat="1" applyFont="1" applyFill="1" applyBorder="1" applyAlignment="1">
      <alignment horizontal="left" vertical="center" wrapText="1"/>
    </xf>
    <xf numFmtId="0" fontId="3" fillId="0" borderId="1" xfId="51" applyNumberFormat="1" applyFont="1" applyFill="1" applyBorder="1" applyAlignment="1">
      <alignment horizontal="right" vertical="center" wrapText="1"/>
    </xf>
    <xf numFmtId="0" fontId="3" fillId="0" borderId="1" xfId="54" applyNumberFormat="1" applyFont="1" applyFill="1" applyBorder="1" applyAlignment="1">
      <alignment horizontal="center" vertical="center" wrapText="1"/>
    </xf>
    <xf numFmtId="0" fontId="25" fillId="0" borderId="1" xfId="54" applyNumberFormat="1" applyFont="1" applyFill="1" applyBorder="1" applyAlignment="1">
      <alignment vertical="center" wrapText="1"/>
    </xf>
    <xf numFmtId="0" fontId="25" fillId="0" borderId="1" xfId="50" applyNumberFormat="1" applyFont="1" applyFill="1" applyBorder="1" applyAlignment="1" applyProtection="1">
      <alignment vertical="center" wrapText="1"/>
      <protection locked="0"/>
    </xf>
    <xf numFmtId="0" fontId="25" fillId="0" borderId="1" xfId="54" applyNumberFormat="1" applyFont="1" applyFill="1" applyBorder="1" applyAlignment="1">
      <alignment horizontal="left" vertical="center" wrapText="1"/>
    </xf>
    <xf numFmtId="0" fontId="26" fillId="0" borderId="1" xfId="50" applyNumberFormat="1" applyFont="1" applyFill="1" applyBorder="1" applyAlignment="1" applyProtection="1">
      <alignment horizontal="left" vertical="center" wrapText="1"/>
      <protection locked="0"/>
    </xf>
    <xf numFmtId="176" fontId="28" fillId="0" borderId="0" xfId="51" applyNumberFormat="1" applyFont="1" applyFill="1" applyBorder="1" applyAlignment="1" applyProtection="1">
      <alignment horizontal="center" vertical="center" wrapText="1"/>
    </xf>
    <xf numFmtId="0" fontId="2" fillId="0" borderId="1" xfId="51" applyNumberFormat="1" applyFont="1" applyFill="1" applyBorder="1" applyAlignment="1" applyProtection="1">
      <alignment horizontal="center" vertical="center" wrapText="1"/>
    </xf>
    <xf numFmtId="176" fontId="2" fillId="0" borderId="2" xfId="51" applyNumberFormat="1" applyFont="1" applyFill="1" applyBorder="1" applyAlignment="1">
      <alignment horizontal="center" vertical="center" wrapText="1"/>
    </xf>
    <xf numFmtId="176" fontId="2" fillId="0" borderId="7" xfId="51" applyNumberFormat="1" applyFont="1" applyFill="1" applyBorder="1" applyAlignment="1">
      <alignment horizontal="center" vertical="center" wrapText="1"/>
    </xf>
    <xf numFmtId="176" fontId="25" fillId="0" borderId="1" xfId="54" applyNumberFormat="1" applyFont="1" applyFill="1" applyBorder="1" applyAlignment="1">
      <alignment horizontal="right" vertical="center" wrapText="1"/>
    </xf>
    <xf numFmtId="176" fontId="25" fillId="0" borderId="1" xfId="54" applyNumberFormat="1" applyFont="1" applyFill="1" applyBorder="1" applyAlignment="1">
      <alignment horizontal="center" vertical="center" wrapText="1"/>
    </xf>
    <xf numFmtId="176" fontId="26" fillId="0" borderId="1" xfId="51" applyNumberFormat="1" applyFont="1" applyFill="1" applyBorder="1" applyAlignment="1">
      <alignment horizontal="center" vertical="center" wrapText="1"/>
    </xf>
    <xf numFmtId="176" fontId="25" fillId="0" borderId="1" xfId="51" applyNumberFormat="1" applyFont="1" applyFill="1" applyBorder="1" applyAlignment="1">
      <alignment horizontal="center" vertical="center" wrapText="1"/>
    </xf>
    <xf numFmtId="0" fontId="29" fillId="0" borderId="1" xfId="54" applyNumberFormat="1" applyFont="1" applyFill="1" applyBorder="1" applyAlignment="1">
      <alignment horizontal="center" vertical="center" wrapText="1"/>
    </xf>
    <xf numFmtId="0" fontId="26" fillId="0" borderId="1" xfId="54" applyNumberFormat="1" applyFont="1" applyFill="1" applyBorder="1" applyAlignment="1">
      <alignment horizontal="center" vertical="center" wrapText="1"/>
    </xf>
    <xf numFmtId="0" fontId="25" fillId="0" borderId="1" xfId="54" applyNumberFormat="1" applyFont="1" applyFill="1" applyBorder="1" applyAlignment="1">
      <alignment horizontal="center" vertical="center"/>
    </xf>
    <xf numFmtId="176" fontId="3" fillId="0" borderId="1" xfId="51" applyNumberFormat="1" applyFont="1" applyFill="1" applyBorder="1" applyAlignment="1">
      <alignment horizontal="right" vertical="center" wrapText="1"/>
    </xf>
    <xf numFmtId="176" fontId="3" fillId="0" borderId="1" xfId="51" applyNumberFormat="1" applyFont="1" applyFill="1" applyBorder="1" applyAlignment="1">
      <alignment horizontal="center" vertical="center" wrapText="1"/>
    </xf>
    <xf numFmtId="176" fontId="30" fillId="0" borderId="1" xfId="51" applyNumberFormat="1" applyFont="1" applyFill="1" applyBorder="1" applyAlignment="1">
      <alignment horizontal="center" vertical="center" wrapText="1"/>
    </xf>
    <xf numFmtId="0" fontId="5" fillId="0" borderId="0" xfId="51" applyNumberFormat="1" applyFont="1" applyFill="1" applyBorder="1" applyAlignment="1">
      <alignment horizontal="center" vertical="center"/>
    </xf>
    <xf numFmtId="176" fontId="3" fillId="0" borderId="1" xfId="54" applyNumberFormat="1" applyFont="1" applyFill="1" applyBorder="1" applyAlignment="1">
      <alignment horizontal="right" vertical="center" wrapText="1"/>
    </xf>
    <xf numFmtId="176" fontId="5" fillId="0" borderId="1" xfId="51" applyNumberFormat="1" applyFont="1" applyFill="1" applyBorder="1" applyAlignment="1">
      <alignment horizontal="center" vertical="center" wrapText="1"/>
    </xf>
    <xf numFmtId="176" fontId="22" fillId="0" borderId="1" xfId="51" applyNumberFormat="1" applyFont="1" applyFill="1" applyBorder="1" applyAlignment="1">
      <alignment horizontal="center" vertical="center" wrapText="1"/>
    </xf>
    <xf numFmtId="0" fontId="22" fillId="0" borderId="1" xfId="54" applyNumberFormat="1" applyFont="1" applyFill="1" applyBorder="1" applyAlignment="1">
      <alignment horizontal="center" vertical="center" wrapText="1"/>
    </xf>
    <xf numFmtId="0" fontId="24" fillId="0" borderId="0" xfId="54" applyNumberFormat="1" applyFont="1" applyFill="1" applyBorder="1" applyAlignment="1">
      <alignment horizontal="center" vertical="center"/>
    </xf>
    <xf numFmtId="0" fontId="25" fillId="0" borderId="0" xfId="54" applyNumberFormat="1" applyFont="1" applyFill="1" applyBorder="1" applyAlignment="1">
      <alignment horizontal="center" vertical="center"/>
    </xf>
    <xf numFmtId="0" fontId="5" fillId="0" borderId="0" xfId="51" applyNumberFormat="1" applyFont="1" applyFill="1" applyBorder="1" applyAlignment="1">
      <alignment horizontal="center" vertical="center" wrapText="1"/>
    </xf>
    <xf numFmtId="0" fontId="26" fillId="0" borderId="0" xfId="54" applyNumberFormat="1" applyFont="1" applyFill="1" applyBorder="1" applyAlignment="1">
      <alignment horizontal="center" vertical="center"/>
    </xf>
    <xf numFmtId="0" fontId="25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26" fillId="0" borderId="1" xfId="54" applyNumberFormat="1" applyFont="1" applyFill="1" applyBorder="1" applyAlignment="1">
      <alignment vertical="center" wrapText="1"/>
    </xf>
    <xf numFmtId="0" fontId="5" fillId="0" borderId="1" xfId="50" applyFont="1" applyFill="1" applyBorder="1" applyAlignment="1" applyProtection="1">
      <alignment horizontal="left" vertical="center" wrapText="1"/>
      <protection locked="0"/>
    </xf>
    <xf numFmtId="0" fontId="26" fillId="0" borderId="1" xfId="54" applyNumberFormat="1" applyFont="1" applyFill="1" applyBorder="1" applyAlignment="1">
      <alignment horizontal="left" vertical="center" wrapText="1" indent="1"/>
    </xf>
    <xf numFmtId="176" fontId="25" fillId="0" borderId="1" xfId="54" applyNumberFormat="1" applyFont="1" applyFill="1" applyBorder="1" applyAlignment="1">
      <alignment horizontal="right" vertical="center"/>
    </xf>
    <xf numFmtId="176" fontId="25" fillId="0" borderId="1" xfId="54" applyNumberFormat="1" applyFont="1" applyFill="1" applyBorder="1" applyAlignment="1">
      <alignment horizontal="center" vertical="center"/>
    </xf>
    <xf numFmtId="0" fontId="25" fillId="0" borderId="1" xfId="54" applyNumberFormat="1" applyFont="1" applyFill="1" applyBorder="1" applyAlignment="1">
      <alignment horizontal="right" vertical="center"/>
    </xf>
    <xf numFmtId="176" fontId="24" fillId="0" borderId="0" xfId="51" applyNumberFormat="1" applyFont="1" applyFill="1" applyBorder="1" applyAlignment="1">
      <alignment horizontal="center" vertical="center" wrapText="1"/>
    </xf>
    <xf numFmtId="0" fontId="25" fillId="0" borderId="1" xfId="0" applyNumberFormat="1" applyFont="1" applyFill="1" applyBorder="1" applyAlignment="1">
      <alignment horizontal="center" vertical="center" wrapText="1"/>
    </xf>
    <xf numFmtId="176" fontId="22" fillId="0" borderId="1" xfId="52" applyNumberFormat="1" applyFont="1" applyFill="1" applyBorder="1" applyAlignment="1">
      <alignment horizontal="center" vertical="center"/>
    </xf>
    <xf numFmtId="176" fontId="22" fillId="0" borderId="1" xfId="51" applyNumberFormat="1" applyFont="1" applyFill="1" applyBorder="1" applyAlignment="1">
      <alignment horizontal="center" vertical="center"/>
    </xf>
    <xf numFmtId="0" fontId="24" fillId="0" borderId="1" xfId="54" applyNumberFormat="1" applyFont="1" applyFill="1" applyBorder="1" applyAlignment="1">
      <alignment horizontal="center" vertical="center" wrapText="1"/>
    </xf>
    <xf numFmtId="0" fontId="22" fillId="0" borderId="0" xfId="54" applyNumberFormat="1" applyFont="1" applyFill="1" applyBorder="1" applyAlignment="1">
      <alignment horizontal="right" vertical="center" wrapText="1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6" xfId="49"/>
    <cellStyle name="常规_需求汇总表（1-4）" xfId="50"/>
    <cellStyle name="常规_迪庆州" xfId="51"/>
    <cellStyle name="常规_维西县 (3)" xfId="52"/>
    <cellStyle name="常规 3 2" xfId="53"/>
    <cellStyle name="常规 100 2" xfId="54"/>
    <cellStyle name="常规 3 4" xfId="55"/>
    <cellStyle name="常规 2" xfId="56"/>
    <cellStyle name="常规 3" xfId="57"/>
    <cellStyle name="常规_Sheet1" xfId="58"/>
    <cellStyle name="常规_Sheet1_2" xfId="59"/>
    <cellStyle name="常规_Sheet1_3" xfId="60"/>
    <cellStyle name="常规_Sheet1_5" xfId="61"/>
    <cellStyle name="常规_全市瑞丽江调查表（附件3）" xfId="62"/>
    <cellStyle name="千位分隔 2" xfId="63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156"/>
  <sheetViews>
    <sheetView tabSelected="1" view="pageBreakPreview" zoomScale="55" zoomScaleNormal="70" workbookViewId="0">
      <pane ySplit="5" topLeftCell="A85" activePane="bottomLeft" state="frozen"/>
      <selection/>
      <selection pane="bottomLeft" activeCell="G88" sqref="G88"/>
    </sheetView>
  </sheetViews>
  <sheetFormatPr defaultColWidth="9" defaultRowHeight="14.25" customHeight="1"/>
  <cols>
    <col min="1" max="1" width="37.5" style="253" customWidth="1"/>
    <col min="2" max="3" width="8.625" style="254" customWidth="1"/>
    <col min="4" max="4" width="12" style="254" customWidth="1"/>
    <col min="5" max="6" width="12.125" style="254" customWidth="1"/>
    <col min="7" max="7" width="55.5" style="254" customWidth="1"/>
    <col min="8" max="9" width="11.125" style="254" customWidth="1"/>
    <col min="10" max="10" width="14.625" style="255" customWidth="1"/>
    <col min="11" max="11" width="14.5" style="256" customWidth="1"/>
    <col min="12" max="12" width="17.75" style="255" customWidth="1"/>
    <col min="13" max="13" width="14.125" style="256" customWidth="1"/>
    <col min="14" max="14" width="15.25" style="256" customWidth="1"/>
    <col min="15" max="15" width="14.125" style="256" customWidth="1"/>
    <col min="16" max="16" width="13.375" style="257" customWidth="1"/>
    <col min="17" max="17" width="11.5" style="246" customWidth="1"/>
    <col min="18" max="18" width="14" style="254" hidden="1" customWidth="1"/>
    <col min="19" max="19" width="19" style="254" hidden="1" customWidth="1"/>
    <col min="20" max="20" width="9" style="254" hidden="1" customWidth="1"/>
    <col min="21" max="21" width="12.875" style="254" hidden="1" customWidth="1"/>
    <col min="22" max="22" width="10.375" style="254" hidden="1" customWidth="1"/>
    <col min="23" max="23" width="19" style="254" hidden="1" customWidth="1"/>
    <col min="24" max="25" width="9" style="254" hidden="1" customWidth="1"/>
    <col min="26" max="226" width="9" style="254"/>
    <col min="227" max="251" width="9" style="258"/>
    <col min="252" max="253" width="9" style="259"/>
    <col min="254" max="254" width="37.5" style="259" customWidth="1"/>
    <col min="255" max="256" width="8.625" style="259" customWidth="1"/>
    <col min="257" max="257" width="12" style="259" customWidth="1"/>
    <col min="258" max="260" width="12.125" style="259" customWidth="1"/>
    <col min="261" max="261" width="55.5" style="259" customWidth="1"/>
    <col min="262" max="262" width="10.125" style="259" customWidth="1"/>
    <col min="263" max="263" width="11.125" style="259" customWidth="1"/>
    <col min="264" max="264" width="14.625" style="259" customWidth="1"/>
    <col min="265" max="265" width="15.375" style="259" customWidth="1"/>
    <col min="266" max="266" width="14.5" style="259" customWidth="1"/>
    <col min="267" max="268" width="14.125" style="259" customWidth="1"/>
    <col min="269" max="269" width="15.25" style="259" customWidth="1"/>
    <col min="270" max="270" width="14.125" style="259" customWidth="1"/>
    <col min="271" max="272" width="9" style="259" hidden="1" customWidth="1"/>
    <col min="273" max="509" width="9" style="259"/>
    <col min="510" max="510" width="37.5" style="259" customWidth="1"/>
    <col min="511" max="512" width="8.625" style="259" customWidth="1"/>
    <col min="513" max="513" width="12" style="259" customWidth="1"/>
    <col min="514" max="516" width="12.125" style="259" customWidth="1"/>
    <col min="517" max="517" width="55.5" style="259" customWidth="1"/>
    <col min="518" max="518" width="10.125" style="259" customWidth="1"/>
    <col min="519" max="519" width="11.125" style="259" customWidth="1"/>
    <col min="520" max="520" width="14.625" style="259" customWidth="1"/>
    <col min="521" max="521" width="15.375" style="259" customWidth="1"/>
    <col min="522" max="522" width="14.5" style="259" customWidth="1"/>
    <col min="523" max="524" width="14.125" style="259" customWidth="1"/>
    <col min="525" max="525" width="15.25" style="259" customWidth="1"/>
    <col min="526" max="526" width="14.125" style="259" customWidth="1"/>
    <col min="527" max="528" width="9" style="259" hidden="1" customWidth="1"/>
    <col min="529" max="765" width="9" style="259"/>
    <col min="766" max="766" width="37.5" style="259" customWidth="1"/>
    <col min="767" max="768" width="8.625" style="259" customWidth="1"/>
    <col min="769" max="769" width="12" style="259" customWidth="1"/>
    <col min="770" max="772" width="12.125" style="259" customWidth="1"/>
    <col min="773" max="773" width="55.5" style="259" customWidth="1"/>
    <col min="774" max="774" width="10.125" style="259" customWidth="1"/>
    <col min="775" max="775" width="11.125" style="259" customWidth="1"/>
    <col min="776" max="776" width="14.625" style="259" customWidth="1"/>
    <col min="777" max="777" width="15.375" style="259" customWidth="1"/>
    <col min="778" max="778" width="14.5" style="259" customWidth="1"/>
    <col min="779" max="780" width="14.125" style="259" customWidth="1"/>
    <col min="781" max="781" width="15.25" style="259" customWidth="1"/>
    <col min="782" max="782" width="14.125" style="259" customWidth="1"/>
    <col min="783" max="784" width="9" style="259" hidden="1" customWidth="1"/>
    <col min="785" max="1021" width="9" style="259"/>
    <col min="1022" max="1022" width="37.5" style="259" customWidth="1"/>
    <col min="1023" max="1024" width="8.625" style="259" customWidth="1"/>
    <col min="1025" max="1025" width="12" style="259" customWidth="1"/>
    <col min="1026" max="1028" width="12.125" style="259" customWidth="1"/>
    <col min="1029" max="1029" width="55.5" style="259" customWidth="1"/>
    <col min="1030" max="1030" width="10.125" style="259" customWidth="1"/>
    <col min="1031" max="1031" width="11.125" style="259" customWidth="1"/>
    <col min="1032" max="1032" width="14.625" style="259" customWidth="1"/>
    <col min="1033" max="1033" width="15.375" style="259" customWidth="1"/>
    <col min="1034" max="1034" width="14.5" style="259" customWidth="1"/>
    <col min="1035" max="1036" width="14.125" style="259" customWidth="1"/>
    <col min="1037" max="1037" width="15.25" style="259" customWidth="1"/>
    <col min="1038" max="1038" width="14.125" style="259" customWidth="1"/>
    <col min="1039" max="1040" width="9" style="259" hidden="1" customWidth="1"/>
    <col min="1041" max="1277" width="9" style="259"/>
    <col min="1278" max="1278" width="37.5" style="259" customWidth="1"/>
    <col min="1279" max="1280" width="8.625" style="259" customWidth="1"/>
    <col min="1281" max="1281" width="12" style="259" customWidth="1"/>
    <col min="1282" max="1284" width="12.125" style="259" customWidth="1"/>
    <col min="1285" max="1285" width="55.5" style="259" customWidth="1"/>
    <col min="1286" max="1286" width="10.125" style="259" customWidth="1"/>
    <col min="1287" max="1287" width="11.125" style="259" customWidth="1"/>
    <col min="1288" max="1288" width="14.625" style="259" customWidth="1"/>
    <col min="1289" max="1289" width="15.375" style="259" customWidth="1"/>
    <col min="1290" max="1290" width="14.5" style="259" customWidth="1"/>
    <col min="1291" max="1292" width="14.125" style="259" customWidth="1"/>
    <col min="1293" max="1293" width="15.25" style="259" customWidth="1"/>
    <col min="1294" max="1294" width="14.125" style="259" customWidth="1"/>
    <col min="1295" max="1296" width="9" style="259" hidden="1" customWidth="1"/>
    <col min="1297" max="1533" width="9" style="259"/>
    <col min="1534" max="1534" width="37.5" style="259" customWidth="1"/>
    <col min="1535" max="1536" width="8.625" style="259" customWidth="1"/>
    <col min="1537" max="1537" width="12" style="259" customWidth="1"/>
    <col min="1538" max="1540" width="12.125" style="259" customWidth="1"/>
    <col min="1541" max="1541" width="55.5" style="259" customWidth="1"/>
    <col min="1542" max="1542" width="10.125" style="259" customWidth="1"/>
    <col min="1543" max="1543" width="11.125" style="259" customWidth="1"/>
    <col min="1544" max="1544" width="14.625" style="259" customWidth="1"/>
    <col min="1545" max="1545" width="15.375" style="259" customWidth="1"/>
    <col min="1546" max="1546" width="14.5" style="259" customWidth="1"/>
    <col min="1547" max="1548" width="14.125" style="259" customWidth="1"/>
    <col min="1549" max="1549" width="15.25" style="259" customWidth="1"/>
    <col min="1550" max="1550" width="14.125" style="259" customWidth="1"/>
    <col min="1551" max="1552" width="9" style="259" hidden="1" customWidth="1"/>
    <col min="1553" max="1789" width="9" style="259"/>
    <col min="1790" max="1790" width="37.5" style="259" customWidth="1"/>
    <col min="1791" max="1792" width="8.625" style="259" customWidth="1"/>
    <col min="1793" max="1793" width="12" style="259" customWidth="1"/>
    <col min="1794" max="1796" width="12.125" style="259" customWidth="1"/>
    <col min="1797" max="1797" width="55.5" style="259" customWidth="1"/>
    <col min="1798" max="1798" width="10.125" style="259" customWidth="1"/>
    <col min="1799" max="1799" width="11.125" style="259" customWidth="1"/>
    <col min="1800" max="1800" width="14.625" style="259" customWidth="1"/>
    <col min="1801" max="1801" width="15.375" style="259" customWidth="1"/>
    <col min="1802" max="1802" width="14.5" style="259" customWidth="1"/>
    <col min="1803" max="1804" width="14.125" style="259" customWidth="1"/>
    <col min="1805" max="1805" width="15.25" style="259" customWidth="1"/>
    <col min="1806" max="1806" width="14.125" style="259" customWidth="1"/>
    <col min="1807" max="1808" width="9" style="259" hidden="1" customWidth="1"/>
    <col min="1809" max="2045" width="9" style="259"/>
    <col min="2046" max="2046" width="37.5" style="259" customWidth="1"/>
    <col min="2047" max="2048" width="8.625" style="259" customWidth="1"/>
    <col min="2049" max="2049" width="12" style="259" customWidth="1"/>
    <col min="2050" max="2052" width="12.125" style="259" customWidth="1"/>
    <col min="2053" max="2053" width="55.5" style="259" customWidth="1"/>
    <col min="2054" max="2054" width="10.125" style="259" customWidth="1"/>
    <col min="2055" max="2055" width="11.125" style="259" customWidth="1"/>
    <col min="2056" max="2056" width="14.625" style="259" customWidth="1"/>
    <col min="2057" max="2057" width="15.375" style="259" customWidth="1"/>
    <col min="2058" max="2058" width="14.5" style="259" customWidth="1"/>
    <col min="2059" max="2060" width="14.125" style="259" customWidth="1"/>
    <col min="2061" max="2061" width="15.25" style="259" customWidth="1"/>
    <col min="2062" max="2062" width="14.125" style="259" customWidth="1"/>
    <col min="2063" max="2064" width="9" style="259" hidden="1" customWidth="1"/>
    <col min="2065" max="2301" width="9" style="259"/>
    <col min="2302" max="2302" width="37.5" style="259" customWidth="1"/>
    <col min="2303" max="2304" width="8.625" style="259" customWidth="1"/>
    <col min="2305" max="2305" width="12" style="259" customWidth="1"/>
    <col min="2306" max="2308" width="12.125" style="259" customWidth="1"/>
    <col min="2309" max="2309" width="55.5" style="259" customWidth="1"/>
    <col min="2310" max="2310" width="10.125" style="259" customWidth="1"/>
    <col min="2311" max="2311" width="11.125" style="259" customWidth="1"/>
    <col min="2312" max="2312" width="14.625" style="259" customWidth="1"/>
    <col min="2313" max="2313" width="15.375" style="259" customWidth="1"/>
    <col min="2314" max="2314" width="14.5" style="259" customWidth="1"/>
    <col min="2315" max="2316" width="14.125" style="259" customWidth="1"/>
    <col min="2317" max="2317" width="15.25" style="259" customWidth="1"/>
    <col min="2318" max="2318" width="14.125" style="259" customWidth="1"/>
    <col min="2319" max="2320" width="9" style="259" hidden="1" customWidth="1"/>
    <col min="2321" max="2557" width="9" style="259"/>
    <col min="2558" max="2558" width="37.5" style="259" customWidth="1"/>
    <col min="2559" max="2560" width="8.625" style="259" customWidth="1"/>
    <col min="2561" max="2561" width="12" style="259" customWidth="1"/>
    <col min="2562" max="2564" width="12.125" style="259" customWidth="1"/>
    <col min="2565" max="2565" width="55.5" style="259" customWidth="1"/>
    <col min="2566" max="2566" width="10.125" style="259" customWidth="1"/>
    <col min="2567" max="2567" width="11.125" style="259" customWidth="1"/>
    <col min="2568" max="2568" width="14.625" style="259" customWidth="1"/>
    <col min="2569" max="2569" width="15.375" style="259" customWidth="1"/>
    <col min="2570" max="2570" width="14.5" style="259" customWidth="1"/>
    <col min="2571" max="2572" width="14.125" style="259" customWidth="1"/>
    <col min="2573" max="2573" width="15.25" style="259" customWidth="1"/>
    <col min="2574" max="2574" width="14.125" style="259" customWidth="1"/>
    <col min="2575" max="2576" width="9" style="259" hidden="1" customWidth="1"/>
    <col min="2577" max="2813" width="9" style="259"/>
    <col min="2814" max="2814" width="37.5" style="259" customWidth="1"/>
    <col min="2815" max="2816" width="8.625" style="259" customWidth="1"/>
    <col min="2817" max="2817" width="12" style="259" customWidth="1"/>
    <col min="2818" max="2820" width="12.125" style="259" customWidth="1"/>
    <col min="2821" max="2821" width="55.5" style="259" customWidth="1"/>
    <col min="2822" max="2822" width="10.125" style="259" customWidth="1"/>
    <col min="2823" max="2823" width="11.125" style="259" customWidth="1"/>
    <col min="2824" max="2824" width="14.625" style="259" customWidth="1"/>
    <col min="2825" max="2825" width="15.375" style="259" customWidth="1"/>
    <col min="2826" max="2826" width="14.5" style="259" customWidth="1"/>
    <col min="2827" max="2828" width="14.125" style="259" customWidth="1"/>
    <col min="2829" max="2829" width="15.25" style="259" customWidth="1"/>
    <col min="2830" max="2830" width="14.125" style="259" customWidth="1"/>
    <col min="2831" max="2832" width="9" style="259" hidden="1" customWidth="1"/>
    <col min="2833" max="3069" width="9" style="259"/>
    <col min="3070" max="3070" width="37.5" style="259" customWidth="1"/>
    <col min="3071" max="3072" width="8.625" style="259" customWidth="1"/>
    <col min="3073" max="3073" width="12" style="259" customWidth="1"/>
    <col min="3074" max="3076" width="12.125" style="259" customWidth="1"/>
    <col min="3077" max="3077" width="55.5" style="259" customWidth="1"/>
    <col min="3078" max="3078" width="10.125" style="259" customWidth="1"/>
    <col min="3079" max="3079" width="11.125" style="259" customWidth="1"/>
    <col min="3080" max="3080" width="14.625" style="259" customWidth="1"/>
    <col min="3081" max="3081" width="15.375" style="259" customWidth="1"/>
    <col min="3082" max="3082" width="14.5" style="259" customWidth="1"/>
    <col min="3083" max="3084" width="14.125" style="259" customWidth="1"/>
    <col min="3085" max="3085" width="15.25" style="259" customWidth="1"/>
    <col min="3086" max="3086" width="14.125" style="259" customWidth="1"/>
    <col min="3087" max="3088" width="9" style="259" hidden="1" customWidth="1"/>
    <col min="3089" max="3325" width="9" style="259"/>
    <col min="3326" max="3326" width="37.5" style="259" customWidth="1"/>
    <col min="3327" max="3328" width="8.625" style="259" customWidth="1"/>
    <col min="3329" max="3329" width="12" style="259" customWidth="1"/>
    <col min="3330" max="3332" width="12.125" style="259" customWidth="1"/>
    <col min="3333" max="3333" width="55.5" style="259" customWidth="1"/>
    <col min="3334" max="3334" width="10.125" style="259" customWidth="1"/>
    <col min="3335" max="3335" width="11.125" style="259" customWidth="1"/>
    <col min="3336" max="3336" width="14.625" style="259" customWidth="1"/>
    <col min="3337" max="3337" width="15.375" style="259" customWidth="1"/>
    <col min="3338" max="3338" width="14.5" style="259" customWidth="1"/>
    <col min="3339" max="3340" width="14.125" style="259" customWidth="1"/>
    <col min="3341" max="3341" width="15.25" style="259" customWidth="1"/>
    <col min="3342" max="3342" width="14.125" style="259" customWidth="1"/>
    <col min="3343" max="3344" width="9" style="259" hidden="1" customWidth="1"/>
    <col min="3345" max="3581" width="9" style="259"/>
    <col min="3582" max="3582" width="37.5" style="259" customWidth="1"/>
    <col min="3583" max="3584" width="8.625" style="259" customWidth="1"/>
    <col min="3585" max="3585" width="12" style="259" customWidth="1"/>
    <col min="3586" max="3588" width="12.125" style="259" customWidth="1"/>
    <col min="3589" max="3589" width="55.5" style="259" customWidth="1"/>
    <col min="3590" max="3590" width="10.125" style="259" customWidth="1"/>
    <col min="3591" max="3591" width="11.125" style="259" customWidth="1"/>
    <col min="3592" max="3592" width="14.625" style="259" customWidth="1"/>
    <col min="3593" max="3593" width="15.375" style="259" customWidth="1"/>
    <col min="3594" max="3594" width="14.5" style="259" customWidth="1"/>
    <col min="3595" max="3596" width="14.125" style="259" customWidth="1"/>
    <col min="3597" max="3597" width="15.25" style="259" customWidth="1"/>
    <col min="3598" max="3598" width="14.125" style="259" customWidth="1"/>
    <col min="3599" max="3600" width="9" style="259" hidden="1" customWidth="1"/>
    <col min="3601" max="3837" width="9" style="259"/>
    <col min="3838" max="3838" width="37.5" style="259" customWidth="1"/>
    <col min="3839" max="3840" width="8.625" style="259" customWidth="1"/>
    <col min="3841" max="3841" width="12" style="259" customWidth="1"/>
    <col min="3842" max="3844" width="12.125" style="259" customWidth="1"/>
    <col min="3845" max="3845" width="55.5" style="259" customWidth="1"/>
    <col min="3846" max="3846" width="10.125" style="259" customWidth="1"/>
    <col min="3847" max="3847" width="11.125" style="259" customWidth="1"/>
    <col min="3848" max="3848" width="14.625" style="259" customWidth="1"/>
    <col min="3849" max="3849" width="15.375" style="259" customWidth="1"/>
    <col min="3850" max="3850" width="14.5" style="259" customWidth="1"/>
    <col min="3851" max="3852" width="14.125" style="259" customWidth="1"/>
    <col min="3853" max="3853" width="15.25" style="259" customWidth="1"/>
    <col min="3854" max="3854" width="14.125" style="259" customWidth="1"/>
    <col min="3855" max="3856" width="9" style="259" hidden="1" customWidth="1"/>
    <col min="3857" max="4093" width="9" style="259"/>
    <col min="4094" max="4094" width="37.5" style="259" customWidth="1"/>
    <col min="4095" max="4096" width="8.625" style="259" customWidth="1"/>
    <col min="4097" max="4097" width="12" style="259" customWidth="1"/>
    <col min="4098" max="4100" width="12.125" style="259" customWidth="1"/>
    <col min="4101" max="4101" width="55.5" style="259" customWidth="1"/>
    <col min="4102" max="4102" width="10.125" style="259" customWidth="1"/>
    <col min="4103" max="4103" width="11.125" style="259" customWidth="1"/>
    <col min="4104" max="4104" width="14.625" style="259" customWidth="1"/>
    <col min="4105" max="4105" width="15.375" style="259" customWidth="1"/>
    <col min="4106" max="4106" width="14.5" style="259" customWidth="1"/>
    <col min="4107" max="4108" width="14.125" style="259" customWidth="1"/>
    <col min="4109" max="4109" width="15.25" style="259" customWidth="1"/>
    <col min="4110" max="4110" width="14.125" style="259" customWidth="1"/>
    <col min="4111" max="4112" width="9" style="259" hidden="1" customWidth="1"/>
    <col min="4113" max="4349" width="9" style="259"/>
    <col min="4350" max="4350" width="37.5" style="259" customWidth="1"/>
    <col min="4351" max="4352" width="8.625" style="259" customWidth="1"/>
    <col min="4353" max="4353" width="12" style="259" customWidth="1"/>
    <col min="4354" max="4356" width="12.125" style="259" customWidth="1"/>
    <col min="4357" max="4357" width="55.5" style="259" customWidth="1"/>
    <col min="4358" max="4358" width="10.125" style="259" customWidth="1"/>
    <col min="4359" max="4359" width="11.125" style="259" customWidth="1"/>
    <col min="4360" max="4360" width="14.625" style="259" customWidth="1"/>
    <col min="4361" max="4361" width="15.375" style="259" customWidth="1"/>
    <col min="4362" max="4362" width="14.5" style="259" customWidth="1"/>
    <col min="4363" max="4364" width="14.125" style="259" customWidth="1"/>
    <col min="4365" max="4365" width="15.25" style="259" customWidth="1"/>
    <col min="4366" max="4366" width="14.125" style="259" customWidth="1"/>
    <col min="4367" max="4368" width="9" style="259" hidden="1" customWidth="1"/>
    <col min="4369" max="4605" width="9" style="259"/>
    <col min="4606" max="4606" width="37.5" style="259" customWidth="1"/>
    <col min="4607" max="4608" width="8.625" style="259" customWidth="1"/>
    <col min="4609" max="4609" width="12" style="259" customWidth="1"/>
    <col min="4610" max="4612" width="12.125" style="259" customWidth="1"/>
    <col min="4613" max="4613" width="55.5" style="259" customWidth="1"/>
    <col min="4614" max="4614" width="10.125" style="259" customWidth="1"/>
    <col min="4615" max="4615" width="11.125" style="259" customWidth="1"/>
    <col min="4616" max="4616" width="14.625" style="259" customWidth="1"/>
    <col min="4617" max="4617" width="15.375" style="259" customWidth="1"/>
    <col min="4618" max="4618" width="14.5" style="259" customWidth="1"/>
    <col min="4619" max="4620" width="14.125" style="259" customWidth="1"/>
    <col min="4621" max="4621" width="15.25" style="259" customWidth="1"/>
    <col min="4622" max="4622" width="14.125" style="259" customWidth="1"/>
    <col min="4623" max="4624" width="9" style="259" hidden="1" customWidth="1"/>
    <col min="4625" max="4861" width="9" style="259"/>
    <col min="4862" max="4862" width="37.5" style="259" customWidth="1"/>
    <col min="4863" max="4864" width="8.625" style="259" customWidth="1"/>
    <col min="4865" max="4865" width="12" style="259" customWidth="1"/>
    <col min="4866" max="4868" width="12.125" style="259" customWidth="1"/>
    <col min="4869" max="4869" width="55.5" style="259" customWidth="1"/>
    <col min="4870" max="4870" width="10.125" style="259" customWidth="1"/>
    <col min="4871" max="4871" width="11.125" style="259" customWidth="1"/>
    <col min="4872" max="4872" width="14.625" style="259" customWidth="1"/>
    <col min="4873" max="4873" width="15.375" style="259" customWidth="1"/>
    <col min="4874" max="4874" width="14.5" style="259" customWidth="1"/>
    <col min="4875" max="4876" width="14.125" style="259" customWidth="1"/>
    <col min="4877" max="4877" width="15.25" style="259" customWidth="1"/>
    <col min="4878" max="4878" width="14.125" style="259" customWidth="1"/>
    <col min="4879" max="4880" width="9" style="259" hidden="1" customWidth="1"/>
    <col min="4881" max="5117" width="9" style="259"/>
    <col min="5118" max="5118" width="37.5" style="259" customWidth="1"/>
    <col min="5119" max="5120" width="8.625" style="259" customWidth="1"/>
    <col min="5121" max="5121" width="12" style="259" customWidth="1"/>
    <col min="5122" max="5124" width="12.125" style="259" customWidth="1"/>
    <col min="5125" max="5125" width="55.5" style="259" customWidth="1"/>
    <col min="5126" max="5126" width="10.125" style="259" customWidth="1"/>
    <col min="5127" max="5127" width="11.125" style="259" customWidth="1"/>
    <col min="5128" max="5128" width="14.625" style="259" customWidth="1"/>
    <col min="5129" max="5129" width="15.375" style="259" customWidth="1"/>
    <col min="5130" max="5130" width="14.5" style="259" customWidth="1"/>
    <col min="5131" max="5132" width="14.125" style="259" customWidth="1"/>
    <col min="5133" max="5133" width="15.25" style="259" customWidth="1"/>
    <col min="5134" max="5134" width="14.125" style="259" customWidth="1"/>
    <col min="5135" max="5136" width="9" style="259" hidden="1" customWidth="1"/>
    <col min="5137" max="5373" width="9" style="259"/>
    <col min="5374" max="5374" width="37.5" style="259" customWidth="1"/>
    <col min="5375" max="5376" width="8.625" style="259" customWidth="1"/>
    <col min="5377" max="5377" width="12" style="259" customWidth="1"/>
    <col min="5378" max="5380" width="12.125" style="259" customWidth="1"/>
    <col min="5381" max="5381" width="55.5" style="259" customWidth="1"/>
    <col min="5382" max="5382" width="10.125" style="259" customWidth="1"/>
    <col min="5383" max="5383" width="11.125" style="259" customWidth="1"/>
    <col min="5384" max="5384" width="14.625" style="259" customWidth="1"/>
    <col min="5385" max="5385" width="15.375" style="259" customWidth="1"/>
    <col min="5386" max="5386" width="14.5" style="259" customWidth="1"/>
    <col min="5387" max="5388" width="14.125" style="259" customWidth="1"/>
    <col min="5389" max="5389" width="15.25" style="259" customWidth="1"/>
    <col min="5390" max="5390" width="14.125" style="259" customWidth="1"/>
    <col min="5391" max="5392" width="9" style="259" hidden="1" customWidth="1"/>
    <col min="5393" max="5629" width="9" style="259"/>
    <col min="5630" max="5630" width="37.5" style="259" customWidth="1"/>
    <col min="5631" max="5632" width="8.625" style="259" customWidth="1"/>
    <col min="5633" max="5633" width="12" style="259" customWidth="1"/>
    <col min="5634" max="5636" width="12.125" style="259" customWidth="1"/>
    <col min="5637" max="5637" width="55.5" style="259" customWidth="1"/>
    <col min="5638" max="5638" width="10.125" style="259" customWidth="1"/>
    <col min="5639" max="5639" width="11.125" style="259" customWidth="1"/>
    <col min="5640" max="5640" width="14.625" style="259" customWidth="1"/>
    <col min="5641" max="5641" width="15.375" style="259" customWidth="1"/>
    <col min="5642" max="5642" width="14.5" style="259" customWidth="1"/>
    <col min="5643" max="5644" width="14.125" style="259" customWidth="1"/>
    <col min="5645" max="5645" width="15.25" style="259" customWidth="1"/>
    <col min="5646" max="5646" width="14.125" style="259" customWidth="1"/>
    <col min="5647" max="5648" width="9" style="259" hidden="1" customWidth="1"/>
    <col min="5649" max="5885" width="9" style="259"/>
    <col min="5886" max="5886" width="37.5" style="259" customWidth="1"/>
    <col min="5887" max="5888" width="8.625" style="259" customWidth="1"/>
    <col min="5889" max="5889" width="12" style="259" customWidth="1"/>
    <col min="5890" max="5892" width="12.125" style="259" customWidth="1"/>
    <col min="5893" max="5893" width="55.5" style="259" customWidth="1"/>
    <col min="5894" max="5894" width="10.125" style="259" customWidth="1"/>
    <col min="5895" max="5895" width="11.125" style="259" customWidth="1"/>
    <col min="5896" max="5896" width="14.625" style="259" customWidth="1"/>
    <col min="5897" max="5897" width="15.375" style="259" customWidth="1"/>
    <col min="5898" max="5898" width="14.5" style="259" customWidth="1"/>
    <col min="5899" max="5900" width="14.125" style="259" customWidth="1"/>
    <col min="5901" max="5901" width="15.25" style="259" customWidth="1"/>
    <col min="5902" max="5902" width="14.125" style="259" customWidth="1"/>
    <col min="5903" max="5904" width="9" style="259" hidden="1" customWidth="1"/>
    <col min="5905" max="6141" width="9" style="259"/>
    <col min="6142" max="6142" width="37.5" style="259" customWidth="1"/>
    <col min="6143" max="6144" width="8.625" style="259" customWidth="1"/>
    <col min="6145" max="6145" width="12" style="259" customWidth="1"/>
    <col min="6146" max="6148" width="12.125" style="259" customWidth="1"/>
    <col min="6149" max="6149" width="55.5" style="259" customWidth="1"/>
    <col min="6150" max="6150" width="10.125" style="259" customWidth="1"/>
    <col min="6151" max="6151" width="11.125" style="259" customWidth="1"/>
    <col min="6152" max="6152" width="14.625" style="259" customWidth="1"/>
    <col min="6153" max="6153" width="15.375" style="259" customWidth="1"/>
    <col min="6154" max="6154" width="14.5" style="259" customWidth="1"/>
    <col min="6155" max="6156" width="14.125" style="259" customWidth="1"/>
    <col min="6157" max="6157" width="15.25" style="259" customWidth="1"/>
    <col min="6158" max="6158" width="14.125" style="259" customWidth="1"/>
    <col min="6159" max="6160" width="9" style="259" hidden="1" customWidth="1"/>
    <col min="6161" max="6397" width="9" style="259"/>
    <col min="6398" max="6398" width="37.5" style="259" customWidth="1"/>
    <col min="6399" max="6400" width="8.625" style="259" customWidth="1"/>
    <col min="6401" max="6401" width="12" style="259" customWidth="1"/>
    <col min="6402" max="6404" width="12.125" style="259" customWidth="1"/>
    <col min="6405" max="6405" width="55.5" style="259" customWidth="1"/>
    <col min="6406" max="6406" width="10.125" style="259" customWidth="1"/>
    <col min="6407" max="6407" width="11.125" style="259" customWidth="1"/>
    <col min="6408" max="6408" width="14.625" style="259" customWidth="1"/>
    <col min="6409" max="6409" width="15.375" style="259" customWidth="1"/>
    <col min="6410" max="6410" width="14.5" style="259" customWidth="1"/>
    <col min="6411" max="6412" width="14.125" style="259" customWidth="1"/>
    <col min="6413" max="6413" width="15.25" style="259" customWidth="1"/>
    <col min="6414" max="6414" width="14.125" style="259" customWidth="1"/>
    <col min="6415" max="6416" width="9" style="259" hidden="1" customWidth="1"/>
    <col min="6417" max="6653" width="9" style="259"/>
    <col min="6654" max="6654" width="37.5" style="259" customWidth="1"/>
    <col min="6655" max="6656" width="8.625" style="259" customWidth="1"/>
    <col min="6657" max="6657" width="12" style="259" customWidth="1"/>
    <col min="6658" max="6660" width="12.125" style="259" customWidth="1"/>
    <col min="6661" max="6661" width="55.5" style="259" customWidth="1"/>
    <col min="6662" max="6662" width="10.125" style="259" customWidth="1"/>
    <col min="6663" max="6663" width="11.125" style="259" customWidth="1"/>
    <col min="6664" max="6664" width="14.625" style="259" customWidth="1"/>
    <col min="6665" max="6665" width="15.375" style="259" customWidth="1"/>
    <col min="6666" max="6666" width="14.5" style="259" customWidth="1"/>
    <col min="6667" max="6668" width="14.125" style="259" customWidth="1"/>
    <col min="6669" max="6669" width="15.25" style="259" customWidth="1"/>
    <col min="6670" max="6670" width="14.125" style="259" customWidth="1"/>
    <col min="6671" max="6672" width="9" style="259" hidden="1" customWidth="1"/>
    <col min="6673" max="6909" width="9" style="259"/>
    <col min="6910" max="6910" width="37.5" style="259" customWidth="1"/>
    <col min="6911" max="6912" width="8.625" style="259" customWidth="1"/>
    <col min="6913" max="6913" width="12" style="259" customWidth="1"/>
    <col min="6914" max="6916" width="12.125" style="259" customWidth="1"/>
    <col min="6917" max="6917" width="55.5" style="259" customWidth="1"/>
    <col min="6918" max="6918" width="10.125" style="259" customWidth="1"/>
    <col min="6919" max="6919" width="11.125" style="259" customWidth="1"/>
    <col min="6920" max="6920" width="14.625" style="259" customWidth="1"/>
    <col min="6921" max="6921" width="15.375" style="259" customWidth="1"/>
    <col min="6922" max="6922" width="14.5" style="259" customWidth="1"/>
    <col min="6923" max="6924" width="14.125" style="259" customWidth="1"/>
    <col min="6925" max="6925" width="15.25" style="259" customWidth="1"/>
    <col min="6926" max="6926" width="14.125" style="259" customWidth="1"/>
    <col min="6927" max="6928" width="9" style="259" hidden="1" customWidth="1"/>
    <col min="6929" max="7165" width="9" style="259"/>
    <col min="7166" max="7166" width="37.5" style="259" customWidth="1"/>
    <col min="7167" max="7168" width="8.625" style="259" customWidth="1"/>
    <col min="7169" max="7169" width="12" style="259" customWidth="1"/>
    <col min="7170" max="7172" width="12.125" style="259" customWidth="1"/>
    <col min="7173" max="7173" width="55.5" style="259" customWidth="1"/>
    <col min="7174" max="7174" width="10.125" style="259" customWidth="1"/>
    <col min="7175" max="7175" width="11.125" style="259" customWidth="1"/>
    <col min="7176" max="7176" width="14.625" style="259" customWidth="1"/>
    <col min="7177" max="7177" width="15.375" style="259" customWidth="1"/>
    <col min="7178" max="7178" width="14.5" style="259" customWidth="1"/>
    <col min="7179" max="7180" width="14.125" style="259" customWidth="1"/>
    <col min="7181" max="7181" width="15.25" style="259" customWidth="1"/>
    <col min="7182" max="7182" width="14.125" style="259" customWidth="1"/>
    <col min="7183" max="7184" width="9" style="259" hidden="1" customWidth="1"/>
    <col min="7185" max="7421" width="9" style="259"/>
    <col min="7422" max="7422" width="37.5" style="259" customWidth="1"/>
    <col min="7423" max="7424" width="8.625" style="259" customWidth="1"/>
    <col min="7425" max="7425" width="12" style="259" customWidth="1"/>
    <col min="7426" max="7428" width="12.125" style="259" customWidth="1"/>
    <col min="7429" max="7429" width="55.5" style="259" customWidth="1"/>
    <col min="7430" max="7430" width="10.125" style="259" customWidth="1"/>
    <col min="7431" max="7431" width="11.125" style="259" customWidth="1"/>
    <col min="7432" max="7432" width="14.625" style="259" customWidth="1"/>
    <col min="7433" max="7433" width="15.375" style="259" customWidth="1"/>
    <col min="7434" max="7434" width="14.5" style="259" customWidth="1"/>
    <col min="7435" max="7436" width="14.125" style="259" customWidth="1"/>
    <col min="7437" max="7437" width="15.25" style="259" customWidth="1"/>
    <col min="7438" max="7438" width="14.125" style="259" customWidth="1"/>
    <col min="7439" max="7440" width="9" style="259" hidden="1" customWidth="1"/>
    <col min="7441" max="7677" width="9" style="259"/>
    <col min="7678" max="7678" width="37.5" style="259" customWidth="1"/>
    <col min="7679" max="7680" width="8.625" style="259" customWidth="1"/>
    <col min="7681" max="7681" width="12" style="259" customWidth="1"/>
    <col min="7682" max="7684" width="12.125" style="259" customWidth="1"/>
    <col min="7685" max="7685" width="55.5" style="259" customWidth="1"/>
    <col min="7686" max="7686" width="10.125" style="259" customWidth="1"/>
    <col min="7687" max="7687" width="11.125" style="259" customWidth="1"/>
    <col min="7688" max="7688" width="14.625" style="259" customWidth="1"/>
    <col min="7689" max="7689" width="15.375" style="259" customWidth="1"/>
    <col min="7690" max="7690" width="14.5" style="259" customWidth="1"/>
    <col min="7691" max="7692" width="14.125" style="259" customWidth="1"/>
    <col min="7693" max="7693" width="15.25" style="259" customWidth="1"/>
    <col min="7694" max="7694" width="14.125" style="259" customWidth="1"/>
    <col min="7695" max="7696" width="9" style="259" hidden="1" customWidth="1"/>
    <col min="7697" max="7933" width="9" style="259"/>
    <col min="7934" max="7934" width="37.5" style="259" customWidth="1"/>
    <col min="7935" max="7936" width="8.625" style="259" customWidth="1"/>
    <col min="7937" max="7937" width="12" style="259" customWidth="1"/>
    <col min="7938" max="7940" width="12.125" style="259" customWidth="1"/>
    <col min="7941" max="7941" width="55.5" style="259" customWidth="1"/>
    <col min="7942" max="7942" width="10.125" style="259" customWidth="1"/>
    <col min="7943" max="7943" width="11.125" style="259" customWidth="1"/>
    <col min="7944" max="7944" width="14.625" style="259" customWidth="1"/>
    <col min="7945" max="7945" width="15.375" style="259" customWidth="1"/>
    <col min="7946" max="7946" width="14.5" style="259" customWidth="1"/>
    <col min="7947" max="7948" width="14.125" style="259" customWidth="1"/>
    <col min="7949" max="7949" width="15.25" style="259" customWidth="1"/>
    <col min="7950" max="7950" width="14.125" style="259" customWidth="1"/>
    <col min="7951" max="7952" width="9" style="259" hidden="1" customWidth="1"/>
    <col min="7953" max="8189" width="9" style="259"/>
    <col min="8190" max="8190" width="37.5" style="259" customWidth="1"/>
    <col min="8191" max="8192" width="8.625" style="259" customWidth="1"/>
    <col min="8193" max="8193" width="12" style="259" customWidth="1"/>
    <col min="8194" max="8196" width="12.125" style="259" customWidth="1"/>
    <col min="8197" max="8197" width="55.5" style="259" customWidth="1"/>
    <col min="8198" max="8198" width="10.125" style="259" customWidth="1"/>
    <col min="8199" max="8199" width="11.125" style="259" customWidth="1"/>
    <col min="8200" max="8200" width="14.625" style="259" customWidth="1"/>
    <col min="8201" max="8201" width="15.375" style="259" customWidth="1"/>
    <col min="8202" max="8202" width="14.5" style="259" customWidth="1"/>
    <col min="8203" max="8204" width="14.125" style="259" customWidth="1"/>
    <col min="8205" max="8205" width="15.25" style="259" customWidth="1"/>
    <col min="8206" max="8206" width="14.125" style="259" customWidth="1"/>
    <col min="8207" max="8208" width="9" style="259" hidden="1" customWidth="1"/>
    <col min="8209" max="8445" width="9" style="259"/>
    <col min="8446" max="8446" width="37.5" style="259" customWidth="1"/>
    <col min="8447" max="8448" width="8.625" style="259" customWidth="1"/>
    <col min="8449" max="8449" width="12" style="259" customWidth="1"/>
    <col min="8450" max="8452" width="12.125" style="259" customWidth="1"/>
    <col min="8453" max="8453" width="55.5" style="259" customWidth="1"/>
    <col min="8454" max="8454" width="10.125" style="259" customWidth="1"/>
    <col min="8455" max="8455" width="11.125" style="259" customWidth="1"/>
    <col min="8456" max="8456" width="14.625" style="259" customWidth="1"/>
    <col min="8457" max="8457" width="15.375" style="259" customWidth="1"/>
    <col min="8458" max="8458" width="14.5" style="259" customWidth="1"/>
    <col min="8459" max="8460" width="14.125" style="259" customWidth="1"/>
    <col min="8461" max="8461" width="15.25" style="259" customWidth="1"/>
    <col min="8462" max="8462" width="14.125" style="259" customWidth="1"/>
    <col min="8463" max="8464" width="9" style="259" hidden="1" customWidth="1"/>
    <col min="8465" max="8701" width="9" style="259"/>
    <col min="8702" max="8702" width="37.5" style="259" customWidth="1"/>
    <col min="8703" max="8704" width="8.625" style="259" customWidth="1"/>
    <col min="8705" max="8705" width="12" style="259" customWidth="1"/>
    <col min="8706" max="8708" width="12.125" style="259" customWidth="1"/>
    <col min="8709" max="8709" width="55.5" style="259" customWidth="1"/>
    <col min="8710" max="8710" width="10.125" style="259" customWidth="1"/>
    <col min="8711" max="8711" width="11.125" style="259" customWidth="1"/>
    <col min="8712" max="8712" width="14.625" style="259" customWidth="1"/>
    <col min="8713" max="8713" width="15.375" style="259" customWidth="1"/>
    <col min="8714" max="8714" width="14.5" style="259" customWidth="1"/>
    <col min="8715" max="8716" width="14.125" style="259" customWidth="1"/>
    <col min="8717" max="8717" width="15.25" style="259" customWidth="1"/>
    <col min="8718" max="8718" width="14.125" style="259" customWidth="1"/>
    <col min="8719" max="8720" width="9" style="259" hidden="1" customWidth="1"/>
    <col min="8721" max="8957" width="9" style="259"/>
    <col min="8958" max="8958" width="37.5" style="259" customWidth="1"/>
    <col min="8959" max="8960" width="8.625" style="259" customWidth="1"/>
    <col min="8961" max="8961" width="12" style="259" customWidth="1"/>
    <col min="8962" max="8964" width="12.125" style="259" customWidth="1"/>
    <col min="8965" max="8965" width="55.5" style="259" customWidth="1"/>
    <col min="8966" max="8966" width="10.125" style="259" customWidth="1"/>
    <col min="8967" max="8967" width="11.125" style="259" customWidth="1"/>
    <col min="8968" max="8968" width="14.625" style="259" customWidth="1"/>
    <col min="8969" max="8969" width="15.375" style="259" customWidth="1"/>
    <col min="8970" max="8970" width="14.5" style="259" customWidth="1"/>
    <col min="8971" max="8972" width="14.125" style="259" customWidth="1"/>
    <col min="8973" max="8973" width="15.25" style="259" customWidth="1"/>
    <col min="8974" max="8974" width="14.125" style="259" customWidth="1"/>
    <col min="8975" max="8976" width="9" style="259" hidden="1" customWidth="1"/>
    <col min="8977" max="9213" width="9" style="259"/>
    <col min="9214" max="9214" width="37.5" style="259" customWidth="1"/>
    <col min="9215" max="9216" width="8.625" style="259" customWidth="1"/>
    <col min="9217" max="9217" width="12" style="259" customWidth="1"/>
    <col min="9218" max="9220" width="12.125" style="259" customWidth="1"/>
    <col min="9221" max="9221" width="55.5" style="259" customWidth="1"/>
    <col min="9222" max="9222" width="10.125" style="259" customWidth="1"/>
    <col min="9223" max="9223" width="11.125" style="259" customWidth="1"/>
    <col min="9224" max="9224" width="14.625" style="259" customWidth="1"/>
    <col min="9225" max="9225" width="15.375" style="259" customWidth="1"/>
    <col min="9226" max="9226" width="14.5" style="259" customWidth="1"/>
    <col min="9227" max="9228" width="14.125" style="259" customWidth="1"/>
    <col min="9229" max="9229" width="15.25" style="259" customWidth="1"/>
    <col min="9230" max="9230" width="14.125" style="259" customWidth="1"/>
    <col min="9231" max="9232" width="9" style="259" hidden="1" customWidth="1"/>
    <col min="9233" max="9469" width="9" style="259"/>
    <col min="9470" max="9470" width="37.5" style="259" customWidth="1"/>
    <col min="9471" max="9472" width="8.625" style="259" customWidth="1"/>
    <col min="9473" max="9473" width="12" style="259" customWidth="1"/>
    <col min="9474" max="9476" width="12.125" style="259" customWidth="1"/>
    <col min="9477" max="9477" width="55.5" style="259" customWidth="1"/>
    <col min="9478" max="9478" width="10.125" style="259" customWidth="1"/>
    <col min="9479" max="9479" width="11.125" style="259" customWidth="1"/>
    <col min="9480" max="9480" width="14.625" style="259" customWidth="1"/>
    <col min="9481" max="9481" width="15.375" style="259" customWidth="1"/>
    <col min="9482" max="9482" width="14.5" style="259" customWidth="1"/>
    <col min="9483" max="9484" width="14.125" style="259" customWidth="1"/>
    <col min="9485" max="9485" width="15.25" style="259" customWidth="1"/>
    <col min="9486" max="9486" width="14.125" style="259" customWidth="1"/>
    <col min="9487" max="9488" width="9" style="259" hidden="1" customWidth="1"/>
    <col min="9489" max="9725" width="9" style="259"/>
    <col min="9726" max="9726" width="37.5" style="259" customWidth="1"/>
    <col min="9727" max="9728" width="8.625" style="259" customWidth="1"/>
    <col min="9729" max="9729" width="12" style="259" customWidth="1"/>
    <col min="9730" max="9732" width="12.125" style="259" customWidth="1"/>
    <col min="9733" max="9733" width="55.5" style="259" customWidth="1"/>
    <col min="9734" max="9734" width="10.125" style="259" customWidth="1"/>
    <col min="9735" max="9735" width="11.125" style="259" customWidth="1"/>
    <col min="9736" max="9736" width="14.625" style="259" customWidth="1"/>
    <col min="9737" max="9737" width="15.375" style="259" customWidth="1"/>
    <col min="9738" max="9738" width="14.5" style="259" customWidth="1"/>
    <col min="9739" max="9740" width="14.125" style="259" customWidth="1"/>
    <col min="9741" max="9741" width="15.25" style="259" customWidth="1"/>
    <col min="9742" max="9742" width="14.125" style="259" customWidth="1"/>
    <col min="9743" max="9744" width="9" style="259" hidden="1" customWidth="1"/>
    <col min="9745" max="9981" width="9" style="259"/>
    <col min="9982" max="9982" width="37.5" style="259" customWidth="1"/>
    <col min="9983" max="9984" width="8.625" style="259" customWidth="1"/>
    <col min="9985" max="9985" width="12" style="259" customWidth="1"/>
    <col min="9986" max="9988" width="12.125" style="259" customWidth="1"/>
    <col min="9989" max="9989" width="55.5" style="259" customWidth="1"/>
    <col min="9990" max="9990" width="10.125" style="259" customWidth="1"/>
    <col min="9991" max="9991" width="11.125" style="259" customWidth="1"/>
    <col min="9992" max="9992" width="14.625" style="259" customWidth="1"/>
    <col min="9993" max="9993" width="15.375" style="259" customWidth="1"/>
    <col min="9994" max="9994" width="14.5" style="259" customWidth="1"/>
    <col min="9995" max="9996" width="14.125" style="259" customWidth="1"/>
    <col min="9997" max="9997" width="15.25" style="259" customWidth="1"/>
    <col min="9998" max="9998" width="14.125" style="259" customWidth="1"/>
    <col min="9999" max="10000" width="9" style="259" hidden="1" customWidth="1"/>
    <col min="10001" max="10237" width="9" style="259"/>
    <col min="10238" max="10238" width="37.5" style="259" customWidth="1"/>
    <col min="10239" max="10240" width="8.625" style="259" customWidth="1"/>
    <col min="10241" max="10241" width="12" style="259" customWidth="1"/>
    <col min="10242" max="10244" width="12.125" style="259" customWidth="1"/>
    <col min="10245" max="10245" width="55.5" style="259" customWidth="1"/>
    <col min="10246" max="10246" width="10.125" style="259" customWidth="1"/>
    <col min="10247" max="10247" width="11.125" style="259" customWidth="1"/>
    <col min="10248" max="10248" width="14.625" style="259" customWidth="1"/>
    <col min="10249" max="10249" width="15.375" style="259" customWidth="1"/>
    <col min="10250" max="10250" width="14.5" style="259" customWidth="1"/>
    <col min="10251" max="10252" width="14.125" style="259" customWidth="1"/>
    <col min="10253" max="10253" width="15.25" style="259" customWidth="1"/>
    <col min="10254" max="10254" width="14.125" style="259" customWidth="1"/>
    <col min="10255" max="10256" width="9" style="259" hidden="1" customWidth="1"/>
    <col min="10257" max="10493" width="9" style="259"/>
    <col min="10494" max="10494" width="37.5" style="259" customWidth="1"/>
    <col min="10495" max="10496" width="8.625" style="259" customWidth="1"/>
    <col min="10497" max="10497" width="12" style="259" customWidth="1"/>
    <col min="10498" max="10500" width="12.125" style="259" customWidth="1"/>
    <col min="10501" max="10501" width="55.5" style="259" customWidth="1"/>
    <col min="10502" max="10502" width="10.125" style="259" customWidth="1"/>
    <col min="10503" max="10503" width="11.125" style="259" customWidth="1"/>
    <col min="10504" max="10504" width="14.625" style="259" customWidth="1"/>
    <col min="10505" max="10505" width="15.375" style="259" customWidth="1"/>
    <col min="10506" max="10506" width="14.5" style="259" customWidth="1"/>
    <col min="10507" max="10508" width="14.125" style="259" customWidth="1"/>
    <col min="10509" max="10509" width="15.25" style="259" customWidth="1"/>
    <col min="10510" max="10510" width="14.125" style="259" customWidth="1"/>
    <col min="10511" max="10512" width="9" style="259" hidden="1" customWidth="1"/>
    <col min="10513" max="10749" width="9" style="259"/>
    <col min="10750" max="10750" width="37.5" style="259" customWidth="1"/>
    <col min="10751" max="10752" width="8.625" style="259" customWidth="1"/>
    <col min="10753" max="10753" width="12" style="259" customWidth="1"/>
    <col min="10754" max="10756" width="12.125" style="259" customWidth="1"/>
    <col min="10757" max="10757" width="55.5" style="259" customWidth="1"/>
    <col min="10758" max="10758" width="10.125" style="259" customWidth="1"/>
    <col min="10759" max="10759" width="11.125" style="259" customWidth="1"/>
    <col min="10760" max="10760" width="14.625" style="259" customWidth="1"/>
    <col min="10761" max="10761" width="15.375" style="259" customWidth="1"/>
    <col min="10762" max="10762" width="14.5" style="259" customWidth="1"/>
    <col min="10763" max="10764" width="14.125" style="259" customWidth="1"/>
    <col min="10765" max="10765" width="15.25" style="259" customWidth="1"/>
    <col min="10766" max="10766" width="14.125" style="259" customWidth="1"/>
    <col min="10767" max="10768" width="9" style="259" hidden="1" customWidth="1"/>
    <col min="10769" max="11005" width="9" style="259"/>
    <col min="11006" max="11006" width="37.5" style="259" customWidth="1"/>
    <col min="11007" max="11008" width="8.625" style="259" customWidth="1"/>
    <col min="11009" max="11009" width="12" style="259" customWidth="1"/>
    <col min="11010" max="11012" width="12.125" style="259" customWidth="1"/>
    <col min="11013" max="11013" width="55.5" style="259" customWidth="1"/>
    <col min="11014" max="11014" width="10.125" style="259" customWidth="1"/>
    <col min="11015" max="11015" width="11.125" style="259" customWidth="1"/>
    <col min="11016" max="11016" width="14.625" style="259" customWidth="1"/>
    <col min="11017" max="11017" width="15.375" style="259" customWidth="1"/>
    <col min="11018" max="11018" width="14.5" style="259" customWidth="1"/>
    <col min="11019" max="11020" width="14.125" style="259" customWidth="1"/>
    <col min="11021" max="11021" width="15.25" style="259" customWidth="1"/>
    <col min="11022" max="11022" width="14.125" style="259" customWidth="1"/>
    <col min="11023" max="11024" width="9" style="259" hidden="1" customWidth="1"/>
    <col min="11025" max="11261" width="9" style="259"/>
    <col min="11262" max="11262" width="37.5" style="259" customWidth="1"/>
    <col min="11263" max="11264" width="8.625" style="259" customWidth="1"/>
    <col min="11265" max="11265" width="12" style="259" customWidth="1"/>
    <col min="11266" max="11268" width="12.125" style="259" customWidth="1"/>
    <col min="11269" max="11269" width="55.5" style="259" customWidth="1"/>
    <col min="11270" max="11270" width="10.125" style="259" customWidth="1"/>
    <col min="11271" max="11271" width="11.125" style="259" customWidth="1"/>
    <col min="11272" max="11272" width="14.625" style="259" customWidth="1"/>
    <col min="11273" max="11273" width="15.375" style="259" customWidth="1"/>
    <col min="11274" max="11274" width="14.5" style="259" customWidth="1"/>
    <col min="11275" max="11276" width="14.125" style="259" customWidth="1"/>
    <col min="11277" max="11277" width="15.25" style="259" customWidth="1"/>
    <col min="11278" max="11278" width="14.125" style="259" customWidth="1"/>
    <col min="11279" max="11280" width="9" style="259" hidden="1" customWidth="1"/>
    <col min="11281" max="11517" width="9" style="259"/>
    <col min="11518" max="11518" width="37.5" style="259" customWidth="1"/>
    <col min="11519" max="11520" width="8.625" style="259" customWidth="1"/>
    <col min="11521" max="11521" width="12" style="259" customWidth="1"/>
    <col min="11522" max="11524" width="12.125" style="259" customWidth="1"/>
    <col min="11525" max="11525" width="55.5" style="259" customWidth="1"/>
    <col min="11526" max="11526" width="10.125" style="259" customWidth="1"/>
    <col min="11527" max="11527" width="11.125" style="259" customWidth="1"/>
    <col min="11528" max="11528" width="14.625" style="259" customWidth="1"/>
    <col min="11529" max="11529" width="15.375" style="259" customWidth="1"/>
    <col min="11530" max="11530" width="14.5" style="259" customWidth="1"/>
    <col min="11531" max="11532" width="14.125" style="259" customWidth="1"/>
    <col min="11533" max="11533" width="15.25" style="259" customWidth="1"/>
    <col min="11534" max="11534" width="14.125" style="259" customWidth="1"/>
    <col min="11535" max="11536" width="9" style="259" hidden="1" customWidth="1"/>
    <col min="11537" max="11773" width="9" style="259"/>
    <col min="11774" max="11774" width="37.5" style="259" customWidth="1"/>
    <col min="11775" max="11776" width="8.625" style="259" customWidth="1"/>
    <col min="11777" max="11777" width="12" style="259" customWidth="1"/>
    <col min="11778" max="11780" width="12.125" style="259" customWidth="1"/>
    <col min="11781" max="11781" width="55.5" style="259" customWidth="1"/>
    <col min="11782" max="11782" width="10.125" style="259" customWidth="1"/>
    <col min="11783" max="11783" width="11.125" style="259" customWidth="1"/>
    <col min="11784" max="11784" width="14.625" style="259" customWidth="1"/>
    <col min="11785" max="11785" width="15.375" style="259" customWidth="1"/>
    <col min="11786" max="11786" width="14.5" style="259" customWidth="1"/>
    <col min="11787" max="11788" width="14.125" style="259" customWidth="1"/>
    <col min="11789" max="11789" width="15.25" style="259" customWidth="1"/>
    <col min="11790" max="11790" width="14.125" style="259" customWidth="1"/>
    <col min="11791" max="11792" width="9" style="259" hidden="1" customWidth="1"/>
    <col min="11793" max="12029" width="9" style="259"/>
    <col min="12030" max="12030" width="37.5" style="259" customWidth="1"/>
    <col min="12031" max="12032" width="8.625" style="259" customWidth="1"/>
    <col min="12033" max="12033" width="12" style="259" customWidth="1"/>
    <col min="12034" max="12036" width="12.125" style="259" customWidth="1"/>
    <col min="12037" max="12037" width="55.5" style="259" customWidth="1"/>
    <col min="12038" max="12038" width="10.125" style="259" customWidth="1"/>
    <col min="12039" max="12039" width="11.125" style="259" customWidth="1"/>
    <col min="12040" max="12040" width="14.625" style="259" customWidth="1"/>
    <col min="12041" max="12041" width="15.375" style="259" customWidth="1"/>
    <col min="12042" max="12042" width="14.5" style="259" customWidth="1"/>
    <col min="12043" max="12044" width="14.125" style="259" customWidth="1"/>
    <col min="12045" max="12045" width="15.25" style="259" customWidth="1"/>
    <col min="12046" max="12046" width="14.125" style="259" customWidth="1"/>
    <col min="12047" max="12048" width="9" style="259" hidden="1" customWidth="1"/>
    <col min="12049" max="12285" width="9" style="259"/>
    <col min="12286" max="12286" width="37.5" style="259" customWidth="1"/>
    <col min="12287" max="12288" width="8.625" style="259" customWidth="1"/>
    <col min="12289" max="12289" width="12" style="259" customWidth="1"/>
    <col min="12290" max="12292" width="12.125" style="259" customWidth="1"/>
    <col min="12293" max="12293" width="55.5" style="259" customWidth="1"/>
    <col min="12294" max="12294" width="10.125" style="259" customWidth="1"/>
    <col min="12295" max="12295" width="11.125" style="259" customWidth="1"/>
    <col min="12296" max="12296" width="14.625" style="259" customWidth="1"/>
    <col min="12297" max="12297" width="15.375" style="259" customWidth="1"/>
    <col min="12298" max="12298" width="14.5" style="259" customWidth="1"/>
    <col min="12299" max="12300" width="14.125" style="259" customWidth="1"/>
    <col min="12301" max="12301" width="15.25" style="259" customWidth="1"/>
    <col min="12302" max="12302" width="14.125" style="259" customWidth="1"/>
    <col min="12303" max="12304" width="9" style="259" hidden="1" customWidth="1"/>
    <col min="12305" max="12541" width="9" style="259"/>
    <col min="12542" max="12542" width="37.5" style="259" customWidth="1"/>
    <col min="12543" max="12544" width="8.625" style="259" customWidth="1"/>
    <col min="12545" max="12545" width="12" style="259" customWidth="1"/>
    <col min="12546" max="12548" width="12.125" style="259" customWidth="1"/>
    <col min="12549" max="12549" width="55.5" style="259" customWidth="1"/>
    <col min="12550" max="12550" width="10.125" style="259" customWidth="1"/>
    <col min="12551" max="12551" width="11.125" style="259" customWidth="1"/>
    <col min="12552" max="12552" width="14.625" style="259" customWidth="1"/>
    <col min="12553" max="12553" width="15.375" style="259" customWidth="1"/>
    <col min="12554" max="12554" width="14.5" style="259" customWidth="1"/>
    <col min="12555" max="12556" width="14.125" style="259" customWidth="1"/>
    <col min="12557" max="12557" width="15.25" style="259" customWidth="1"/>
    <col min="12558" max="12558" width="14.125" style="259" customWidth="1"/>
    <col min="12559" max="12560" width="9" style="259" hidden="1" customWidth="1"/>
    <col min="12561" max="12797" width="9" style="259"/>
    <col min="12798" max="12798" width="37.5" style="259" customWidth="1"/>
    <col min="12799" max="12800" width="8.625" style="259" customWidth="1"/>
    <col min="12801" max="12801" width="12" style="259" customWidth="1"/>
    <col min="12802" max="12804" width="12.125" style="259" customWidth="1"/>
    <col min="12805" max="12805" width="55.5" style="259" customWidth="1"/>
    <col min="12806" max="12806" width="10.125" style="259" customWidth="1"/>
    <col min="12807" max="12807" width="11.125" style="259" customWidth="1"/>
    <col min="12808" max="12808" width="14.625" style="259" customWidth="1"/>
    <col min="12809" max="12809" width="15.375" style="259" customWidth="1"/>
    <col min="12810" max="12810" width="14.5" style="259" customWidth="1"/>
    <col min="12811" max="12812" width="14.125" style="259" customWidth="1"/>
    <col min="12813" max="12813" width="15.25" style="259" customWidth="1"/>
    <col min="12814" max="12814" width="14.125" style="259" customWidth="1"/>
    <col min="12815" max="12816" width="9" style="259" hidden="1" customWidth="1"/>
    <col min="12817" max="13053" width="9" style="259"/>
    <col min="13054" max="13054" width="37.5" style="259" customWidth="1"/>
    <col min="13055" max="13056" width="8.625" style="259" customWidth="1"/>
    <col min="13057" max="13057" width="12" style="259" customWidth="1"/>
    <col min="13058" max="13060" width="12.125" style="259" customWidth="1"/>
    <col min="13061" max="13061" width="55.5" style="259" customWidth="1"/>
    <col min="13062" max="13062" width="10.125" style="259" customWidth="1"/>
    <col min="13063" max="13063" width="11.125" style="259" customWidth="1"/>
    <col min="13064" max="13064" width="14.625" style="259" customWidth="1"/>
    <col min="13065" max="13065" width="15.375" style="259" customWidth="1"/>
    <col min="13066" max="13066" width="14.5" style="259" customWidth="1"/>
    <col min="13067" max="13068" width="14.125" style="259" customWidth="1"/>
    <col min="13069" max="13069" width="15.25" style="259" customWidth="1"/>
    <col min="13070" max="13070" width="14.125" style="259" customWidth="1"/>
    <col min="13071" max="13072" width="9" style="259" hidden="1" customWidth="1"/>
    <col min="13073" max="13309" width="9" style="259"/>
    <col min="13310" max="13310" width="37.5" style="259" customWidth="1"/>
    <col min="13311" max="13312" width="8.625" style="259" customWidth="1"/>
    <col min="13313" max="13313" width="12" style="259" customWidth="1"/>
    <col min="13314" max="13316" width="12.125" style="259" customWidth="1"/>
    <col min="13317" max="13317" width="55.5" style="259" customWidth="1"/>
    <col min="13318" max="13318" width="10.125" style="259" customWidth="1"/>
    <col min="13319" max="13319" width="11.125" style="259" customWidth="1"/>
    <col min="13320" max="13320" width="14.625" style="259" customWidth="1"/>
    <col min="13321" max="13321" width="15.375" style="259" customWidth="1"/>
    <col min="13322" max="13322" width="14.5" style="259" customWidth="1"/>
    <col min="13323" max="13324" width="14.125" style="259" customWidth="1"/>
    <col min="13325" max="13325" width="15.25" style="259" customWidth="1"/>
    <col min="13326" max="13326" width="14.125" style="259" customWidth="1"/>
    <col min="13327" max="13328" width="9" style="259" hidden="1" customWidth="1"/>
    <col min="13329" max="13565" width="9" style="259"/>
    <col min="13566" max="13566" width="37.5" style="259" customWidth="1"/>
    <col min="13567" max="13568" width="8.625" style="259" customWidth="1"/>
    <col min="13569" max="13569" width="12" style="259" customWidth="1"/>
    <col min="13570" max="13572" width="12.125" style="259" customWidth="1"/>
    <col min="13573" max="13573" width="55.5" style="259" customWidth="1"/>
    <col min="13574" max="13574" width="10.125" style="259" customWidth="1"/>
    <col min="13575" max="13575" width="11.125" style="259" customWidth="1"/>
    <col min="13576" max="13576" width="14.625" style="259" customWidth="1"/>
    <col min="13577" max="13577" width="15.375" style="259" customWidth="1"/>
    <col min="13578" max="13578" width="14.5" style="259" customWidth="1"/>
    <col min="13579" max="13580" width="14.125" style="259" customWidth="1"/>
    <col min="13581" max="13581" width="15.25" style="259" customWidth="1"/>
    <col min="13582" max="13582" width="14.125" style="259" customWidth="1"/>
    <col min="13583" max="13584" width="9" style="259" hidden="1" customWidth="1"/>
    <col min="13585" max="13821" width="9" style="259"/>
    <col min="13822" max="13822" width="37.5" style="259" customWidth="1"/>
    <col min="13823" max="13824" width="8.625" style="259" customWidth="1"/>
    <col min="13825" max="13825" width="12" style="259" customWidth="1"/>
    <col min="13826" max="13828" width="12.125" style="259" customWidth="1"/>
    <col min="13829" max="13829" width="55.5" style="259" customWidth="1"/>
    <col min="13830" max="13830" width="10.125" style="259" customWidth="1"/>
    <col min="13831" max="13831" width="11.125" style="259" customWidth="1"/>
    <col min="13832" max="13832" width="14.625" style="259" customWidth="1"/>
    <col min="13833" max="13833" width="15.375" style="259" customWidth="1"/>
    <col min="13834" max="13834" width="14.5" style="259" customWidth="1"/>
    <col min="13835" max="13836" width="14.125" style="259" customWidth="1"/>
    <col min="13837" max="13837" width="15.25" style="259" customWidth="1"/>
    <col min="13838" max="13838" width="14.125" style="259" customWidth="1"/>
    <col min="13839" max="13840" width="9" style="259" hidden="1" customWidth="1"/>
    <col min="13841" max="14077" width="9" style="259"/>
    <col min="14078" max="14078" width="37.5" style="259" customWidth="1"/>
    <col min="14079" max="14080" width="8.625" style="259" customWidth="1"/>
    <col min="14081" max="14081" width="12" style="259" customWidth="1"/>
    <col min="14082" max="14084" width="12.125" style="259" customWidth="1"/>
    <col min="14085" max="14085" width="55.5" style="259" customWidth="1"/>
    <col min="14086" max="14086" width="10.125" style="259" customWidth="1"/>
    <col min="14087" max="14087" width="11.125" style="259" customWidth="1"/>
    <col min="14088" max="14088" width="14.625" style="259" customWidth="1"/>
    <col min="14089" max="14089" width="15.375" style="259" customWidth="1"/>
    <col min="14090" max="14090" width="14.5" style="259" customWidth="1"/>
    <col min="14091" max="14092" width="14.125" style="259" customWidth="1"/>
    <col min="14093" max="14093" width="15.25" style="259" customWidth="1"/>
    <col min="14094" max="14094" width="14.125" style="259" customWidth="1"/>
    <col min="14095" max="14096" width="9" style="259" hidden="1" customWidth="1"/>
    <col min="14097" max="14333" width="9" style="259"/>
    <col min="14334" max="14334" width="37.5" style="259" customWidth="1"/>
    <col min="14335" max="14336" width="8.625" style="259" customWidth="1"/>
    <col min="14337" max="14337" width="12" style="259" customWidth="1"/>
    <col min="14338" max="14340" width="12.125" style="259" customWidth="1"/>
    <col min="14341" max="14341" width="55.5" style="259" customWidth="1"/>
    <col min="14342" max="14342" width="10.125" style="259" customWidth="1"/>
    <col min="14343" max="14343" width="11.125" style="259" customWidth="1"/>
    <col min="14344" max="14344" width="14.625" style="259" customWidth="1"/>
    <col min="14345" max="14345" width="15.375" style="259" customWidth="1"/>
    <col min="14346" max="14346" width="14.5" style="259" customWidth="1"/>
    <col min="14347" max="14348" width="14.125" style="259" customWidth="1"/>
    <col min="14349" max="14349" width="15.25" style="259" customWidth="1"/>
    <col min="14350" max="14350" width="14.125" style="259" customWidth="1"/>
    <col min="14351" max="14352" width="9" style="259" hidden="1" customWidth="1"/>
    <col min="14353" max="14589" width="9" style="259"/>
    <col min="14590" max="14590" width="37.5" style="259" customWidth="1"/>
    <col min="14591" max="14592" width="8.625" style="259" customWidth="1"/>
    <col min="14593" max="14593" width="12" style="259" customWidth="1"/>
    <col min="14594" max="14596" width="12.125" style="259" customWidth="1"/>
    <col min="14597" max="14597" width="55.5" style="259" customWidth="1"/>
    <col min="14598" max="14598" width="10.125" style="259" customWidth="1"/>
    <col min="14599" max="14599" width="11.125" style="259" customWidth="1"/>
    <col min="14600" max="14600" width="14.625" style="259" customWidth="1"/>
    <col min="14601" max="14601" width="15.375" style="259" customWidth="1"/>
    <col min="14602" max="14602" width="14.5" style="259" customWidth="1"/>
    <col min="14603" max="14604" width="14.125" style="259" customWidth="1"/>
    <col min="14605" max="14605" width="15.25" style="259" customWidth="1"/>
    <col min="14606" max="14606" width="14.125" style="259" customWidth="1"/>
    <col min="14607" max="14608" width="9" style="259" hidden="1" customWidth="1"/>
    <col min="14609" max="14845" width="9" style="259"/>
    <col min="14846" max="14846" width="37.5" style="259" customWidth="1"/>
    <col min="14847" max="14848" width="8.625" style="259" customWidth="1"/>
    <col min="14849" max="14849" width="12" style="259" customWidth="1"/>
    <col min="14850" max="14852" width="12.125" style="259" customWidth="1"/>
    <col min="14853" max="14853" width="55.5" style="259" customWidth="1"/>
    <col min="14854" max="14854" width="10.125" style="259" customWidth="1"/>
    <col min="14855" max="14855" width="11.125" style="259" customWidth="1"/>
    <col min="14856" max="14856" width="14.625" style="259" customWidth="1"/>
    <col min="14857" max="14857" width="15.375" style="259" customWidth="1"/>
    <col min="14858" max="14858" width="14.5" style="259" customWidth="1"/>
    <col min="14859" max="14860" width="14.125" style="259" customWidth="1"/>
    <col min="14861" max="14861" width="15.25" style="259" customWidth="1"/>
    <col min="14862" max="14862" width="14.125" style="259" customWidth="1"/>
    <col min="14863" max="14864" width="9" style="259" hidden="1" customWidth="1"/>
    <col min="14865" max="15101" width="9" style="259"/>
    <col min="15102" max="15102" width="37.5" style="259" customWidth="1"/>
    <col min="15103" max="15104" width="8.625" style="259" customWidth="1"/>
    <col min="15105" max="15105" width="12" style="259" customWidth="1"/>
    <col min="15106" max="15108" width="12.125" style="259" customWidth="1"/>
    <col min="15109" max="15109" width="55.5" style="259" customWidth="1"/>
    <col min="15110" max="15110" width="10.125" style="259" customWidth="1"/>
    <col min="15111" max="15111" width="11.125" style="259" customWidth="1"/>
    <col min="15112" max="15112" width="14.625" style="259" customWidth="1"/>
    <col min="15113" max="15113" width="15.375" style="259" customWidth="1"/>
    <col min="15114" max="15114" width="14.5" style="259" customWidth="1"/>
    <col min="15115" max="15116" width="14.125" style="259" customWidth="1"/>
    <col min="15117" max="15117" width="15.25" style="259" customWidth="1"/>
    <col min="15118" max="15118" width="14.125" style="259" customWidth="1"/>
    <col min="15119" max="15120" width="9" style="259" hidden="1" customWidth="1"/>
    <col min="15121" max="15357" width="9" style="259"/>
    <col min="15358" max="15358" width="37.5" style="259" customWidth="1"/>
    <col min="15359" max="15360" width="8.625" style="259" customWidth="1"/>
    <col min="15361" max="15361" width="12" style="259" customWidth="1"/>
    <col min="15362" max="15364" width="12.125" style="259" customWidth="1"/>
    <col min="15365" max="15365" width="55.5" style="259" customWidth="1"/>
    <col min="15366" max="15366" width="10.125" style="259" customWidth="1"/>
    <col min="15367" max="15367" width="11.125" style="259" customWidth="1"/>
    <col min="15368" max="15368" width="14.625" style="259" customWidth="1"/>
    <col min="15369" max="15369" width="15.375" style="259" customWidth="1"/>
    <col min="15370" max="15370" width="14.5" style="259" customWidth="1"/>
    <col min="15371" max="15372" width="14.125" style="259" customWidth="1"/>
    <col min="15373" max="15373" width="15.25" style="259" customWidth="1"/>
    <col min="15374" max="15374" width="14.125" style="259" customWidth="1"/>
    <col min="15375" max="15376" width="9" style="259" hidden="1" customWidth="1"/>
    <col min="15377" max="15613" width="9" style="259"/>
    <col min="15614" max="15614" width="37.5" style="259" customWidth="1"/>
    <col min="15615" max="15616" width="8.625" style="259" customWidth="1"/>
    <col min="15617" max="15617" width="12" style="259" customWidth="1"/>
    <col min="15618" max="15620" width="12.125" style="259" customWidth="1"/>
    <col min="15621" max="15621" width="55.5" style="259" customWidth="1"/>
    <col min="15622" max="15622" width="10.125" style="259" customWidth="1"/>
    <col min="15623" max="15623" width="11.125" style="259" customWidth="1"/>
    <col min="15624" max="15624" width="14.625" style="259" customWidth="1"/>
    <col min="15625" max="15625" width="15.375" style="259" customWidth="1"/>
    <col min="15626" max="15626" width="14.5" style="259" customWidth="1"/>
    <col min="15627" max="15628" width="14.125" style="259" customWidth="1"/>
    <col min="15629" max="15629" width="15.25" style="259" customWidth="1"/>
    <col min="15630" max="15630" width="14.125" style="259" customWidth="1"/>
    <col min="15631" max="15632" width="9" style="259" hidden="1" customWidth="1"/>
    <col min="15633" max="15869" width="9" style="259"/>
    <col min="15870" max="15870" width="37.5" style="259" customWidth="1"/>
    <col min="15871" max="15872" width="8.625" style="259" customWidth="1"/>
    <col min="15873" max="15873" width="12" style="259" customWidth="1"/>
    <col min="15874" max="15876" width="12.125" style="259" customWidth="1"/>
    <col min="15877" max="15877" width="55.5" style="259" customWidth="1"/>
    <col min="15878" max="15878" width="10.125" style="259" customWidth="1"/>
    <col min="15879" max="15879" width="11.125" style="259" customWidth="1"/>
    <col min="15880" max="15880" width="14.625" style="259" customWidth="1"/>
    <col min="15881" max="15881" width="15.375" style="259" customWidth="1"/>
    <col min="15882" max="15882" width="14.5" style="259" customWidth="1"/>
    <col min="15883" max="15884" width="14.125" style="259" customWidth="1"/>
    <col min="15885" max="15885" width="15.25" style="259" customWidth="1"/>
    <col min="15886" max="15886" width="14.125" style="259" customWidth="1"/>
    <col min="15887" max="15888" width="9" style="259" hidden="1" customWidth="1"/>
    <col min="15889" max="16125" width="9" style="259"/>
    <col min="16126" max="16126" width="37.5" style="259" customWidth="1"/>
    <col min="16127" max="16128" width="8.625" style="259" customWidth="1"/>
    <col min="16129" max="16129" width="12" style="259" customWidth="1"/>
    <col min="16130" max="16132" width="12.125" style="259" customWidth="1"/>
    <col min="16133" max="16133" width="55.5" style="259" customWidth="1"/>
    <col min="16134" max="16134" width="10.125" style="259" customWidth="1"/>
    <col min="16135" max="16135" width="11.125" style="259" customWidth="1"/>
    <col min="16136" max="16136" width="14.625" style="259" customWidth="1"/>
    <col min="16137" max="16137" width="15.375" style="259" customWidth="1"/>
    <col min="16138" max="16138" width="14.5" style="259" customWidth="1"/>
    <col min="16139" max="16140" width="14.125" style="259" customWidth="1"/>
    <col min="16141" max="16141" width="15.25" style="259" customWidth="1"/>
    <col min="16142" max="16142" width="14.125" style="259" customWidth="1"/>
    <col min="16143" max="16144" width="9" style="259" hidden="1" customWidth="1"/>
    <col min="16145" max="16384" width="9" style="259"/>
  </cols>
  <sheetData>
    <row r="1" s="242" customFormat="1" ht="57" customHeight="1" spans="1:17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84"/>
      <c r="K1" s="284"/>
      <c r="L1" s="284"/>
      <c r="M1" s="284"/>
      <c r="N1" s="284"/>
      <c r="O1" s="284"/>
      <c r="P1" s="260"/>
      <c r="Q1" s="260"/>
    </row>
    <row r="2" s="243" customFormat="1" ht="32.1" customHeight="1" spans="1:17">
      <c r="A2" s="261" t="s">
        <v>1</v>
      </c>
      <c r="B2" s="261" t="s">
        <v>2</v>
      </c>
      <c r="C2" s="261" t="s">
        <v>3</v>
      </c>
      <c r="D2" s="262" t="s">
        <v>4</v>
      </c>
      <c r="E2" s="262"/>
      <c r="F2" s="262"/>
      <c r="G2" s="263" t="s">
        <v>5</v>
      </c>
      <c r="H2" s="264" t="s">
        <v>6</v>
      </c>
      <c r="I2" s="266"/>
      <c r="J2" s="264" t="s">
        <v>7</v>
      </c>
      <c r="K2" s="264"/>
      <c r="L2" s="264"/>
      <c r="M2" s="264" t="s">
        <v>8</v>
      </c>
      <c r="N2" s="264" t="s">
        <v>9</v>
      </c>
      <c r="O2" s="264" t="s">
        <v>10</v>
      </c>
      <c r="P2" s="285" t="s">
        <v>11</v>
      </c>
      <c r="Q2" s="285" t="s">
        <v>12</v>
      </c>
    </row>
    <row r="3" s="243" customFormat="1" ht="36.95" customHeight="1" spans="1:17">
      <c r="A3" s="261"/>
      <c r="B3" s="261"/>
      <c r="C3" s="261"/>
      <c r="D3" s="263" t="s">
        <v>13</v>
      </c>
      <c r="E3" s="262" t="s">
        <v>14</v>
      </c>
      <c r="F3" s="262" t="s">
        <v>15</v>
      </c>
      <c r="G3" s="265"/>
      <c r="H3" s="266"/>
      <c r="I3" s="266"/>
      <c r="J3" s="286" t="s">
        <v>13</v>
      </c>
      <c r="K3" s="264" t="s">
        <v>14</v>
      </c>
      <c r="L3" s="264" t="s">
        <v>15</v>
      </c>
      <c r="M3" s="264"/>
      <c r="N3" s="264"/>
      <c r="O3" s="264"/>
      <c r="P3" s="285"/>
      <c r="Q3" s="285"/>
    </row>
    <row r="4" s="244" customFormat="1" ht="46" spans="1:17">
      <c r="A4" s="261"/>
      <c r="B4" s="261"/>
      <c r="C4" s="261"/>
      <c r="D4" s="267"/>
      <c r="E4" s="262"/>
      <c r="F4" s="262"/>
      <c r="G4" s="267"/>
      <c r="H4" s="264" t="s">
        <v>16</v>
      </c>
      <c r="I4" s="264" t="s">
        <v>17</v>
      </c>
      <c r="J4" s="287"/>
      <c r="K4" s="264"/>
      <c r="L4" s="264"/>
      <c r="M4" s="264"/>
      <c r="N4" s="264"/>
      <c r="O4" s="264"/>
      <c r="P4" s="285"/>
      <c r="Q4" s="285"/>
    </row>
    <row r="5" s="245" customFormat="1" ht="45" customHeight="1" spans="1:226">
      <c r="A5" s="268" t="s">
        <v>13</v>
      </c>
      <c r="B5" s="269"/>
      <c r="C5" s="269"/>
      <c r="D5" s="269"/>
      <c r="E5" s="269"/>
      <c r="F5" s="269"/>
      <c r="G5" s="269"/>
      <c r="H5" s="269"/>
      <c r="I5" s="269"/>
      <c r="J5" s="288">
        <f>J6+J59+J68+J77+J87+J94+J97+J125</f>
        <v>136290.235033586</v>
      </c>
      <c r="K5" s="288">
        <f>K6+K59+K68+K77+K87+K94+K97+K125</f>
        <v>90083.8775552666</v>
      </c>
      <c r="L5" s="289">
        <f>L6+L59+L68+L77+L87+L94+L97+L125</f>
        <v>46206.3574783193</v>
      </c>
      <c r="M5" s="288"/>
      <c r="N5" s="288"/>
      <c r="O5" s="255"/>
      <c r="P5" s="269"/>
      <c r="Q5" s="302"/>
      <c r="R5" s="303" t="e">
        <f>J5-#REF!-K5-L5</f>
        <v>#REF!</v>
      </c>
      <c r="S5" s="303" t="e">
        <f>J5-#REF!-#REF!-'2019年'!K6</f>
        <v>#REF!</v>
      </c>
      <c r="T5" s="303" t="e">
        <f>#REF!-德钦县汇总!L5</f>
        <v>#REF!</v>
      </c>
      <c r="U5" s="303">
        <f>K5-德钦县汇总!M5</f>
        <v>9014.61481226298</v>
      </c>
      <c r="V5" s="303">
        <f>J5-M5-N5-O5</f>
        <v>136290.235033586</v>
      </c>
      <c r="W5" s="303" t="e">
        <f>J5-#REF!-'2019年'!K6-#REF!</f>
        <v>#REF!</v>
      </c>
      <c r="X5" s="303"/>
      <c r="Y5" s="303"/>
      <c r="Z5" s="303"/>
      <c r="AA5" s="303"/>
      <c r="AB5" s="303"/>
      <c r="AC5" s="303"/>
      <c r="AD5" s="303"/>
      <c r="AE5" s="303"/>
      <c r="AF5" s="303"/>
      <c r="AG5" s="303"/>
      <c r="AH5" s="303"/>
      <c r="AI5" s="303"/>
      <c r="AJ5" s="303"/>
      <c r="AK5" s="303"/>
      <c r="AL5" s="303"/>
      <c r="AM5" s="303"/>
      <c r="AN5" s="303"/>
      <c r="AO5" s="303"/>
      <c r="AP5" s="303"/>
      <c r="AQ5" s="303"/>
      <c r="AR5" s="303"/>
      <c r="AS5" s="303"/>
      <c r="AT5" s="303"/>
      <c r="AU5" s="303"/>
      <c r="AV5" s="303"/>
      <c r="AW5" s="303"/>
      <c r="AX5" s="303"/>
      <c r="AY5" s="303"/>
      <c r="AZ5" s="303"/>
      <c r="BA5" s="303"/>
      <c r="BB5" s="303"/>
      <c r="BC5" s="303"/>
      <c r="BD5" s="303"/>
      <c r="BE5" s="303"/>
      <c r="BF5" s="303"/>
      <c r="BG5" s="303"/>
      <c r="BH5" s="303"/>
      <c r="BI5" s="303"/>
      <c r="BJ5" s="303"/>
      <c r="BK5" s="303"/>
      <c r="BL5" s="303"/>
      <c r="BM5" s="303"/>
      <c r="BN5" s="303"/>
      <c r="BO5" s="303"/>
      <c r="BP5" s="303"/>
      <c r="BQ5" s="303"/>
      <c r="BR5" s="303"/>
      <c r="BS5" s="303"/>
      <c r="BT5" s="303"/>
      <c r="BU5" s="303"/>
      <c r="BV5" s="303"/>
      <c r="BW5" s="303"/>
      <c r="BX5" s="303"/>
      <c r="BY5" s="303"/>
      <c r="BZ5" s="303"/>
      <c r="CA5" s="303"/>
      <c r="CB5" s="303"/>
      <c r="CC5" s="303"/>
      <c r="CD5" s="303"/>
      <c r="CE5" s="303"/>
      <c r="CF5" s="303"/>
      <c r="CG5" s="303"/>
      <c r="CH5" s="303"/>
      <c r="CI5" s="303"/>
      <c r="CJ5" s="303"/>
      <c r="CK5" s="303"/>
      <c r="CL5" s="303"/>
      <c r="CM5" s="303"/>
      <c r="CN5" s="303"/>
      <c r="CO5" s="303"/>
      <c r="CP5" s="303"/>
      <c r="CQ5" s="303"/>
      <c r="CR5" s="303"/>
      <c r="CS5" s="303"/>
      <c r="CT5" s="303"/>
      <c r="CU5" s="303"/>
      <c r="CV5" s="303"/>
      <c r="CW5" s="303"/>
      <c r="CX5" s="303"/>
      <c r="CY5" s="303"/>
      <c r="CZ5" s="303"/>
      <c r="DA5" s="303"/>
      <c r="DB5" s="303"/>
      <c r="DC5" s="303"/>
      <c r="DD5" s="303"/>
      <c r="DE5" s="303"/>
      <c r="DF5" s="303"/>
      <c r="DG5" s="303"/>
      <c r="DH5" s="303"/>
      <c r="DI5" s="303"/>
      <c r="DJ5" s="303"/>
      <c r="DK5" s="303"/>
      <c r="DL5" s="303"/>
      <c r="DM5" s="303"/>
      <c r="DN5" s="303"/>
      <c r="DO5" s="303"/>
      <c r="DP5" s="303"/>
      <c r="DQ5" s="303"/>
      <c r="DR5" s="303"/>
      <c r="DS5" s="303"/>
      <c r="DT5" s="303"/>
      <c r="DU5" s="303"/>
      <c r="DV5" s="303"/>
      <c r="DW5" s="303"/>
      <c r="DX5" s="303"/>
      <c r="DY5" s="303"/>
      <c r="DZ5" s="303"/>
      <c r="EA5" s="303"/>
      <c r="EB5" s="303"/>
      <c r="EC5" s="303"/>
      <c r="ED5" s="303"/>
      <c r="EE5" s="303"/>
      <c r="EF5" s="303"/>
      <c r="EG5" s="303"/>
      <c r="EH5" s="303"/>
      <c r="EI5" s="303"/>
      <c r="EJ5" s="303"/>
      <c r="EK5" s="303"/>
      <c r="EL5" s="303"/>
      <c r="EM5" s="303"/>
      <c r="EN5" s="303"/>
      <c r="EO5" s="303"/>
      <c r="EP5" s="303"/>
      <c r="EQ5" s="303"/>
      <c r="ER5" s="303"/>
      <c r="ES5" s="303"/>
      <c r="ET5" s="303"/>
      <c r="EU5" s="303"/>
      <c r="EV5" s="303"/>
      <c r="EW5" s="303"/>
      <c r="EX5" s="303"/>
      <c r="EY5" s="303"/>
      <c r="EZ5" s="303"/>
      <c r="FA5" s="303"/>
      <c r="FB5" s="303"/>
      <c r="FC5" s="303"/>
      <c r="FD5" s="303"/>
      <c r="FE5" s="303"/>
      <c r="FF5" s="303"/>
      <c r="FG5" s="303"/>
      <c r="FH5" s="303"/>
      <c r="FI5" s="303"/>
      <c r="FJ5" s="303"/>
      <c r="FK5" s="303"/>
      <c r="FL5" s="303"/>
      <c r="FM5" s="303"/>
      <c r="FN5" s="303"/>
      <c r="FO5" s="303"/>
      <c r="FP5" s="303"/>
      <c r="FQ5" s="303"/>
      <c r="FR5" s="303"/>
      <c r="FS5" s="303"/>
      <c r="FT5" s="303"/>
      <c r="FU5" s="303"/>
      <c r="FV5" s="303"/>
      <c r="FW5" s="303"/>
      <c r="FX5" s="303"/>
      <c r="FY5" s="303"/>
      <c r="FZ5" s="303"/>
      <c r="GA5" s="303"/>
      <c r="GB5" s="303"/>
      <c r="GC5" s="303"/>
      <c r="GD5" s="303"/>
      <c r="GE5" s="303"/>
      <c r="GF5" s="303"/>
      <c r="GG5" s="303"/>
      <c r="GH5" s="303"/>
      <c r="GI5" s="303"/>
      <c r="GJ5" s="303"/>
      <c r="GK5" s="303"/>
      <c r="GL5" s="303"/>
      <c r="GM5" s="303"/>
      <c r="GN5" s="303"/>
      <c r="GO5" s="303"/>
      <c r="GP5" s="303"/>
      <c r="GQ5" s="303"/>
      <c r="GR5" s="303"/>
      <c r="GS5" s="303"/>
      <c r="GT5" s="303"/>
      <c r="GU5" s="303"/>
      <c r="GV5" s="303"/>
      <c r="GW5" s="303"/>
      <c r="GX5" s="303"/>
      <c r="GY5" s="303"/>
      <c r="GZ5" s="303"/>
      <c r="HA5" s="303"/>
      <c r="HB5" s="303"/>
      <c r="HC5" s="303"/>
      <c r="HD5" s="303"/>
      <c r="HE5" s="303"/>
      <c r="HF5" s="303"/>
      <c r="HG5" s="303"/>
      <c r="HH5" s="303"/>
      <c r="HI5" s="303"/>
      <c r="HJ5" s="303"/>
      <c r="HK5" s="303"/>
      <c r="HL5" s="303"/>
      <c r="HM5" s="303"/>
      <c r="HN5" s="303"/>
      <c r="HO5" s="303"/>
      <c r="HP5" s="303"/>
      <c r="HQ5" s="303"/>
      <c r="HR5" s="303"/>
    </row>
    <row r="6" s="246" customFormat="1" ht="45" customHeight="1" spans="1:21">
      <c r="A6" s="270" t="s">
        <v>18</v>
      </c>
      <c r="B6" s="269"/>
      <c r="C6" s="269"/>
      <c r="D6" s="269"/>
      <c r="E6" s="269"/>
      <c r="F6" s="269"/>
      <c r="G6" s="269"/>
      <c r="H6" s="269"/>
      <c r="I6" s="269"/>
      <c r="J6" s="289">
        <f>K6+L6</f>
        <v>23096.9621</v>
      </c>
      <c r="K6" s="289">
        <f>K7+K35+K44+K52</f>
        <v>16344.1921</v>
      </c>
      <c r="L6" s="289">
        <f t="shared" ref="K6:L6" si="0">L7+L35+L44+L52</f>
        <v>6752.77</v>
      </c>
      <c r="M6" s="290"/>
      <c r="N6" s="291"/>
      <c r="O6" s="291"/>
      <c r="P6" s="292" t="s">
        <v>19</v>
      </c>
      <c r="Q6" s="302"/>
      <c r="R6" s="303" t="e">
        <f>J6-#REF!-K6-L6</f>
        <v>#REF!</v>
      </c>
      <c r="S6" s="246">
        <f>J6-德钦县汇总!K9</f>
        <v>-10207.1874</v>
      </c>
      <c r="T6" s="246" t="e">
        <f>#REF!-德钦县汇总!L9</f>
        <v>#REF!</v>
      </c>
      <c r="U6" s="246">
        <f>K6-德钦县汇总!M9</f>
        <v>2403.0396</v>
      </c>
    </row>
    <row r="7" s="247" customFormat="1" ht="45" customHeight="1" spans="1:246">
      <c r="A7" s="271" t="s">
        <v>20</v>
      </c>
      <c r="B7" s="269" t="s">
        <v>21</v>
      </c>
      <c r="C7" s="269" t="s">
        <v>22</v>
      </c>
      <c r="D7" s="269">
        <f>E7+F7</f>
        <v>27920.53</v>
      </c>
      <c r="E7" s="269">
        <f t="shared" ref="E7:F7" si="1">E8+E18+E25</f>
        <v>23248.33</v>
      </c>
      <c r="F7" s="269">
        <f t="shared" si="1"/>
        <v>4672.2</v>
      </c>
      <c r="G7" s="269"/>
      <c r="H7" s="269"/>
      <c r="I7" s="269"/>
      <c r="J7" s="289">
        <f>K7+L7</f>
        <v>5894.6151</v>
      </c>
      <c r="K7" s="289">
        <f t="shared" ref="K7:L7" si="2">K8+K18+K25</f>
        <v>4754.3951</v>
      </c>
      <c r="L7" s="289">
        <f t="shared" si="2"/>
        <v>1140.22</v>
      </c>
      <c r="M7" s="290"/>
      <c r="N7" s="291"/>
      <c r="O7" s="291"/>
      <c r="P7" s="293" t="s">
        <v>23</v>
      </c>
      <c r="Q7" s="269"/>
      <c r="R7" s="303" t="e">
        <f>J7-#REF!-K7-L7</f>
        <v>#REF!</v>
      </c>
      <c r="S7" s="304"/>
      <c r="T7" s="304"/>
      <c r="U7" s="304"/>
      <c r="V7" s="304"/>
      <c r="W7" s="304"/>
      <c r="X7" s="304"/>
      <c r="Y7" s="304"/>
      <c r="Z7" s="304"/>
      <c r="AA7" s="304"/>
      <c r="AB7" s="304"/>
      <c r="AC7" s="304"/>
      <c r="AD7" s="304"/>
      <c r="AE7" s="304"/>
      <c r="AF7" s="304"/>
      <c r="AG7" s="304"/>
      <c r="AH7" s="304"/>
      <c r="AI7" s="304"/>
      <c r="AJ7" s="304"/>
      <c r="AK7" s="304"/>
      <c r="AL7" s="304"/>
      <c r="AM7" s="304"/>
      <c r="AN7" s="304"/>
      <c r="AO7" s="304"/>
      <c r="AP7" s="304"/>
      <c r="AQ7" s="304"/>
      <c r="AR7" s="304"/>
      <c r="AS7" s="304"/>
      <c r="AT7" s="304"/>
      <c r="AU7" s="304"/>
      <c r="AV7" s="304"/>
      <c r="AW7" s="304"/>
      <c r="AX7" s="304"/>
      <c r="AY7" s="304"/>
      <c r="AZ7" s="304"/>
      <c r="BA7" s="304"/>
      <c r="BB7" s="304"/>
      <c r="BC7" s="304"/>
      <c r="BD7" s="304"/>
      <c r="BE7" s="304"/>
      <c r="BF7" s="304"/>
      <c r="BG7" s="304"/>
      <c r="BH7" s="304"/>
      <c r="BI7" s="304"/>
      <c r="BJ7" s="304"/>
      <c r="BK7" s="304"/>
      <c r="BL7" s="304"/>
      <c r="BM7" s="304"/>
      <c r="BN7" s="304"/>
      <c r="BO7" s="304"/>
      <c r="BP7" s="304"/>
      <c r="BQ7" s="304"/>
      <c r="BR7" s="304"/>
      <c r="BS7" s="304"/>
      <c r="BT7" s="304"/>
      <c r="BU7" s="304"/>
      <c r="BV7" s="304"/>
      <c r="BW7" s="304"/>
      <c r="BX7" s="304"/>
      <c r="BY7" s="304"/>
      <c r="BZ7" s="304"/>
      <c r="CA7" s="304"/>
      <c r="CB7" s="304"/>
      <c r="CC7" s="304"/>
      <c r="CD7" s="304"/>
      <c r="CE7" s="304"/>
      <c r="CF7" s="304"/>
      <c r="CG7" s="304"/>
      <c r="CH7" s="304"/>
      <c r="CI7" s="304"/>
      <c r="CJ7" s="304"/>
      <c r="CK7" s="304"/>
      <c r="CL7" s="304"/>
      <c r="CM7" s="304"/>
      <c r="CN7" s="304"/>
      <c r="CO7" s="304"/>
      <c r="CP7" s="304"/>
      <c r="CQ7" s="304"/>
      <c r="CR7" s="304"/>
      <c r="CS7" s="304"/>
      <c r="CT7" s="304"/>
      <c r="CU7" s="304"/>
      <c r="CV7" s="304"/>
      <c r="CW7" s="304"/>
      <c r="CX7" s="304"/>
      <c r="CY7" s="304"/>
      <c r="CZ7" s="304"/>
      <c r="DA7" s="304"/>
      <c r="DB7" s="304"/>
      <c r="DC7" s="304"/>
      <c r="DD7" s="304"/>
      <c r="DE7" s="304"/>
      <c r="DF7" s="304"/>
      <c r="DG7" s="304"/>
      <c r="DH7" s="304"/>
      <c r="DI7" s="304"/>
      <c r="DJ7" s="304"/>
      <c r="DK7" s="304"/>
      <c r="DL7" s="304"/>
      <c r="DM7" s="304"/>
      <c r="DN7" s="304"/>
      <c r="DO7" s="304"/>
      <c r="DP7" s="304"/>
      <c r="DQ7" s="304"/>
      <c r="DR7" s="304"/>
      <c r="DS7" s="304"/>
      <c r="DT7" s="304"/>
      <c r="DU7" s="304"/>
      <c r="DV7" s="304"/>
      <c r="DW7" s="304"/>
      <c r="DX7" s="304"/>
      <c r="DY7" s="304"/>
      <c r="DZ7" s="304"/>
      <c r="EA7" s="304"/>
      <c r="EB7" s="304"/>
      <c r="EC7" s="304"/>
      <c r="ED7" s="304"/>
      <c r="EE7" s="304"/>
      <c r="EF7" s="304"/>
      <c r="EG7" s="304"/>
      <c r="EH7" s="304"/>
      <c r="EI7" s="304"/>
      <c r="EJ7" s="304"/>
      <c r="EK7" s="304"/>
      <c r="EL7" s="304"/>
      <c r="EM7" s="304"/>
      <c r="EN7" s="304"/>
      <c r="EO7" s="304"/>
      <c r="EP7" s="304"/>
      <c r="EQ7" s="304"/>
      <c r="ER7" s="304"/>
      <c r="ES7" s="304"/>
      <c r="ET7" s="304"/>
      <c r="EU7" s="304"/>
      <c r="EV7" s="304"/>
      <c r="EW7" s="304"/>
      <c r="EX7" s="304"/>
      <c r="EY7" s="304"/>
      <c r="EZ7" s="304"/>
      <c r="FA7" s="304"/>
      <c r="FB7" s="304"/>
      <c r="FC7" s="304"/>
      <c r="FD7" s="304"/>
      <c r="FE7" s="304"/>
      <c r="FF7" s="304"/>
      <c r="FG7" s="304"/>
      <c r="FH7" s="304"/>
      <c r="FI7" s="304"/>
      <c r="FJ7" s="304"/>
      <c r="FK7" s="304"/>
      <c r="FL7" s="304"/>
      <c r="FM7" s="304"/>
      <c r="FN7" s="304"/>
      <c r="FO7" s="304"/>
      <c r="FP7" s="304"/>
      <c r="FQ7" s="304"/>
      <c r="FR7" s="304"/>
      <c r="FS7" s="304"/>
      <c r="FT7" s="304"/>
      <c r="FU7" s="304"/>
      <c r="FV7" s="304"/>
      <c r="FW7" s="304"/>
      <c r="FX7" s="304"/>
      <c r="FY7" s="304"/>
      <c r="FZ7" s="304"/>
      <c r="GA7" s="304"/>
      <c r="GB7" s="304"/>
      <c r="GC7" s="304"/>
      <c r="GD7" s="304"/>
      <c r="GE7" s="304"/>
      <c r="GF7" s="304"/>
      <c r="GG7" s="304"/>
      <c r="GH7" s="304"/>
      <c r="GI7" s="304"/>
      <c r="GJ7" s="304"/>
      <c r="GK7" s="304"/>
      <c r="GL7" s="304"/>
      <c r="GM7" s="304"/>
      <c r="GN7" s="304"/>
      <c r="GO7" s="304"/>
      <c r="GP7" s="304"/>
      <c r="GQ7" s="304"/>
      <c r="GR7" s="304"/>
      <c r="GS7" s="304"/>
      <c r="GT7" s="304"/>
      <c r="GU7" s="304"/>
      <c r="GV7" s="304"/>
      <c r="GW7" s="304"/>
      <c r="GX7" s="304"/>
      <c r="GY7" s="304"/>
      <c r="GZ7" s="304"/>
      <c r="HA7" s="304"/>
      <c r="HB7" s="304"/>
      <c r="HC7" s="304"/>
      <c r="HD7" s="304"/>
      <c r="HE7" s="304"/>
      <c r="HF7" s="304"/>
      <c r="HG7" s="304"/>
      <c r="HH7" s="304"/>
      <c r="HI7" s="304"/>
      <c r="HJ7" s="304"/>
      <c r="HK7" s="304"/>
      <c r="HL7" s="304"/>
      <c r="HM7" s="304"/>
      <c r="HN7" s="304"/>
      <c r="HO7" s="304"/>
      <c r="HP7" s="304"/>
      <c r="HQ7" s="304"/>
      <c r="HR7" s="304"/>
      <c r="HS7" s="251"/>
      <c r="HT7" s="251"/>
      <c r="HU7" s="251"/>
      <c r="HV7" s="251"/>
      <c r="HW7" s="251"/>
      <c r="HX7" s="251"/>
      <c r="HY7" s="251"/>
      <c r="HZ7" s="251"/>
      <c r="IA7" s="251"/>
      <c r="IB7" s="251"/>
      <c r="IC7" s="251"/>
      <c r="ID7" s="251"/>
      <c r="IE7" s="251"/>
      <c r="IF7" s="251"/>
      <c r="IG7" s="251"/>
      <c r="IH7" s="251"/>
      <c r="II7" s="251"/>
      <c r="IJ7" s="251"/>
      <c r="IK7" s="251"/>
      <c r="IL7" s="251"/>
    </row>
    <row r="8" s="247" customFormat="1" ht="45" customHeight="1" spans="1:246">
      <c r="A8" s="271" t="s">
        <v>24</v>
      </c>
      <c r="B8" s="269" t="s">
        <v>21</v>
      </c>
      <c r="C8" s="269" t="s">
        <v>22</v>
      </c>
      <c r="D8" s="269">
        <f>E8+F8</f>
        <v>16027</v>
      </c>
      <c r="E8" s="269">
        <f t="shared" ref="E8:F8" si="3">E9+E10+E13+E15</f>
        <v>14681</v>
      </c>
      <c r="F8" s="269">
        <f t="shared" si="3"/>
        <v>1346</v>
      </c>
      <c r="G8" s="269"/>
      <c r="H8" s="269">
        <v>200</v>
      </c>
      <c r="I8" s="269">
        <v>796</v>
      </c>
      <c r="J8" s="289">
        <f>K8+L8</f>
        <v>4220.9155</v>
      </c>
      <c r="K8" s="289">
        <f>K9+K10+K11+K12+K13+K14+K15+K17</f>
        <v>3413.3155</v>
      </c>
      <c r="L8" s="289">
        <f>L9+L10+L11+L12+L13+L14+L15+L17</f>
        <v>807.6</v>
      </c>
      <c r="M8" s="291"/>
      <c r="N8" s="291"/>
      <c r="O8" s="291"/>
      <c r="P8" s="293" t="s">
        <v>25</v>
      </c>
      <c r="Q8" s="269"/>
      <c r="R8" s="303" t="e">
        <f>J8-#REF!-K8-L8</f>
        <v>#REF!</v>
      </c>
      <c r="S8" s="304"/>
      <c r="T8" s="304"/>
      <c r="U8" s="304"/>
      <c r="V8" s="304"/>
      <c r="W8" s="304"/>
      <c r="X8" s="304"/>
      <c r="Y8" s="304"/>
      <c r="Z8" s="304"/>
      <c r="AA8" s="304"/>
      <c r="AB8" s="304"/>
      <c r="AC8" s="304"/>
      <c r="AD8" s="304"/>
      <c r="AE8" s="304"/>
      <c r="AF8" s="304"/>
      <c r="AG8" s="304"/>
      <c r="AH8" s="304"/>
      <c r="AI8" s="304"/>
      <c r="AJ8" s="304"/>
      <c r="AK8" s="304"/>
      <c r="AL8" s="304"/>
      <c r="AM8" s="304"/>
      <c r="AN8" s="304"/>
      <c r="AO8" s="304"/>
      <c r="AP8" s="304"/>
      <c r="AQ8" s="304"/>
      <c r="AR8" s="304"/>
      <c r="AS8" s="304"/>
      <c r="AT8" s="304"/>
      <c r="AU8" s="304"/>
      <c r="AV8" s="304"/>
      <c r="AW8" s="304"/>
      <c r="AX8" s="304"/>
      <c r="AY8" s="304"/>
      <c r="AZ8" s="304"/>
      <c r="BA8" s="304"/>
      <c r="BB8" s="304"/>
      <c r="BC8" s="304"/>
      <c r="BD8" s="304"/>
      <c r="BE8" s="304"/>
      <c r="BF8" s="304"/>
      <c r="BG8" s="304"/>
      <c r="BH8" s="304"/>
      <c r="BI8" s="304"/>
      <c r="BJ8" s="304"/>
      <c r="BK8" s="304"/>
      <c r="BL8" s="304"/>
      <c r="BM8" s="304"/>
      <c r="BN8" s="304"/>
      <c r="BO8" s="304"/>
      <c r="BP8" s="304"/>
      <c r="BQ8" s="304"/>
      <c r="BR8" s="304"/>
      <c r="BS8" s="304"/>
      <c r="BT8" s="304"/>
      <c r="BU8" s="304"/>
      <c r="BV8" s="304"/>
      <c r="BW8" s="304"/>
      <c r="BX8" s="304"/>
      <c r="BY8" s="304"/>
      <c r="BZ8" s="304"/>
      <c r="CA8" s="304"/>
      <c r="CB8" s="304"/>
      <c r="CC8" s="304"/>
      <c r="CD8" s="304"/>
      <c r="CE8" s="304"/>
      <c r="CF8" s="304"/>
      <c r="CG8" s="304"/>
      <c r="CH8" s="304"/>
      <c r="CI8" s="304"/>
      <c r="CJ8" s="304"/>
      <c r="CK8" s="304"/>
      <c r="CL8" s="304"/>
      <c r="CM8" s="304"/>
      <c r="CN8" s="304"/>
      <c r="CO8" s="304"/>
      <c r="CP8" s="304"/>
      <c r="CQ8" s="304"/>
      <c r="CR8" s="304"/>
      <c r="CS8" s="304"/>
      <c r="CT8" s="304"/>
      <c r="CU8" s="304"/>
      <c r="CV8" s="304"/>
      <c r="CW8" s="304"/>
      <c r="CX8" s="304"/>
      <c r="CY8" s="304"/>
      <c r="CZ8" s="304"/>
      <c r="DA8" s="304"/>
      <c r="DB8" s="304"/>
      <c r="DC8" s="304"/>
      <c r="DD8" s="304"/>
      <c r="DE8" s="304"/>
      <c r="DF8" s="304"/>
      <c r="DG8" s="304"/>
      <c r="DH8" s="304"/>
      <c r="DI8" s="304"/>
      <c r="DJ8" s="304"/>
      <c r="DK8" s="304"/>
      <c r="DL8" s="304"/>
      <c r="DM8" s="304"/>
      <c r="DN8" s="304"/>
      <c r="DO8" s="304"/>
      <c r="DP8" s="304"/>
      <c r="DQ8" s="304"/>
      <c r="DR8" s="304"/>
      <c r="DS8" s="304"/>
      <c r="DT8" s="304"/>
      <c r="DU8" s="304"/>
      <c r="DV8" s="304"/>
      <c r="DW8" s="304"/>
      <c r="DX8" s="304"/>
      <c r="DY8" s="304"/>
      <c r="DZ8" s="304"/>
      <c r="EA8" s="304"/>
      <c r="EB8" s="304"/>
      <c r="EC8" s="304"/>
      <c r="ED8" s="304"/>
      <c r="EE8" s="304"/>
      <c r="EF8" s="304"/>
      <c r="EG8" s="304"/>
      <c r="EH8" s="304"/>
      <c r="EI8" s="304"/>
      <c r="EJ8" s="304"/>
      <c r="EK8" s="304"/>
      <c r="EL8" s="304"/>
      <c r="EM8" s="304"/>
      <c r="EN8" s="304"/>
      <c r="EO8" s="304"/>
      <c r="EP8" s="304"/>
      <c r="EQ8" s="304"/>
      <c r="ER8" s="304"/>
      <c r="ES8" s="304"/>
      <c r="ET8" s="304"/>
      <c r="EU8" s="304"/>
      <c r="EV8" s="304"/>
      <c r="EW8" s="304"/>
      <c r="EX8" s="304"/>
      <c r="EY8" s="304"/>
      <c r="EZ8" s="304"/>
      <c r="FA8" s="304"/>
      <c r="FB8" s="304"/>
      <c r="FC8" s="304"/>
      <c r="FD8" s="304"/>
      <c r="FE8" s="304"/>
      <c r="FF8" s="304"/>
      <c r="FG8" s="304"/>
      <c r="FH8" s="304"/>
      <c r="FI8" s="304"/>
      <c r="FJ8" s="304"/>
      <c r="FK8" s="304"/>
      <c r="FL8" s="304"/>
      <c r="FM8" s="304"/>
      <c r="FN8" s="304"/>
      <c r="FO8" s="304"/>
      <c r="FP8" s="304"/>
      <c r="FQ8" s="304"/>
      <c r="FR8" s="304"/>
      <c r="FS8" s="304"/>
      <c r="FT8" s="304"/>
      <c r="FU8" s="304"/>
      <c r="FV8" s="304"/>
      <c r="FW8" s="304"/>
      <c r="FX8" s="304"/>
      <c r="FY8" s="304"/>
      <c r="FZ8" s="304"/>
      <c r="GA8" s="304"/>
      <c r="GB8" s="304"/>
      <c r="GC8" s="304"/>
      <c r="GD8" s="304"/>
      <c r="GE8" s="304"/>
      <c r="GF8" s="304"/>
      <c r="GG8" s="304"/>
      <c r="GH8" s="304"/>
      <c r="GI8" s="304"/>
      <c r="GJ8" s="304"/>
      <c r="GK8" s="304"/>
      <c r="GL8" s="304"/>
      <c r="GM8" s="304"/>
      <c r="GN8" s="304"/>
      <c r="GO8" s="304"/>
      <c r="GP8" s="304"/>
      <c r="GQ8" s="304"/>
      <c r="GR8" s="304"/>
      <c r="GS8" s="304"/>
      <c r="GT8" s="304"/>
      <c r="GU8" s="304"/>
      <c r="GV8" s="304"/>
      <c r="GW8" s="304"/>
      <c r="GX8" s="304"/>
      <c r="GY8" s="304"/>
      <c r="GZ8" s="304"/>
      <c r="HA8" s="304"/>
      <c r="HB8" s="304"/>
      <c r="HC8" s="304"/>
      <c r="HD8" s="304"/>
      <c r="HE8" s="304"/>
      <c r="HF8" s="304"/>
      <c r="HG8" s="304"/>
      <c r="HH8" s="304"/>
      <c r="HI8" s="304"/>
      <c r="HJ8" s="304"/>
      <c r="HK8" s="304"/>
      <c r="HL8" s="304"/>
      <c r="HM8" s="304"/>
      <c r="HN8" s="304"/>
      <c r="HO8" s="304"/>
      <c r="HP8" s="304"/>
      <c r="HQ8" s="304"/>
      <c r="HR8" s="304"/>
      <c r="HS8" s="251"/>
      <c r="HT8" s="251"/>
      <c r="HU8" s="251"/>
      <c r="HV8" s="251"/>
      <c r="HW8" s="251"/>
      <c r="HX8" s="251"/>
      <c r="HY8" s="251"/>
      <c r="HZ8" s="251"/>
      <c r="IA8" s="251"/>
      <c r="IB8" s="251"/>
      <c r="IC8" s="251"/>
      <c r="ID8" s="251"/>
      <c r="IE8" s="251"/>
      <c r="IF8" s="251"/>
      <c r="IG8" s="251"/>
      <c r="IH8" s="251"/>
      <c r="II8" s="251"/>
      <c r="IJ8" s="251"/>
      <c r="IK8" s="251"/>
      <c r="IL8" s="251"/>
    </row>
    <row r="9" s="247" customFormat="1" ht="45" customHeight="1" spans="1:246">
      <c r="A9" s="272" t="s">
        <v>26</v>
      </c>
      <c r="B9" s="269" t="s">
        <v>21</v>
      </c>
      <c r="C9" s="269" t="s">
        <v>22</v>
      </c>
      <c r="D9" s="273">
        <f>E9+F9</f>
        <v>8715.7</v>
      </c>
      <c r="E9" s="269">
        <v>8715.7</v>
      </c>
      <c r="F9" s="273"/>
      <c r="G9" s="269" t="s">
        <v>27</v>
      </c>
      <c r="H9" s="269"/>
      <c r="I9" s="294"/>
      <c r="J9" s="289">
        <f>K9+L9</f>
        <v>305.0495</v>
      </c>
      <c r="K9" s="289">
        <v>305.0495</v>
      </c>
      <c r="L9" s="289"/>
      <c r="M9" s="290" t="s">
        <v>28</v>
      </c>
      <c r="N9" s="291"/>
      <c r="O9" s="291"/>
      <c r="P9" s="293" t="s">
        <v>25</v>
      </c>
      <c r="Q9" s="269"/>
      <c r="R9" s="303" t="e">
        <f>J9-#REF!-K9-L9</f>
        <v>#REF!</v>
      </c>
      <c r="S9" s="304"/>
      <c r="T9" s="304"/>
      <c r="U9" s="304"/>
      <c r="V9" s="304"/>
      <c r="W9" s="304"/>
      <c r="X9" s="304"/>
      <c r="Y9" s="304"/>
      <c r="Z9" s="304"/>
      <c r="AA9" s="304"/>
      <c r="AB9" s="304"/>
      <c r="AC9" s="304"/>
      <c r="AD9" s="304"/>
      <c r="AE9" s="304"/>
      <c r="AF9" s="304"/>
      <c r="AG9" s="304"/>
      <c r="AH9" s="304"/>
      <c r="AI9" s="304"/>
      <c r="AJ9" s="304"/>
      <c r="AK9" s="304"/>
      <c r="AL9" s="304"/>
      <c r="AM9" s="304"/>
      <c r="AN9" s="304"/>
      <c r="AO9" s="304"/>
      <c r="AP9" s="304"/>
      <c r="AQ9" s="304"/>
      <c r="AR9" s="304"/>
      <c r="AS9" s="304"/>
      <c r="AT9" s="304"/>
      <c r="AU9" s="304"/>
      <c r="AV9" s="304"/>
      <c r="AW9" s="304"/>
      <c r="AX9" s="304"/>
      <c r="AY9" s="304"/>
      <c r="AZ9" s="304"/>
      <c r="BA9" s="304"/>
      <c r="BB9" s="304"/>
      <c r="BC9" s="304"/>
      <c r="BD9" s="304"/>
      <c r="BE9" s="304"/>
      <c r="BF9" s="304"/>
      <c r="BG9" s="304"/>
      <c r="BH9" s="304"/>
      <c r="BI9" s="304"/>
      <c r="BJ9" s="304"/>
      <c r="BK9" s="304"/>
      <c r="BL9" s="304"/>
      <c r="BM9" s="304"/>
      <c r="BN9" s="304"/>
      <c r="BO9" s="304"/>
      <c r="BP9" s="304"/>
      <c r="BQ9" s="304"/>
      <c r="BR9" s="304"/>
      <c r="BS9" s="304"/>
      <c r="BT9" s="304"/>
      <c r="BU9" s="304"/>
      <c r="BV9" s="304"/>
      <c r="BW9" s="304"/>
      <c r="BX9" s="304"/>
      <c r="BY9" s="304"/>
      <c r="BZ9" s="304"/>
      <c r="CA9" s="304"/>
      <c r="CB9" s="304"/>
      <c r="CC9" s="304"/>
      <c r="CD9" s="304"/>
      <c r="CE9" s="304"/>
      <c r="CF9" s="304"/>
      <c r="CG9" s="304"/>
      <c r="CH9" s="304"/>
      <c r="CI9" s="304"/>
      <c r="CJ9" s="304"/>
      <c r="CK9" s="304"/>
      <c r="CL9" s="304"/>
      <c r="CM9" s="304"/>
      <c r="CN9" s="304"/>
      <c r="CO9" s="304"/>
      <c r="CP9" s="304"/>
      <c r="CQ9" s="304"/>
      <c r="CR9" s="304"/>
      <c r="CS9" s="304"/>
      <c r="CT9" s="304"/>
      <c r="CU9" s="304"/>
      <c r="CV9" s="304"/>
      <c r="CW9" s="304"/>
      <c r="CX9" s="304"/>
      <c r="CY9" s="304"/>
      <c r="CZ9" s="304"/>
      <c r="DA9" s="304"/>
      <c r="DB9" s="304"/>
      <c r="DC9" s="304"/>
      <c r="DD9" s="304"/>
      <c r="DE9" s="304"/>
      <c r="DF9" s="304"/>
      <c r="DG9" s="304"/>
      <c r="DH9" s="304"/>
      <c r="DI9" s="304"/>
      <c r="DJ9" s="304"/>
      <c r="DK9" s="304"/>
      <c r="DL9" s="304"/>
      <c r="DM9" s="304"/>
      <c r="DN9" s="304"/>
      <c r="DO9" s="304"/>
      <c r="DP9" s="304"/>
      <c r="DQ9" s="304"/>
      <c r="DR9" s="304"/>
      <c r="DS9" s="304"/>
      <c r="DT9" s="304"/>
      <c r="DU9" s="304"/>
      <c r="DV9" s="304"/>
      <c r="DW9" s="304"/>
      <c r="DX9" s="304"/>
      <c r="DY9" s="304"/>
      <c r="DZ9" s="304"/>
      <c r="EA9" s="304"/>
      <c r="EB9" s="304"/>
      <c r="EC9" s="304"/>
      <c r="ED9" s="304"/>
      <c r="EE9" s="304"/>
      <c r="EF9" s="304"/>
      <c r="EG9" s="304"/>
      <c r="EH9" s="304"/>
      <c r="EI9" s="304"/>
      <c r="EJ9" s="304"/>
      <c r="EK9" s="304"/>
      <c r="EL9" s="304"/>
      <c r="EM9" s="304"/>
      <c r="EN9" s="304"/>
      <c r="EO9" s="304"/>
      <c r="EP9" s="304"/>
      <c r="EQ9" s="304"/>
      <c r="ER9" s="304"/>
      <c r="ES9" s="304"/>
      <c r="ET9" s="304"/>
      <c r="EU9" s="304"/>
      <c r="EV9" s="304"/>
      <c r="EW9" s="304"/>
      <c r="EX9" s="304"/>
      <c r="EY9" s="304"/>
      <c r="EZ9" s="304"/>
      <c r="FA9" s="304"/>
      <c r="FB9" s="304"/>
      <c r="FC9" s="304"/>
      <c r="FD9" s="304"/>
      <c r="FE9" s="304"/>
      <c r="FF9" s="304"/>
      <c r="FG9" s="304"/>
      <c r="FH9" s="304"/>
      <c r="FI9" s="304"/>
      <c r="FJ9" s="304"/>
      <c r="FK9" s="304"/>
      <c r="FL9" s="304"/>
      <c r="FM9" s="304"/>
      <c r="FN9" s="304"/>
      <c r="FO9" s="304"/>
      <c r="FP9" s="304"/>
      <c r="FQ9" s="304"/>
      <c r="FR9" s="304"/>
      <c r="FS9" s="304"/>
      <c r="FT9" s="304"/>
      <c r="FU9" s="304"/>
      <c r="FV9" s="304"/>
      <c r="FW9" s="304"/>
      <c r="FX9" s="304"/>
      <c r="FY9" s="304"/>
      <c r="FZ9" s="304"/>
      <c r="GA9" s="304"/>
      <c r="GB9" s="304"/>
      <c r="GC9" s="304"/>
      <c r="GD9" s="304"/>
      <c r="GE9" s="304"/>
      <c r="GF9" s="304"/>
      <c r="GG9" s="304"/>
      <c r="GH9" s="304"/>
      <c r="GI9" s="304"/>
      <c r="GJ9" s="304"/>
      <c r="GK9" s="304"/>
      <c r="GL9" s="304"/>
      <c r="GM9" s="304"/>
      <c r="GN9" s="304"/>
      <c r="GO9" s="304"/>
      <c r="GP9" s="304"/>
      <c r="GQ9" s="304"/>
      <c r="GR9" s="304"/>
      <c r="GS9" s="304"/>
      <c r="GT9" s="304"/>
      <c r="GU9" s="304"/>
      <c r="GV9" s="304"/>
      <c r="GW9" s="304"/>
      <c r="GX9" s="304"/>
      <c r="GY9" s="304"/>
      <c r="GZ9" s="304"/>
      <c r="HA9" s="304"/>
      <c r="HB9" s="304"/>
      <c r="HC9" s="304"/>
      <c r="HD9" s="304"/>
      <c r="HE9" s="304"/>
      <c r="HF9" s="304"/>
      <c r="HG9" s="304"/>
      <c r="HH9" s="304"/>
      <c r="HI9" s="304"/>
      <c r="HJ9" s="304"/>
      <c r="HK9" s="304"/>
      <c r="HL9" s="304"/>
      <c r="HM9" s="304"/>
      <c r="HN9" s="304"/>
      <c r="HO9" s="304"/>
      <c r="HP9" s="304"/>
      <c r="HQ9" s="304"/>
      <c r="HR9" s="304"/>
      <c r="HS9" s="251"/>
      <c r="HT9" s="251"/>
      <c r="HU9" s="251"/>
      <c r="HV9" s="251"/>
      <c r="HW9" s="251"/>
      <c r="HX9" s="251"/>
      <c r="HY9" s="251"/>
      <c r="HZ9" s="251"/>
      <c r="IA9" s="251"/>
      <c r="IB9" s="251"/>
      <c r="IC9" s="251"/>
      <c r="ID9" s="251"/>
      <c r="IE9" s="251"/>
      <c r="IF9" s="251"/>
      <c r="IG9" s="251"/>
      <c r="IH9" s="251"/>
      <c r="II9" s="251"/>
      <c r="IJ9" s="251"/>
      <c r="IK9" s="251"/>
      <c r="IL9" s="251"/>
    </row>
    <row r="10" s="247" customFormat="1" ht="54.95" customHeight="1" spans="1:246">
      <c r="A10" s="272" t="s">
        <v>29</v>
      </c>
      <c r="B10" s="269" t="s">
        <v>30</v>
      </c>
      <c r="C10" s="269" t="s">
        <v>22</v>
      </c>
      <c r="D10" s="273">
        <f>E10+F10</f>
        <v>6292</v>
      </c>
      <c r="E10" s="273">
        <v>4946</v>
      </c>
      <c r="F10" s="273">
        <v>1346</v>
      </c>
      <c r="G10" s="269" t="s">
        <v>31</v>
      </c>
      <c r="H10" s="269">
        <v>1200</v>
      </c>
      <c r="I10" s="269">
        <v>5040</v>
      </c>
      <c r="J10" s="289">
        <f>K10+L10</f>
        <v>3775.2</v>
      </c>
      <c r="K10" s="289">
        <v>2967.6</v>
      </c>
      <c r="L10" s="289">
        <v>807.6</v>
      </c>
      <c r="M10" s="290" t="s">
        <v>28</v>
      </c>
      <c r="N10" s="291"/>
      <c r="O10" s="291"/>
      <c r="P10" s="293" t="s">
        <v>32</v>
      </c>
      <c r="Q10" s="269"/>
      <c r="R10" s="303" t="e">
        <f>J10-#REF!-K10-L10</f>
        <v>#REF!</v>
      </c>
      <c r="S10" s="304"/>
      <c r="T10" s="304"/>
      <c r="U10" s="304"/>
      <c r="V10" s="304"/>
      <c r="W10" s="304"/>
      <c r="X10" s="304"/>
      <c r="Y10" s="304"/>
      <c r="Z10" s="304"/>
      <c r="AA10" s="304"/>
      <c r="AB10" s="304"/>
      <c r="AC10" s="304"/>
      <c r="AD10" s="304"/>
      <c r="AE10" s="304"/>
      <c r="AF10" s="304"/>
      <c r="AG10" s="304"/>
      <c r="AH10" s="304"/>
      <c r="AI10" s="304"/>
      <c r="AJ10" s="304"/>
      <c r="AK10" s="304"/>
      <c r="AL10" s="304"/>
      <c r="AM10" s="304"/>
      <c r="AN10" s="304"/>
      <c r="AO10" s="304"/>
      <c r="AP10" s="304"/>
      <c r="AQ10" s="304"/>
      <c r="AR10" s="304"/>
      <c r="AS10" s="304"/>
      <c r="AT10" s="304"/>
      <c r="AU10" s="304"/>
      <c r="AV10" s="304"/>
      <c r="AW10" s="304"/>
      <c r="AX10" s="304"/>
      <c r="AY10" s="304"/>
      <c r="AZ10" s="304"/>
      <c r="BA10" s="304"/>
      <c r="BB10" s="304"/>
      <c r="BC10" s="304"/>
      <c r="BD10" s="304"/>
      <c r="BE10" s="304"/>
      <c r="BF10" s="304"/>
      <c r="BG10" s="304"/>
      <c r="BH10" s="304"/>
      <c r="BI10" s="304"/>
      <c r="BJ10" s="304"/>
      <c r="BK10" s="304"/>
      <c r="BL10" s="304"/>
      <c r="BM10" s="304"/>
      <c r="BN10" s="304"/>
      <c r="BO10" s="304"/>
      <c r="BP10" s="304"/>
      <c r="BQ10" s="304"/>
      <c r="BR10" s="304"/>
      <c r="BS10" s="304"/>
      <c r="BT10" s="304"/>
      <c r="BU10" s="304"/>
      <c r="BV10" s="304"/>
      <c r="BW10" s="304"/>
      <c r="BX10" s="304"/>
      <c r="BY10" s="304"/>
      <c r="BZ10" s="304"/>
      <c r="CA10" s="304"/>
      <c r="CB10" s="304"/>
      <c r="CC10" s="304"/>
      <c r="CD10" s="304"/>
      <c r="CE10" s="304"/>
      <c r="CF10" s="304"/>
      <c r="CG10" s="304"/>
      <c r="CH10" s="304"/>
      <c r="CI10" s="304"/>
      <c r="CJ10" s="304"/>
      <c r="CK10" s="304"/>
      <c r="CL10" s="304"/>
      <c r="CM10" s="304"/>
      <c r="CN10" s="304"/>
      <c r="CO10" s="304"/>
      <c r="CP10" s="304"/>
      <c r="CQ10" s="304"/>
      <c r="CR10" s="304"/>
      <c r="CS10" s="304"/>
      <c r="CT10" s="304"/>
      <c r="CU10" s="304"/>
      <c r="CV10" s="304"/>
      <c r="CW10" s="304"/>
      <c r="CX10" s="304"/>
      <c r="CY10" s="304"/>
      <c r="CZ10" s="304"/>
      <c r="DA10" s="304"/>
      <c r="DB10" s="304"/>
      <c r="DC10" s="304"/>
      <c r="DD10" s="304"/>
      <c r="DE10" s="304"/>
      <c r="DF10" s="304"/>
      <c r="DG10" s="304"/>
      <c r="DH10" s="304"/>
      <c r="DI10" s="304"/>
      <c r="DJ10" s="304"/>
      <c r="DK10" s="304"/>
      <c r="DL10" s="304"/>
      <c r="DM10" s="304"/>
      <c r="DN10" s="304"/>
      <c r="DO10" s="304"/>
      <c r="DP10" s="304"/>
      <c r="DQ10" s="304"/>
      <c r="DR10" s="304"/>
      <c r="DS10" s="304"/>
      <c r="DT10" s="304"/>
      <c r="DU10" s="304"/>
      <c r="DV10" s="304"/>
      <c r="DW10" s="304"/>
      <c r="DX10" s="304"/>
      <c r="DY10" s="304"/>
      <c r="DZ10" s="304"/>
      <c r="EA10" s="304"/>
      <c r="EB10" s="304"/>
      <c r="EC10" s="304"/>
      <c r="ED10" s="304"/>
      <c r="EE10" s="304"/>
      <c r="EF10" s="304"/>
      <c r="EG10" s="304"/>
      <c r="EH10" s="304"/>
      <c r="EI10" s="304"/>
      <c r="EJ10" s="304"/>
      <c r="EK10" s="304"/>
      <c r="EL10" s="304"/>
      <c r="EM10" s="304"/>
      <c r="EN10" s="304"/>
      <c r="EO10" s="304"/>
      <c r="EP10" s="304"/>
      <c r="EQ10" s="304"/>
      <c r="ER10" s="304"/>
      <c r="ES10" s="304"/>
      <c r="ET10" s="304"/>
      <c r="EU10" s="304"/>
      <c r="EV10" s="304"/>
      <c r="EW10" s="304"/>
      <c r="EX10" s="304"/>
      <c r="EY10" s="304"/>
      <c r="EZ10" s="304"/>
      <c r="FA10" s="304"/>
      <c r="FB10" s="304"/>
      <c r="FC10" s="304"/>
      <c r="FD10" s="304"/>
      <c r="FE10" s="304"/>
      <c r="FF10" s="304"/>
      <c r="FG10" s="304"/>
      <c r="FH10" s="304"/>
      <c r="FI10" s="304"/>
      <c r="FJ10" s="304"/>
      <c r="FK10" s="304"/>
      <c r="FL10" s="304"/>
      <c r="FM10" s="304"/>
      <c r="FN10" s="304"/>
      <c r="FO10" s="304"/>
      <c r="FP10" s="304"/>
      <c r="FQ10" s="304"/>
      <c r="FR10" s="304"/>
      <c r="FS10" s="304"/>
      <c r="FT10" s="304"/>
      <c r="FU10" s="304"/>
      <c r="FV10" s="304"/>
      <c r="FW10" s="304"/>
      <c r="FX10" s="304"/>
      <c r="FY10" s="304"/>
      <c r="FZ10" s="304"/>
      <c r="GA10" s="304"/>
      <c r="GB10" s="304"/>
      <c r="GC10" s="304"/>
      <c r="GD10" s="304"/>
      <c r="GE10" s="304"/>
      <c r="GF10" s="304"/>
      <c r="GG10" s="304"/>
      <c r="GH10" s="304"/>
      <c r="GI10" s="304"/>
      <c r="GJ10" s="304"/>
      <c r="GK10" s="304"/>
      <c r="GL10" s="304"/>
      <c r="GM10" s="304"/>
      <c r="GN10" s="304"/>
      <c r="GO10" s="304"/>
      <c r="GP10" s="304"/>
      <c r="GQ10" s="304"/>
      <c r="GR10" s="304"/>
      <c r="GS10" s="304"/>
      <c r="GT10" s="304"/>
      <c r="GU10" s="304"/>
      <c r="GV10" s="304"/>
      <c r="GW10" s="304"/>
      <c r="GX10" s="304"/>
      <c r="GY10" s="304"/>
      <c r="GZ10" s="304"/>
      <c r="HA10" s="304"/>
      <c r="HB10" s="304"/>
      <c r="HC10" s="304"/>
      <c r="HD10" s="304"/>
      <c r="HE10" s="304"/>
      <c r="HF10" s="304"/>
      <c r="HG10" s="304"/>
      <c r="HH10" s="304"/>
      <c r="HI10" s="304"/>
      <c r="HJ10" s="304"/>
      <c r="HK10" s="304"/>
      <c r="HL10" s="304"/>
      <c r="HM10" s="304"/>
      <c r="HN10" s="304"/>
      <c r="HO10" s="304"/>
      <c r="HP10" s="304"/>
      <c r="HQ10" s="304"/>
      <c r="HR10" s="304"/>
      <c r="HS10" s="251"/>
      <c r="HT10" s="251"/>
      <c r="HU10" s="251"/>
      <c r="HV10" s="251"/>
      <c r="HW10" s="251"/>
      <c r="HX10" s="251"/>
      <c r="HY10" s="251"/>
      <c r="HZ10" s="251"/>
      <c r="IA10" s="251"/>
      <c r="IB10" s="251"/>
      <c r="IC10" s="251"/>
      <c r="ID10" s="251"/>
      <c r="IE10" s="251"/>
      <c r="IF10" s="251"/>
      <c r="IG10" s="251"/>
      <c r="IH10" s="251"/>
      <c r="II10" s="251"/>
      <c r="IJ10" s="251"/>
      <c r="IK10" s="251"/>
      <c r="IL10" s="251"/>
    </row>
    <row r="11" s="247" customFormat="1" ht="45" customHeight="1" spans="1:246">
      <c r="A11" s="272" t="s">
        <v>33</v>
      </c>
      <c r="B11" s="269"/>
      <c r="C11" s="269"/>
      <c r="D11" s="273"/>
      <c r="E11" s="273"/>
      <c r="F11" s="273"/>
      <c r="G11" s="269"/>
      <c r="H11" s="269"/>
      <c r="I11" s="294"/>
      <c r="J11" s="289"/>
      <c r="K11" s="289"/>
      <c r="L11" s="289"/>
      <c r="M11" s="290" t="s">
        <v>28</v>
      </c>
      <c r="N11" s="291"/>
      <c r="O11" s="291"/>
      <c r="P11" s="293"/>
      <c r="Q11" s="269"/>
      <c r="R11" s="303" t="e">
        <f>J11-#REF!-K11-L11</f>
        <v>#REF!</v>
      </c>
      <c r="S11" s="304"/>
      <c r="T11" s="304"/>
      <c r="U11" s="304"/>
      <c r="V11" s="304"/>
      <c r="W11" s="304"/>
      <c r="X11" s="304"/>
      <c r="Y11" s="304"/>
      <c r="Z11" s="304"/>
      <c r="AA11" s="304"/>
      <c r="AB11" s="304"/>
      <c r="AC11" s="304"/>
      <c r="AD11" s="304"/>
      <c r="AE11" s="304"/>
      <c r="AF11" s="304"/>
      <c r="AG11" s="304"/>
      <c r="AH11" s="304"/>
      <c r="AI11" s="304"/>
      <c r="AJ11" s="304"/>
      <c r="AK11" s="304"/>
      <c r="AL11" s="304"/>
      <c r="AM11" s="304"/>
      <c r="AN11" s="304"/>
      <c r="AO11" s="304"/>
      <c r="AP11" s="304"/>
      <c r="AQ11" s="304"/>
      <c r="AR11" s="304"/>
      <c r="AS11" s="304"/>
      <c r="AT11" s="304"/>
      <c r="AU11" s="304"/>
      <c r="AV11" s="304"/>
      <c r="AW11" s="304"/>
      <c r="AX11" s="304"/>
      <c r="AY11" s="304"/>
      <c r="AZ11" s="304"/>
      <c r="BA11" s="304"/>
      <c r="BB11" s="304"/>
      <c r="BC11" s="304"/>
      <c r="BD11" s="304"/>
      <c r="BE11" s="304"/>
      <c r="BF11" s="304"/>
      <c r="BG11" s="304"/>
      <c r="BH11" s="304"/>
      <c r="BI11" s="304"/>
      <c r="BJ11" s="304"/>
      <c r="BK11" s="304"/>
      <c r="BL11" s="304"/>
      <c r="BM11" s="304"/>
      <c r="BN11" s="304"/>
      <c r="BO11" s="304"/>
      <c r="BP11" s="304"/>
      <c r="BQ11" s="304"/>
      <c r="BR11" s="304"/>
      <c r="BS11" s="304"/>
      <c r="BT11" s="304"/>
      <c r="BU11" s="304"/>
      <c r="BV11" s="304"/>
      <c r="BW11" s="304"/>
      <c r="BX11" s="304"/>
      <c r="BY11" s="304"/>
      <c r="BZ11" s="304"/>
      <c r="CA11" s="304"/>
      <c r="CB11" s="304"/>
      <c r="CC11" s="304"/>
      <c r="CD11" s="304"/>
      <c r="CE11" s="304"/>
      <c r="CF11" s="304"/>
      <c r="CG11" s="304"/>
      <c r="CH11" s="304"/>
      <c r="CI11" s="304"/>
      <c r="CJ11" s="304"/>
      <c r="CK11" s="304"/>
      <c r="CL11" s="304"/>
      <c r="CM11" s="304"/>
      <c r="CN11" s="304"/>
      <c r="CO11" s="304"/>
      <c r="CP11" s="304"/>
      <c r="CQ11" s="304"/>
      <c r="CR11" s="304"/>
      <c r="CS11" s="304"/>
      <c r="CT11" s="304"/>
      <c r="CU11" s="304"/>
      <c r="CV11" s="304"/>
      <c r="CW11" s="304"/>
      <c r="CX11" s="304"/>
      <c r="CY11" s="304"/>
      <c r="CZ11" s="304"/>
      <c r="DA11" s="304"/>
      <c r="DB11" s="304"/>
      <c r="DC11" s="304"/>
      <c r="DD11" s="304"/>
      <c r="DE11" s="304"/>
      <c r="DF11" s="304"/>
      <c r="DG11" s="304"/>
      <c r="DH11" s="304"/>
      <c r="DI11" s="304"/>
      <c r="DJ11" s="304"/>
      <c r="DK11" s="304"/>
      <c r="DL11" s="304"/>
      <c r="DM11" s="304"/>
      <c r="DN11" s="304"/>
      <c r="DO11" s="304"/>
      <c r="DP11" s="304"/>
      <c r="DQ11" s="304"/>
      <c r="DR11" s="304"/>
      <c r="DS11" s="304"/>
      <c r="DT11" s="304"/>
      <c r="DU11" s="304"/>
      <c r="DV11" s="304"/>
      <c r="DW11" s="304"/>
      <c r="DX11" s="304"/>
      <c r="DY11" s="304"/>
      <c r="DZ11" s="304"/>
      <c r="EA11" s="304"/>
      <c r="EB11" s="304"/>
      <c r="EC11" s="304"/>
      <c r="ED11" s="304"/>
      <c r="EE11" s="304"/>
      <c r="EF11" s="304"/>
      <c r="EG11" s="304"/>
      <c r="EH11" s="304"/>
      <c r="EI11" s="304"/>
      <c r="EJ11" s="304"/>
      <c r="EK11" s="304"/>
      <c r="EL11" s="304"/>
      <c r="EM11" s="304"/>
      <c r="EN11" s="304"/>
      <c r="EO11" s="304"/>
      <c r="EP11" s="304"/>
      <c r="EQ11" s="304"/>
      <c r="ER11" s="304"/>
      <c r="ES11" s="304"/>
      <c r="ET11" s="304"/>
      <c r="EU11" s="304"/>
      <c r="EV11" s="304"/>
      <c r="EW11" s="304"/>
      <c r="EX11" s="304"/>
      <c r="EY11" s="304"/>
      <c r="EZ11" s="304"/>
      <c r="FA11" s="304"/>
      <c r="FB11" s="304"/>
      <c r="FC11" s="304"/>
      <c r="FD11" s="304"/>
      <c r="FE11" s="304"/>
      <c r="FF11" s="304"/>
      <c r="FG11" s="304"/>
      <c r="FH11" s="304"/>
      <c r="FI11" s="304"/>
      <c r="FJ11" s="304"/>
      <c r="FK11" s="304"/>
      <c r="FL11" s="304"/>
      <c r="FM11" s="304"/>
      <c r="FN11" s="304"/>
      <c r="FO11" s="304"/>
      <c r="FP11" s="304"/>
      <c r="FQ11" s="304"/>
      <c r="FR11" s="304"/>
      <c r="FS11" s="304"/>
      <c r="FT11" s="304"/>
      <c r="FU11" s="304"/>
      <c r="FV11" s="304"/>
      <c r="FW11" s="304"/>
      <c r="FX11" s="304"/>
      <c r="FY11" s="304"/>
      <c r="FZ11" s="304"/>
      <c r="GA11" s="304"/>
      <c r="GB11" s="304"/>
      <c r="GC11" s="304"/>
      <c r="GD11" s="304"/>
      <c r="GE11" s="304"/>
      <c r="GF11" s="304"/>
      <c r="GG11" s="304"/>
      <c r="GH11" s="304"/>
      <c r="GI11" s="304"/>
      <c r="GJ11" s="304"/>
      <c r="GK11" s="304"/>
      <c r="GL11" s="304"/>
      <c r="GM11" s="304"/>
      <c r="GN11" s="304"/>
      <c r="GO11" s="304"/>
      <c r="GP11" s="304"/>
      <c r="GQ11" s="304"/>
      <c r="GR11" s="304"/>
      <c r="GS11" s="304"/>
      <c r="GT11" s="304"/>
      <c r="GU11" s="304"/>
      <c r="GV11" s="304"/>
      <c r="GW11" s="304"/>
      <c r="GX11" s="304"/>
      <c r="GY11" s="304"/>
      <c r="GZ11" s="304"/>
      <c r="HA11" s="304"/>
      <c r="HB11" s="304"/>
      <c r="HC11" s="304"/>
      <c r="HD11" s="304"/>
      <c r="HE11" s="304"/>
      <c r="HF11" s="304"/>
      <c r="HG11" s="304"/>
      <c r="HH11" s="304"/>
      <c r="HI11" s="304"/>
      <c r="HJ11" s="304"/>
      <c r="HK11" s="304"/>
      <c r="HL11" s="304"/>
      <c r="HM11" s="304"/>
      <c r="HN11" s="304"/>
      <c r="HO11" s="304"/>
      <c r="HP11" s="304"/>
      <c r="HQ11" s="304"/>
      <c r="HR11" s="304"/>
      <c r="HS11" s="251"/>
      <c r="HT11" s="251"/>
      <c r="HU11" s="251"/>
      <c r="HV11" s="251"/>
      <c r="HW11" s="251"/>
      <c r="HX11" s="251"/>
      <c r="HY11" s="251"/>
      <c r="HZ11" s="251"/>
      <c r="IA11" s="251"/>
      <c r="IB11" s="251"/>
      <c r="IC11" s="251"/>
      <c r="ID11" s="251"/>
      <c r="IE11" s="251"/>
      <c r="IF11" s="251"/>
      <c r="IG11" s="251"/>
      <c r="IH11" s="251"/>
      <c r="II11" s="251"/>
      <c r="IJ11" s="251"/>
      <c r="IK11" s="251"/>
      <c r="IL11" s="251"/>
    </row>
    <row r="12" s="247" customFormat="1" ht="45" customHeight="1" spans="1:246">
      <c r="A12" s="272" t="s">
        <v>34</v>
      </c>
      <c r="B12" s="269"/>
      <c r="C12" s="269"/>
      <c r="D12" s="273"/>
      <c r="E12" s="273"/>
      <c r="F12" s="273"/>
      <c r="G12" s="269"/>
      <c r="H12" s="269"/>
      <c r="I12" s="294"/>
      <c r="J12" s="289"/>
      <c r="K12" s="289"/>
      <c r="L12" s="289"/>
      <c r="M12" s="290" t="s">
        <v>28</v>
      </c>
      <c r="N12" s="291"/>
      <c r="O12" s="291"/>
      <c r="P12" s="293"/>
      <c r="Q12" s="269"/>
      <c r="R12" s="303" t="e">
        <f>J12-#REF!-K12-L12</f>
        <v>#REF!</v>
      </c>
      <c r="S12" s="304"/>
      <c r="T12" s="304"/>
      <c r="U12" s="304"/>
      <c r="V12" s="304"/>
      <c r="W12" s="304"/>
      <c r="X12" s="304"/>
      <c r="Y12" s="304"/>
      <c r="Z12" s="304"/>
      <c r="AA12" s="304"/>
      <c r="AB12" s="304"/>
      <c r="AC12" s="304"/>
      <c r="AD12" s="304"/>
      <c r="AE12" s="304"/>
      <c r="AF12" s="304"/>
      <c r="AG12" s="304"/>
      <c r="AH12" s="304"/>
      <c r="AI12" s="304"/>
      <c r="AJ12" s="304"/>
      <c r="AK12" s="304"/>
      <c r="AL12" s="304"/>
      <c r="AM12" s="304"/>
      <c r="AN12" s="304"/>
      <c r="AO12" s="304"/>
      <c r="AP12" s="304"/>
      <c r="AQ12" s="304"/>
      <c r="AR12" s="304"/>
      <c r="AS12" s="304"/>
      <c r="AT12" s="304"/>
      <c r="AU12" s="304"/>
      <c r="AV12" s="304"/>
      <c r="AW12" s="304"/>
      <c r="AX12" s="304"/>
      <c r="AY12" s="304"/>
      <c r="AZ12" s="304"/>
      <c r="BA12" s="304"/>
      <c r="BB12" s="304"/>
      <c r="BC12" s="304"/>
      <c r="BD12" s="304"/>
      <c r="BE12" s="304"/>
      <c r="BF12" s="304"/>
      <c r="BG12" s="304"/>
      <c r="BH12" s="304"/>
      <c r="BI12" s="304"/>
      <c r="BJ12" s="304"/>
      <c r="BK12" s="304"/>
      <c r="BL12" s="304"/>
      <c r="BM12" s="304"/>
      <c r="BN12" s="304"/>
      <c r="BO12" s="304"/>
      <c r="BP12" s="304"/>
      <c r="BQ12" s="304"/>
      <c r="BR12" s="304"/>
      <c r="BS12" s="304"/>
      <c r="BT12" s="304"/>
      <c r="BU12" s="304"/>
      <c r="BV12" s="304"/>
      <c r="BW12" s="304"/>
      <c r="BX12" s="304"/>
      <c r="BY12" s="304"/>
      <c r="BZ12" s="304"/>
      <c r="CA12" s="304"/>
      <c r="CB12" s="304"/>
      <c r="CC12" s="304"/>
      <c r="CD12" s="304"/>
      <c r="CE12" s="304"/>
      <c r="CF12" s="304"/>
      <c r="CG12" s="304"/>
      <c r="CH12" s="304"/>
      <c r="CI12" s="304"/>
      <c r="CJ12" s="304"/>
      <c r="CK12" s="304"/>
      <c r="CL12" s="304"/>
      <c r="CM12" s="304"/>
      <c r="CN12" s="304"/>
      <c r="CO12" s="304"/>
      <c r="CP12" s="304"/>
      <c r="CQ12" s="304"/>
      <c r="CR12" s="304"/>
      <c r="CS12" s="304"/>
      <c r="CT12" s="304"/>
      <c r="CU12" s="304"/>
      <c r="CV12" s="304"/>
      <c r="CW12" s="304"/>
      <c r="CX12" s="304"/>
      <c r="CY12" s="304"/>
      <c r="CZ12" s="304"/>
      <c r="DA12" s="304"/>
      <c r="DB12" s="304"/>
      <c r="DC12" s="304"/>
      <c r="DD12" s="304"/>
      <c r="DE12" s="304"/>
      <c r="DF12" s="304"/>
      <c r="DG12" s="304"/>
      <c r="DH12" s="304"/>
      <c r="DI12" s="304"/>
      <c r="DJ12" s="304"/>
      <c r="DK12" s="304"/>
      <c r="DL12" s="304"/>
      <c r="DM12" s="304"/>
      <c r="DN12" s="304"/>
      <c r="DO12" s="304"/>
      <c r="DP12" s="304"/>
      <c r="DQ12" s="304"/>
      <c r="DR12" s="304"/>
      <c r="DS12" s="304"/>
      <c r="DT12" s="304"/>
      <c r="DU12" s="304"/>
      <c r="DV12" s="304"/>
      <c r="DW12" s="304"/>
      <c r="DX12" s="304"/>
      <c r="DY12" s="304"/>
      <c r="DZ12" s="304"/>
      <c r="EA12" s="304"/>
      <c r="EB12" s="304"/>
      <c r="EC12" s="304"/>
      <c r="ED12" s="304"/>
      <c r="EE12" s="304"/>
      <c r="EF12" s="304"/>
      <c r="EG12" s="304"/>
      <c r="EH12" s="304"/>
      <c r="EI12" s="304"/>
      <c r="EJ12" s="304"/>
      <c r="EK12" s="304"/>
      <c r="EL12" s="304"/>
      <c r="EM12" s="304"/>
      <c r="EN12" s="304"/>
      <c r="EO12" s="304"/>
      <c r="EP12" s="304"/>
      <c r="EQ12" s="304"/>
      <c r="ER12" s="304"/>
      <c r="ES12" s="304"/>
      <c r="ET12" s="304"/>
      <c r="EU12" s="304"/>
      <c r="EV12" s="304"/>
      <c r="EW12" s="304"/>
      <c r="EX12" s="304"/>
      <c r="EY12" s="304"/>
      <c r="EZ12" s="304"/>
      <c r="FA12" s="304"/>
      <c r="FB12" s="304"/>
      <c r="FC12" s="304"/>
      <c r="FD12" s="304"/>
      <c r="FE12" s="304"/>
      <c r="FF12" s="304"/>
      <c r="FG12" s="304"/>
      <c r="FH12" s="304"/>
      <c r="FI12" s="304"/>
      <c r="FJ12" s="304"/>
      <c r="FK12" s="304"/>
      <c r="FL12" s="304"/>
      <c r="FM12" s="304"/>
      <c r="FN12" s="304"/>
      <c r="FO12" s="304"/>
      <c r="FP12" s="304"/>
      <c r="FQ12" s="304"/>
      <c r="FR12" s="304"/>
      <c r="FS12" s="304"/>
      <c r="FT12" s="304"/>
      <c r="FU12" s="304"/>
      <c r="FV12" s="304"/>
      <c r="FW12" s="304"/>
      <c r="FX12" s="304"/>
      <c r="FY12" s="304"/>
      <c r="FZ12" s="304"/>
      <c r="GA12" s="304"/>
      <c r="GB12" s="304"/>
      <c r="GC12" s="304"/>
      <c r="GD12" s="304"/>
      <c r="GE12" s="304"/>
      <c r="GF12" s="304"/>
      <c r="GG12" s="304"/>
      <c r="GH12" s="304"/>
      <c r="GI12" s="304"/>
      <c r="GJ12" s="304"/>
      <c r="GK12" s="304"/>
      <c r="GL12" s="304"/>
      <c r="GM12" s="304"/>
      <c r="GN12" s="304"/>
      <c r="GO12" s="304"/>
      <c r="GP12" s="304"/>
      <c r="GQ12" s="304"/>
      <c r="GR12" s="304"/>
      <c r="GS12" s="304"/>
      <c r="GT12" s="304"/>
      <c r="GU12" s="304"/>
      <c r="GV12" s="304"/>
      <c r="GW12" s="304"/>
      <c r="GX12" s="304"/>
      <c r="GY12" s="304"/>
      <c r="GZ12" s="304"/>
      <c r="HA12" s="304"/>
      <c r="HB12" s="304"/>
      <c r="HC12" s="304"/>
      <c r="HD12" s="304"/>
      <c r="HE12" s="304"/>
      <c r="HF12" s="304"/>
      <c r="HG12" s="304"/>
      <c r="HH12" s="304"/>
      <c r="HI12" s="304"/>
      <c r="HJ12" s="304"/>
      <c r="HK12" s="304"/>
      <c r="HL12" s="304"/>
      <c r="HM12" s="304"/>
      <c r="HN12" s="304"/>
      <c r="HO12" s="304"/>
      <c r="HP12" s="304"/>
      <c r="HQ12" s="304"/>
      <c r="HR12" s="304"/>
      <c r="HS12" s="251"/>
      <c r="HT12" s="251"/>
      <c r="HU12" s="251"/>
      <c r="HV12" s="251"/>
      <c r="HW12" s="251"/>
      <c r="HX12" s="251"/>
      <c r="HY12" s="251"/>
      <c r="HZ12" s="251"/>
      <c r="IA12" s="251"/>
      <c r="IB12" s="251"/>
      <c r="IC12" s="251"/>
      <c r="ID12" s="251"/>
      <c r="IE12" s="251"/>
      <c r="IF12" s="251"/>
      <c r="IG12" s="251"/>
      <c r="IH12" s="251"/>
      <c r="II12" s="251"/>
      <c r="IJ12" s="251"/>
      <c r="IK12" s="251"/>
      <c r="IL12" s="251"/>
    </row>
    <row r="13" s="247" customFormat="1" ht="45" customHeight="1" spans="1:246">
      <c r="A13" s="272" t="s">
        <v>35</v>
      </c>
      <c r="B13" s="269" t="s">
        <v>36</v>
      </c>
      <c r="C13" s="269" t="s">
        <v>22</v>
      </c>
      <c r="D13" s="273">
        <f>E13+F13</f>
        <v>866.4</v>
      </c>
      <c r="E13" s="269">
        <v>866.4</v>
      </c>
      <c r="F13" s="273"/>
      <c r="G13" s="269" t="s">
        <v>37</v>
      </c>
      <c r="H13" s="269"/>
      <c r="I13" s="294"/>
      <c r="J13" s="289">
        <f>K13+L13</f>
        <v>51.984</v>
      </c>
      <c r="K13" s="289">
        <v>51.984</v>
      </c>
      <c r="L13" s="289"/>
      <c r="M13" s="290" t="s">
        <v>28</v>
      </c>
      <c r="N13" s="291"/>
      <c r="O13" s="291"/>
      <c r="P13" s="293" t="s">
        <v>25</v>
      </c>
      <c r="Q13" s="269"/>
      <c r="R13" s="303" t="e">
        <f>J13-#REF!-K13-L13</f>
        <v>#REF!</v>
      </c>
      <c r="S13" s="304"/>
      <c r="T13" s="304"/>
      <c r="U13" s="304"/>
      <c r="V13" s="304"/>
      <c r="W13" s="304"/>
      <c r="X13" s="304"/>
      <c r="Y13" s="304"/>
      <c r="Z13" s="304"/>
      <c r="AA13" s="304"/>
      <c r="AB13" s="304"/>
      <c r="AC13" s="304"/>
      <c r="AD13" s="304"/>
      <c r="AE13" s="304"/>
      <c r="AF13" s="304"/>
      <c r="AG13" s="304"/>
      <c r="AH13" s="304"/>
      <c r="AI13" s="304"/>
      <c r="AJ13" s="304"/>
      <c r="AK13" s="304"/>
      <c r="AL13" s="304"/>
      <c r="AM13" s="304"/>
      <c r="AN13" s="304"/>
      <c r="AO13" s="304"/>
      <c r="AP13" s="304"/>
      <c r="AQ13" s="304"/>
      <c r="AR13" s="304"/>
      <c r="AS13" s="304"/>
      <c r="AT13" s="304"/>
      <c r="AU13" s="304"/>
      <c r="AV13" s="304"/>
      <c r="AW13" s="304"/>
      <c r="AX13" s="304"/>
      <c r="AY13" s="304"/>
      <c r="AZ13" s="304"/>
      <c r="BA13" s="304"/>
      <c r="BB13" s="304"/>
      <c r="BC13" s="304"/>
      <c r="BD13" s="304"/>
      <c r="BE13" s="304"/>
      <c r="BF13" s="304"/>
      <c r="BG13" s="304"/>
      <c r="BH13" s="304"/>
      <c r="BI13" s="304"/>
      <c r="BJ13" s="304"/>
      <c r="BK13" s="304"/>
      <c r="BL13" s="304"/>
      <c r="BM13" s="304"/>
      <c r="BN13" s="304"/>
      <c r="BO13" s="304"/>
      <c r="BP13" s="304"/>
      <c r="BQ13" s="304"/>
      <c r="BR13" s="304"/>
      <c r="BS13" s="304"/>
      <c r="BT13" s="304"/>
      <c r="BU13" s="304"/>
      <c r="BV13" s="304"/>
      <c r="BW13" s="304"/>
      <c r="BX13" s="304"/>
      <c r="BY13" s="304"/>
      <c r="BZ13" s="304"/>
      <c r="CA13" s="304"/>
      <c r="CB13" s="304"/>
      <c r="CC13" s="304"/>
      <c r="CD13" s="304"/>
      <c r="CE13" s="304"/>
      <c r="CF13" s="304"/>
      <c r="CG13" s="304"/>
      <c r="CH13" s="304"/>
      <c r="CI13" s="304"/>
      <c r="CJ13" s="304"/>
      <c r="CK13" s="304"/>
      <c r="CL13" s="304"/>
      <c r="CM13" s="304"/>
      <c r="CN13" s="304"/>
      <c r="CO13" s="304"/>
      <c r="CP13" s="304"/>
      <c r="CQ13" s="304"/>
      <c r="CR13" s="304"/>
      <c r="CS13" s="304"/>
      <c r="CT13" s="304"/>
      <c r="CU13" s="304"/>
      <c r="CV13" s="304"/>
      <c r="CW13" s="304"/>
      <c r="CX13" s="304"/>
      <c r="CY13" s="304"/>
      <c r="CZ13" s="304"/>
      <c r="DA13" s="304"/>
      <c r="DB13" s="304"/>
      <c r="DC13" s="304"/>
      <c r="DD13" s="304"/>
      <c r="DE13" s="304"/>
      <c r="DF13" s="304"/>
      <c r="DG13" s="304"/>
      <c r="DH13" s="304"/>
      <c r="DI13" s="304"/>
      <c r="DJ13" s="304"/>
      <c r="DK13" s="304"/>
      <c r="DL13" s="304"/>
      <c r="DM13" s="304"/>
      <c r="DN13" s="304"/>
      <c r="DO13" s="304"/>
      <c r="DP13" s="304"/>
      <c r="DQ13" s="304"/>
      <c r="DR13" s="304"/>
      <c r="DS13" s="304"/>
      <c r="DT13" s="304"/>
      <c r="DU13" s="304"/>
      <c r="DV13" s="304"/>
      <c r="DW13" s="304"/>
      <c r="DX13" s="304"/>
      <c r="DY13" s="304"/>
      <c r="DZ13" s="304"/>
      <c r="EA13" s="304"/>
      <c r="EB13" s="304"/>
      <c r="EC13" s="304"/>
      <c r="ED13" s="304"/>
      <c r="EE13" s="304"/>
      <c r="EF13" s="304"/>
      <c r="EG13" s="304"/>
      <c r="EH13" s="304"/>
      <c r="EI13" s="304"/>
      <c r="EJ13" s="304"/>
      <c r="EK13" s="304"/>
      <c r="EL13" s="304"/>
      <c r="EM13" s="304"/>
      <c r="EN13" s="304"/>
      <c r="EO13" s="304"/>
      <c r="EP13" s="304"/>
      <c r="EQ13" s="304"/>
      <c r="ER13" s="304"/>
      <c r="ES13" s="304"/>
      <c r="ET13" s="304"/>
      <c r="EU13" s="304"/>
      <c r="EV13" s="304"/>
      <c r="EW13" s="304"/>
      <c r="EX13" s="304"/>
      <c r="EY13" s="304"/>
      <c r="EZ13" s="304"/>
      <c r="FA13" s="304"/>
      <c r="FB13" s="304"/>
      <c r="FC13" s="304"/>
      <c r="FD13" s="304"/>
      <c r="FE13" s="304"/>
      <c r="FF13" s="304"/>
      <c r="FG13" s="304"/>
      <c r="FH13" s="304"/>
      <c r="FI13" s="304"/>
      <c r="FJ13" s="304"/>
      <c r="FK13" s="304"/>
      <c r="FL13" s="304"/>
      <c r="FM13" s="304"/>
      <c r="FN13" s="304"/>
      <c r="FO13" s="304"/>
      <c r="FP13" s="304"/>
      <c r="FQ13" s="304"/>
      <c r="FR13" s="304"/>
      <c r="FS13" s="304"/>
      <c r="FT13" s="304"/>
      <c r="FU13" s="304"/>
      <c r="FV13" s="304"/>
      <c r="FW13" s="304"/>
      <c r="FX13" s="304"/>
      <c r="FY13" s="304"/>
      <c r="FZ13" s="304"/>
      <c r="GA13" s="304"/>
      <c r="GB13" s="304"/>
      <c r="GC13" s="304"/>
      <c r="GD13" s="304"/>
      <c r="GE13" s="304"/>
      <c r="GF13" s="304"/>
      <c r="GG13" s="304"/>
      <c r="GH13" s="304"/>
      <c r="GI13" s="304"/>
      <c r="GJ13" s="304"/>
      <c r="GK13" s="304"/>
      <c r="GL13" s="304"/>
      <c r="GM13" s="304"/>
      <c r="GN13" s="304"/>
      <c r="GO13" s="304"/>
      <c r="GP13" s="304"/>
      <c r="GQ13" s="304"/>
      <c r="GR13" s="304"/>
      <c r="GS13" s="304"/>
      <c r="GT13" s="304"/>
      <c r="GU13" s="304"/>
      <c r="GV13" s="304"/>
      <c r="GW13" s="304"/>
      <c r="GX13" s="304"/>
      <c r="GY13" s="304"/>
      <c r="GZ13" s="304"/>
      <c r="HA13" s="304"/>
      <c r="HB13" s="304"/>
      <c r="HC13" s="304"/>
      <c r="HD13" s="304"/>
      <c r="HE13" s="304"/>
      <c r="HF13" s="304"/>
      <c r="HG13" s="304"/>
      <c r="HH13" s="304"/>
      <c r="HI13" s="304"/>
      <c r="HJ13" s="304"/>
      <c r="HK13" s="304"/>
      <c r="HL13" s="304"/>
      <c r="HM13" s="304"/>
      <c r="HN13" s="304"/>
      <c r="HO13" s="304"/>
      <c r="HP13" s="304"/>
      <c r="HQ13" s="304"/>
      <c r="HR13" s="304"/>
      <c r="HS13" s="251"/>
      <c r="HT13" s="251"/>
      <c r="HU13" s="251"/>
      <c r="HV13" s="251"/>
      <c r="HW13" s="251"/>
      <c r="HX13" s="251"/>
      <c r="HY13" s="251"/>
      <c r="HZ13" s="251"/>
      <c r="IA13" s="251"/>
      <c r="IB13" s="251"/>
      <c r="IC13" s="251"/>
      <c r="ID13" s="251"/>
      <c r="IE13" s="251"/>
      <c r="IF13" s="251"/>
      <c r="IG13" s="251"/>
      <c r="IH13" s="251"/>
      <c r="II13" s="251"/>
      <c r="IJ13" s="251"/>
      <c r="IK13" s="251"/>
      <c r="IL13" s="251"/>
    </row>
    <row r="14" s="247" customFormat="1" ht="45" customHeight="1" spans="1:246">
      <c r="A14" s="272" t="s">
        <v>38</v>
      </c>
      <c r="B14" s="269"/>
      <c r="C14" s="269"/>
      <c r="D14" s="273"/>
      <c r="E14" s="273"/>
      <c r="F14" s="273"/>
      <c r="G14" s="269"/>
      <c r="H14" s="269"/>
      <c r="I14" s="294"/>
      <c r="J14" s="289"/>
      <c r="K14" s="289"/>
      <c r="L14" s="289"/>
      <c r="M14" s="290" t="s">
        <v>28</v>
      </c>
      <c r="N14" s="291"/>
      <c r="O14" s="291"/>
      <c r="P14" s="293"/>
      <c r="Q14" s="269"/>
      <c r="R14" s="303" t="e">
        <f>J14-#REF!-K14-L14</f>
        <v>#REF!</v>
      </c>
      <c r="S14" s="304"/>
      <c r="T14" s="304"/>
      <c r="U14" s="304"/>
      <c r="V14" s="304"/>
      <c r="W14" s="304"/>
      <c r="X14" s="304"/>
      <c r="Y14" s="304"/>
      <c r="Z14" s="304"/>
      <c r="AA14" s="304"/>
      <c r="AB14" s="304"/>
      <c r="AC14" s="304"/>
      <c r="AD14" s="304"/>
      <c r="AE14" s="304"/>
      <c r="AF14" s="304"/>
      <c r="AG14" s="304"/>
      <c r="AH14" s="304"/>
      <c r="AI14" s="304"/>
      <c r="AJ14" s="304"/>
      <c r="AK14" s="304"/>
      <c r="AL14" s="304"/>
      <c r="AM14" s="304"/>
      <c r="AN14" s="304"/>
      <c r="AO14" s="304"/>
      <c r="AP14" s="304"/>
      <c r="AQ14" s="304"/>
      <c r="AR14" s="304"/>
      <c r="AS14" s="304"/>
      <c r="AT14" s="304"/>
      <c r="AU14" s="304"/>
      <c r="AV14" s="304"/>
      <c r="AW14" s="304"/>
      <c r="AX14" s="304"/>
      <c r="AY14" s="304"/>
      <c r="AZ14" s="304"/>
      <c r="BA14" s="304"/>
      <c r="BB14" s="304"/>
      <c r="BC14" s="304"/>
      <c r="BD14" s="304"/>
      <c r="BE14" s="304"/>
      <c r="BF14" s="304"/>
      <c r="BG14" s="304"/>
      <c r="BH14" s="304"/>
      <c r="BI14" s="304"/>
      <c r="BJ14" s="304"/>
      <c r="BK14" s="304"/>
      <c r="BL14" s="304"/>
      <c r="BM14" s="304"/>
      <c r="BN14" s="304"/>
      <c r="BO14" s="304"/>
      <c r="BP14" s="304"/>
      <c r="BQ14" s="304"/>
      <c r="BR14" s="304"/>
      <c r="BS14" s="304"/>
      <c r="BT14" s="304"/>
      <c r="BU14" s="304"/>
      <c r="BV14" s="304"/>
      <c r="BW14" s="304"/>
      <c r="BX14" s="304"/>
      <c r="BY14" s="304"/>
      <c r="BZ14" s="304"/>
      <c r="CA14" s="304"/>
      <c r="CB14" s="304"/>
      <c r="CC14" s="304"/>
      <c r="CD14" s="304"/>
      <c r="CE14" s="304"/>
      <c r="CF14" s="304"/>
      <c r="CG14" s="304"/>
      <c r="CH14" s="304"/>
      <c r="CI14" s="304"/>
      <c r="CJ14" s="304"/>
      <c r="CK14" s="304"/>
      <c r="CL14" s="304"/>
      <c r="CM14" s="304"/>
      <c r="CN14" s="304"/>
      <c r="CO14" s="304"/>
      <c r="CP14" s="304"/>
      <c r="CQ14" s="304"/>
      <c r="CR14" s="304"/>
      <c r="CS14" s="304"/>
      <c r="CT14" s="304"/>
      <c r="CU14" s="304"/>
      <c r="CV14" s="304"/>
      <c r="CW14" s="304"/>
      <c r="CX14" s="304"/>
      <c r="CY14" s="304"/>
      <c r="CZ14" s="304"/>
      <c r="DA14" s="304"/>
      <c r="DB14" s="304"/>
      <c r="DC14" s="304"/>
      <c r="DD14" s="304"/>
      <c r="DE14" s="304"/>
      <c r="DF14" s="304"/>
      <c r="DG14" s="304"/>
      <c r="DH14" s="304"/>
      <c r="DI14" s="304"/>
      <c r="DJ14" s="304"/>
      <c r="DK14" s="304"/>
      <c r="DL14" s="304"/>
      <c r="DM14" s="304"/>
      <c r="DN14" s="304"/>
      <c r="DO14" s="304"/>
      <c r="DP14" s="304"/>
      <c r="DQ14" s="304"/>
      <c r="DR14" s="304"/>
      <c r="DS14" s="304"/>
      <c r="DT14" s="304"/>
      <c r="DU14" s="304"/>
      <c r="DV14" s="304"/>
      <c r="DW14" s="304"/>
      <c r="DX14" s="304"/>
      <c r="DY14" s="304"/>
      <c r="DZ14" s="304"/>
      <c r="EA14" s="304"/>
      <c r="EB14" s="304"/>
      <c r="EC14" s="304"/>
      <c r="ED14" s="304"/>
      <c r="EE14" s="304"/>
      <c r="EF14" s="304"/>
      <c r="EG14" s="304"/>
      <c r="EH14" s="304"/>
      <c r="EI14" s="304"/>
      <c r="EJ14" s="304"/>
      <c r="EK14" s="304"/>
      <c r="EL14" s="304"/>
      <c r="EM14" s="304"/>
      <c r="EN14" s="304"/>
      <c r="EO14" s="304"/>
      <c r="EP14" s="304"/>
      <c r="EQ14" s="304"/>
      <c r="ER14" s="304"/>
      <c r="ES14" s="304"/>
      <c r="ET14" s="304"/>
      <c r="EU14" s="304"/>
      <c r="EV14" s="304"/>
      <c r="EW14" s="304"/>
      <c r="EX14" s="304"/>
      <c r="EY14" s="304"/>
      <c r="EZ14" s="304"/>
      <c r="FA14" s="304"/>
      <c r="FB14" s="304"/>
      <c r="FC14" s="304"/>
      <c r="FD14" s="304"/>
      <c r="FE14" s="304"/>
      <c r="FF14" s="304"/>
      <c r="FG14" s="304"/>
      <c r="FH14" s="304"/>
      <c r="FI14" s="304"/>
      <c r="FJ14" s="304"/>
      <c r="FK14" s="304"/>
      <c r="FL14" s="304"/>
      <c r="FM14" s="304"/>
      <c r="FN14" s="304"/>
      <c r="FO14" s="304"/>
      <c r="FP14" s="304"/>
      <c r="FQ14" s="304"/>
      <c r="FR14" s="304"/>
      <c r="FS14" s="304"/>
      <c r="FT14" s="304"/>
      <c r="FU14" s="304"/>
      <c r="FV14" s="304"/>
      <c r="FW14" s="304"/>
      <c r="FX14" s="304"/>
      <c r="FY14" s="304"/>
      <c r="FZ14" s="304"/>
      <c r="GA14" s="304"/>
      <c r="GB14" s="304"/>
      <c r="GC14" s="304"/>
      <c r="GD14" s="304"/>
      <c r="GE14" s="304"/>
      <c r="GF14" s="304"/>
      <c r="GG14" s="304"/>
      <c r="GH14" s="304"/>
      <c r="GI14" s="304"/>
      <c r="GJ14" s="304"/>
      <c r="GK14" s="304"/>
      <c r="GL14" s="304"/>
      <c r="GM14" s="304"/>
      <c r="GN14" s="304"/>
      <c r="GO14" s="304"/>
      <c r="GP14" s="304"/>
      <c r="GQ14" s="304"/>
      <c r="GR14" s="304"/>
      <c r="GS14" s="304"/>
      <c r="GT14" s="304"/>
      <c r="GU14" s="304"/>
      <c r="GV14" s="304"/>
      <c r="GW14" s="304"/>
      <c r="GX14" s="304"/>
      <c r="GY14" s="304"/>
      <c r="GZ14" s="304"/>
      <c r="HA14" s="304"/>
      <c r="HB14" s="304"/>
      <c r="HC14" s="304"/>
      <c r="HD14" s="304"/>
      <c r="HE14" s="304"/>
      <c r="HF14" s="304"/>
      <c r="HG14" s="304"/>
      <c r="HH14" s="304"/>
      <c r="HI14" s="304"/>
      <c r="HJ14" s="304"/>
      <c r="HK14" s="304"/>
      <c r="HL14" s="304"/>
      <c r="HM14" s="304"/>
      <c r="HN14" s="304"/>
      <c r="HO14" s="304"/>
      <c r="HP14" s="304"/>
      <c r="HQ14" s="304"/>
      <c r="HR14" s="304"/>
      <c r="HS14" s="251"/>
      <c r="HT14" s="251"/>
      <c r="HU14" s="251"/>
      <c r="HV14" s="251"/>
      <c r="HW14" s="251"/>
      <c r="HX14" s="251"/>
      <c r="HY14" s="251"/>
      <c r="HZ14" s="251"/>
      <c r="IA14" s="251"/>
      <c r="IB14" s="251"/>
      <c r="IC14" s="251"/>
      <c r="ID14" s="251"/>
      <c r="IE14" s="251"/>
      <c r="IF14" s="251"/>
      <c r="IG14" s="251"/>
      <c r="IH14" s="251"/>
      <c r="II14" s="251"/>
      <c r="IJ14" s="251"/>
      <c r="IK14" s="251"/>
      <c r="IL14" s="251"/>
    </row>
    <row r="15" s="247" customFormat="1" ht="45" customHeight="1" spans="1:246">
      <c r="A15" s="272" t="s">
        <v>39</v>
      </c>
      <c r="B15" s="269" t="s">
        <v>36</v>
      </c>
      <c r="C15" s="269" t="s">
        <v>22</v>
      </c>
      <c r="D15" s="273">
        <f>E15+F15</f>
        <v>152.9</v>
      </c>
      <c r="E15" s="269">
        <v>152.9</v>
      </c>
      <c r="F15" s="273"/>
      <c r="G15" s="269" t="s">
        <v>40</v>
      </c>
      <c r="H15" s="269"/>
      <c r="I15" s="294"/>
      <c r="J15" s="289">
        <f>K15+L15</f>
        <v>88.682</v>
      </c>
      <c r="K15" s="289">
        <v>88.682</v>
      </c>
      <c r="L15" s="289"/>
      <c r="M15" s="290" t="s">
        <v>28</v>
      </c>
      <c r="N15" s="291"/>
      <c r="O15" s="291"/>
      <c r="P15" s="293" t="s">
        <v>25</v>
      </c>
      <c r="Q15" s="269"/>
      <c r="R15" s="303" t="e">
        <f>#REF!-#REF!-#REF!-#REF!</f>
        <v>#REF!</v>
      </c>
      <c r="S15" s="304"/>
      <c r="T15" s="304"/>
      <c r="U15" s="304"/>
      <c r="V15" s="304"/>
      <c r="W15" s="304"/>
      <c r="X15" s="304"/>
      <c r="Y15" s="304"/>
      <c r="Z15" s="304"/>
      <c r="AA15" s="304"/>
      <c r="AB15" s="304"/>
      <c r="AC15" s="304"/>
      <c r="AD15" s="304"/>
      <c r="AE15" s="304"/>
      <c r="AF15" s="304"/>
      <c r="AG15" s="304"/>
      <c r="AH15" s="304"/>
      <c r="AI15" s="304"/>
      <c r="AJ15" s="304"/>
      <c r="AK15" s="304"/>
      <c r="AL15" s="304"/>
      <c r="AM15" s="304"/>
      <c r="AN15" s="304"/>
      <c r="AO15" s="304"/>
      <c r="AP15" s="304"/>
      <c r="AQ15" s="304"/>
      <c r="AR15" s="304"/>
      <c r="AS15" s="304"/>
      <c r="AT15" s="304"/>
      <c r="AU15" s="304"/>
      <c r="AV15" s="304"/>
      <c r="AW15" s="304"/>
      <c r="AX15" s="304"/>
      <c r="AY15" s="304"/>
      <c r="AZ15" s="304"/>
      <c r="BA15" s="304"/>
      <c r="BB15" s="304"/>
      <c r="BC15" s="304"/>
      <c r="BD15" s="304"/>
      <c r="BE15" s="304"/>
      <c r="BF15" s="304"/>
      <c r="BG15" s="304"/>
      <c r="BH15" s="304"/>
      <c r="BI15" s="304"/>
      <c r="BJ15" s="304"/>
      <c r="BK15" s="304"/>
      <c r="BL15" s="304"/>
      <c r="BM15" s="304"/>
      <c r="BN15" s="304"/>
      <c r="BO15" s="304"/>
      <c r="BP15" s="304"/>
      <c r="BQ15" s="304"/>
      <c r="BR15" s="304"/>
      <c r="BS15" s="304"/>
      <c r="BT15" s="304"/>
      <c r="BU15" s="304"/>
      <c r="BV15" s="304"/>
      <c r="BW15" s="304"/>
      <c r="BX15" s="304"/>
      <c r="BY15" s="304"/>
      <c r="BZ15" s="304"/>
      <c r="CA15" s="304"/>
      <c r="CB15" s="304"/>
      <c r="CC15" s="304"/>
      <c r="CD15" s="304"/>
      <c r="CE15" s="304"/>
      <c r="CF15" s="304"/>
      <c r="CG15" s="304"/>
      <c r="CH15" s="304"/>
      <c r="CI15" s="304"/>
      <c r="CJ15" s="304"/>
      <c r="CK15" s="304"/>
      <c r="CL15" s="304"/>
      <c r="CM15" s="304"/>
      <c r="CN15" s="304"/>
      <c r="CO15" s="304"/>
      <c r="CP15" s="304"/>
      <c r="CQ15" s="304"/>
      <c r="CR15" s="304"/>
      <c r="CS15" s="304"/>
      <c r="CT15" s="304"/>
      <c r="CU15" s="304"/>
      <c r="CV15" s="304"/>
      <c r="CW15" s="304"/>
      <c r="CX15" s="304"/>
      <c r="CY15" s="304"/>
      <c r="CZ15" s="304"/>
      <c r="DA15" s="304"/>
      <c r="DB15" s="304"/>
      <c r="DC15" s="304"/>
      <c r="DD15" s="304"/>
      <c r="DE15" s="304"/>
      <c r="DF15" s="304"/>
      <c r="DG15" s="304"/>
      <c r="DH15" s="304"/>
      <c r="DI15" s="304"/>
      <c r="DJ15" s="304"/>
      <c r="DK15" s="304"/>
      <c r="DL15" s="304"/>
      <c r="DM15" s="304"/>
      <c r="DN15" s="304"/>
      <c r="DO15" s="304"/>
      <c r="DP15" s="304"/>
      <c r="DQ15" s="304"/>
      <c r="DR15" s="304"/>
      <c r="DS15" s="304"/>
      <c r="DT15" s="304"/>
      <c r="DU15" s="304"/>
      <c r="DV15" s="304"/>
      <c r="DW15" s="304"/>
      <c r="DX15" s="304"/>
      <c r="DY15" s="304"/>
      <c r="DZ15" s="304"/>
      <c r="EA15" s="304"/>
      <c r="EB15" s="304"/>
      <c r="EC15" s="304"/>
      <c r="ED15" s="304"/>
      <c r="EE15" s="304"/>
      <c r="EF15" s="304"/>
      <c r="EG15" s="304"/>
      <c r="EH15" s="304"/>
      <c r="EI15" s="304"/>
      <c r="EJ15" s="304"/>
      <c r="EK15" s="304"/>
      <c r="EL15" s="304"/>
      <c r="EM15" s="304"/>
      <c r="EN15" s="304"/>
      <c r="EO15" s="304"/>
      <c r="EP15" s="304"/>
      <c r="EQ15" s="304"/>
      <c r="ER15" s="304"/>
      <c r="ES15" s="304"/>
      <c r="ET15" s="304"/>
      <c r="EU15" s="304"/>
      <c r="EV15" s="304"/>
      <c r="EW15" s="304"/>
      <c r="EX15" s="304"/>
      <c r="EY15" s="304"/>
      <c r="EZ15" s="304"/>
      <c r="FA15" s="304"/>
      <c r="FB15" s="304"/>
      <c r="FC15" s="304"/>
      <c r="FD15" s="304"/>
      <c r="FE15" s="304"/>
      <c r="FF15" s="304"/>
      <c r="FG15" s="304"/>
      <c r="FH15" s="304"/>
      <c r="FI15" s="304"/>
      <c r="FJ15" s="304"/>
      <c r="FK15" s="304"/>
      <c r="FL15" s="304"/>
      <c r="FM15" s="304"/>
      <c r="FN15" s="304"/>
      <c r="FO15" s="304"/>
      <c r="FP15" s="304"/>
      <c r="FQ15" s="304"/>
      <c r="FR15" s="304"/>
      <c r="FS15" s="304"/>
      <c r="FT15" s="304"/>
      <c r="FU15" s="304"/>
      <c r="FV15" s="304"/>
      <c r="FW15" s="304"/>
      <c r="FX15" s="304"/>
      <c r="FY15" s="304"/>
      <c r="FZ15" s="304"/>
      <c r="GA15" s="304"/>
      <c r="GB15" s="304"/>
      <c r="GC15" s="304"/>
      <c r="GD15" s="304"/>
      <c r="GE15" s="304"/>
      <c r="GF15" s="304"/>
      <c r="GG15" s="304"/>
      <c r="GH15" s="304"/>
      <c r="GI15" s="304"/>
      <c r="GJ15" s="304"/>
      <c r="GK15" s="304"/>
      <c r="GL15" s="304"/>
      <c r="GM15" s="304"/>
      <c r="GN15" s="304"/>
      <c r="GO15" s="304"/>
      <c r="GP15" s="304"/>
      <c r="GQ15" s="304"/>
      <c r="GR15" s="304"/>
      <c r="GS15" s="304"/>
      <c r="GT15" s="304"/>
      <c r="GU15" s="304"/>
      <c r="GV15" s="304"/>
      <c r="GW15" s="304"/>
      <c r="GX15" s="304"/>
      <c r="GY15" s="304"/>
      <c r="GZ15" s="304"/>
      <c r="HA15" s="304"/>
      <c r="HB15" s="304"/>
      <c r="HC15" s="304"/>
      <c r="HD15" s="304"/>
      <c r="HE15" s="304"/>
      <c r="HF15" s="304"/>
      <c r="HG15" s="304"/>
      <c r="HH15" s="304"/>
      <c r="HI15" s="304"/>
      <c r="HJ15" s="304"/>
      <c r="HK15" s="304"/>
      <c r="HL15" s="304"/>
      <c r="HM15" s="304"/>
      <c r="HN15" s="304"/>
      <c r="HO15" s="304"/>
      <c r="HP15" s="304"/>
      <c r="HQ15" s="304"/>
      <c r="HR15" s="304"/>
      <c r="HS15" s="251"/>
      <c r="HT15" s="251"/>
      <c r="HU15" s="251"/>
      <c r="HV15" s="251"/>
      <c r="HW15" s="251"/>
      <c r="HX15" s="251"/>
      <c r="HY15" s="251"/>
      <c r="HZ15" s="251"/>
      <c r="IA15" s="251"/>
      <c r="IB15" s="251"/>
      <c r="IC15" s="251"/>
      <c r="ID15" s="251"/>
      <c r="IE15" s="251"/>
      <c r="IF15" s="251"/>
      <c r="IG15" s="251"/>
      <c r="IH15" s="251"/>
      <c r="II15" s="251"/>
      <c r="IJ15" s="251"/>
      <c r="IK15" s="251"/>
      <c r="IL15" s="251"/>
    </row>
    <row r="16" s="247" customFormat="1" ht="45" customHeight="1" spans="1:246">
      <c r="A16" s="272" t="s">
        <v>41</v>
      </c>
      <c r="B16" s="274" t="s">
        <v>36</v>
      </c>
      <c r="C16" s="275" t="s">
        <v>22</v>
      </c>
      <c r="D16" s="276"/>
      <c r="E16" s="276"/>
      <c r="F16" s="276"/>
      <c r="G16" s="277"/>
      <c r="H16" s="278"/>
      <c r="I16" s="278"/>
      <c r="J16" s="289"/>
      <c r="K16" s="295"/>
      <c r="L16" s="296"/>
      <c r="M16" s="290" t="s">
        <v>28</v>
      </c>
      <c r="N16" s="297"/>
      <c r="O16" s="297"/>
      <c r="P16" s="298"/>
      <c r="Q16" s="305"/>
      <c r="R16" s="303" t="e">
        <f>J15-#REF!-K15-L15</f>
        <v>#REF!</v>
      </c>
      <c r="S16" s="304"/>
      <c r="T16" s="304"/>
      <c r="U16" s="304"/>
      <c r="V16" s="304"/>
      <c r="W16" s="304"/>
      <c r="X16" s="304"/>
      <c r="Y16" s="304"/>
      <c r="Z16" s="304"/>
      <c r="AA16" s="304"/>
      <c r="AB16" s="304"/>
      <c r="AC16" s="304"/>
      <c r="AD16" s="304"/>
      <c r="AE16" s="304"/>
      <c r="AF16" s="304"/>
      <c r="AG16" s="304"/>
      <c r="AH16" s="304"/>
      <c r="AI16" s="304"/>
      <c r="AJ16" s="304"/>
      <c r="AK16" s="304"/>
      <c r="AL16" s="304"/>
      <c r="AM16" s="304"/>
      <c r="AN16" s="304"/>
      <c r="AO16" s="304"/>
      <c r="AP16" s="304"/>
      <c r="AQ16" s="304"/>
      <c r="AR16" s="304"/>
      <c r="AS16" s="304"/>
      <c r="AT16" s="304"/>
      <c r="AU16" s="304"/>
      <c r="AV16" s="304"/>
      <c r="AW16" s="304"/>
      <c r="AX16" s="304"/>
      <c r="AY16" s="304"/>
      <c r="AZ16" s="304"/>
      <c r="BA16" s="304"/>
      <c r="BB16" s="304"/>
      <c r="BC16" s="304"/>
      <c r="BD16" s="304"/>
      <c r="BE16" s="304"/>
      <c r="BF16" s="304"/>
      <c r="BG16" s="304"/>
      <c r="BH16" s="304"/>
      <c r="BI16" s="304"/>
      <c r="BJ16" s="304"/>
      <c r="BK16" s="304"/>
      <c r="BL16" s="304"/>
      <c r="BM16" s="304"/>
      <c r="BN16" s="304"/>
      <c r="BO16" s="304"/>
      <c r="BP16" s="304"/>
      <c r="BQ16" s="304"/>
      <c r="BR16" s="304"/>
      <c r="BS16" s="304"/>
      <c r="BT16" s="304"/>
      <c r="BU16" s="304"/>
      <c r="BV16" s="304"/>
      <c r="BW16" s="304"/>
      <c r="BX16" s="304"/>
      <c r="BY16" s="304"/>
      <c r="BZ16" s="304"/>
      <c r="CA16" s="304"/>
      <c r="CB16" s="304"/>
      <c r="CC16" s="304"/>
      <c r="CD16" s="304"/>
      <c r="CE16" s="304"/>
      <c r="CF16" s="304"/>
      <c r="CG16" s="304"/>
      <c r="CH16" s="304"/>
      <c r="CI16" s="304"/>
      <c r="CJ16" s="304"/>
      <c r="CK16" s="304"/>
      <c r="CL16" s="304"/>
      <c r="CM16" s="304"/>
      <c r="CN16" s="304"/>
      <c r="CO16" s="304"/>
      <c r="CP16" s="304"/>
      <c r="CQ16" s="304"/>
      <c r="CR16" s="304"/>
      <c r="CS16" s="304"/>
      <c r="CT16" s="304"/>
      <c r="CU16" s="304"/>
      <c r="CV16" s="304"/>
      <c r="CW16" s="304"/>
      <c r="CX16" s="304"/>
      <c r="CY16" s="304"/>
      <c r="CZ16" s="304"/>
      <c r="DA16" s="304"/>
      <c r="DB16" s="304"/>
      <c r="DC16" s="304"/>
      <c r="DD16" s="304"/>
      <c r="DE16" s="304"/>
      <c r="DF16" s="304"/>
      <c r="DG16" s="304"/>
      <c r="DH16" s="304"/>
      <c r="DI16" s="304"/>
      <c r="DJ16" s="304"/>
      <c r="DK16" s="304"/>
      <c r="DL16" s="304"/>
      <c r="DM16" s="304"/>
      <c r="DN16" s="304"/>
      <c r="DO16" s="304"/>
      <c r="DP16" s="304"/>
      <c r="DQ16" s="304"/>
      <c r="DR16" s="304"/>
      <c r="DS16" s="304"/>
      <c r="DT16" s="304"/>
      <c r="DU16" s="304"/>
      <c r="DV16" s="304"/>
      <c r="DW16" s="304"/>
      <c r="DX16" s="304"/>
      <c r="DY16" s="304"/>
      <c r="DZ16" s="304"/>
      <c r="EA16" s="304"/>
      <c r="EB16" s="304"/>
      <c r="EC16" s="304"/>
      <c r="ED16" s="304"/>
      <c r="EE16" s="304"/>
      <c r="EF16" s="304"/>
      <c r="EG16" s="304"/>
      <c r="EH16" s="304"/>
      <c r="EI16" s="304"/>
      <c r="EJ16" s="304"/>
      <c r="EK16" s="304"/>
      <c r="EL16" s="304"/>
      <c r="EM16" s="304"/>
      <c r="EN16" s="304"/>
      <c r="EO16" s="304"/>
      <c r="EP16" s="304"/>
      <c r="EQ16" s="304"/>
      <c r="ER16" s="304"/>
      <c r="ES16" s="304"/>
      <c r="ET16" s="304"/>
      <c r="EU16" s="304"/>
      <c r="EV16" s="304"/>
      <c r="EW16" s="304"/>
      <c r="EX16" s="304"/>
      <c r="EY16" s="304"/>
      <c r="EZ16" s="304"/>
      <c r="FA16" s="304"/>
      <c r="FB16" s="304"/>
      <c r="FC16" s="304"/>
      <c r="FD16" s="304"/>
      <c r="FE16" s="304"/>
      <c r="FF16" s="304"/>
      <c r="FG16" s="304"/>
      <c r="FH16" s="304"/>
      <c r="FI16" s="304"/>
      <c r="FJ16" s="304"/>
      <c r="FK16" s="304"/>
      <c r="FL16" s="304"/>
      <c r="FM16" s="304"/>
      <c r="FN16" s="304"/>
      <c r="FO16" s="304"/>
      <c r="FP16" s="304"/>
      <c r="FQ16" s="304"/>
      <c r="FR16" s="304"/>
      <c r="FS16" s="304"/>
      <c r="FT16" s="304"/>
      <c r="FU16" s="304"/>
      <c r="FV16" s="304"/>
      <c r="FW16" s="304"/>
      <c r="FX16" s="304"/>
      <c r="FY16" s="304"/>
      <c r="FZ16" s="304"/>
      <c r="GA16" s="304"/>
      <c r="GB16" s="304"/>
      <c r="GC16" s="304"/>
      <c r="GD16" s="304"/>
      <c r="GE16" s="304"/>
      <c r="GF16" s="304"/>
      <c r="GG16" s="304"/>
      <c r="GH16" s="304"/>
      <c r="GI16" s="304"/>
      <c r="GJ16" s="304"/>
      <c r="GK16" s="304"/>
      <c r="GL16" s="304"/>
      <c r="GM16" s="304"/>
      <c r="GN16" s="304"/>
      <c r="GO16" s="304"/>
      <c r="GP16" s="304"/>
      <c r="GQ16" s="304"/>
      <c r="GR16" s="304"/>
      <c r="GS16" s="304"/>
      <c r="GT16" s="304"/>
      <c r="GU16" s="304"/>
      <c r="GV16" s="304"/>
      <c r="GW16" s="304"/>
      <c r="GX16" s="304"/>
      <c r="GY16" s="304"/>
      <c r="GZ16" s="304"/>
      <c r="HA16" s="304"/>
      <c r="HB16" s="304"/>
      <c r="HC16" s="304"/>
      <c r="HD16" s="304"/>
      <c r="HE16" s="304"/>
      <c r="HF16" s="304"/>
      <c r="HG16" s="304"/>
      <c r="HH16" s="304"/>
      <c r="HI16" s="304"/>
      <c r="HJ16" s="304"/>
      <c r="HK16" s="304"/>
      <c r="HL16" s="304"/>
      <c r="HM16" s="304"/>
      <c r="HN16" s="304"/>
      <c r="HO16" s="304"/>
      <c r="HP16" s="304"/>
      <c r="HQ16" s="304"/>
      <c r="HR16" s="304"/>
      <c r="HS16" s="251"/>
      <c r="HT16" s="251"/>
      <c r="HU16" s="251"/>
      <c r="HV16" s="251"/>
      <c r="HW16" s="251"/>
      <c r="HX16" s="251"/>
      <c r="HY16" s="251"/>
      <c r="HZ16" s="251"/>
      <c r="IA16" s="251"/>
      <c r="IB16" s="251"/>
      <c r="IC16" s="251"/>
      <c r="ID16" s="251"/>
      <c r="IE16" s="251"/>
      <c r="IF16" s="251"/>
      <c r="IG16" s="251"/>
      <c r="IH16" s="251"/>
      <c r="II16" s="251"/>
      <c r="IJ16" s="251"/>
      <c r="IK16" s="251"/>
      <c r="IL16" s="251"/>
    </row>
    <row r="17" s="247" customFormat="1" ht="45" customHeight="1" spans="1:246">
      <c r="A17" s="272" t="s">
        <v>42</v>
      </c>
      <c r="B17" s="269"/>
      <c r="C17" s="269"/>
      <c r="D17" s="273"/>
      <c r="E17" s="273"/>
      <c r="F17" s="273"/>
      <c r="G17" s="269"/>
      <c r="H17" s="269"/>
      <c r="I17" s="294"/>
      <c r="J17" s="289"/>
      <c r="K17" s="289"/>
      <c r="L17" s="289"/>
      <c r="M17" s="290" t="s">
        <v>28</v>
      </c>
      <c r="N17" s="291"/>
      <c r="O17" s="291"/>
      <c r="P17" s="293"/>
      <c r="Q17" s="269"/>
      <c r="R17" s="303" t="e">
        <f>#REF!-#REF!-#REF!-#REF!</f>
        <v>#REF!</v>
      </c>
      <c r="S17" s="304"/>
      <c r="T17" s="304"/>
      <c r="U17" s="304"/>
      <c r="V17" s="304"/>
      <c r="W17" s="304"/>
      <c r="X17" s="304"/>
      <c r="Y17" s="304"/>
      <c r="Z17" s="304"/>
      <c r="AA17" s="304"/>
      <c r="AB17" s="304"/>
      <c r="AC17" s="304"/>
      <c r="AD17" s="304"/>
      <c r="AE17" s="304"/>
      <c r="AF17" s="304"/>
      <c r="AG17" s="304"/>
      <c r="AH17" s="304"/>
      <c r="AI17" s="304"/>
      <c r="AJ17" s="304"/>
      <c r="AK17" s="304"/>
      <c r="AL17" s="304"/>
      <c r="AM17" s="304"/>
      <c r="AN17" s="304"/>
      <c r="AO17" s="304"/>
      <c r="AP17" s="304"/>
      <c r="AQ17" s="304"/>
      <c r="AR17" s="304"/>
      <c r="AS17" s="304"/>
      <c r="AT17" s="304"/>
      <c r="AU17" s="304"/>
      <c r="AV17" s="304"/>
      <c r="AW17" s="304"/>
      <c r="AX17" s="304"/>
      <c r="AY17" s="304"/>
      <c r="AZ17" s="304"/>
      <c r="BA17" s="304"/>
      <c r="BB17" s="304"/>
      <c r="BC17" s="304"/>
      <c r="BD17" s="304"/>
      <c r="BE17" s="304"/>
      <c r="BF17" s="304"/>
      <c r="BG17" s="304"/>
      <c r="BH17" s="304"/>
      <c r="BI17" s="304"/>
      <c r="BJ17" s="304"/>
      <c r="BK17" s="304"/>
      <c r="BL17" s="304"/>
      <c r="BM17" s="304"/>
      <c r="BN17" s="304"/>
      <c r="BO17" s="304"/>
      <c r="BP17" s="304"/>
      <c r="BQ17" s="304"/>
      <c r="BR17" s="304"/>
      <c r="BS17" s="304"/>
      <c r="BT17" s="304"/>
      <c r="BU17" s="304"/>
      <c r="BV17" s="304"/>
      <c r="BW17" s="304"/>
      <c r="BX17" s="304"/>
      <c r="BY17" s="304"/>
      <c r="BZ17" s="304"/>
      <c r="CA17" s="304"/>
      <c r="CB17" s="304"/>
      <c r="CC17" s="304"/>
      <c r="CD17" s="304"/>
      <c r="CE17" s="304"/>
      <c r="CF17" s="304"/>
      <c r="CG17" s="304"/>
      <c r="CH17" s="304"/>
      <c r="CI17" s="304"/>
      <c r="CJ17" s="304"/>
      <c r="CK17" s="304"/>
      <c r="CL17" s="304"/>
      <c r="CM17" s="304"/>
      <c r="CN17" s="304"/>
      <c r="CO17" s="304"/>
      <c r="CP17" s="304"/>
      <c r="CQ17" s="304"/>
      <c r="CR17" s="304"/>
      <c r="CS17" s="304"/>
      <c r="CT17" s="304"/>
      <c r="CU17" s="304"/>
      <c r="CV17" s="304"/>
      <c r="CW17" s="304"/>
      <c r="CX17" s="304"/>
      <c r="CY17" s="304"/>
      <c r="CZ17" s="304"/>
      <c r="DA17" s="304"/>
      <c r="DB17" s="304"/>
      <c r="DC17" s="304"/>
      <c r="DD17" s="304"/>
      <c r="DE17" s="304"/>
      <c r="DF17" s="304"/>
      <c r="DG17" s="304"/>
      <c r="DH17" s="304"/>
      <c r="DI17" s="304"/>
      <c r="DJ17" s="304"/>
      <c r="DK17" s="304"/>
      <c r="DL17" s="304"/>
      <c r="DM17" s="304"/>
      <c r="DN17" s="304"/>
      <c r="DO17" s="304"/>
      <c r="DP17" s="304"/>
      <c r="DQ17" s="304"/>
      <c r="DR17" s="304"/>
      <c r="DS17" s="304"/>
      <c r="DT17" s="304"/>
      <c r="DU17" s="304"/>
      <c r="DV17" s="304"/>
      <c r="DW17" s="304"/>
      <c r="DX17" s="304"/>
      <c r="DY17" s="304"/>
      <c r="DZ17" s="304"/>
      <c r="EA17" s="304"/>
      <c r="EB17" s="304"/>
      <c r="EC17" s="304"/>
      <c r="ED17" s="304"/>
      <c r="EE17" s="304"/>
      <c r="EF17" s="304"/>
      <c r="EG17" s="304"/>
      <c r="EH17" s="304"/>
      <c r="EI17" s="304"/>
      <c r="EJ17" s="304"/>
      <c r="EK17" s="304"/>
      <c r="EL17" s="304"/>
      <c r="EM17" s="304"/>
      <c r="EN17" s="304"/>
      <c r="EO17" s="304"/>
      <c r="EP17" s="304"/>
      <c r="EQ17" s="304"/>
      <c r="ER17" s="304"/>
      <c r="ES17" s="304"/>
      <c r="ET17" s="304"/>
      <c r="EU17" s="304"/>
      <c r="EV17" s="304"/>
      <c r="EW17" s="304"/>
      <c r="EX17" s="304"/>
      <c r="EY17" s="304"/>
      <c r="EZ17" s="304"/>
      <c r="FA17" s="304"/>
      <c r="FB17" s="304"/>
      <c r="FC17" s="304"/>
      <c r="FD17" s="304"/>
      <c r="FE17" s="304"/>
      <c r="FF17" s="304"/>
      <c r="FG17" s="304"/>
      <c r="FH17" s="304"/>
      <c r="FI17" s="304"/>
      <c r="FJ17" s="304"/>
      <c r="FK17" s="304"/>
      <c r="FL17" s="304"/>
      <c r="FM17" s="304"/>
      <c r="FN17" s="304"/>
      <c r="FO17" s="304"/>
      <c r="FP17" s="304"/>
      <c r="FQ17" s="304"/>
      <c r="FR17" s="304"/>
      <c r="FS17" s="304"/>
      <c r="FT17" s="304"/>
      <c r="FU17" s="304"/>
      <c r="FV17" s="304"/>
      <c r="FW17" s="304"/>
      <c r="FX17" s="304"/>
      <c r="FY17" s="304"/>
      <c r="FZ17" s="304"/>
      <c r="GA17" s="304"/>
      <c r="GB17" s="304"/>
      <c r="GC17" s="304"/>
      <c r="GD17" s="304"/>
      <c r="GE17" s="304"/>
      <c r="GF17" s="304"/>
      <c r="GG17" s="304"/>
      <c r="GH17" s="304"/>
      <c r="GI17" s="304"/>
      <c r="GJ17" s="304"/>
      <c r="GK17" s="304"/>
      <c r="GL17" s="304"/>
      <c r="GM17" s="304"/>
      <c r="GN17" s="304"/>
      <c r="GO17" s="304"/>
      <c r="GP17" s="304"/>
      <c r="GQ17" s="304"/>
      <c r="GR17" s="304"/>
      <c r="GS17" s="304"/>
      <c r="GT17" s="304"/>
      <c r="GU17" s="304"/>
      <c r="GV17" s="304"/>
      <c r="GW17" s="304"/>
      <c r="GX17" s="304"/>
      <c r="GY17" s="304"/>
      <c r="GZ17" s="304"/>
      <c r="HA17" s="304"/>
      <c r="HB17" s="304"/>
      <c r="HC17" s="304"/>
      <c r="HD17" s="304"/>
      <c r="HE17" s="304"/>
      <c r="HF17" s="304"/>
      <c r="HG17" s="304"/>
      <c r="HH17" s="304"/>
      <c r="HI17" s="304"/>
      <c r="HJ17" s="304"/>
      <c r="HK17" s="304"/>
      <c r="HL17" s="304"/>
      <c r="HM17" s="304"/>
      <c r="HN17" s="304"/>
      <c r="HO17" s="304"/>
      <c r="HP17" s="304"/>
      <c r="HQ17" s="304"/>
      <c r="HR17" s="304"/>
      <c r="HS17" s="251"/>
      <c r="HT17" s="251"/>
      <c r="HU17" s="251"/>
      <c r="HV17" s="251"/>
      <c r="HW17" s="251"/>
      <c r="HX17" s="251"/>
      <c r="HY17" s="251"/>
      <c r="HZ17" s="251"/>
      <c r="IA17" s="251"/>
      <c r="IB17" s="251"/>
      <c r="IC17" s="251"/>
      <c r="ID17" s="251"/>
      <c r="IE17" s="251"/>
      <c r="IF17" s="251"/>
      <c r="IG17" s="251"/>
      <c r="IH17" s="251"/>
      <c r="II17" s="251"/>
      <c r="IJ17" s="251"/>
      <c r="IK17" s="251"/>
      <c r="IL17" s="251"/>
    </row>
    <row r="18" s="247" customFormat="1" ht="45" customHeight="1" spans="1:246">
      <c r="A18" s="271" t="s">
        <v>43</v>
      </c>
      <c r="B18" s="269"/>
      <c r="C18" s="269"/>
      <c r="D18" s="273"/>
      <c r="E18" s="273"/>
      <c r="F18" s="273"/>
      <c r="G18" s="269"/>
      <c r="H18" s="269" t="s">
        <v>21</v>
      </c>
      <c r="I18" s="269" t="s">
        <v>21</v>
      </c>
      <c r="J18" s="289">
        <f>K18+L18</f>
        <v>484.3466</v>
      </c>
      <c r="K18" s="289">
        <f>K19+K20+K21+K22+K23+K24</f>
        <v>484.3466</v>
      </c>
      <c r="L18" s="289"/>
      <c r="M18" s="290"/>
      <c r="N18" s="290"/>
      <c r="O18" s="290"/>
      <c r="P18" s="293" t="s">
        <v>44</v>
      </c>
      <c r="Q18" s="269"/>
      <c r="R18" s="303" t="e">
        <f>J16-#REF!-K16-L16</f>
        <v>#REF!</v>
      </c>
      <c r="S18" s="248"/>
      <c r="T18" s="248"/>
      <c r="U18" s="248"/>
      <c r="V18" s="248"/>
      <c r="W18" s="248"/>
      <c r="X18" s="248"/>
      <c r="Y18" s="248"/>
      <c r="Z18" s="248"/>
      <c r="AA18" s="248"/>
      <c r="AB18" s="248"/>
      <c r="AC18" s="248"/>
      <c r="AD18" s="304"/>
      <c r="AE18" s="304"/>
      <c r="AF18" s="304"/>
      <c r="AG18" s="304"/>
      <c r="AH18" s="304"/>
      <c r="AI18" s="304"/>
      <c r="AJ18" s="304"/>
      <c r="AK18" s="304"/>
      <c r="AL18" s="304"/>
      <c r="AM18" s="304"/>
      <c r="AN18" s="304"/>
      <c r="AO18" s="304"/>
      <c r="AP18" s="304"/>
      <c r="AQ18" s="304"/>
      <c r="AR18" s="304"/>
      <c r="AS18" s="304"/>
      <c r="AT18" s="304"/>
      <c r="AU18" s="304"/>
      <c r="AV18" s="304"/>
      <c r="AW18" s="304"/>
      <c r="AX18" s="304"/>
      <c r="AY18" s="304"/>
      <c r="AZ18" s="304"/>
      <c r="BA18" s="304"/>
      <c r="BB18" s="304"/>
      <c r="BC18" s="304"/>
      <c r="BD18" s="304"/>
      <c r="BE18" s="304"/>
      <c r="BF18" s="304"/>
      <c r="BG18" s="304"/>
      <c r="BH18" s="304"/>
      <c r="BI18" s="304"/>
      <c r="BJ18" s="304"/>
      <c r="BK18" s="304"/>
      <c r="BL18" s="304"/>
      <c r="BM18" s="304"/>
      <c r="BN18" s="304"/>
      <c r="BO18" s="304"/>
      <c r="BP18" s="304"/>
      <c r="BQ18" s="304"/>
      <c r="BR18" s="304"/>
      <c r="BS18" s="304"/>
      <c r="BT18" s="304"/>
      <c r="BU18" s="304"/>
      <c r="BV18" s="304"/>
      <c r="BW18" s="304"/>
      <c r="BX18" s="304"/>
      <c r="BY18" s="304"/>
      <c r="BZ18" s="304"/>
      <c r="CA18" s="304"/>
      <c r="CB18" s="304"/>
      <c r="CC18" s="304"/>
      <c r="CD18" s="304"/>
      <c r="CE18" s="304"/>
      <c r="CF18" s="304"/>
      <c r="CG18" s="304"/>
      <c r="CH18" s="304"/>
      <c r="CI18" s="304"/>
      <c r="CJ18" s="304"/>
      <c r="CK18" s="304"/>
      <c r="CL18" s="304"/>
      <c r="CM18" s="304"/>
      <c r="CN18" s="304"/>
      <c r="CO18" s="304"/>
      <c r="CP18" s="304"/>
      <c r="CQ18" s="304"/>
      <c r="CR18" s="304"/>
      <c r="CS18" s="304"/>
      <c r="CT18" s="304"/>
      <c r="CU18" s="304"/>
      <c r="CV18" s="304"/>
      <c r="CW18" s="304"/>
      <c r="CX18" s="304"/>
      <c r="CY18" s="304"/>
      <c r="CZ18" s="304"/>
      <c r="DA18" s="304"/>
      <c r="DB18" s="304"/>
      <c r="DC18" s="304"/>
      <c r="DD18" s="304"/>
      <c r="DE18" s="304"/>
      <c r="DF18" s="304"/>
      <c r="DG18" s="304"/>
      <c r="DH18" s="304"/>
      <c r="DI18" s="304"/>
      <c r="DJ18" s="304"/>
      <c r="DK18" s="304"/>
      <c r="DL18" s="304"/>
      <c r="DM18" s="304"/>
      <c r="DN18" s="304"/>
      <c r="DO18" s="304"/>
      <c r="DP18" s="304"/>
      <c r="DQ18" s="304"/>
      <c r="DR18" s="304"/>
      <c r="DS18" s="304"/>
      <c r="DT18" s="304"/>
      <c r="DU18" s="304"/>
      <c r="DV18" s="304"/>
      <c r="DW18" s="304"/>
      <c r="DX18" s="304"/>
      <c r="DY18" s="304"/>
      <c r="DZ18" s="304"/>
      <c r="EA18" s="304"/>
      <c r="EB18" s="304"/>
      <c r="EC18" s="304"/>
      <c r="ED18" s="304"/>
      <c r="EE18" s="304"/>
      <c r="EF18" s="304"/>
      <c r="EG18" s="304"/>
      <c r="EH18" s="304"/>
      <c r="EI18" s="304"/>
      <c r="EJ18" s="304"/>
      <c r="EK18" s="304"/>
      <c r="EL18" s="304"/>
      <c r="EM18" s="304"/>
      <c r="EN18" s="304"/>
      <c r="EO18" s="304"/>
      <c r="EP18" s="304"/>
      <c r="EQ18" s="304"/>
      <c r="ER18" s="304"/>
      <c r="ES18" s="304"/>
      <c r="ET18" s="304"/>
      <c r="EU18" s="304"/>
      <c r="EV18" s="304"/>
      <c r="EW18" s="304"/>
      <c r="EX18" s="304"/>
      <c r="EY18" s="304"/>
      <c r="EZ18" s="304"/>
      <c r="FA18" s="304"/>
      <c r="FB18" s="304"/>
      <c r="FC18" s="304"/>
      <c r="FD18" s="304"/>
      <c r="FE18" s="304"/>
      <c r="FF18" s="304"/>
      <c r="FG18" s="304"/>
      <c r="FH18" s="304"/>
      <c r="FI18" s="304"/>
      <c r="FJ18" s="304"/>
      <c r="FK18" s="304"/>
      <c r="FL18" s="304"/>
      <c r="FM18" s="304"/>
      <c r="FN18" s="304"/>
      <c r="FO18" s="304"/>
      <c r="FP18" s="304"/>
      <c r="FQ18" s="304"/>
      <c r="FR18" s="304"/>
      <c r="FS18" s="304"/>
      <c r="FT18" s="304"/>
      <c r="FU18" s="304"/>
      <c r="FV18" s="304"/>
      <c r="FW18" s="304"/>
      <c r="FX18" s="304"/>
      <c r="FY18" s="304"/>
      <c r="FZ18" s="304"/>
      <c r="GA18" s="304"/>
      <c r="GB18" s="304"/>
      <c r="GC18" s="304"/>
      <c r="GD18" s="304"/>
      <c r="GE18" s="304"/>
      <c r="GF18" s="304"/>
      <c r="GG18" s="304"/>
      <c r="GH18" s="304"/>
      <c r="GI18" s="304"/>
      <c r="GJ18" s="304"/>
      <c r="GK18" s="304"/>
      <c r="GL18" s="304"/>
      <c r="GM18" s="304"/>
      <c r="GN18" s="304"/>
      <c r="GO18" s="304"/>
      <c r="GP18" s="304"/>
      <c r="GQ18" s="304"/>
      <c r="GR18" s="304"/>
      <c r="GS18" s="304"/>
      <c r="GT18" s="304"/>
      <c r="GU18" s="304"/>
      <c r="GV18" s="304"/>
      <c r="GW18" s="304"/>
      <c r="GX18" s="304"/>
      <c r="GY18" s="304"/>
      <c r="GZ18" s="304"/>
      <c r="HA18" s="304"/>
      <c r="HB18" s="304"/>
      <c r="HC18" s="304"/>
      <c r="HD18" s="304"/>
      <c r="HE18" s="304"/>
      <c r="HF18" s="304"/>
      <c r="HG18" s="304"/>
      <c r="HH18" s="304"/>
      <c r="HI18" s="304"/>
      <c r="HJ18" s="304"/>
      <c r="HK18" s="304"/>
      <c r="HL18" s="304"/>
      <c r="HM18" s="304"/>
      <c r="HN18" s="304"/>
      <c r="HO18" s="304"/>
      <c r="HP18" s="304"/>
      <c r="HQ18" s="304"/>
      <c r="HR18" s="304"/>
      <c r="HS18" s="251"/>
      <c r="HT18" s="251"/>
      <c r="HU18" s="251"/>
      <c r="HV18" s="251"/>
      <c r="HW18" s="251"/>
      <c r="HX18" s="251"/>
      <c r="HY18" s="251"/>
      <c r="HZ18" s="251"/>
      <c r="IA18" s="251"/>
      <c r="IB18" s="251"/>
      <c r="IC18" s="251"/>
      <c r="ID18" s="251"/>
      <c r="IE18" s="251"/>
      <c r="IF18" s="251"/>
      <c r="IG18" s="251"/>
      <c r="IH18" s="251"/>
      <c r="II18" s="251"/>
      <c r="IJ18" s="251"/>
      <c r="IK18" s="251"/>
      <c r="IL18" s="251"/>
    </row>
    <row r="19" s="247" customFormat="1" ht="45" customHeight="1" spans="1:246">
      <c r="A19" s="272" t="s">
        <v>45</v>
      </c>
      <c r="B19" s="269" t="s">
        <v>36</v>
      </c>
      <c r="C19" s="269" t="s">
        <v>22</v>
      </c>
      <c r="D19" s="273">
        <f>E19+F19</f>
        <v>1504.5</v>
      </c>
      <c r="E19" s="269">
        <v>1504.5</v>
      </c>
      <c r="F19" s="273"/>
      <c r="G19" s="269" t="s">
        <v>46</v>
      </c>
      <c r="H19" s="269">
        <v>2814</v>
      </c>
      <c r="I19" s="269">
        <v>12332</v>
      </c>
      <c r="J19" s="289">
        <f>K19+L19</f>
        <v>49.6485</v>
      </c>
      <c r="K19" s="289">
        <v>49.6485</v>
      </c>
      <c r="L19" s="289"/>
      <c r="M19" s="290" t="s">
        <v>28</v>
      </c>
      <c r="N19" s="291"/>
      <c r="O19" s="291"/>
      <c r="P19" s="293" t="s">
        <v>44</v>
      </c>
      <c r="Q19" s="269"/>
      <c r="R19" s="303" t="e">
        <f>J17-#REF!-K17-L17</f>
        <v>#REF!</v>
      </c>
      <c r="S19" s="304"/>
      <c r="T19" s="304"/>
      <c r="U19" s="304"/>
      <c r="V19" s="304"/>
      <c r="W19" s="304"/>
      <c r="X19" s="304"/>
      <c r="Y19" s="304"/>
      <c r="Z19" s="304"/>
      <c r="AA19" s="304"/>
      <c r="AB19" s="304"/>
      <c r="AC19" s="304"/>
      <c r="AD19" s="304"/>
      <c r="AE19" s="304"/>
      <c r="AF19" s="304"/>
      <c r="AG19" s="304"/>
      <c r="AH19" s="304"/>
      <c r="AI19" s="304"/>
      <c r="AJ19" s="304"/>
      <c r="AK19" s="304"/>
      <c r="AL19" s="304"/>
      <c r="AM19" s="304"/>
      <c r="AN19" s="304"/>
      <c r="AO19" s="304"/>
      <c r="AP19" s="304"/>
      <c r="AQ19" s="304"/>
      <c r="AR19" s="304"/>
      <c r="AS19" s="304"/>
      <c r="AT19" s="304"/>
      <c r="AU19" s="304"/>
      <c r="AV19" s="304"/>
      <c r="AW19" s="304"/>
      <c r="AX19" s="304"/>
      <c r="AY19" s="304"/>
      <c r="AZ19" s="304"/>
      <c r="BA19" s="304"/>
      <c r="BB19" s="304"/>
      <c r="BC19" s="304"/>
      <c r="BD19" s="304"/>
      <c r="BE19" s="304"/>
      <c r="BF19" s="304"/>
      <c r="BG19" s="304"/>
      <c r="BH19" s="304"/>
      <c r="BI19" s="304"/>
      <c r="BJ19" s="304"/>
      <c r="BK19" s="304"/>
      <c r="BL19" s="304"/>
      <c r="BM19" s="304"/>
      <c r="BN19" s="304"/>
      <c r="BO19" s="304"/>
      <c r="BP19" s="304"/>
      <c r="BQ19" s="304"/>
      <c r="BR19" s="304"/>
      <c r="BS19" s="304"/>
      <c r="BT19" s="304"/>
      <c r="BU19" s="304"/>
      <c r="BV19" s="304"/>
      <c r="BW19" s="304"/>
      <c r="BX19" s="304"/>
      <c r="BY19" s="304"/>
      <c r="BZ19" s="304"/>
      <c r="CA19" s="304"/>
      <c r="CB19" s="304"/>
      <c r="CC19" s="304"/>
      <c r="CD19" s="304"/>
      <c r="CE19" s="304"/>
      <c r="CF19" s="304"/>
      <c r="CG19" s="304"/>
      <c r="CH19" s="304"/>
      <c r="CI19" s="304"/>
      <c r="CJ19" s="304"/>
      <c r="CK19" s="304"/>
      <c r="CL19" s="304"/>
      <c r="CM19" s="304"/>
      <c r="CN19" s="304"/>
      <c r="CO19" s="304"/>
      <c r="CP19" s="304"/>
      <c r="CQ19" s="304"/>
      <c r="CR19" s="304"/>
      <c r="CS19" s="304"/>
      <c r="CT19" s="304"/>
      <c r="CU19" s="304"/>
      <c r="CV19" s="304"/>
      <c r="CW19" s="304"/>
      <c r="CX19" s="304"/>
      <c r="CY19" s="304"/>
      <c r="CZ19" s="304"/>
      <c r="DA19" s="304"/>
      <c r="DB19" s="304"/>
      <c r="DC19" s="304"/>
      <c r="DD19" s="304"/>
      <c r="DE19" s="304"/>
      <c r="DF19" s="304"/>
      <c r="DG19" s="304"/>
      <c r="DH19" s="304"/>
      <c r="DI19" s="304"/>
      <c r="DJ19" s="304"/>
      <c r="DK19" s="304"/>
      <c r="DL19" s="304"/>
      <c r="DM19" s="304"/>
      <c r="DN19" s="304"/>
      <c r="DO19" s="304"/>
      <c r="DP19" s="304"/>
      <c r="DQ19" s="304"/>
      <c r="DR19" s="304"/>
      <c r="DS19" s="304"/>
      <c r="DT19" s="304"/>
      <c r="DU19" s="304"/>
      <c r="DV19" s="304"/>
      <c r="DW19" s="304"/>
      <c r="DX19" s="304"/>
      <c r="DY19" s="304"/>
      <c r="DZ19" s="304"/>
      <c r="EA19" s="304"/>
      <c r="EB19" s="304"/>
      <c r="EC19" s="304"/>
      <c r="ED19" s="304"/>
      <c r="EE19" s="304"/>
      <c r="EF19" s="304"/>
      <c r="EG19" s="304"/>
      <c r="EH19" s="304"/>
      <c r="EI19" s="304"/>
      <c r="EJ19" s="304"/>
      <c r="EK19" s="304"/>
      <c r="EL19" s="304"/>
      <c r="EM19" s="304"/>
      <c r="EN19" s="304"/>
      <c r="EO19" s="304"/>
      <c r="EP19" s="304"/>
      <c r="EQ19" s="304"/>
      <c r="ER19" s="304"/>
      <c r="ES19" s="304"/>
      <c r="ET19" s="304"/>
      <c r="EU19" s="304"/>
      <c r="EV19" s="304"/>
      <c r="EW19" s="304"/>
      <c r="EX19" s="304"/>
      <c r="EY19" s="304"/>
      <c r="EZ19" s="304"/>
      <c r="FA19" s="304"/>
      <c r="FB19" s="304"/>
      <c r="FC19" s="304"/>
      <c r="FD19" s="304"/>
      <c r="FE19" s="304"/>
      <c r="FF19" s="304"/>
      <c r="FG19" s="304"/>
      <c r="FH19" s="304"/>
      <c r="FI19" s="304"/>
      <c r="FJ19" s="304"/>
      <c r="FK19" s="304"/>
      <c r="FL19" s="304"/>
      <c r="FM19" s="304"/>
      <c r="FN19" s="304"/>
      <c r="FO19" s="304"/>
      <c r="FP19" s="304"/>
      <c r="FQ19" s="304"/>
      <c r="FR19" s="304"/>
      <c r="FS19" s="304"/>
      <c r="FT19" s="304"/>
      <c r="FU19" s="304"/>
      <c r="FV19" s="304"/>
      <c r="FW19" s="304"/>
      <c r="FX19" s="304"/>
      <c r="FY19" s="304"/>
      <c r="FZ19" s="304"/>
      <c r="GA19" s="304"/>
      <c r="GB19" s="304"/>
      <c r="GC19" s="304"/>
      <c r="GD19" s="304"/>
      <c r="GE19" s="304"/>
      <c r="GF19" s="304"/>
      <c r="GG19" s="304"/>
      <c r="GH19" s="304"/>
      <c r="GI19" s="304"/>
      <c r="GJ19" s="304"/>
      <c r="GK19" s="304"/>
      <c r="GL19" s="304"/>
      <c r="GM19" s="304"/>
      <c r="GN19" s="304"/>
      <c r="GO19" s="304"/>
      <c r="GP19" s="304"/>
      <c r="GQ19" s="304"/>
      <c r="GR19" s="304"/>
      <c r="GS19" s="304"/>
      <c r="GT19" s="304"/>
      <c r="GU19" s="304"/>
      <c r="GV19" s="304"/>
      <c r="GW19" s="304"/>
      <c r="GX19" s="304"/>
      <c r="GY19" s="304"/>
      <c r="GZ19" s="304"/>
      <c r="HA19" s="304"/>
      <c r="HB19" s="304"/>
      <c r="HC19" s="304"/>
      <c r="HD19" s="304"/>
      <c r="HE19" s="304"/>
      <c r="HF19" s="304"/>
      <c r="HG19" s="304"/>
      <c r="HH19" s="304"/>
      <c r="HI19" s="304"/>
      <c r="HJ19" s="304"/>
      <c r="HK19" s="304"/>
      <c r="HL19" s="304"/>
      <c r="HM19" s="304"/>
      <c r="HN19" s="304"/>
      <c r="HO19" s="304"/>
      <c r="HP19" s="304"/>
      <c r="HQ19" s="304"/>
      <c r="HR19" s="304"/>
      <c r="HS19" s="251"/>
      <c r="HT19" s="251"/>
      <c r="HU19" s="251"/>
      <c r="HV19" s="251"/>
      <c r="HW19" s="251"/>
      <c r="HX19" s="251"/>
      <c r="HY19" s="251"/>
      <c r="HZ19" s="251"/>
      <c r="IA19" s="251"/>
      <c r="IB19" s="251"/>
      <c r="IC19" s="251"/>
      <c r="ID19" s="251"/>
      <c r="IE19" s="251"/>
      <c r="IF19" s="251"/>
      <c r="IG19" s="251"/>
      <c r="IH19" s="251"/>
      <c r="II19" s="251"/>
      <c r="IJ19" s="251"/>
      <c r="IK19" s="251"/>
      <c r="IL19" s="251"/>
    </row>
    <row r="20" s="248" customFormat="1" ht="35.25" customHeight="1" spans="1:29">
      <c r="A20" s="272" t="s">
        <v>47</v>
      </c>
      <c r="B20" s="269" t="s">
        <v>36</v>
      </c>
      <c r="C20" s="269" t="s">
        <v>22</v>
      </c>
      <c r="D20" s="273">
        <f>E20+F20</f>
        <v>3329.1</v>
      </c>
      <c r="E20" s="269">
        <v>3329.1</v>
      </c>
      <c r="F20" s="273"/>
      <c r="G20" s="269" t="s">
        <v>48</v>
      </c>
      <c r="H20" s="269"/>
      <c r="I20" s="269"/>
      <c r="J20" s="289">
        <f>K20+L20</f>
        <v>69.9111</v>
      </c>
      <c r="K20" s="289">
        <v>69.9111</v>
      </c>
      <c r="L20" s="289"/>
      <c r="M20" s="290" t="s">
        <v>28</v>
      </c>
      <c r="N20" s="291"/>
      <c r="O20" s="291"/>
      <c r="P20" s="293" t="s">
        <v>44</v>
      </c>
      <c r="Q20" s="269"/>
      <c r="R20" s="303" t="e">
        <f>J18-#REF!-K18-L18</f>
        <v>#REF!</v>
      </c>
      <c r="S20" s="304"/>
      <c r="T20" s="304"/>
      <c r="U20" s="304"/>
      <c r="V20" s="304"/>
      <c r="W20" s="304"/>
      <c r="X20" s="304"/>
      <c r="Y20" s="304"/>
      <c r="Z20" s="304"/>
      <c r="AA20" s="304"/>
      <c r="AB20" s="304"/>
      <c r="AC20" s="304"/>
    </row>
    <row r="21" s="247" customFormat="1" ht="45" customHeight="1" spans="1:246">
      <c r="A21" s="272" t="s">
        <v>49</v>
      </c>
      <c r="B21" s="269"/>
      <c r="C21" s="269"/>
      <c r="D21" s="273"/>
      <c r="E21" s="273"/>
      <c r="F21" s="273"/>
      <c r="G21" s="269"/>
      <c r="H21" s="269"/>
      <c r="I21" s="269"/>
      <c r="J21" s="289"/>
      <c r="K21" s="289"/>
      <c r="L21" s="289"/>
      <c r="M21" s="290" t="s">
        <v>28</v>
      </c>
      <c r="N21" s="291"/>
      <c r="O21" s="291"/>
      <c r="P21" s="293"/>
      <c r="Q21" s="269"/>
      <c r="R21" s="303" t="e">
        <f>#REF!-#REF!-#REF!-#REF!</f>
        <v>#REF!</v>
      </c>
      <c r="S21" s="304"/>
      <c r="T21" s="304"/>
      <c r="U21" s="304"/>
      <c r="V21" s="304"/>
      <c r="W21" s="304"/>
      <c r="X21" s="304"/>
      <c r="Y21" s="304"/>
      <c r="Z21" s="304"/>
      <c r="AA21" s="304"/>
      <c r="AB21" s="304"/>
      <c r="AC21" s="304"/>
      <c r="AD21" s="304"/>
      <c r="AE21" s="304"/>
      <c r="AF21" s="304"/>
      <c r="AG21" s="304"/>
      <c r="AH21" s="304"/>
      <c r="AI21" s="304"/>
      <c r="AJ21" s="304"/>
      <c r="AK21" s="304"/>
      <c r="AL21" s="304"/>
      <c r="AM21" s="304"/>
      <c r="AN21" s="304"/>
      <c r="AO21" s="304"/>
      <c r="AP21" s="304"/>
      <c r="AQ21" s="304"/>
      <c r="AR21" s="304"/>
      <c r="AS21" s="304"/>
      <c r="AT21" s="304"/>
      <c r="AU21" s="304"/>
      <c r="AV21" s="304"/>
      <c r="AW21" s="304"/>
      <c r="AX21" s="304"/>
      <c r="AY21" s="304"/>
      <c r="AZ21" s="304"/>
      <c r="BA21" s="304"/>
      <c r="BB21" s="304"/>
      <c r="BC21" s="304"/>
      <c r="BD21" s="304"/>
      <c r="BE21" s="304"/>
      <c r="BF21" s="304"/>
      <c r="BG21" s="304"/>
      <c r="BH21" s="304"/>
      <c r="BI21" s="304"/>
      <c r="BJ21" s="304"/>
      <c r="BK21" s="304"/>
      <c r="BL21" s="304"/>
      <c r="BM21" s="304"/>
      <c r="BN21" s="304"/>
      <c r="BO21" s="304"/>
      <c r="BP21" s="304"/>
      <c r="BQ21" s="304"/>
      <c r="BR21" s="304"/>
      <c r="BS21" s="304"/>
      <c r="BT21" s="304"/>
      <c r="BU21" s="304"/>
      <c r="BV21" s="304"/>
      <c r="BW21" s="304"/>
      <c r="BX21" s="304"/>
      <c r="BY21" s="304"/>
      <c r="BZ21" s="304"/>
      <c r="CA21" s="304"/>
      <c r="CB21" s="304"/>
      <c r="CC21" s="304"/>
      <c r="CD21" s="304"/>
      <c r="CE21" s="304"/>
      <c r="CF21" s="304"/>
      <c r="CG21" s="304"/>
      <c r="CH21" s="304"/>
      <c r="CI21" s="304"/>
      <c r="CJ21" s="304"/>
      <c r="CK21" s="304"/>
      <c r="CL21" s="304"/>
      <c r="CM21" s="304"/>
      <c r="CN21" s="304"/>
      <c r="CO21" s="304"/>
      <c r="CP21" s="304"/>
      <c r="CQ21" s="304"/>
      <c r="CR21" s="304"/>
      <c r="CS21" s="304"/>
      <c r="CT21" s="304"/>
      <c r="CU21" s="304"/>
      <c r="CV21" s="304"/>
      <c r="CW21" s="304"/>
      <c r="CX21" s="304"/>
      <c r="CY21" s="304"/>
      <c r="CZ21" s="304"/>
      <c r="DA21" s="304"/>
      <c r="DB21" s="304"/>
      <c r="DC21" s="304"/>
      <c r="DD21" s="304"/>
      <c r="DE21" s="304"/>
      <c r="DF21" s="304"/>
      <c r="DG21" s="304"/>
      <c r="DH21" s="304"/>
      <c r="DI21" s="304"/>
      <c r="DJ21" s="304"/>
      <c r="DK21" s="304"/>
      <c r="DL21" s="304"/>
      <c r="DM21" s="304"/>
      <c r="DN21" s="304"/>
      <c r="DO21" s="304"/>
      <c r="DP21" s="304"/>
      <c r="DQ21" s="304"/>
      <c r="DR21" s="304"/>
      <c r="DS21" s="304"/>
      <c r="DT21" s="304"/>
      <c r="DU21" s="304"/>
      <c r="DV21" s="304"/>
      <c r="DW21" s="304"/>
      <c r="DX21" s="304"/>
      <c r="DY21" s="304"/>
      <c r="DZ21" s="304"/>
      <c r="EA21" s="304"/>
      <c r="EB21" s="304"/>
      <c r="EC21" s="304"/>
      <c r="ED21" s="304"/>
      <c r="EE21" s="304"/>
      <c r="EF21" s="304"/>
      <c r="EG21" s="304"/>
      <c r="EH21" s="304"/>
      <c r="EI21" s="304"/>
      <c r="EJ21" s="304"/>
      <c r="EK21" s="304"/>
      <c r="EL21" s="304"/>
      <c r="EM21" s="304"/>
      <c r="EN21" s="304"/>
      <c r="EO21" s="304"/>
      <c r="EP21" s="304"/>
      <c r="EQ21" s="304"/>
      <c r="ER21" s="304"/>
      <c r="ES21" s="304"/>
      <c r="ET21" s="304"/>
      <c r="EU21" s="304"/>
      <c r="EV21" s="304"/>
      <c r="EW21" s="304"/>
      <c r="EX21" s="304"/>
      <c r="EY21" s="304"/>
      <c r="EZ21" s="304"/>
      <c r="FA21" s="304"/>
      <c r="FB21" s="304"/>
      <c r="FC21" s="304"/>
      <c r="FD21" s="304"/>
      <c r="FE21" s="304"/>
      <c r="FF21" s="304"/>
      <c r="FG21" s="304"/>
      <c r="FH21" s="304"/>
      <c r="FI21" s="304"/>
      <c r="FJ21" s="304"/>
      <c r="FK21" s="304"/>
      <c r="FL21" s="304"/>
      <c r="FM21" s="304"/>
      <c r="FN21" s="304"/>
      <c r="FO21" s="304"/>
      <c r="FP21" s="304"/>
      <c r="FQ21" s="304"/>
      <c r="FR21" s="304"/>
      <c r="FS21" s="304"/>
      <c r="FT21" s="304"/>
      <c r="FU21" s="304"/>
      <c r="FV21" s="304"/>
      <c r="FW21" s="304"/>
      <c r="FX21" s="304"/>
      <c r="FY21" s="304"/>
      <c r="FZ21" s="304"/>
      <c r="GA21" s="304"/>
      <c r="GB21" s="304"/>
      <c r="GC21" s="304"/>
      <c r="GD21" s="304"/>
      <c r="GE21" s="304"/>
      <c r="GF21" s="304"/>
      <c r="GG21" s="304"/>
      <c r="GH21" s="304"/>
      <c r="GI21" s="304"/>
      <c r="GJ21" s="304"/>
      <c r="GK21" s="304"/>
      <c r="GL21" s="304"/>
      <c r="GM21" s="304"/>
      <c r="GN21" s="304"/>
      <c r="GO21" s="304"/>
      <c r="GP21" s="304"/>
      <c r="GQ21" s="304"/>
      <c r="GR21" s="304"/>
      <c r="GS21" s="304"/>
      <c r="GT21" s="304"/>
      <c r="GU21" s="304"/>
      <c r="GV21" s="304"/>
      <c r="GW21" s="304"/>
      <c r="GX21" s="304"/>
      <c r="GY21" s="304"/>
      <c r="GZ21" s="304"/>
      <c r="HA21" s="304"/>
      <c r="HB21" s="304"/>
      <c r="HC21" s="304"/>
      <c r="HD21" s="304"/>
      <c r="HE21" s="304"/>
      <c r="HF21" s="304"/>
      <c r="HG21" s="304"/>
      <c r="HH21" s="304"/>
      <c r="HI21" s="304"/>
      <c r="HJ21" s="304"/>
      <c r="HK21" s="304"/>
      <c r="HL21" s="304"/>
      <c r="HM21" s="304"/>
      <c r="HN21" s="304"/>
      <c r="HO21" s="304"/>
      <c r="HP21" s="304"/>
      <c r="HQ21" s="304"/>
      <c r="HR21" s="304"/>
      <c r="HS21" s="251"/>
      <c r="HT21" s="251"/>
      <c r="HU21" s="251"/>
      <c r="HV21" s="251"/>
      <c r="HW21" s="251"/>
      <c r="HX21" s="251"/>
      <c r="HY21" s="251"/>
      <c r="HZ21" s="251"/>
      <c r="IA21" s="251"/>
      <c r="IB21" s="251"/>
      <c r="IC21" s="251"/>
      <c r="ID21" s="251"/>
      <c r="IE21" s="251"/>
      <c r="IF21" s="251"/>
      <c r="IG21" s="251"/>
      <c r="IH21" s="251"/>
      <c r="II21" s="251"/>
      <c r="IJ21" s="251"/>
      <c r="IK21" s="251"/>
      <c r="IL21" s="251"/>
    </row>
    <row r="22" s="247" customFormat="1" ht="45" customHeight="1" spans="1:246">
      <c r="A22" s="272" t="s">
        <v>50</v>
      </c>
      <c r="B22" s="269"/>
      <c r="C22" s="269"/>
      <c r="D22" s="273">
        <f>E22+F22</f>
        <v>1092.7</v>
      </c>
      <c r="E22" s="269">
        <v>1092.7</v>
      </c>
      <c r="F22" s="273"/>
      <c r="G22" s="269"/>
      <c r="H22" s="269"/>
      <c r="I22" s="269"/>
      <c r="J22" s="289"/>
      <c r="K22" s="289">
        <v>288.4728</v>
      </c>
      <c r="L22" s="289"/>
      <c r="M22" s="290" t="s">
        <v>28</v>
      </c>
      <c r="N22" s="291"/>
      <c r="O22" s="291"/>
      <c r="P22" s="293"/>
      <c r="Q22" s="269"/>
      <c r="R22" s="303" t="e">
        <f>J19-#REF!-K19-L19</f>
        <v>#REF!</v>
      </c>
      <c r="S22" s="304"/>
      <c r="T22" s="304"/>
      <c r="U22" s="304"/>
      <c r="V22" s="304"/>
      <c r="W22" s="304"/>
      <c r="X22" s="304"/>
      <c r="Y22" s="304"/>
      <c r="Z22" s="304"/>
      <c r="AA22" s="304"/>
      <c r="AB22" s="304"/>
      <c r="AC22" s="304"/>
      <c r="AD22" s="304"/>
      <c r="AE22" s="304"/>
      <c r="AF22" s="304"/>
      <c r="AG22" s="304"/>
      <c r="AH22" s="304"/>
      <c r="AI22" s="304"/>
      <c r="AJ22" s="304"/>
      <c r="AK22" s="304"/>
      <c r="AL22" s="304"/>
      <c r="AM22" s="304"/>
      <c r="AN22" s="304"/>
      <c r="AO22" s="304"/>
      <c r="AP22" s="304"/>
      <c r="AQ22" s="304"/>
      <c r="AR22" s="304"/>
      <c r="AS22" s="304"/>
      <c r="AT22" s="304"/>
      <c r="AU22" s="304"/>
      <c r="AV22" s="304"/>
      <c r="AW22" s="304"/>
      <c r="AX22" s="304"/>
      <c r="AY22" s="304"/>
      <c r="AZ22" s="304"/>
      <c r="BA22" s="304"/>
      <c r="BB22" s="304"/>
      <c r="BC22" s="304"/>
      <c r="BD22" s="304"/>
      <c r="BE22" s="304"/>
      <c r="BF22" s="304"/>
      <c r="BG22" s="304"/>
      <c r="BH22" s="304"/>
      <c r="BI22" s="304"/>
      <c r="BJ22" s="304"/>
      <c r="BK22" s="304"/>
      <c r="BL22" s="304"/>
      <c r="BM22" s="304"/>
      <c r="BN22" s="304"/>
      <c r="BO22" s="304"/>
      <c r="BP22" s="304"/>
      <c r="BQ22" s="304"/>
      <c r="BR22" s="304"/>
      <c r="BS22" s="304"/>
      <c r="BT22" s="304"/>
      <c r="BU22" s="304"/>
      <c r="BV22" s="304"/>
      <c r="BW22" s="304"/>
      <c r="BX22" s="304"/>
      <c r="BY22" s="304"/>
      <c r="BZ22" s="304"/>
      <c r="CA22" s="304"/>
      <c r="CB22" s="304"/>
      <c r="CC22" s="304"/>
      <c r="CD22" s="304"/>
      <c r="CE22" s="304"/>
      <c r="CF22" s="304"/>
      <c r="CG22" s="304"/>
      <c r="CH22" s="304"/>
      <c r="CI22" s="304"/>
      <c r="CJ22" s="304"/>
      <c r="CK22" s="304"/>
      <c r="CL22" s="304"/>
      <c r="CM22" s="304"/>
      <c r="CN22" s="304"/>
      <c r="CO22" s="304"/>
      <c r="CP22" s="304"/>
      <c r="CQ22" s="304"/>
      <c r="CR22" s="304"/>
      <c r="CS22" s="304"/>
      <c r="CT22" s="304"/>
      <c r="CU22" s="304"/>
      <c r="CV22" s="304"/>
      <c r="CW22" s="304"/>
      <c r="CX22" s="304"/>
      <c r="CY22" s="304"/>
      <c r="CZ22" s="304"/>
      <c r="DA22" s="304"/>
      <c r="DB22" s="304"/>
      <c r="DC22" s="304"/>
      <c r="DD22" s="304"/>
      <c r="DE22" s="304"/>
      <c r="DF22" s="304"/>
      <c r="DG22" s="304"/>
      <c r="DH22" s="304"/>
      <c r="DI22" s="304"/>
      <c r="DJ22" s="304"/>
      <c r="DK22" s="304"/>
      <c r="DL22" s="304"/>
      <c r="DM22" s="304"/>
      <c r="DN22" s="304"/>
      <c r="DO22" s="304"/>
      <c r="DP22" s="304"/>
      <c r="DQ22" s="304"/>
      <c r="DR22" s="304"/>
      <c r="DS22" s="304"/>
      <c r="DT22" s="304"/>
      <c r="DU22" s="304"/>
      <c r="DV22" s="304"/>
      <c r="DW22" s="304"/>
      <c r="DX22" s="304"/>
      <c r="DY22" s="304"/>
      <c r="DZ22" s="304"/>
      <c r="EA22" s="304"/>
      <c r="EB22" s="304"/>
      <c r="EC22" s="304"/>
      <c r="ED22" s="304"/>
      <c r="EE22" s="304"/>
      <c r="EF22" s="304"/>
      <c r="EG22" s="304"/>
      <c r="EH22" s="304"/>
      <c r="EI22" s="304"/>
      <c r="EJ22" s="304"/>
      <c r="EK22" s="304"/>
      <c r="EL22" s="304"/>
      <c r="EM22" s="304"/>
      <c r="EN22" s="304"/>
      <c r="EO22" s="304"/>
      <c r="EP22" s="304"/>
      <c r="EQ22" s="304"/>
      <c r="ER22" s="304"/>
      <c r="ES22" s="304"/>
      <c r="ET22" s="304"/>
      <c r="EU22" s="304"/>
      <c r="EV22" s="304"/>
      <c r="EW22" s="304"/>
      <c r="EX22" s="304"/>
      <c r="EY22" s="304"/>
      <c r="EZ22" s="304"/>
      <c r="FA22" s="304"/>
      <c r="FB22" s="304"/>
      <c r="FC22" s="304"/>
      <c r="FD22" s="304"/>
      <c r="FE22" s="304"/>
      <c r="FF22" s="304"/>
      <c r="FG22" s="304"/>
      <c r="FH22" s="304"/>
      <c r="FI22" s="304"/>
      <c r="FJ22" s="304"/>
      <c r="FK22" s="304"/>
      <c r="FL22" s="304"/>
      <c r="FM22" s="304"/>
      <c r="FN22" s="304"/>
      <c r="FO22" s="304"/>
      <c r="FP22" s="304"/>
      <c r="FQ22" s="304"/>
      <c r="FR22" s="304"/>
      <c r="FS22" s="304"/>
      <c r="FT22" s="304"/>
      <c r="FU22" s="304"/>
      <c r="FV22" s="304"/>
      <c r="FW22" s="304"/>
      <c r="FX22" s="304"/>
      <c r="FY22" s="304"/>
      <c r="FZ22" s="304"/>
      <c r="GA22" s="304"/>
      <c r="GB22" s="304"/>
      <c r="GC22" s="304"/>
      <c r="GD22" s="304"/>
      <c r="GE22" s="304"/>
      <c r="GF22" s="304"/>
      <c r="GG22" s="304"/>
      <c r="GH22" s="304"/>
      <c r="GI22" s="304"/>
      <c r="GJ22" s="304"/>
      <c r="GK22" s="304"/>
      <c r="GL22" s="304"/>
      <c r="GM22" s="304"/>
      <c r="GN22" s="304"/>
      <c r="GO22" s="304"/>
      <c r="GP22" s="304"/>
      <c r="GQ22" s="304"/>
      <c r="GR22" s="304"/>
      <c r="GS22" s="304"/>
      <c r="GT22" s="304"/>
      <c r="GU22" s="304"/>
      <c r="GV22" s="304"/>
      <c r="GW22" s="304"/>
      <c r="GX22" s="304"/>
      <c r="GY22" s="304"/>
      <c r="GZ22" s="304"/>
      <c r="HA22" s="304"/>
      <c r="HB22" s="304"/>
      <c r="HC22" s="304"/>
      <c r="HD22" s="304"/>
      <c r="HE22" s="304"/>
      <c r="HF22" s="304"/>
      <c r="HG22" s="304"/>
      <c r="HH22" s="304"/>
      <c r="HI22" s="304"/>
      <c r="HJ22" s="304"/>
      <c r="HK22" s="304"/>
      <c r="HL22" s="304"/>
      <c r="HM22" s="304"/>
      <c r="HN22" s="304"/>
      <c r="HO22" s="304"/>
      <c r="HP22" s="304"/>
      <c r="HQ22" s="304"/>
      <c r="HR22" s="304"/>
      <c r="HS22" s="251"/>
      <c r="HT22" s="251"/>
      <c r="HU22" s="251"/>
      <c r="HV22" s="251"/>
      <c r="HW22" s="251"/>
      <c r="HX22" s="251"/>
      <c r="HY22" s="251"/>
      <c r="HZ22" s="251"/>
      <c r="IA22" s="251"/>
      <c r="IB22" s="251"/>
      <c r="IC22" s="251"/>
      <c r="ID22" s="251"/>
      <c r="IE22" s="251"/>
      <c r="IF22" s="251"/>
      <c r="IG22" s="251"/>
      <c r="IH22" s="251"/>
      <c r="II22" s="251"/>
      <c r="IJ22" s="251"/>
      <c r="IK22" s="251"/>
      <c r="IL22" s="251"/>
    </row>
    <row r="23" s="247" customFormat="1" ht="45" customHeight="1" spans="1:246">
      <c r="A23" s="272" t="s">
        <v>51</v>
      </c>
      <c r="B23" s="269" t="s">
        <v>36</v>
      </c>
      <c r="C23" s="269" t="s">
        <v>22</v>
      </c>
      <c r="D23" s="273">
        <f>E23+F23</f>
        <v>723</v>
      </c>
      <c r="E23" s="273">
        <v>723</v>
      </c>
      <c r="F23" s="273"/>
      <c r="G23" s="269" t="s">
        <v>52</v>
      </c>
      <c r="H23" s="269"/>
      <c r="I23" s="269"/>
      <c r="J23" s="289">
        <f>K23+L23</f>
        <v>35.7885</v>
      </c>
      <c r="K23" s="289">
        <v>35.7885</v>
      </c>
      <c r="L23" s="289"/>
      <c r="M23" s="290" t="s">
        <v>28</v>
      </c>
      <c r="N23" s="291"/>
      <c r="O23" s="291"/>
      <c r="P23" s="293" t="s">
        <v>44</v>
      </c>
      <c r="Q23" s="269"/>
      <c r="R23" s="303" t="e">
        <f>J20-#REF!-K20-L20</f>
        <v>#REF!</v>
      </c>
      <c r="S23" s="304"/>
      <c r="T23" s="304"/>
      <c r="U23" s="304"/>
      <c r="V23" s="304"/>
      <c r="W23" s="304"/>
      <c r="X23" s="304"/>
      <c r="Y23" s="304"/>
      <c r="Z23" s="304"/>
      <c r="AA23" s="304"/>
      <c r="AB23" s="304"/>
      <c r="AC23" s="304"/>
      <c r="AD23" s="304"/>
      <c r="AE23" s="304"/>
      <c r="AF23" s="304"/>
      <c r="AG23" s="304"/>
      <c r="AH23" s="304"/>
      <c r="AI23" s="304"/>
      <c r="AJ23" s="304"/>
      <c r="AK23" s="304"/>
      <c r="AL23" s="304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4"/>
      <c r="AY23" s="304"/>
      <c r="AZ23" s="304"/>
      <c r="BA23" s="304"/>
      <c r="BB23" s="304"/>
      <c r="BC23" s="304"/>
      <c r="BD23" s="304"/>
      <c r="BE23" s="304"/>
      <c r="BF23" s="304"/>
      <c r="BG23" s="304"/>
      <c r="BH23" s="304"/>
      <c r="BI23" s="304"/>
      <c r="BJ23" s="304"/>
      <c r="BK23" s="304"/>
      <c r="BL23" s="304"/>
      <c r="BM23" s="304"/>
      <c r="BN23" s="304"/>
      <c r="BO23" s="304"/>
      <c r="BP23" s="304"/>
      <c r="BQ23" s="304"/>
      <c r="BR23" s="304"/>
      <c r="BS23" s="304"/>
      <c r="BT23" s="304"/>
      <c r="BU23" s="304"/>
      <c r="BV23" s="304"/>
      <c r="BW23" s="304"/>
      <c r="BX23" s="304"/>
      <c r="BY23" s="304"/>
      <c r="BZ23" s="304"/>
      <c r="CA23" s="304"/>
      <c r="CB23" s="304"/>
      <c r="CC23" s="304"/>
      <c r="CD23" s="304"/>
      <c r="CE23" s="304"/>
      <c r="CF23" s="304"/>
      <c r="CG23" s="304"/>
      <c r="CH23" s="304"/>
      <c r="CI23" s="304"/>
      <c r="CJ23" s="304"/>
      <c r="CK23" s="304"/>
      <c r="CL23" s="304"/>
      <c r="CM23" s="304"/>
      <c r="CN23" s="304"/>
      <c r="CO23" s="304"/>
      <c r="CP23" s="304"/>
      <c r="CQ23" s="304"/>
      <c r="CR23" s="304"/>
      <c r="CS23" s="304"/>
      <c r="CT23" s="304"/>
      <c r="CU23" s="304"/>
      <c r="CV23" s="304"/>
      <c r="CW23" s="304"/>
      <c r="CX23" s="304"/>
      <c r="CY23" s="304"/>
      <c r="CZ23" s="304"/>
      <c r="DA23" s="304"/>
      <c r="DB23" s="304"/>
      <c r="DC23" s="304"/>
      <c r="DD23" s="304"/>
      <c r="DE23" s="304"/>
      <c r="DF23" s="304"/>
      <c r="DG23" s="304"/>
      <c r="DH23" s="304"/>
      <c r="DI23" s="304"/>
      <c r="DJ23" s="304"/>
      <c r="DK23" s="304"/>
      <c r="DL23" s="304"/>
      <c r="DM23" s="304"/>
      <c r="DN23" s="304"/>
      <c r="DO23" s="304"/>
      <c r="DP23" s="304"/>
      <c r="DQ23" s="304"/>
      <c r="DR23" s="304"/>
      <c r="DS23" s="304"/>
      <c r="DT23" s="304"/>
      <c r="DU23" s="304"/>
      <c r="DV23" s="304"/>
      <c r="DW23" s="304"/>
      <c r="DX23" s="304"/>
      <c r="DY23" s="304"/>
      <c r="DZ23" s="304"/>
      <c r="EA23" s="304"/>
      <c r="EB23" s="304"/>
      <c r="EC23" s="304"/>
      <c r="ED23" s="304"/>
      <c r="EE23" s="304"/>
      <c r="EF23" s="304"/>
      <c r="EG23" s="304"/>
      <c r="EH23" s="304"/>
      <c r="EI23" s="304"/>
      <c r="EJ23" s="304"/>
      <c r="EK23" s="304"/>
      <c r="EL23" s="304"/>
      <c r="EM23" s="304"/>
      <c r="EN23" s="304"/>
      <c r="EO23" s="304"/>
      <c r="EP23" s="304"/>
      <c r="EQ23" s="304"/>
      <c r="ER23" s="304"/>
      <c r="ES23" s="304"/>
      <c r="ET23" s="304"/>
      <c r="EU23" s="304"/>
      <c r="EV23" s="304"/>
      <c r="EW23" s="304"/>
      <c r="EX23" s="304"/>
      <c r="EY23" s="304"/>
      <c r="EZ23" s="304"/>
      <c r="FA23" s="304"/>
      <c r="FB23" s="304"/>
      <c r="FC23" s="304"/>
      <c r="FD23" s="304"/>
      <c r="FE23" s="304"/>
      <c r="FF23" s="304"/>
      <c r="FG23" s="304"/>
      <c r="FH23" s="304"/>
      <c r="FI23" s="304"/>
      <c r="FJ23" s="304"/>
      <c r="FK23" s="304"/>
      <c r="FL23" s="304"/>
      <c r="FM23" s="304"/>
      <c r="FN23" s="304"/>
      <c r="FO23" s="304"/>
      <c r="FP23" s="304"/>
      <c r="FQ23" s="304"/>
      <c r="FR23" s="304"/>
      <c r="FS23" s="304"/>
      <c r="FT23" s="304"/>
      <c r="FU23" s="304"/>
      <c r="FV23" s="304"/>
      <c r="FW23" s="304"/>
      <c r="FX23" s="304"/>
      <c r="FY23" s="304"/>
      <c r="FZ23" s="304"/>
      <c r="GA23" s="304"/>
      <c r="GB23" s="304"/>
      <c r="GC23" s="304"/>
      <c r="GD23" s="304"/>
      <c r="GE23" s="304"/>
      <c r="GF23" s="304"/>
      <c r="GG23" s="304"/>
      <c r="GH23" s="304"/>
      <c r="GI23" s="304"/>
      <c r="GJ23" s="304"/>
      <c r="GK23" s="304"/>
      <c r="GL23" s="304"/>
      <c r="GM23" s="304"/>
      <c r="GN23" s="304"/>
      <c r="GO23" s="304"/>
      <c r="GP23" s="304"/>
      <c r="GQ23" s="304"/>
      <c r="GR23" s="304"/>
      <c r="GS23" s="304"/>
      <c r="GT23" s="304"/>
      <c r="GU23" s="304"/>
      <c r="GV23" s="304"/>
      <c r="GW23" s="304"/>
      <c r="GX23" s="304"/>
      <c r="GY23" s="304"/>
      <c r="GZ23" s="304"/>
      <c r="HA23" s="304"/>
      <c r="HB23" s="304"/>
      <c r="HC23" s="304"/>
      <c r="HD23" s="304"/>
      <c r="HE23" s="304"/>
      <c r="HF23" s="304"/>
      <c r="HG23" s="304"/>
      <c r="HH23" s="304"/>
      <c r="HI23" s="304"/>
      <c r="HJ23" s="304"/>
      <c r="HK23" s="304"/>
      <c r="HL23" s="304"/>
      <c r="HM23" s="304"/>
      <c r="HN23" s="304"/>
      <c r="HO23" s="304"/>
      <c r="HP23" s="304"/>
      <c r="HQ23" s="304"/>
      <c r="HR23" s="304"/>
      <c r="HS23" s="251"/>
      <c r="HT23" s="251"/>
      <c r="HU23" s="251"/>
      <c r="HV23" s="251"/>
      <c r="HW23" s="251"/>
      <c r="HX23" s="251"/>
      <c r="HY23" s="251"/>
      <c r="HZ23" s="251"/>
      <c r="IA23" s="251"/>
      <c r="IB23" s="251"/>
      <c r="IC23" s="251"/>
      <c r="ID23" s="251"/>
      <c r="IE23" s="251"/>
      <c r="IF23" s="251"/>
      <c r="IG23" s="251"/>
      <c r="IH23" s="251"/>
      <c r="II23" s="251"/>
      <c r="IJ23" s="251"/>
      <c r="IK23" s="251"/>
      <c r="IL23" s="251"/>
    </row>
    <row r="24" s="247" customFormat="1" ht="45" customHeight="1" spans="1:246">
      <c r="A24" s="272" t="s">
        <v>53</v>
      </c>
      <c r="B24" s="269" t="s">
        <v>36</v>
      </c>
      <c r="C24" s="269" t="s">
        <v>22</v>
      </c>
      <c r="D24" s="273">
        <f>E24+F24</f>
        <v>8140</v>
      </c>
      <c r="E24" s="273">
        <v>8140</v>
      </c>
      <c r="F24" s="273"/>
      <c r="G24" s="269" t="s">
        <v>54</v>
      </c>
      <c r="H24" s="269"/>
      <c r="I24" s="269"/>
      <c r="J24" s="289">
        <f>K24+L24</f>
        <v>40.5257</v>
      </c>
      <c r="K24" s="289">
        <v>40.5257</v>
      </c>
      <c r="L24" s="289"/>
      <c r="M24" s="290" t="s">
        <v>28</v>
      </c>
      <c r="N24" s="291"/>
      <c r="O24" s="291"/>
      <c r="P24" s="293" t="s">
        <v>44</v>
      </c>
      <c r="Q24" s="269"/>
      <c r="R24" s="303" t="e">
        <f>J21-#REF!-K21-L21</f>
        <v>#REF!</v>
      </c>
      <c r="S24" s="304"/>
      <c r="T24" s="304"/>
      <c r="U24" s="304"/>
      <c r="V24" s="304"/>
      <c r="W24" s="304"/>
      <c r="X24" s="304"/>
      <c r="Y24" s="304"/>
      <c r="Z24" s="304"/>
      <c r="AA24" s="304"/>
      <c r="AB24" s="304"/>
      <c r="AC24" s="304"/>
      <c r="AD24" s="304"/>
      <c r="AE24" s="304"/>
      <c r="AF24" s="304"/>
      <c r="AG24" s="304"/>
      <c r="AH24" s="304"/>
      <c r="AI24" s="304"/>
      <c r="AJ24" s="304"/>
      <c r="AK24" s="304"/>
      <c r="AL24" s="304"/>
      <c r="AM24" s="304"/>
      <c r="AN24" s="304"/>
      <c r="AO24" s="304"/>
      <c r="AP24" s="304"/>
      <c r="AQ24" s="304"/>
      <c r="AR24" s="304"/>
      <c r="AS24" s="304"/>
      <c r="AT24" s="304"/>
      <c r="AU24" s="304"/>
      <c r="AV24" s="304"/>
      <c r="AW24" s="304"/>
      <c r="AX24" s="304"/>
      <c r="AY24" s="304"/>
      <c r="AZ24" s="304"/>
      <c r="BA24" s="304"/>
      <c r="BB24" s="304"/>
      <c r="BC24" s="304"/>
      <c r="BD24" s="304"/>
      <c r="BE24" s="304"/>
      <c r="BF24" s="304"/>
      <c r="BG24" s="304"/>
      <c r="BH24" s="304"/>
      <c r="BI24" s="304"/>
      <c r="BJ24" s="304"/>
      <c r="BK24" s="304"/>
      <c r="BL24" s="304"/>
      <c r="BM24" s="304"/>
      <c r="BN24" s="304"/>
      <c r="BO24" s="304"/>
      <c r="BP24" s="304"/>
      <c r="BQ24" s="304"/>
      <c r="BR24" s="304"/>
      <c r="BS24" s="304"/>
      <c r="BT24" s="304"/>
      <c r="BU24" s="304"/>
      <c r="BV24" s="304"/>
      <c r="BW24" s="304"/>
      <c r="BX24" s="304"/>
      <c r="BY24" s="304"/>
      <c r="BZ24" s="304"/>
      <c r="CA24" s="304"/>
      <c r="CB24" s="304"/>
      <c r="CC24" s="304"/>
      <c r="CD24" s="304"/>
      <c r="CE24" s="304"/>
      <c r="CF24" s="304"/>
      <c r="CG24" s="304"/>
      <c r="CH24" s="304"/>
      <c r="CI24" s="304"/>
      <c r="CJ24" s="304"/>
      <c r="CK24" s="304"/>
      <c r="CL24" s="304"/>
      <c r="CM24" s="304"/>
      <c r="CN24" s="304"/>
      <c r="CO24" s="304"/>
      <c r="CP24" s="304"/>
      <c r="CQ24" s="304"/>
      <c r="CR24" s="304"/>
      <c r="CS24" s="304"/>
      <c r="CT24" s="304"/>
      <c r="CU24" s="304"/>
      <c r="CV24" s="304"/>
      <c r="CW24" s="304"/>
      <c r="CX24" s="304"/>
      <c r="CY24" s="304"/>
      <c r="CZ24" s="304"/>
      <c r="DA24" s="304"/>
      <c r="DB24" s="304"/>
      <c r="DC24" s="304"/>
      <c r="DD24" s="304"/>
      <c r="DE24" s="304"/>
      <c r="DF24" s="304"/>
      <c r="DG24" s="304"/>
      <c r="DH24" s="304"/>
      <c r="DI24" s="304"/>
      <c r="DJ24" s="304"/>
      <c r="DK24" s="304"/>
      <c r="DL24" s="304"/>
      <c r="DM24" s="304"/>
      <c r="DN24" s="304"/>
      <c r="DO24" s="304"/>
      <c r="DP24" s="304"/>
      <c r="DQ24" s="304"/>
      <c r="DR24" s="304"/>
      <c r="DS24" s="304"/>
      <c r="DT24" s="304"/>
      <c r="DU24" s="304"/>
      <c r="DV24" s="304"/>
      <c r="DW24" s="304"/>
      <c r="DX24" s="304"/>
      <c r="DY24" s="304"/>
      <c r="DZ24" s="304"/>
      <c r="EA24" s="304"/>
      <c r="EB24" s="304"/>
      <c r="EC24" s="304"/>
      <c r="ED24" s="304"/>
      <c r="EE24" s="304"/>
      <c r="EF24" s="304"/>
      <c r="EG24" s="304"/>
      <c r="EH24" s="304"/>
      <c r="EI24" s="304"/>
      <c r="EJ24" s="304"/>
      <c r="EK24" s="304"/>
      <c r="EL24" s="304"/>
      <c r="EM24" s="304"/>
      <c r="EN24" s="304"/>
      <c r="EO24" s="304"/>
      <c r="EP24" s="304"/>
      <c r="EQ24" s="304"/>
      <c r="ER24" s="304"/>
      <c r="ES24" s="304"/>
      <c r="ET24" s="304"/>
      <c r="EU24" s="304"/>
      <c r="EV24" s="304"/>
      <c r="EW24" s="304"/>
      <c r="EX24" s="304"/>
      <c r="EY24" s="304"/>
      <c r="EZ24" s="304"/>
      <c r="FA24" s="304"/>
      <c r="FB24" s="304"/>
      <c r="FC24" s="304"/>
      <c r="FD24" s="304"/>
      <c r="FE24" s="304"/>
      <c r="FF24" s="304"/>
      <c r="FG24" s="304"/>
      <c r="FH24" s="304"/>
      <c r="FI24" s="304"/>
      <c r="FJ24" s="304"/>
      <c r="FK24" s="304"/>
      <c r="FL24" s="304"/>
      <c r="FM24" s="304"/>
      <c r="FN24" s="304"/>
      <c r="FO24" s="304"/>
      <c r="FP24" s="304"/>
      <c r="FQ24" s="304"/>
      <c r="FR24" s="304"/>
      <c r="FS24" s="304"/>
      <c r="FT24" s="304"/>
      <c r="FU24" s="304"/>
      <c r="FV24" s="304"/>
      <c r="FW24" s="304"/>
      <c r="FX24" s="304"/>
      <c r="FY24" s="304"/>
      <c r="FZ24" s="304"/>
      <c r="GA24" s="304"/>
      <c r="GB24" s="304"/>
      <c r="GC24" s="304"/>
      <c r="GD24" s="304"/>
      <c r="GE24" s="304"/>
      <c r="GF24" s="304"/>
      <c r="GG24" s="304"/>
      <c r="GH24" s="304"/>
      <c r="GI24" s="304"/>
      <c r="GJ24" s="304"/>
      <c r="GK24" s="304"/>
      <c r="GL24" s="304"/>
      <c r="GM24" s="304"/>
      <c r="GN24" s="304"/>
      <c r="GO24" s="304"/>
      <c r="GP24" s="304"/>
      <c r="GQ24" s="304"/>
      <c r="GR24" s="304"/>
      <c r="GS24" s="304"/>
      <c r="GT24" s="304"/>
      <c r="GU24" s="304"/>
      <c r="GV24" s="304"/>
      <c r="GW24" s="304"/>
      <c r="GX24" s="304"/>
      <c r="GY24" s="304"/>
      <c r="GZ24" s="304"/>
      <c r="HA24" s="304"/>
      <c r="HB24" s="304"/>
      <c r="HC24" s="304"/>
      <c r="HD24" s="304"/>
      <c r="HE24" s="304"/>
      <c r="HF24" s="304"/>
      <c r="HG24" s="304"/>
      <c r="HH24" s="304"/>
      <c r="HI24" s="304"/>
      <c r="HJ24" s="304"/>
      <c r="HK24" s="304"/>
      <c r="HL24" s="304"/>
      <c r="HM24" s="304"/>
      <c r="HN24" s="304"/>
      <c r="HO24" s="304"/>
      <c r="HP24" s="304"/>
      <c r="HQ24" s="304"/>
      <c r="HR24" s="304"/>
      <c r="HS24" s="251"/>
      <c r="HT24" s="251"/>
      <c r="HU24" s="251"/>
      <c r="HV24" s="251"/>
      <c r="HW24" s="251"/>
      <c r="HX24" s="251"/>
      <c r="HY24" s="251"/>
      <c r="HZ24" s="251"/>
      <c r="IA24" s="251"/>
      <c r="IB24" s="251"/>
      <c r="IC24" s="251"/>
      <c r="ID24" s="251"/>
      <c r="IE24" s="251"/>
      <c r="IF24" s="251"/>
      <c r="IG24" s="251"/>
      <c r="IH24" s="251"/>
      <c r="II24" s="251"/>
      <c r="IJ24" s="251"/>
      <c r="IK24" s="251"/>
      <c r="IL24" s="251"/>
    </row>
    <row r="25" s="247" customFormat="1" ht="45" customHeight="1" spans="1:246">
      <c r="A25" s="271" t="s">
        <v>55</v>
      </c>
      <c r="B25" s="269" t="s">
        <v>36</v>
      </c>
      <c r="C25" s="269" t="s">
        <v>22</v>
      </c>
      <c r="D25" s="273">
        <f>E25+F25</f>
        <v>11893.53</v>
      </c>
      <c r="E25" s="269">
        <f t="shared" ref="E25:F25" si="4">E27+E30+E34</f>
        <v>8567.33</v>
      </c>
      <c r="F25" s="273">
        <f t="shared" si="4"/>
        <v>3326.2</v>
      </c>
      <c r="G25" s="269"/>
      <c r="H25" s="269" t="s">
        <v>56</v>
      </c>
      <c r="I25" s="269" t="s">
        <v>56</v>
      </c>
      <c r="J25" s="289">
        <f>K25+L25</f>
        <v>1189.353</v>
      </c>
      <c r="K25" s="289">
        <f>K26+K27+K28+K29+K30+K31+K32+K33+K34</f>
        <v>856.733</v>
      </c>
      <c r="L25" s="289">
        <f>L26+L27+L28+L29+L30+L31+L32+L33+L34</f>
        <v>332.62</v>
      </c>
      <c r="M25" s="290"/>
      <c r="N25" s="290"/>
      <c r="O25" s="290"/>
      <c r="P25" s="293" t="s">
        <v>25</v>
      </c>
      <c r="Q25" s="269"/>
      <c r="R25" s="303" t="e">
        <f>J22-#REF!-K22-L22</f>
        <v>#REF!</v>
      </c>
      <c r="S25" s="304"/>
      <c r="T25" s="304"/>
      <c r="U25" s="304"/>
      <c r="V25" s="304"/>
      <c r="W25" s="304"/>
      <c r="X25" s="304"/>
      <c r="Y25" s="304"/>
      <c r="Z25" s="304"/>
      <c r="AA25" s="304"/>
      <c r="AB25" s="304"/>
      <c r="AC25" s="304"/>
      <c r="AD25" s="304"/>
      <c r="AE25" s="304"/>
      <c r="AF25" s="304"/>
      <c r="AG25" s="304"/>
      <c r="AH25" s="304"/>
      <c r="AI25" s="304"/>
      <c r="AJ25" s="304"/>
      <c r="AK25" s="304"/>
      <c r="AL25" s="304"/>
      <c r="AM25" s="304"/>
      <c r="AN25" s="304"/>
      <c r="AO25" s="304"/>
      <c r="AP25" s="304"/>
      <c r="AQ25" s="304"/>
      <c r="AR25" s="304"/>
      <c r="AS25" s="304"/>
      <c r="AT25" s="304"/>
      <c r="AU25" s="304"/>
      <c r="AV25" s="304"/>
      <c r="AW25" s="304"/>
      <c r="AX25" s="304"/>
      <c r="AY25" s="304"/>
      <c r="AZ25" s="304"/>
      <c r="BA25" s="304"/>
      <c r="BB25" s="304"/>
      <c r="BC25" s="304"/>
      <c r="BD25" s="304"/>
      <c r="BE25" s="304"/>
      <c r="BF25" s="304"/>
      <c r="BG25" s="304"/>
      <c r="BH25" s="304"/>
      <c r="BI25" s="304"/>
      <c r="BJ25" s="304"/>
      <c r="BK25" s="304"/>
      <c r="BL25" s="304"/>
      <c r="BM25" s="304"/>
      <c r="BN25" s="304"/>
      <c r="BO25" s="304"/>
      <c r="BP25" s="304"/>
      <c r="BQ25" s="304"/>
      <c r="BR25" s="304"/>
      <c r="BS25" s="304"/>
      <c r="BT25" s="304"/>
      <c r="BU25" s="304"/>
      <c r="BV25" s="304"/>
      <c r="BW25" s="304"/>
      <c r="BX25" s="304"/>
      <c r="BY25" s="304"/>
      <c r="BZ25" s="304"/>
      <c r="CA25" s="304"/>
      <c r="CB25" s="304"/>
      <c r="CC25" s="304"/>
      <c r="CD25" s="304"/>
      <c r="CE25" s="304"/>
      <c r="CF25" s="304"/>
      <c r="CG25" s="304"/>
      <c r="CH25" s="304"/>
      <c r="CI25" s="304"/>
      <c r="CJ25" s="304"/>
      <c r="CK25" s="304"/>
      <c r="CL25" s="304"/>
      <c r="CM25" s="304"/>
      <c r="CN25" s="304"/>
      <c r="CO25" s="304"/>
      <c r="CP25" s="304"/>
      <c r="CQ25" s="304"/>
      <c r="CR25" s="304"/>
      <c r="CS25" s="304"/>
      <c r="CT25" s="304"/>
      <c r="CU25" s="304"/>
      <c r="CV25" s="304"/>
      <c r="CW25" s="304"/>
      <c r="CX25" s="304"/>
      <c r="CY25" s="304"/>
      <c r="CZ25" s="304"/>
      <c r="DA25" s="304"/>
      <c r="DB25" s="304"/>
      <c r="DC25" s="304"/>
      <c r="DD25" s="304"/>
      <c r="DE25" s="304"/>
      <c r="DF25" s="304"/>
      <c r="DG25" s="304"/>
      <c r="DH25" s="304"/>
      <c r="DI25" s="304"/>
      <c r="DJ25" s="304"/>
      <c r="DK25" s="304"/>
      <c r="DL25" s="304"/>
      <c r="DM25" s="304"/>
      <c r="DN25" s="304"/>
      <c r="DO25" s="304"/>
      <c r="DP25" s="304"/>
      <c r="DQ25" s="304"/>
      <c r="DR25" s="304"/>
      <c r="DS25" s="304"/>
      <c r="DT25" s="304"/>
      <c r="DU25" s="304"/>
      <c r="DV25" s="304"/>
      <c r="DW25" s="304"/>
      <c r="DX25" s="304"/>
      <c r="DY25" s="304"/>
      <c r="DZ25" s="304"/>
      <c r="EA25" s="304"/>
      <c r="EB25" s="304"/>
      <c r="EC25" s="304"/>
      <c r="ED25" s="304"/>
      <c r="EE25" s="304"/>
      <c r="EF25" s="304"/>
      <c r="EG25" s="304"/>
      <c r="EH25" s="304"/>
      <c r="EI25" s="304"/>
      <c r="EJ25" s="304"/>
      <c r="EK25" s="304"/>
      <c r="EL25" s="304"/>
      <c r="EM25" s="304"/>
      <c r="EN25" s="304"/>
      <c r="EO25" s="304"/>
      <c r="EP25" s="304"/>
      <c r="EQ25" s="304"/>
      <c r="ER25" s="304"/>
      <c r="ES25" s="304"/>
      <c r="ET25" s="304"/>
      <c r="EU25" s="304"/>
      <c r="EV25" s="304"/>
      <c r="EW25" s="304"/>
      <c r="EX25" s="304"/>
      <c r="EY25" s="304"/>
      <c r="EZ25" s="304"/>
      <c r="FA25" s="304"/>
      <c r="FB25" s="304"/>
      <c r="FC25" s="304"/>
      <c r="FD25" s="304"/>
      <c r="FE25" s="304"/>
      <c r="FF25" s="304"/>
      <c r="FG25" s="304"/>
      <c r="FH25" s="304"/>
      <c r="FI25" s="304"/>
      <c r="FJ25" s="304"/>
      <c r="FK25" s="304"/>
      <c r="FL25" s="304"/>
      <c r="FM25" s="304"/>
      <c r="FN25" s="304"/>
      <c r="FO25" s="304"/>
      <c r="FP25" s="304"/>
      <c r="FQ25" s="304"/>
      <c r="FR25" s="304"/>
      <c r="FS25" s="304"/>
      <c r="FT25" s="304"/>
      <c r="FU25" s="304"/>
      <c r="FV25" s="304"/>
      <c r="FW25" s="304"/>
      <c r="FX25" s="304"/>
      <c r="FY25" s="304"/>
      <c r="FZ25" s="304"/>
      <c r="GA25" s="304"/>
      <c r="GB25" s="304"/>
      <c r="GC25" s="304"/>
      <c r="GD25" s="304"/>
      <c r="GE25" s="304"/>
      <c r="GF25" s="304"/>
      <c r="GG25" s="304"/>
      <c r="GH25" s="304"/>
      <c r="GI25" s="304"/>
      <c r="GJ25" s="304"/>
      <c r="GK25" s="304"/>
      <c r="GL25" s="304"/>
      <c r="GM25" s="304"/>
      <c r="GN25" s="304"/>
      <c r="GO25" s="304"/>
      <c r="GP25" s="304"/>
      <c r="GQ25" s="304"/>
      <c r="GR25" s="304"/>
      <c r="GS25" s="304"/>
      <c r="GT25" s="304"/>
      <c r="GU25" s="304"/>
      <c r="GV25" s="304"/>
      <c r="GW25" s="304"/>
      <c r="GX25" s="304"/>
      <c r="GY25" s="304"/>
      <c r="GZ25" s="304"/>
      <c r="HA25" s="304"/>
      <c r="HB25" s="304"/>
      <c r="HC25" s="304"/>
      <c r="HD25" s="304"/>
      <c r="HE25" s="304"/>
      <c r="HF25" s="304"/>
      <c r="HG25" s="304"/>
      <c r="HH25" s="304"/>
      <c r="HI25" s="304"/>
      <c r="HJ25" s="304"/>
      <c r="HK25" s="304"/>
      <c r="HL25" s="304"/>
      <c r="HM25" s="304"/>
      <c r="HN25" s="304"/>
      <c r="HO25" s="304"/>
      <c r="HP25" s="304"/>
      <c r="HQ25" s="304"/>
      <c r="HR25" s="304"/>
      <c r="HS25" s="251"/>
      <c r="HT25" s="251"/>
      <c r="HU25" s="251"/>
      <c r="HV25" s="251"/>
      <c r="HW25" s="251"/>
      <c r="HX25" s="251"/>
      <c r="HY25" s="251"/>
      <c r="HZ25" s="251"/>
      <c r="IA25" s="251"/>
      <c r="IB25" s="251"/>
      <c r="IC25" s="251"/>
      <c r="ID25" s="251"/>
      <c r="IE25" s="251"/>
      <c r="IF25" s="251"/>
      <c r="IG25" s="251"/>
      <c r="IH25" s="251"/>
      <c r="II25" s="251"/>
      <c r="IJ25" s="251"/>
      <c r="IK25" s="251"/>
      <c r="IL25" s="251"/>
    </row>
    <row r="26" s="247" customFormat="1" ht="45" customHeight="1" spans="1:246">
      <c r="A26" s="272" t="s">
        <v>57</v>
      </c>
      <c r="B26" s="269"/>
      <c r="C26" s="269"/>
      <c r="D26" s="273"/>
      <c r="E26" s="273"/>
      <c r="F26" s="273"/>
      <c r="G26" s="269"/>
      <c r="H26" s="269"/>
      <c r="I26" s="269"/>
      <c r="J26" s="289"/>
      <c r="K26" s="289"/>
      <c r="L26" s="289"/>
      <c r="M26" s="290" t="s">
        <v>28</v>
      </c>
      <c r="N26" s="291"/>
      <c r="O26" s="291"/>
      <c r="P26" s="293"/>
      <c r="Q26" s="269"/>
      <c r="R26" s="303" t="e">
        <f>J23-#REF!-K23-L23</f>
        <v>#REF!</v>
      </c>
      <c r="S26" s="304"/>
      <c r="T26" s="304"/>
      <c r="U26" s="304"/>
      <c r="V26" s="304"/>
      <c r="W26" s="304"/>
      <c r="X26" s="304"/>
      <c r="Y26" s="304"/>
      <c r="Z26" s="304"/>
      <c r="AA26" s="304"/>
      <c r="AB26" s="304"/>
      <c r="AC26" s="304"/>
      <c r="AD26" s="304"/>
      <c r="AE26" s="304"/>
      <c r="AF26" s="304"/>
      <c r="AG26" s="304"/>
      <c r="AH26" s="304"/>
      <c r="AI26" s="304"/>
      <c r="AJ26" s="304"/>
      <c r="AK26" s="304"/>
      <c r="AL26" s="304"/>
      <c r="AM26" s="304"/>
      <c r="AN26" s="304"/>
      <c r="AO26" s="304"/>
      <c r="AP26" s="304"/>
      <c r="AQ26" s="304"/>
      <c r="AR26" s="304"/>
      <c r="AS26" s="304"/>
      <c r="AT26" s="304"/>
      <c r="AU26" s="304"/>
      <c r="AV26" s="304"/>
      <c r="AW26" s="304"/>
      <c r="AX26" s="304"/>
      <c r="AY26" s="304"/>
      <c r="AZ26" s="304"/>
      <c r="BA26" s="304"/>
      <c r="BB26" s="304"/>
      <c r="BC26" s="304"/>
      <c r="BD26" s="304"/>
      <c r="BE26" s="304"/>
      <c r="BF26" s="304"/>
      <c r="BG26" s="304"/>
      <c r="BH26" s="304"/>
      <c r="BI26" s="304"/>
      <c r="BJ26" s="304"/>
      <c r="BK26" s="304"/>
      <c r="BL26" s="304"/>
      <c r="BM26" s="304"/>
      <c r="BN26" s="304"/>
      <c r="BO26" s="304"/>
      <c r="BP26" s="304"/>
      <c r="BQ26" s="304"/>
      <c r="BR26" s="304"/>
      <c r="BS26" s="304"/>
      <c r="BT26" s="304"/>
      <c r="BU26" s="304"/>
      <c r="BV26" s="304"/>
      <c r="BW26" s="304"/>
      <c r="BX26" s="304"/>
      <c r="BY26" s="304"/>
      <c r="BZ26" s="304"/>
      <c r="CA26" s="304"/>
      <c r="CB26" s="304"/>
      <c r="CC26" s="304"/>
      <c r="CD26" s="304"/>
      <c r="CE26" s="304"/>
      <c r="CF26" s="304"/>
      <c r="CG26" s="304"/>
      <c r="CH26" s="304"/>
      <c r="CI26" s="304"/>
      <c r="CJ26" s="304"/>
      <c r="CK26" s="304"/>
      <c r="CL26" s="304"/>
      <c r="CM26" s="304"/>
      <c r="CN26" s="304"/>
      <c r="CO26" s="304"/>
      <c r="CP26" s="304"/>
      <c r="CQ26" s="304"/>
      <c r="CR26" s="304"/>
      <c r="CS26" s="304"/>
      <c r="CT26" s="304"/>
      <c r="CU26" s="304"/>
      <c r="CV26" s="304"/>
      <c r="CW26" s="304"/>
      <c r="CX26" s="304"/>
      <c r="CY26" s="304"/>
      <c r="CZ26" s="304"/>
      <c r="DA26" s="304"/>
      <c r="DB26" s="304"/>
      <c r="DC26" s="304"/>
      <c r="DD26" s="304"/>
      <c r="DE26" s="304"/>
      <c r="DF26" s="304"/>
      <c r="DG26" s="304"/>
      <c r="DH26" s="304"/>
      <c r="DI26" s="304"/>
      <c r="DJ26" s="304"/>
      <c r="DK26" s="304"/>
      <c r="DL26" s="304"/>
      <c r="DM26" s="304"/>
      <c r="DN26" s="304"/>
      <c r="DO26" s="304"/>
      <c r="DP26" s="304"/>
      <c r="DQ26" s="304"/>
      <c r="DR26" s="304"/>
      <c r="DS26" s="304"/>
      <c r="DT26" s="304"/>
      <c r="DU26" s="304"/>
      <c r="DV26" s="304"/>
      <c r="DW26" s="304"/>
      <c r="DX26" s="304"/>
      <c r="DY26" s="304"/>
      <c r="DZ26" s="304"/>
      <c r="EA26" s="304"/>
      <c r="EB26" s="304"/>
      <c r="EC26" s="304"/>
      <c r="ED26" s="304"/>
      <c r="EE26" s="304"/>
      <c r="EF26" s="304"/>
      <c r="EG26" s="304"/>
      <c r="EH26" s="304"/>
      <c r="EI26" s="304"/>
      <c r="EJ26" s="304"/>
      <c r="EK26" s="304"/>
      <c r="EL26" s="304"/>
      <c r="EM26" s="304"/>
      <c r="EN26" s="304"/>
      <c r="EO26" s="304"/>
      <c r="EP26" s="304"/>
      <c r="EQ26" s="304"/>
      <c r="ER26" s="304"/>
      <c r="ES26" s="304"/>
      <c r="ET26" s="304"/>
      <c r="EU26" s="304"/>
      <c r="EV26" s="304"/>
      <c r="EW26" s="304"/>
      <c r="EX26" s="304"/>
      <c r="EY26" s="304"/>
      <c r="EZ26" s="304"/>
      <c r="FA26" s="304"/>
      <c r="FB26" s="304"/>
      <c r="FC26" s="304"/>
      <c r="FD26" s="304"/>
      <c r="FE26" s="304"/>
      <c r="FF26" s="304"/>
      <c r="FG26" s="304"/>
      <c r="FH26" s="304"/>
      <c r="FI26" s="304"/>
      <c r="FJ26" s="304"/>
      <c r="FK26" s="304"/>
      <c r="FL26" s="304"/>
      <c r="FM26" s="304"/>
      <c r="FN26" s="304"/>
      <c r="FO26" s="304"/>
      <c r="FP26" s="304"/>
      <c r="FQ26" s="304"/>
      <c r="FR26" s="304"/>
      <c r="FS26" s="304"/>
      <c r="FT26" s="304"/>
      <c r="FU26" s="304"/>
      <c r="FV26" s="304"/>
      <c r="FW26" s="304"/>
      <c r="FX26" s="304"/>
      <c r="FY26" s="304"/>
      <c r="FZ26" s="304"/>
      <c r="GA26" s="304"/>
      <c r="GB26" s="304"/>
      <c r="GC26" s="304"/>
      <c r="GD26" s="304"/>
      <c r="GE26" s="304"/>
      <c r="GF26" s="304"/>
      <c r="GG26" s="304"/>
      <c r="GH26" s="304"/>
      <c r="GI26" s="304"/>
      <c r="GJ26" s="304"/>
      <c r="GK26" s="304"/>
      <c r="GL26" s="304"/>
      <c r="GM26" s="304"/>
      <c r="GN26" s="304"/>
      <c r="GO26" s="304"/>
      <c r="GP26" s="304"/>
      <c r="GQ26" s="304"/>
      <c r="GR26" s="304"/>
      <c r="GS26" s="304"/>
      <c r="GT26" s="304"/>
      <c r="GU26" s="304"/>
      <c r="GV26" s="304"/>
      <c r="GW26" s="304"/>
      <c r="GX26" s="304"/>
      <c r="GY26" s="304"/>
      <c r="GZ26" s="304"/>
      <c r="HA26" s="304"/>
      <c r="HB26" s="304"/>
      <c r="HC26" s="304"/>
      <c r="HD26" s="304"/>
      <c r="HE26" s="304"/>
      <c r="HF26" s="304"/>
      <c r="HG26" s="304"/>
      <c r="HH26" s="304"/>
      <c r="HI26" s="304"/>
      <c r="HJ26" s="304"/>
      <c r="HK26" s="304"/>
      <c r="HL26" s="304"/>
      <c r="HM26" s="304"/>
      <c r="HN26" s="304"/>
      <c r="HO26" s="304"/>
      <c r="HP26" s="304"/>
      <c r="HQ26" s="304"/>
      <c r="HR26" s="304"/>
      <c r="HS26" s="251"/>
      <c r="HT26" s="251"/>
      <c r="HU26" s="251"/>
      <c r="HV26" s="251"/>
      <c r="HW26" s="251"/>
      <c r="HX26" s="251"/>
      <c r="HY26" s="251"/>
      <c r="HZ26" s="251"/>
      <c r="IA26" s="251"/>
      <c r="IB26" s="251"/>
      <c r="IC26" s="251"/>
      <c r="ID26" s="251"/>
      <c r="IE26" s="251"/>
      <c r="IF26" s="251"/>
      <c r="IG26" s="251"/>
      <c r="IH26" s="251"/>
      <c r="II26" s="251"/>
      <c r="IJ26" s="251"/>
      <c r="IK26" s="251"/>
      <c r="IL26" s="251"/>
    </row>
    <row r="27" s="247" customFormat="1" ht="45" customHeight="1" spans="1:246">
      <c r="A27" s="272" t="s">
        <v>58</v>
      </c>
      <c r="B27" s="269" t="s">
        <v>36</v>
      </c>
      <c r="C27" s="269" t="s">
        <v>22</v>
      </c>
      <c r="D27" s="273">
        <f>E27+F27</f>
        <v>2582.8</v>
      </c>
      <c r="E27" s="269">
        <v>1018.8</v>
      </c>
      <c r="F27" s="273">
        <v>1564</v>
      </c>
      <c r="G27" s="269" t="s">
        <v>59</v>
      </c>
      <c r="H27" s="269"/>
      <c r="I27" s="269"/>
      <c r="J27" s="289">
        <f>K27+L27</f>
        <v>258.28</v>
      </c>
      <c r="K27" s="289">
        <v>101.88</v>
      </c>
      <c r="L27" s="289">
        <v>156.4</v>
      </c>
      <c r="M27" s="290" t="s">
        <v>28</v>
      </c>
      <c r="N27" s="291"/>
      <c r="O27" s="291"/>
      <c r="P27" s="293" t="s">
        <v>25</v>
      </c>
      <c r="Q27" s="269"/>
      <c r="R27" s="303" t="e">
        <f>J25-#REF!-K25-L25</f>
        <v>#REF!</v>
      </c>
      <c r="S27" s="304"/>
      <c r="T27" s="304"/>
      <c r="U27" s="304"/>
      <c r="V27" s="304"/>
      <c r="W27" s="304"/>
      <c r="X27" s="304"/>
      <c r="Y27" s="304"/>
      <c r="Z27" s="304"/>
      <c r="AA27" s="304"/>
      <c r="AB27" s="304"/>
      <c r="AC27" s="304"/>
      <c r="AD27" s="304"/>
      <c r="AE27" s="304"/>
      <c r="AF27" s="304"/>
      <c r="AG27" s="304"/>
      <c r="AH27" s="304"/>
      <c r="AI27" s="304"/>
      <c r="AJ27" s="304"/>
      <c r="AK27" s="304"/>
      <c r="AL27" s="304"/>
      <c r="AM27" s="304"/>
      <c r="AN27" s="304"/>
      <c r="AO27" s="304"/>
      <c r="AP27" s="304"/>
      <c r="AQ27" s="304"/>
      <c r="AR27" s="304"/>
      <c r="AS27" s="304"/>
      <c r="AT27" s="304"/>
      <c r="AU27" s="304"/>
      <c r="AV27" s="304"/>
      <c r="AW27" s="304"/>
      <c r="AX27" s="304"/>
      <c r="AY27" s="304"/>
      <c r="AZ27" s="304"/>
      <c r="BA27" s="304"/>
      <c r="BB27" s="304"/>
      <c r="BC27" s="304"/>
      <c r="BD27" s="304"/>
      <c r="BE27" s="304"/>
      <c r="BF27" s="304"/>
      <c r="BG27" s="304"/>
      <c r="BH27" s="304"/>
      <c r="BI27" s="304"/>
      <c r="BJ27" s="304"/>
      <c r="BK27" s="304"/>
      <c r="BL27" s="304"/>
      <c r="BM27" s="304"/>
      <c r="BN27" s="304"/>
      <c r="BO27" s="304"/>
      <c r="BP27" s="304"/>
      <c r="BQ27" s="304"/>
      <c r="BR27" s="304"/>
      <c r="BS27" s="304"/>
      <c r="BT27" s="304"/>
      <c r="BU27" s="304"/>
      <c r="BV27" s="304"/>
      <c r="BW27" s="304"/>
      <c r="BX27" s="304"/>
      <c r="BY27" s="304"/>
      <c r="BZ27" s="304"/>
      <c r="CA27" s="304"/>
      <c r="CB27" s="304"/>
      <c r="CC27" s="304"/>
      <c r="CD27" s="304"/>
      <c r="CE27" s="304"/>
      <c r="CF27" s="304"/>
      <c r="CG27" s="304"/>
      <c r="CH27" s="304"/>
      <c r="CI27" s="304"/>
      <c r="CJ27" s="304"/>
      <c r="CK27" s="304"/>
      <c r="CL27" s="304"/>
      <c r="CM27" s="304"/>
      <c r="CN27" s="304"/>
      <c r="CO27" s="304"/>
      <c r="CP27" s="304"/>
      <c r="CQ27" s="304"/>
      <c r="CR27" s="304"/>
      <c r="CS27" s="304"/>
      <c r="CT27" s="304"/>
      <c r="CU27" s="304"/>
      <c r="CV27" s="304"/>
      <c r="CW27" s="304"/>
      <c r="CX27" s="304"/>
      <c r="CY27" s="304"/>
      <c r="CZ27" s="304"/>
      <c r="DA27" s="304"/>
      <c r="DB27" s="304"/>
      <c r="DC27" s="304"/>
      <c r="DD27" s="304"/>
      <c r="DE27" s="304"/>
      <c r="DF27" s="304"/>
      <c r="DG27" s="304"/>
      <c r="DH27" s="304"/>
      <c r="DI27" s="304"/>
      <c r="DJ27" s="304"/>
      <c r="DK27" s="304"/>
      <c r="DL27" s="304"/>
      <c r="DM27" s="304"/>
      <c r="DN27" s="304"/>
      <c r="DO27" s="304"/>
      <c r="DP27" s="304"/>
      <c r="DQ27" s="304"/>
      <c r="DR27" s="304"/>
      <c r="DS27" s="304"/>
      <c r="DT27" s="304"/>
      <c r="DU27" s="304"/>
      <c r="DV27" s="304"/>
      <c r="DW27" s="304"/>
      <c r="DX27" s="304"/>
      <c r="DY27" s="304"/>
      <c r="DZ27" s="304"/>
      <c r="EA27" s="304"/>
      <c r="EB27" s="304"/>
      <c r="EC27" s="304"/>
      <c r="ED27" s="304"/>
      <c r="EE27" s="304"/>
      <c r="EF27" s="304"/>
      <c r="EG27" s="304"/>
      <c r="EH27" s="304"/>
      <c r="EI27" s="304"/>
      <c r="EJ27" s="304"/>
      <c r="EK27" s="304"/>
      <c r="EL27" s="304"/>
      <c r="EM27" s="304"/>
      <c r="EN27" s="304"/>
      <c r="EO27" s="304"/>
      <c r="EP27" s="304"/>
      <c r="EQ27" s="304"/>
      <c r="ER27" s="304"/>
      <c r="ES27" s="304"/>
      <c r="ET27" s="304"/>
      <c r="EU27" s="304"/>
      <c r="EV27" s="304"/>
      <c r="EW27" s="304"/>
      <c r="EX27" s="304"/>
      <c r="EY27" s="304"/>
      <c r="EZ27" s="304"/>
      <c r="FA27" s="304"/>
      <c r="FB27" s="304"/>
      <c r="FC27" s="304"/>
      <c r="FD27" s="304"/>
      <c r="FE27" s="304"/>
      <c r="FF27" s="304"/>
      <c r="FG27" s="304"/>
      <c r="FH27" s="304"/>
      <c r="FI27" s="304"/>
      <c r="FJ27" s="304"/>
      <c r="FK27" s="304"/>
      <c r="FL27" s="304"/>
      <c r="FM27" s="304"/>
      <c r="FN27" s="304"/>
      <c r="FO27" s="304"/>
      <c r="FP27" s="304"/>
      <c r="FQ27" s="304"/>
      <c r="FR27" s="304"/>
      <c r="FS27" s="304"/>
      <c r="FT27" s="304"/>
      <c r="FU27" s="304"/>
      <c r="FV27" s="304"/>
      <c r="FW27" s="304"/>
      <c r="FX27" s="304"/>
      <c r="FY27" s="304"/>
      <c r="FZ27" s="304"/>
      <c r="GA27" s="304"/>
      <c r="GB27" s="304"/>
      <c r="GC27" s="304"/>
      <c r="GD27" s="304"/>
      <c r="GE27" s="304"/>
      <c r="GF27" s="304"/>
      <c r="GG27" s="304"/>
      <c r="GH27" s="304"/>
      <c r="GI27" s="304"/>
      <c r="GJ27" s="304"/>
      <c r="GK27" s="304"/>
      <c r="GL27" s="304"/>
      <c r="GM27" s="304"/>
      <c r="GN27" s="304"/>
      <c r="GO27" s="304"/>
      <c r="GP27" s="304"/>
      <c r="GQ27" s="304"/>
      <c r="GR27" s="304"/>
      <c r="GS27" s="304"/>
      <c r="GT27" s="304"/>
      <c r="GU27" s="304"/>
      <c r="GV27" s="304"/>
      <c r="GW27" s="304"/>
      <c r="GX27" s="304"/>
      <c r="GY27" s="304"/>
      <c r="GZ27" s="304"/>
      <c r="HA27" s="304"/>
      <c r="HB27" s="304"/>
      <c r="HC27" s="304"/>
      <c r="HD27" s="304"/>
      <c r="HE27" s="304"/>
      <c r="HF27" s="304"/>
      <c r="HG27" s="304"/>
      <c r="HH27" s="304"/>
      <c r="HI27" s="304"/>
      <c r="HJ27" s="304"/>
      <c r="HK27" s="304"/>
      <c r="HL27" s="304"/>
      <c r="HM27" s="304"/>
      <c r="HN27" s="304"/>
      <c r="HO27" s="304"/>
      <c r="HP27" s="304"/>
      <c r="HQ27" s="304"/>
      <c r="HR27" s="304"/>
      <c r="HS27" s="251"/>
      <c r="HT27" s="251"/>
      <c r="HU27" s="251"/>
      <c r="HV27" s="251"/>
      <c r="HW27" s="251"/>
      <c r="HX27" s="251"/>
      <c r="HY27" s="251"/>
      <c r="HZ27" s="251"/>
      <c r="IA27" s="251"/>
      <c r="IB27" s="251"/>
      <c r="IC27" s="251"/>
      <c r="ID27" s="251"/>
      <c r="IE27" s="251"/>
      <c r="IF27" s="251"/>
      <c r="IG27" s="251"/>
      <c r="IH27" s="251"/>
      <c r="II27" s="251"/>
      <c r="IJ27" s="251"/>
      <c r="IK27" s="251"/>
      <c r="IL27" s="251"/>
    </row>
    <row r="28" s="247" customFormat="1" ht="45" customHeight="1" spans="1:246">
      <c r="A28" s="272" t="s">
        <v>60</v>
      </c>
      <c r="B28" s="269"/>
      <c r="C28" s="269"/>
      <c r="D28" s="273"/>
      <c r="E28" s="273"/>
      <c r="F28" s="273"/>
      <c r="G28" s="269"/>
      <c r="H28" s="269"/>
      <c r="I28" s="269"/>
      <c r="J28" s="289"/>
      <c r="K28" s="289"/>
      <c r="L28" s="289"/>
      <c r="M28" s="290" t="s">
        <v>28</v>
      </c>
      <c r="N28" s="291"/>
      <c r="O28" s="291"/>
      <c r="P28" s="293"/>
      <c r="Q28" s="269"/>
      <c r="R28" s="303" t="e">
        <f>J26-#REF!-K26-L26</f>
        <v>#REF!</v>
      </c>
      <c r="S28" s="304"/>
      <c r="T28" s="304"/>
      <c r="U28" s="304"/>
      <c r="V28" s="304"/>
      <c r="W28" s="304"/>
      <c r="X28" s="304"/>
      <c r="Y28" s="304"/>
      <c r="Z28" s="304"/>
      <c r="AA28" s="304"/>
      <c r="AB28" s="304"/>
      <c r="AC28" s="304"/>
      <c r="AD28" s="304"/>
      <c r="AE28" s="304"/>
      <c r="AF28" s="304"/>
      <c r="AG28" s="304"/>
      <c r="AH28" s="304"/>
      <c r="AI28" s="304"/>
      <c r="AJ28" s="304"/>
      <c r="AK28" s="304"/>
      <c r="AL28" s="304"/>
      <c r="AM28" s="304"/>
      <c r="AN28" s="304"/>
      <c r="AO28" s="304"/>
      <c r="AP28" s="304"/>
      <c r="AQ28" s="304"/>
      <c r="AR28" s="304"/>
      <c r="AS28" s="304"/>
      <c r="AT28" s="304"/>
      <c r="AU28" s="304"/>
      <c r="AV28" s="304"/>
      <c r="AW28" s="304"/>
      <c r="AX28" s="304"/>
      <c r="AY28" s="304"/>
      <c r="AZ28" s="304"/>
      <c r="BA28" s="304"/>
      <c r="BB28" s="304"/>
      <c r="BC28" s="304"/>
      <c r="BD28" s="304"/>
      <c r="BE28" s="304"/>
      <c r="BF28" s="304"/>
      <c r="BG28" s="304"/>
      <c r="BH28" s="304"/>
      <c r="BI28" s="304"/>
      <c r="BJ28" s="304"/>
      <c r="BK28" s="304"/>
      <c r="BL28" s="304"/>
      <c r="BM28" s="304"/>
      <c r="BN28" s="304"/>
      <c r="BO28" s="304"/>
      <c r="BP28" s="304"/>
      <c r="BQ28" s="304"/>
      <c r="BR28" s="304"/>
      <c r="BS28" s="304"/>
      <c r="BT28" s="304"/>
      <c r="BU28" s="304"/>
      <c r="BV28" s="304"/>
      <c r="BW28" s="304"/>
      <c r="BX28" s="304"/>
      <c r="BY28" s="304"/>
      <c r="BZ28" s="304"/>
      <c r="CA28" s="304"/>
      <c r="CB28" s="304"/>
      <c r="CC28" s="304"/>
      <c r="CD28" s="304"/>
      <c r="CE28" s="304"/>
      <c r="CF28" s="304"/>
      <c r="CG28" s="304"/>
      <c r="CH28" s="304"/>
      <c r="CI28" s="304"/>
      <c r="CJ28" s="304"/>
      <c r="CK28" s="304"/>
      <c r="CL28" s="304"/>
      <c r="CM28" s="304"/>
      <c r="CN28" s="304"/>
      <c r="CO28" s="304"/>
      <c r="CP28" s="304"/>
      <c r="CQ28" s="304"/>
      <c r="CR28" s="304"/>
      <c r="CS28" s="304"/>
      <c r="CT28" s="304"/>
      <c r="CU28" s="304"/>
      <c r="CV28" s="304"/>
      <c r="CW28" s="304"/>
      <c r="CX28" s="304"/>
      <c r="CY28" s="304"/>
      <c r="CZ28" s="304"/>
      <c r="DA28" s="304"/>
      <c r="DB28" s="304"/>
      <c r="DC28" s="304"/>
      <c r="DD28" s="304"/>
      <c r="DE28" s="304"/>
      <c r="DF28" s="304"/>
      <c r="DG28" s="304"/>
      <c r="DH28" s="304"/>
      <c r="DI28" s="304"/>
      <c r="DJ28" s="304"/>
      <c r="DK28" s="304"/>
      <c r="DL28" s="304"/>
      <c r="DM28" s="304"/>
      <c r="DN28" s="304"/>
      <c r="DO28" s="304"/>
      <c r="DP28" s="304"/>
      <c r="DQ28" s="304"/>
      <c r="DR28" s="304"/>
      <c r="DS28" s="304"/>
      <c r="DT28" s="304"/>
      <c r="DU28" s="304"/>
      <c r="DV28" s="304"/>
      <c r="DW28" s="304"/>
      <c r="DX28" s="304"/>
      <c r="DY28" s="304"/>
      <c r="DZ28" s="304"/>
      <c r="EA28" s="304"/>
      <c r="EB28" s="304"/>
      <c r="EC28" s="304"/>
      <c r="ED28" s="304"/>
      <c r="EE28" s="304"/>
      <c r="EF28" s="304"/>
      <c r="EG28" s="304"/>
      <c r="EH28" s="304"/>
      <c r="EI28" s="304"/>
      <c r="EJ28" s="304"/>
      <c r="EK28" s="304"/>
      <c r="EL28" s="304"/>
      <c r="EM28" s="304"/>
      <c r="EN28" s="304"/>
      <c r="EO28" s="304"/>
      <c r="EP28" s="304"/>
      <c r="EQ28" s="304"/>
      <c r="ER28" s="304"/>
      <c r="ES28" s="304"/>
      <c r="ET28" s="304"/>
      <c r="EU28" s="304"/>
      <c r="EV28" s="304"/>
      <c r="EW28" s="304"/>
      <c r="EX28" s="304"/>
      <c r="EY28" s="304"/>
      <c r="EZ28" s="304"/>
      <c r="FA28" s="304"/>
      <c r="FB28" s="304"/>
      <c r="FC28" s="304"/>
      <c r="FD28" s="304"/>
      <c r="FE28" s="304"/>
      <c r="FF28" s="304"/>
      <c r="FG28" s="304"/>
      <c r="FH28" s="304"/>
      <c r="FI28" s="304"/>
      <c r="FJ28" s="304"/>
      <c r="FK28" s="304"/>
      <c r="FL28" s="304"/>
      <c r="FM28" s="304"/>
      <c r="FN28" s="304"/>
      <c r="FO28" s="304"/>
      <c r="FP28" s="304"/>
      <c r="FQ28" s="304"/>
      <c r="FR28" s="304"/>
      <c r="FS28" s="304"/>
      <c r="FT28" s="304"/>
      <c r="FU28" s="304"/>
      <c r="FV28" s="304"/>
      <c r="FW28" s="304"/>
      <c r="FX28" s="304"/>
      <c r="FY28" s="304"/>
      <c r="FZ28" s="304"/>
      <c r="GA28" s="304"/>
      <c r="GB28" s="304"/>
      <c r="GC28" s="304"/>
      <c r="GD28" s="304"/>
      <c r="GE28" s="304"/>
      <c r="GF28" s="304"/>
      <c r="GG28" s="304"/>
      <c r="GH28" s="304"/>
      <c r="GI28" s="304"/>
      <c r="GJ28" s="304"/>
      <c r="GK28" s="304"/>
      <c r="GL28" s="304"/>
      <c r="GM28" s="304"/>
      <c r="GN28" s="304"/>
      <c r="GO28" s="304"/>
      <c r="GP28" s="304"/>
      <c r="GQ28" s="304"/>
      <c r="GR28" s="304"/>
      <c r="GS28" s="304"/>
      <c r="GT28" s="304"/>
      <c r="GU28" s="304"/>
      <c r="GV28" s="304"/>
      <c r="GW28" s="304"/>
      <c r="GX28" s="304"/>
      <c r="GY28" s="304"/>
      <c r="GZ28" s="304"/>
      <c r="HA28" s="304"/>
      <c r="HB28" s="304"/>
      <c r="HC28" s="304"/>
      <c r="HD28" s="304"/>
      <c r="HE28" s="304"/>
      <c r="HF28" s="304"/>
      <c r="HG28" s="304"/>
      <c r="HH28" s="304"/>
      <c r="HI28" s="304"/>
      <c r="HJ28" s="304"/>
      <c r="HK28" s="304"/>
      <c r="HL28" s="304"/>
      <c r="HM28" s="304"/>
      <c r="HN28" s="304"/>
      <c r="HO28" s="304"/>
      <c r="HP28" s="304"/>
      <c r="HQ28" s="304"/>
      <c r="HR28" s="304"/>
      <c r="HS28" s="251"/>
      <c r="HT28" s="251"/>
      <c r="HU28" s="251"/>
      <c r="HV28" s="251"/>
      <c r="HW28" s="251"/>
      <c r="HX28" s="251"/>
      <c r="HY28" s="251"/>
      <c r="HZ28" s="251"/>
      <c r="IA28" s="251"/>
      <c r="IB28" s="251"/>
      <c r="IC28" s="251"/>
      <c r="ID28" s="251"/>
      <c r="IE28" s="251"/>
      <c r="IF28" s="251"/>
      <c r="IG28" s="251"/>
      <c r="IH28" s="251"/>
      <c r="II28" s="251"/>
      <c r="IJ28" s="251"/>
      <c r="IK28" s="251"/>
      <c r="IL28" s="251"/>
    </row>
    <row r="29" s="247" customFormat="1" ht="45" customHeight="1" spans="1:246">
      <c r="A29" s="272" t="s">
        <v>61</v>
      </c>
      <c r="B29" s="269"/>
      <c r="C29" s="269"/>
      <c r="D29" s="273"/>
      <c r="E29" s="273"/>
      <c r="F29" s="273"/>
      <c r="G29" s="269"/>
      <c r="H29" s="269"/>
      <c r="I29" s="269"/>
      <c r="J29" s="289"/>
      <c r="K29" s="289"/>
      <c r="L29" s="289"/>
      <c r="M29" s="290" t="s">
        <v>28</v>
      </c>
      <c r="N29" s="291"/>
      <c r="O29" s="291"/>
      <c r="P29" s="293"/>
      <c r="Q29" s="269"/>
      <c r="R29" s="303" t="e">
        <f>J27-#REF!-K27-L27</f>
        <v>#REF!</v>
      </c>
      <c r="S29" s="304"/>
      <c r="T29" s="304"/>
      <c r="U29" s="304"/>
      <c r="V29" s="304"/>
      <c r="W29" s="304"/>
      <c r="X29" s="304"/>
      <c r="Y29" s="304"/>
      <c r="Z29" s="304"/>
      <c r="AA29" s="304"/>
      <c r="AB29" s="304"/>
      <c r="AC29" s="304"/>
      <c r="AD29" s="304"/>
      <c r="AE29" s="304"/>
      <c r="AF29" s="304"/>
      <c r="AG29" s="304"/>
      <c r="AH29" s="304"/>
      <c r="AI29" s="304"/>
      <c r="AJ29" s="304"/>
      <c r="AK29" s="304"/>
      <c r="AL29" s="304"/>
      <c r="AM29" s="304"/>
      <c r="AN29" s="304"/>
      <c r="AO29" s="304"/>
      <c r="AP29" s="304"/>
      <c r="AQ29" s="304"/>
      <c r="AR29" s="304"/>
      <c r="AS29" s="304"/>
      <c r="AT29" s="304"/>
      <c r="AU29" s="304"/>
      <c r="AV29" s="304"/>
      <c r="AW29" s="304"/>
      <c r="AX29" s="304"/>
      <c r="AY29" s="304"/>
      <c r="AZ29" s="304"/>
      <c r="BA29" s="304"/>
      <c r="BB29" s="304"/>
      <c r="BC29" s="304"/>
      <c r="BD29" s="304"/>
      <c r="BE29" s="304"/>
      <c r="BF29" s="304"/>
      <c r="BG29" s="304"/>
      <c r="BH29" s="304"/>
      <c r="BI29" s="304"/>
      <c r="BJ29" s="304"/>
      <c r="BK29" s="304"/>
      <c r="BL29" s="304"/>
      <c r="BM29" s="304"/>
      <c r="BN29" s="304"/>
      <c r="BO29" s="304"/>
      <c r="BP29" s="304"/>
      <c r="BQ29" s="304"/>
      <c r="BR29" s="304"/>
      <c r="BS29" s="304"/>
      <c r="BT29" s="304"/>
      <c r="BU29" s="304"/>
      <c r="BV29" s="304"/>
      <c r="BW29" s="304"/>
      <c r="BX29" s="304"/>
      <c r="BY29" s="304"/>
      <c r="BZ29" s="304"/>
      <c r="CA29" s="304"/>
      <c r="CB29" s="304"/>
      <c r="CC29" s="304"/>
      <c r="CD29" s="304"/>
      <c r="CE29" s="304"/>
      <c r="CF29" s="304"/>
      <c r="CG29" s="304"/>
      <c r="CH29" s="304"/>
      <c r="CI29" s="304"/>
      <c r="CJ29" s="304"/>
      <c r="CK29" s="304"/>
      <c r="CL29" s="304"/>
      <c r="CM29" s="304"/>
      <c r="CN29" s="304"/>
      <c r="CO29" s="304"/>
      <c r="CP29" s="304"/>
      <c r="CQ29" s="304"/>
      <c r="CR29" s="304"/>
      <c r="CS29" s="304"/>
      <c r="CT29" s="304"/>
      <c r="CU29" s="304"/>
      <c r="CV29" s="304"/>
      <c r="CW29" s="304"/>
      <c r="CX29" s="304"/>
      <c r="CY29" s="304"/>
      <c r="CZ29" s="304"/>
      <c r="DA29" s="304"/>
      <c r="DB29" s="304"/>
      <c r="DC29" s="304"/>
      <c r="DD29" s="304"/>
      <c r="DE29" s="304"/>
      <c r="DF29" s="304"/>
      <c r="DG29" s="304"/>
      <c r="DH29" s="304"/>
      <c r="DI29" s="304"/>
      <c r="DJ29" s="304"/>
      <c r="DK29" s="304"/>
      <c r="DL29" s="304"/>
      <c r="DM29" s="304"/>
      <c r="DN29" s="304"/>
      <c r="DO29" s="304"/>
      <c r="DP29" s="304"/>
      <c r="DQ29" s="304"/>
      <c r="DR29" s="304"/>
      <c r="DS29" s="304"/>
      <c r="DT29" s="304"/>
      <c r="DU29" s="304"/>
      <c r="DV29" s="304"/>
      <c r="DW29" s="304"/>
      <c r="DX29" s="304"/>
      <c r="DY29" s="304"/>
      <c r="DZ29" s="304"/>
      <c r="EA29" s="304"/>
      <c r="EB29" s="304"/>
      <c r="EC29" s="304"/>
      <c r="ED29" s="304"/>
      <c r="EE29" s="304"/>
      <c r="EF29" s="304"/>
      <c r="EG29" s="304"/>
      <c r="EH29" s="304"/>
      <c r="EI29" s="304"/>
      <c r="EJ29" s="304"/>
      <c r="EK29" s="304"/>
      <c r="EL29" s="304"/>
      <c r="EM29" s="304"/>
      <c r="EN29" s="304"/>
      <c r="EO29" s="304"/>
      <c r="EP29" s="304"/>
      <c r="EQ29" s="304"/>
      <c r="ER29" s="304"/>
      <c r="ES29" s="304"/>
      <c r="ET29" s="304"/>
      <c r="EU29" s="304"/>
      <c r="EV29" s="304"/>
      <c r="EW29" s="304"/>
      <c r="EX29" s="304"/>
      <c r="EY29" s="304"/>
      <c r="EZ29" s="304"/>
      <c r="FA29" s="304"/>
      <c r="FB29" s="304"/>
      <c r="FC29" s="304"/>
      <c r="FD29" s="304"/>
      <c r="FE29" s="304"/>
      <c r="FF29" s="304"/>
      <c r="FG29" s="304"/>
      <c r="FH29" s="304"/>
      <c r="FI29" s="304"/>
      <c r="FJ29" s="304"/>
      <c r="FK29" s="304"/>
      <c r="FL29" s="304"/>
      <c r="FM29" s="304"/>
      <c r="FN29" s="304"/>
      <c r="FO29" s="304"/>
      <c r="FP29" s="304"/>
      <c r="FQ29" s="304"/>
      <c r="FR29" s="304"/>
      <c r="FS29" s="304"/>
      <c r="FT29" s="304"/>
      <c r="FU29" s="304"/>
      <c r="FV29" s="304"/>
      <c r="FW29" s="304"/>
      <c r="FX29" s="304"/>
      <c r="FY29" s="304"/>
      <c r="FZ29" s="304"/>
      <c r="GA29" s="304"/>
      <c r="GB29" s="304"/>
      <c r="GC29" s="304"/>
      <c r="GD29" s="304"/>
      <c r="GE29" s="304"/>
      <c r="GF29" s="304"/>
      <c r="GG29" s="304"/>
      <c r="GH29" s="304"/>
      <c r="GI29" s="304"/>
      <c r="GJ29" s="304"/>
      <c r="GK29" s="304"/>
      <c r="GL29" s="304"/>
      <c r="GM29" s="304"/>
      <c r="GN29" s="304"/>
      <c r="GO29" s="304"/>
      <c r="GP29" s="304"/>
      <c r="GQ29" s="304"/>
      <c r="GR29" s="304"/>
      <c r="GS29" s="304"/>
      <c r="GT29" s="304"/>
      <c r="GU29" s="304"/>
      <c r="GV29" s="304"/>
      <c r="GW29" s="304"/>
      <c r="GX29" s="304"/>
      <c r="GY29" s="304"/>
      <c r="GZ29" s="304"/>
      <c r="HA29" s="304"/>
      <c r="HB29" s="304"/>
      <c r="HC29" s="304"/>
      <c r="HD29" s="304"/>
      <c r="HE29" s="304"/>
      <c r="HF29" s="304"/>
      <c r="HG29" s="304"/>
      <c r="HH29" s="304"/>
      <c r="HI29" s="304"/>
      <c r="HJ29" s="304"/>
      <c r="HK29" s="304"/>
      <c r="HL29" s="304"/>
      <c r="HM29" s="304"/>
      <c r="HN29" s="304"/>
      <c r="HO29" s="304"/>
      <c r="HP29" s="304"/>
      <c r="HQ29" s="304"/>
      <c r="HR29" s="304"/>
      <c r="HS29" s="251"/>
      <c r="HT29" s="251"/>
      <c r="HU29" s="251"/>
      <c r="HV29" s="251"/>
      <c r="HW29" s="251"/>
      <c r="HX29" s="251"/>
      <c r="HY29" s="251"/>
      <c r="HZ29" s="251"/>
      <c r="IA29" s="251"/>
      <c r="IB29" s="251"/>
      <c r="IC29" s="251"/>
      <c r="ID29" s="251"/>
      <c r="IE29" s="251"/>
      <c r="IF29" s="251"/>
      <c r="IG29" s="251"/>
      <c r="IH29" s="251"/>
      <c r="II29" s="251"/>
      <c r="IJ29" s="251"/>
      <c r="IK29" s="251"/>
      <c r="IL29" s="251"/>
    </row>
    <row r="30" s="247" customFormat="1" ht="45" customHeight="1" spans="1:246">
      <c r="A30" s="272" t="s">
        <v>62</v>
      </c>
      <c r="B30" s="269" t="s">
        <v>36</v>
      </c>
      <c r="C30" s="269" t="s">
        <v>22</v>
      </c>
      <c r="D30" s="269">
        <f>E30+F30</f>
        <v>3966.2</v>
      </c>
      <c r="E30" s="269">
        <v>2690.2</v>
      </c>
      <c r="F30" s="269">
        <v>1276</v>
      </c>
      <c r="G30" s="269" t="s">
        <v>63</v>
      </c>
      <c r="H30" s="269"/>
      <c r="I30" s="269"/>
      <c r="J30" s="289">
        <f>K30+L30</f>
        <v>396.62</v>
      </c>
      <c r="K30" s="289">
        <v>269.02</v>
      </c>
      <c r="L30" s="289">
        <v>127.6</v>
      </c>
      <c r="M30" s="290" t="s">
        <v>28</v>
      </c>
      <c r="N30" s="291"/>
      <c r="O30" s="291"/>
      <c r="P30" s="293" t="s">
        <v>25</v>
      </c>
      <c r="Q30" s="269"/>
      <c r="R30" s="303" t="e">
        <f>J28-#REF!-K28-L28</f>
        <v>#REF!</v>
      </c>
      <c r="S30" s="304"/>
      <c r="T30" s="304"/>
      <c r="U30" s="304"/>
      <c r="V30" s="304"/>
      <c r="W30" s="304"/>
      <c r="X30" s="304"/>
      <c r="Y30" s="304"/>
      <c r="Z30" s="304"/>
      <c r="AA30" s="304"/>
      <c r="AB30" s="304"/>
      <c r="AC30" s="304"/>
      <c r="AD30" s="304"/>
      <c r="AE30" s="304"/>
      <c r="AF30" s="304"/>
      <c r="AG30" s="304"/>
      <c r="AH30" s="304"/>
      <c r="AI30" s="304"/>
      <c r="AJ30" s="304"/>
      <c r="AK30" s="304"/>
      <c r="AL30" s="304"/>
      <c r="AM30" s="304"/>
      <c r="AN30" s="304"/>
      <c r="AO30" s="304"/>
      <c r="AP30" s="304"/>
      <c r="AQ30" s="304"/>
      <c r="AR30" s="304"/>
      <c r="AS30" s="304"/>
      <c r="AT30" s="304"/>
      <c r="AU30" s="304"/>
      <c r="AV30" s="304"/>
      <c r="AW30" s="304"/>
      <c r="AX30" s="304"/>
      <c r="AY30" s="304"/>
      <c r="AZ30" s="304"/>
      <c r="BA30" s="304"/>
      <c r="BB30" s="304"/>
      <c r="BC30" s="304"/>
      <c r="BD30" s="304"/>
      <c r="BE30" s="304"/>
      <c r="BF30" s="304"/>
      <c r="BG30" s="304"/>
      <c r="BH30" s="304"/>
      <c r="BI30" s="304"/>
      <c r="BJ30" s="304"/>
      <c r="BK30" s="304"/>
      <c r="BL30" s="304"/>
      <c r="BM30" s="304"/>
      <c r="BN30" s="304"/>
      <c r="BO30" s="304"/>
      <c r="BP30" s="304"/>
      <c r="BQ30" s="304"/>
      <c r="BR30" s="304"/>
      <c r="BS30" s="304"/>
      <c r="BT30" s="304"/>
      <c r="BU30" s="304"/>
      <c r="BV30" s="304"/>
      <c r="BW30" s="304"/>
      <c r="BX30" s="304"/>
      <c r="BY30" s="304"/>
      <c r="BZ30" s="304"/>
      <c r="CA30" s="304"/>
      <c r="CB30" s="304"/>
      <c r="CC30" s="304"/>
      <c r="CD30" s="304"/>
      <c r="CE30" s="304"/>
      <c r="CF30" s="304"/>
      <c r="CG30" s="304"/>
      <c r="CH30" s="304"/>
      <c r="CI30" s="304"/>
      <c r="CJ30" s="304"/>
      <c r="CK30" s="304"/>
      <c r="CL30" s="304"/>
      <c r="CM30" s="304"/>
      <c r="CN30" s="304"/>
      <c r="CO30" s="304"/>
      <c r="CP30" s="304"/>
      <c r="CQ30" s="304"/>
      <c r="CR30" s="304"/>
      <c r="CS30" s="304"/>
      <c r="CT30" s="304"/>
      <c r="CU30" s="304"/>
      <c r="CV30" s="304"/>
      <c r="CW30" s="304"/>
      <c r="CX30" s="304"/>
      <c r="CY30" s="304"/>
      <c r="CZ30" s="304"/>
      <c r="DA30" s="304"/>
      <c r="DB30" s="304"/>
      <c r="DC30" s="304"/>
      <c r="DD30" s="304"/>
      <c r="DE30" s="304"/>
      <c r="DF30" s="304"/>
      <c r="DG30" s="304"/>
      <c r="DH30" s="304"/>
      <c r="DI30" s="304"/>
      <c r="DJ30" s="304"/>
      <c r="DK30" s="304"/>
      <c r="DL30" s="304"/>
      <c r="DM30" s="304"/>
      <c r="DN30" s="304"/>
      <c r="DO30" s="304"/>
      <c r="DP30" s="304"/>
      <c r="DQ30" s="304"/>
      <c r="DR30" s="304"/>
      <c r="DS30" s="304"/>
      <c r="DT30" s="304"/>
      <c r="DU30" s="304"/>
      <c r="DV30" s="304"/>
      <c r="DW30" s="304"/>
      <c r="DX30" s="304"/>
      <c r="DY30" s="304"/>
      <c r="DZ30" s="304"/>
      <c r="EA30" s="304"/>
      <c r="EB30" s="304"/>
      <c r="EC30" s="304"/>
      <c r="ED30" s="304"/>
      <c r="EE30" s="304"/>
      <c r="EF30" s="304"/>
      <c r="EG30" s="304"/>
      <c r="EH30" s="304"/>
      <c r="EI30" s="304"/>
      <c r="EJ30" s="304"/>
      <c r="EK30" s="304"/>
      <c r="EL30" s="304"/>
      <c r="EM30" s="304"/>
      <c r="EN30" s="304"/>
      <c r="EO30" s="304"/>
      <c r="EP30" s="304"/>
      <c r="EQ30" s="304"/>
      <c r="ER30" s="304"/>
      <c r="ES30" s="304"/>
      <c r="ET30" s="304"/>
      <c r="EU30" s="304"/>
      <c r="EV30" s="304"/>
      <c r="EW30" s="304"/>
      <c r="EX30" s="304"/>
      <c r="EY30" s="304"/>
      <c r="EZ30" s="304"/>
      <c r="FA30" s="304"/>
      <c r="FB30" s="304"/>
      <c r="FC30" s="304"/>
      <c r="FD30" s="304"/>
      <c r="FE30" s="304"/>
      <c r="FF30" s="304"/>
      <c r="FG30" s="304"/>
      <c r="FH30" s="304"/>
      <c r="FI30" s="304"/>
      <c r="FJ30" s="304"/>
      <c r="FK30" s="304"/>
      <c r="FL30" s="304"/>
      <c r="FM30" s="304"/>
      <c r="FN30" s="304"/>
      <c r="FO30" s="304"/>
      <c r="FP30" s="304"/>
      <c r="FQ30" s="304"/>
      <c r="FR30" s="304"/>
      <c r="FS30" s="304"/>
      <c r="FT30" s="304"/>
      <c r="FU30" s="304"/>
      <c r="FV30" s="304"/>
      <c r="FW30" s="304"/>
      <c r="FX30" s="304"/>
      <c r="FY30" s="304"/>
      <c r="FZ30" s="304"/>
      <c r="GA30" s="304"/>
      <c r="GB30" s="304"/>
      <c r="GC30" s="304"/>
      <c r="GD30" s="304"/>
      <c r="GE30" s="304"/>
      <c r="GF30" s="304"/>
      <c r="GG30" s="304"/>
      <c r="GH30" s="304"/>
      <c r="GI30" s="304"/>
      <c r="GJ30" s="304"/>
      <c r="GK30" s="304"/>
      <c r="GL30" s="304"/>
      <c r="GM30" s="304"/>
      <c r="GN30" s="304"/>
      <c r="GO30" s="304"/>
      <c r="GP30" s="304"/>
      <c r="GQ30" s="304"/>
      <c r="GR30" s="304"/>
      <c r="GS30" s="304"/>
      <c r="GT30" s="304"/>
      <c r="GU30" s="304"/>
      <c r="GV30" s="304"/>
      <c r="GW30" s="304"/>
      <c r="GX30" s="304"/>
      <c r="GY30" s="304"/>
      <c r="GZ30" s="304"/>
      <c r="HA30" s="304"/>
      <c r="HB30" s="304"/>
      <c r="HC30" s="304"/>
      <c r="HD30" s="304"/>
      <c r="HE30" s="304"/>
      <c r="HF30" s="304"/>
      <c r="HG30" s="304"/>
      <c r="HH30" s="304"/>
      <c r="HI30" s="304"/>
      <c r="HJ30" s="304"/>
      <c r="HK30" s="304"/>
      <c r="HL30" s="304"/>
      <c r="HM30" s="304"/>
      <c r="HN30" s="304"/>
      <c r="HO30" s="304"/>
      <c r="HP30" s="304"/>
      <c r="HQ30" s="304"/>
      <c r="HR30" s="304"/>
      <c r="HS30" s="251"/>
      <c r="HT30" s="251"/>
      <c r="HU30" s="251"/>
      <c r="HV30" s="251"/>
      <c r="HW30" s="251"/>
      <c r="HX30" s="251"/>
      <c r="HY30" s="251"/>
      <c r="HZ30" s="251"/>
      <c r="IA30" s="251"/>
      <c r="IB30" s="251"/>
      <c r="IC30" s="251"/>
      <c r="ID30" s="251"/>
      <c r="IE30" s="251"/>
      <c r="IF30" s="251"/>
      <c r="IG30" s="251"/>
      <c r="IH30" s="251"/>
      <c r="II30" s="251"/>
      <c r="IJ30" s="251"/>
      <c r="IK30" s="251"/>
      <c r="IL30" s="251"/>
    </row>
    <row r="31" s="247" customFormat="1" ht="45" customHeight="1" spans="1:246">
      <c r="A31" s="272" t="s">
        <v>64</v>
      </c>
      <c r="B31" s="269"/>
      <c r="C31" s="269"/>
      <c r="D31" s="273"/>
      <c r="E31" s="273"/>
      <c r="F31" s="273"/>
      <c r="G31" s="269"/>
      <c r="H31" s="269"/>
      <c r="I31" s="269"/>
      <c r="J31" s="289"/>
      <c r="K31" s="289"/>
      <c r="L31" s="289"/>
      <c r="M31" s="290" t="s">
        <v>28</v>
      </c>
      <c r="N31" s="291"/>
      <c r="O31" s="291"/>
      <c r="P31" s="293"/>
      <c r="Q31" s="269"/>
      <c r="R31" s="303" t="e">
        <f>J29-#REF!-K29-L29</f>
        <v>#REF!</v>
      </c>
      <c r="S31" s="304"/>
      <c r="T31" s="304"/>
      <c r="U31" s="304"/>
      <c r="V31" s="304"/>
      <c r="W31" s="304"/>
      <c r="X31" s="304"/>
      <c r="Y31" s="304"/>
      <c r="Z31" s="304"/>
      <c r="AA31" s="304"/>
      <c r="AB31" s="304"/>
      <c r="AC31" s="304"/>
      <c r="AD31" s="304"/>
      <c r="AE31" s="304"/>
      <c r="AF31" s="304"/>
      <c r="AG31" s="304"/>
      <c r="AH31" s="304"/>
      <c r="AI31" s="304"/>
      <c r="AJ31" s="304"/>
      <c r="AK31" s="304"/>
      <c r="AL31" s="304"/>
      <c r="AM31" s="304"/>
      <c r="AN31" s="304"/>
      <c r="AO31" s="304"/>
      <c r="AP31" s="304"/>
      <c r="AQ31" s="304"/>
      <c r="AR31" s="304"/>
      <c r="AS31" s="304"/>
      <c r="AT31" s="304"/>
      <c r="AU31" s="304"/>
      <c r="AV31" s="304"/>
      <c r="AW31" s="304"/>
      <c r="AX31" s="304"/>
      <c r="AY31" s="304"/>
      <c r="AZ31" s="304"/>
      <c r="BA31" s="304"/>
      <c r="BB31" s="304"/>
      <c r="BC31" s="304"/>
      <c r="BD31" s="304"/>
      <c r="BE31" s="304"/>
      <c r="BF31" s="304"/>
      <c r="BG31" s="304"/>
      <c r="BH31" s="304"/>
      <c r="BI31" s="304"/>
      <c r="BJ31" s="304"/>
      <c r="BK31" s="304"/>
      <c r="BL31" s="304"/>
      <c r="BM31" s="304"/>
      <c r="BN31" s="304"/>
      <c r="BO31" s="304"/>
      <c r="BP31" s="304"/>
      <c r="BQ31" s="304"/>
      <c r="BR31" s="304"/>
      <c r="BS31" s="304"/>
      <c r="BT31" s="304"/>
      <c r="BU31" s="304"/>
      <c r="BV31" s="304"/>
      <c r="BW31" s="304"/>
      <c r="BX31" s="304"/>
      <c r="BY31" s="304"/>
      <c r="BZ31" s="304"/>
      <c r="CA31" s="304"/>
      <c r="CB31" s="304"/>
      <c r="CC31" s="304"/>
      <c r="CD31" s="304"/>
      <c r="CE31" s="304"/>
      <c r="CF31" s="304"/>
      <c r="CG31" s="304"/>
      <c r="CH31" s="304"/>
      <c r="CI31" s="304"/>
      <c r="CJ31" s="304"/>
      <c r="CK31" s="304"/>
      <c r="CL31" s="304"/>
      <c r="CM31" s="304"/>
      <c r="CN31" s="304"/>
      <c r="CO31" s="304"/>
      <c r="CP31" s="304"/>
      <c r="CQ31" s="304"/>
      <c r="CR31" s="304"/>
      <c r="CS31" s="304"/>
      <c r="CT31" s="304"/>
      <c r="CU31" s="304"/>
      <c r="CV31" s="304"/>
      <c r="CW31" s="304"/>
      <c r="CX31" s="304"/>
      <c r="CY31" s="304"/>
      <c r="CZ31" s="304"/>
      <c r="DA31" s="304"/>
      <c r="DB31" s="304"/>
      <c r="DC31" s="304"/>
      <c r="DD31" s="304"/>
      <c r="DE31" s="304"/>
      <c r="DF31" s="304"/>
      <c r="DG31" s="304"/>
      <c r="DH31" s="304"/>
      <c r="DI31" s="304"/>
      <c r="DJ31" s="304"/>
      <c r="DK31" s="304"/>
      <c r="DL31" s="304"/>
      <c r="DM31" s="304"/>
      <c r="DN31" s="304"/>
      <c r="DO31" s="304"/>
      <c r="DP31" s="304"/>
      <c r="DQ31" s="304"/>
      <c r="DR31" s="304"/>
      <c r="DS31" s="304"/>
      <c r="DT31" s="304"/>
      <c r="DU31" s="304"/>
      <c r="DV31" s="304"/>
      <c r="DW31" s="304"/>
      <c r="DX31" s="304"/>
      <c r="DY31" s="304"/>
      <c r="DZ31" s="304"/>
      <c r="EA31" s="304"/>
      <c r="EB31" s="304"/>
      <c r="EC31" s="304"/>
      <c r="ED31" s="304"/>
      <c r="EE31" s="304"/>
      <c r="EF31" s="304"/>
      <c r="EG31" s="304"/>
      <c r="EH31" s="304"/>
      <c r="EI31" s="304"/>
      <c r="EJ31" s="304"/>
      <c r="EK31" s="304"/>
      <c r="EL31" s="304"/>
      <c r="EM31" s="304"/>
      <c r="EN31" s="304"/>
      <c r="EO31" s="304"/>
      <c r="EP31" s="304"/>
      <c r="EQ31" s="304"/>
      <c r="ER31" s="304"/>
      <c r="ES31" s="304"/>
      <c r="ET31" s="304"/>
      <c r="EU31" s="304"/>
      <c r="EV31" s="304"/>
      <c r="EW31" s="304"/>
      <c r="EX31" s="304"/>
      <c r="EY31" s="304"/>
      <c r="EZ31" s="304"/>
      <c r="FA31" s="304"/>
      <c r="FB31" s="304"/>
      <c r="FC31" s="304"/>
      <c r="FD31" s="304"/>
      <c r="FE31" s="304"/>
      <c r="FF31" s="304"/>
      <c r="FG31" s="304"/>
      <c r="FH31" s="304"/>
      <c r="FI31" s="304"/>
      <c r="FJ31" s="304"/>
      <c r="FK31" s="304"/>
      <c r="FL31" s="304"/>
      <c r="FM31" s="304"/>
      <c r="FN31" s="304"/>
      <c r="FO31" s="304"/>
      <c r="FP31" s="304"/>
      <c r="FQ31" s="304"/>
      <c r="FR31" s="304"/>
      <c r="FS31" s="304"/>
      <c r="FT31" s="304"/>
      <c r="FU31" s="304"/>
      <c r="FV31" s="304"/>
      <c r="FW31" s="304"/>
      <c r="FX31" s="304"/>
      <c r="FY31" s="304"/>
      <c r="FZ31" s="304"/>
      <c r="GA31" s="304"/>
      <c r="GB31" s="304"/>
      <c r="GC31" s="304"/>
      <c r="GD31" s="304"/>
      <c r="GE31" s="304"/>
      <c r="GF31" s="304"/>
      <c r="GG31" s="304"/>
      <c r="GH31" s="304"/>
      <c r="GI31" s="304"/>
      <c r="GJ31" s="304"/>
      <c r="GK31" s="304"/>
      <c r="GL31" s="304"/>
      <c r="GM31" s="304"/>
      <c r="GN31" s="304"/>
      <c r="GO31" s="304"/>
      <c r="GP31" s="304"/>
      <c r="GQ31" s="304"/>
      <c r="GR31" s="304"/>
      <c r="GS31" s="304"/>
      <c r="GT31" s="304"/>
      <c r="GU31" s="304"/>
      <c r="GV31" s="304"/>
      <c r="GW31" s="304"/>
      <c r="GX31" s="304"/>
      <c r="GY31" s="304"/>
      <c r="GZ31" s="304"/>
      <c r="HA31" s="304"/>
      <c r="HB31" s="304"/>
      <c r="HC31" s="304"/>
      <c r="HD31" s="304"/>
      <c r="HE31" s="304"/>
      <c r="HF31" s="304"/>
      <c r="HG31" s="304"/>
      <c r="HH31" s="304"/>
      <c r="HI31" s="304"/>
      <c r="HJ31" s="304"/>
      <c r="HK31" s="304"/>
      <c r="HL31" s="304"/>
      <c r="HM31" s="304"/>
      <c r="HN31" s="304"/>
      <c r="HO31" s="304"/>
      <c r="HP31" s="304"/>
      <c r="HQ31" s="304"/>
      <c r="HR31" s="304"/>
      <c r="HS31" s="251"/>
      <c r="HT31" s="251"/>
      <c r="HU31" s="251"/>
      <c r="HV31" s="251"/>
      <c r="HW31" s="251"/>
      <c r="HX31" s="251"/>
      <c r="HY31" s="251"/>
      <c r="HZ31" s="251"/>
      <c r="IA31" s="251"/>
      <c r="IB31" s="251"/>
      <c r="IC31" s="251"/>
      <c r="ID31" s="251"/>
      <c r="IE31" s="251"/>
      <c r="IF31" s="251"/>
      <c r="IG31" s="251"/>
      <c r="IH31" s="251"/>
      <c r="II31" s="251"/>
      <c r="IJ31" s="251"/>
      <c r="IK31" s="251"/>
      <c r="IL31" s="251"/>
    </row>
    <row r="32" s="247" customFormat="1" ht="45" customHeight="1" spans="1:246">
      <c r="A32" s="272" t="s">
        <v>65</v>
      </c>
      <c r="B32" s="269"/>
      <c r="C32" s="269"/>
      <c r="D32" s="273"/>
      <c r="E32" s="273"/>
      <c r="F32" s="273"/>
      <c r="G32" s="269"/>
      <c r="H32" s="269"/>
      <c r="I32" s="269"/>
      <c r="J32" s="289"/>
      <c r="K32" s="289"/>
      <c r="L32" s="289"/>
      <c r="M32" s="290" t="s">
        <v>28</v>
      </c>
      <c r="N32" s="291"/>
      <c r="O32" s="291"/>
      <c r="P32" s="293"/>
      <c r="Q32" s="269"/>
      <c r="R32" s="303" t="e">
        <f>#REF!-#REF!-#REF!-#REF!</f>
        <v>#REF!</v>
      </c>
      <c r="S32" s="304"/>
      <c r="T32" s="304"/>
      <c r="U32" s="304"/>
      <c r="V32" s="304"/>
      <c r="W32" s="304"/>
      <c r="X32" s="304"/>
      <c r="Y32" s="304"/>
      <c r="Z32" s="304"/>
      <c r="AA32" s="304"/>
      <c r="AB32" s="304"/>
      <c r="AC32" s="304"/>
      <c r="AD32" s="304"/>
      <c r="AE32" s="304"/>
      <c r="AF32" s="304"/>
      <c r="AG32" s="304"/>
      <c r="AH32" s="304"/>
      <c r="AI32" s="304"/>
      <c r="AJ32" s="304"/>
      <c r="AK32" s="304"/>
      <c r="AL32" s="304"/>
      <c r="AM32" s="304"/>
      <c r="AN32" s="304"/>
      <c r="AO32" s="304"/>
      <c r="AP32" s="304"/>
      <c r="AQ32" s="304"/>
      <c r="AR32" s="304"/>
      <c r="AS32" s="304"/>
      <c r="AT32" s="304"/>
      <c r="AU32" s="304"/>
      <c r="AV32" s="304"/>
      <c r="AW32" s="304"/>
      <c r="AX32" s="304"/>
      <c r="AY32" s="304"/>
      <c r="AZ32" s="304"/>
      <c r="BA32" s="304"/>
      <c r="BB32" s="304"/>
      <c r="BC32" s="304"/>
      <c r="BD32" s="304"/>
      <c r="BE32" s="304"/>
      <c r="BF32" s="304"/>
      <c r="BG32" s="304"/>
      <c r="BH32" s="304"/>
      <c r="BI32" s="304"/>
      <c r="BJ32" s="304"/>
      <c r="BK32" s="304"/>
      <c r="BL32" s="304"/>
      <c r="BM32" s="304"/>
      <c r="BN32" s="304"/>
      <c r="BO32" s="304"/>
      <c r="BP32" s="304"/>
      <c r="BQ32" s="304"/>
      <c r="BR32" s="304"/>
      <c r="BS32" s="304"/>
      <c r="BT32" s="304"/>
      <c r="BU32" s="304"/>
      <c r="BV32" s="304"/>
      <c r="BW32" s="304"/>
      <c r="BX32" s="304"/>
      <c r="BY32" s="304"/>
      <c r="BZ32" s="304"/>
      <c r="CA32" s="304"/>
      <c r="CB32" s="304"/>
      <c r="CC32" s="304"/>
      <c r="CD32" s="304"/>
      <c r="CE32" s="304"/>
      <c r="CF32" s="304"/>
      <c r="CG32" s="304"/>
      <c r="CH32" s="304"/>
      <c r="CI32" s="304"/>
      <c r="CJ32" s="304"/>
      <c r="CK32" s="304"/>
      <c r="CL32" s="304"/>
      <c r="CM32" s="304"/>
      <c r="CN32" s="304"/>
      <c r="CO32" s="304"/>
      <c r="CP32" s="304"/>
      <c r="CQ32" s="304"/>
      <c r="CR32" s="304"/>
      <c r="CS32" s="304"/>
      <c r="CT32" s="304"/>
      <c r="CU32" s="304"/>
      <c r="CV32" s="304"/>
      <c r="CW32" s="304"/>
      <c r="CX32" s="304"/>
      <c r="CY32" s="304"/>
      <c r="CZ32" s="304"/>
      <c r="DA32" s="304"/>
      <c r="DB32" s="304"/>
      <c r="DC32" s="304"/>
      <c r="DD32" s="304"/>
      <c r="DE32" s="304"/>
      <c r="DF32" s="304"/>
      <c r="DG32" s="304"/>
      <c r="DH32" s="304"/>
      <c r="DI32" s="304"/>
      <c r="DJ32" s="304"/>
      <c r="DK32" s="304"/>
      <c r="DL32" s="304"/>
      <c r="DM32" s="304"/>
      <c r="DN32" s="304"/>
      <c r="DO32" s="304"/>
      <c r="DP32" s="304"/>
      <c r="DQ32" s="304"/>
      <c r="DR32" s="304"/>
      <c r="DS32" s="304"/>
      <c r="DT32" s="304"/>
      <c r="DU32" s="304"/>
      <c r="DV32" s="304"/>
      <c r="DW32" s="304"/>
      <c r="DX32" s="304"/>
      <c r="DY32" s="304"/>
      <c r="DZ32" s="304"/>
      <c r="EA32" s="304"/>
      <c r="EB32" s="304"/>
      <c r="EC32" s="304"/>
      <c r="ED32" s="304"/>
      <c r="EE32" s="304"/>
      <c r="EF32" s="304"/>
      <c r="EG32" s="304"/>
      <c r="EH32" s="304"/>
      <c r="EI32" s="304"/>
      <c r="EJ32" s="304"/>
      <c r="EK32" s="304"/>
      <c r="EL32" s="304"/>
      <c r="EM32" s="304"/>
      <c r="EN32" s="304"/>
      <c r="EO32" s="304"/>
      <c r="EP32" s="304"/>
      <c r="EQ32" s="304"/>
      <c r="ER32" s="304"/>
      <c r="ES32" s="304"/>
      <c r="ET32" s="304"/>
      <c r="EU32" s="304"/>
      <c r="EV32" s="304"/>
      <c r="EW32" s="304"/>
      <c r="EX32" s="304"/>
      <c r="EY32" s="304"/>
      <c r="EZ32" s="304"/>
      <c r="FA32" s="304"/>
      <c r="FB32" s="304"/>
      <c r="FC32" s="304"/>
      <c r="FD32" s="304"/>
      <c r="FE32" s="304"/>
      <c r="FF32" s="304"/>
      <c r="FG32" s="304"/>
      <c r="FH32" s="304"/>
      <c r="FI32" s="304"/>
      <c r="FJ32" s="304"/>
      <c r="FK32" s="304"/>
      <c r="FL32" s="304"/>
      <c r="FM32" s="304"/>
      <c r="FN32" s="304"/>
      <c r="FO32" s="304"/>
      <c r="FP32" s="304"/>
      <c r="FQ32" s="304"/>
      <c r="FR32" s="304"/>
      <c r="FS32" s="304"/>
      <c r="FT32" s="304"/>
      <c r="FU32" s="304"/>
      <c r="FV32" s="304"/>
      <c r="FW32" s="304"/>
      <c r="FX32" s="304"/>
      <c r="FY32" s="304"/>
      <c r="FZ32" s="304"/>
      <c r="GA32" s="304"/>
      <c r="GB32" s="304"/>
      <c r="GC32" s="304"/>
      <c r="GD32" s="304"/>
      <c r="GE32" s="304"/>
      <c r="GF32" s="304"/>
      <c r="GG32" s="304"/>
      <c r="GH32" s="304"/>
      <c r="GI32" s="304"/>
      <c r="GJ32" s="304"/>
      <c r="GK32" s="304"/>
      <c r="GL32" s="304"/>
      <c r="GM32" s="304"/>
      <c r="GN32" s="304"/>
      <c r="GO32" s="304"/>
      <c r="GP32" s="304"/>
      <c r="GQ32" s="304"/>
      <c r="GR32" s="304"/>
      <c r="GS32" s="304"/>
      <c r="GT32" s="304"/>
      <c r="GU32" s="304"/>
      <c r="GV32" s="304"/>
      <c r="GW32" s="304"/>
      <c r="GX32" s="304"/>
      <c r="GY32" s="304"/>
      <c r="GZ32" s="304"/>
      <c r="HA32" s="304"/>
      <c r="HB32" s="304"/>
      <c r="HC32" s="304"/>
      <c r="HD32" s="304"/>
      <c r="HE32" s="304"/>
      <c r="HF32" s="304"/>
      <c r="HG32" s="304"/>
      <c r="HH32" s="304"/>
      <c r="HI32" s="304"/>
      <c r="HJ32" s="304"/>
      <c r="HK32" s="304"/>
      <c r="HL32" s="304"/>
      <c r="HM32" s="304"/>
      <c r="HN32" s="304"/>
      <c r="HO32" s="304"/>
      <c r="HP32" s="304"/>
      <c r="HQ32" s="304"/>
      <c r="HR32" s="304"/>
      <c r="HS32" s="251"/>
      <c r="HT32" s="251"/>
      <c r="HU32" s="251"/>
      <c r="HV32" s="251"/>
      <c r="HW32" s="251"/>
      <c r="HX32" s="251"/>
      <c r="HY32" s="251"/>
      <c r="HZ32" s="251"/>
      <c r="IA32" s="251"/>
      <c r="IB32" s="251"/>
      <c r="IC32" s="251"/>
      <c r="ID32" s="251"/>
      <c r="IE32" s="251"/>
      <c r="IF32" s="251"/>
      <c r="IG32" s="251"/>
      <c r="IH32" s="251"/>
      <c r="II32" s="251"/>
      <c r="IJ32" s="251"/>
      <c r="IK32" s="251"/>
      <c r="IL32" s="251"/>
    </row>
    <row r="33" s="247" customFormat="1" ht="57.95" customHeight="1" spans="1:246">
      <c r="A33" s="272" t="s">
        <v>66</v>
      </c>
      <c r="B33" s="269"/>
      <c r="C33" s="269"/>
      <c r="D33" s="273"/>
      <c r="E33" s="273"/>
      <c r="F33" s="273"/>
      <c r="G33" s="269"/>
      <c r="H33" s="269"/>
      <c r="I33" s="269"/>
      <c r="J33" s="289"/>
      <c r="K33" s="289"/>
      <c r="L33" s="289"/>
      <c r="M33" s="290" t="s">
        <v>28</v>
      </c>
      <c r="N33" s="291"/>
      <c r="O33" s="291"/>
      <c r="P33" s="293"/>
      <c r="Q33" s="269"/>
      <c r="R33" s="303" t="e">
        <f>J31-#REF!-K31-L31</f>
        <v>#REF!</v>
      </c>
      <c r="S33" s="304"/>
      <c r="T33" s="304"/>
      <c r="U33" s="304"/>
      <c r="V33" s="304"/>
      <c r="W33" s="304"/>
      <c r="X33" s="304"/>
      <c r="Y33" s="304"/>
      <c r="Z33" s="304"/>
      <c r="AA33" s="304"/>
      <c r="AB33" s="304"/>
      <c r="AC33" s="304"/>
      <c r="AD33" s="304"/>
      <c r="AE33" s="304"/>
      <c r="AF33" s="304"/>
      <c r="AG33" s="304"/>
      <c r="AH33" s="304"/>
      <c r="AI33" s="304"/>
      <c r="AJ33" s="304"/>
      <c r="AK33" s="304"/>
      <c r="AL33" s="304"/>
      <c r="AM33" s="304"/>
      <c r="AN33" s="304"/>
      <c r="AO33" s="304"/>
      <c r="AP33" s="304"/>
      <c r="AQ33" s="304"/>
      <c r="AR33" s="304"/>
      <c r="AS33" s="304"/>
      <c r="AT33" s="304"/>
      <c r="AU33" s="304"/>
      <c r="AV33" s="304"/>
      <c r="AW33" s="304"/>
      <c r="AX33" s="304"/>
      <c r="AY33" s="304"/>
      <c r="AZ33" s="304"/>
      <c r="BA33" s="304"/>
      <c r="BB33" s="304"/>
      <c r="BC33" s="304"/>
      <c r="BD33" s="304"/>
      <c r="BE33" s="304"/>
      <c r="BF33" s="304"/>
      <c r="BG33" s="304"/>
      <c r="BH33" s="304"/>
      <c r="BI33" s="304"/>
      <c r="BJ33" s="304"/>
      <c r="BK33" s="304"/>
      <c r="BL33" s="304"/>
      <c r="BM33" s="304"/>
      <c r="BN33" s="304"/>
      <c r="BO33" s="304"/>
      <c r="BP33" s="304"/>
      <c r="BQ33" s="304"/>
      <c r="BR33" s="304"/>
      <c r="BS33" s="304"/>
      <c r="BT33" s="304"/>
      <c r="BU33" s="304"/>
      <c r="BV33" s="304"/>
      <c r="BW33" s="304"/>
      <c r="BX33" s="304"/>
      <c r="BY33" s="304"/>
      <c r="BZ33" s="304"/>
      <c r="CA33" s="304"/>
      <c r="CB33" s="304"/>
      <c r="CC33" s="304"/>
      <c r="CD33" s="304"/>
      <c r="CE33" s="304"/>
      <c r="CF33" s="304"/>
      <c r="CG33" s="304"/>
      <c r="CH33" s="304"/>
      <c r="CI33" s="304"/>
      <c r="CJ33" s="304"/>
      <c r="CK33" s="304"/>
      <c r="CL33" s="304"/>
      <c r="CM33" s="304"/>
      <c r="CN33" s="304"/>
      <c r="CO33" s="304"/>
      <c r="CP33" s="304"/>
      <c r="CQ33" s="304"/>
      <c r="CR33" s="304"/>
      <c r="CS33" s="304"/>
      <c r="CT33" s="304"/>
      <c r="CU33" s="304"/>
      <c r="CV33" s="304"/>
      <c r="CW33" s="304"/>
      <c r="CX33" s="304"/>
      <c r="CY33" s="304"/>
      <c r="CZ33" s="304"/>
      <c r="DA33" s="304"/>
      <c r="DB33" s="304"/>
      <c r="DC33" s="304"/>
      <c r="DD33" s="304"/>
      <c r="DE33" s="304"/>
      <c r="DF33" s="304"/>
      <c r="DG33" s="304"/>
      <c r="DH33" s="304"/>
      <c r="DI33" s="304"/>
      <c r="DJ33" s="304"/>
      <c r="DK33" s="304"/>
      <c r="DL33" s="304"/>
      <c r="DM33" s="304"/>
      <c r="DN33" s="304"/>
      <c r="DO33" s="304"/>
      <c r="DP33" s="304"/>
      <c r="DQ33" s="304"/>
      <c r="DR33" s="304"/>
      <c r="DS33" s="304"/>
      <c r="DT33" s="304"/>
      <c r="DU33" s="304"/>
      <c r="DV33" s="304"/>
      <c r="DW33" s="304"/>
      <c r="DX33" s="304"/>
      <c r="DY33" s="304"/>
      <c r="DZ33" s="304"/>
      <c r="EA33" s="304"/>
      <c r="EB33" s="304"/>
      <c r="EC33" s="304"/>
      <c r="ED33" s="304"/>
      <c r="EE33" s="304"/>
      <c r="EF33" s="304"/>
      <c r="EG33" s="304"/>
      <c r="EH33" s="304"/>
      <c r="EI33" s="304"/>
      <c r="EJ33" s="304"/>
      <c r="EK33" s="304"/>
      <c r="EL33" s="304"/>
      <c r="EM33" s="304"/>
      <c r="EN33" s="304"/>
      <c r="EO33" s="304"/>
      <c r="EP33" s="304"/>
      <c r="EQ33" s="304"/>
      <c r="ER33" s="304"/>
      <c r="ES33" s="304"/>
      <c r="ET33" s="304"/>
      <c r="EU33" s="304"/>
      <c r="EV33" s="304"/>
      <c r="EW33" s="304"/>
      <c r="EX33" s="304"/>
      <c r="EY33" s="304"/>
      <c r="EZ33" s="304"/>
      <c r="FA33" s="304"/>
      <c r="FB33" s="304"/>
      <c r="FC33" s="304"/>
      <c r="FD33" s="304"/>
      <c r="FE33" s="304"/>
      <c r="FF33" s="304"/>
      <c r="FG33" s="304"/>
      <c r="FH33" s="304"/>
      <c r="FI33" s="304"/>
      <c r="FJ33" s="304"/>
      <c r="FK33" s="304"/>
      <c r="FL33" s="304"/>
      <c r="FM33" s="304"/>
      <c r="FN33" s="304"/>
      <c r="FO33" s="304"/>
      <c r="FP33" s="304"/>
      <c r="FQ33" s="304"/>
      <c r="FR33" s="304"/>
      <c r="FS33" s="304"/>
      <c r="FT33" s="304"/>
      <c r="FU33" s="304"/>
      <c r="FV33" s="304"/>
      <c r="FW33" s="304"/>
      <c r="FX33" s="304"/>
      <c r="FY33" s="304"/>
      <c r="FZ33" s="304"/>
      <c r="GA33" s="304"/>
      <c r="GB33" s="304"/>
      <c r="GC33" s="304"/>
      <c r="GD33" s="304"/>
      <c r="GE33" s="304"/>
      <c r="GF33" s="304"/>
      <c r="GG33" s="304"/>
      <c r="GH33" s="304"/>
      <c r="GI33" s="304"/>
      <c r="GJ33" s="304"/>
      <c r="GK33" s="304"/>
      <c r="GL33" s="304"/>
      <c r="GM33" s="304"/>
      <c r="GN33" s="304"/>
      <c r="GO33" s="304"/>
      <c r="GP33" s="304"/>
      <c r="GQ33" s="304"/>
      <c r="GR33" s="304"/>
      <c r="GS33" s="304"/>
      <c r="GT33" s="304"/>
      <c r="GU33" s="304"/>
      <c r="GV33" s="304"/>
      <c r="GW33" s="304"/>
      <c r="GX33" s="304"/>
      <c r="GY33" s="304"/>
      <c r="GZ33" s="304"/>
      <c r="HA33" s="304"/>
      <c r="HB33" s="304"/>
      <c r="HC33" s="304"/>
      <c r="HD33" s="304"/>
      <c r="HE33" s="304"/>
      <c r="HF33" s="304"/>
      <c r="HG33" s="304"/>
      <c r="HH33" s="304"/>
      <c r="HI33" s="304"/>
      <c r="HJ33" s="304"/>
      <c r="HK33" s="304"/>
      <c r="HL33" s="304"/>
      <c r="HM33" s="304"/>
      <c r="HN33" s="304"/>
      <c r="HO33" s="304"/>
      <c r="HP33" s="304"/>
      <c r="HQ33" s="304"/>
      <c r="HR33" s="304"/>
      <c r="HS33" s="251"/>
      <c r="HT33" s="251"/>
      <c r="HU33" s="251"/>
      <c r="HV33" s="251"/>
      <c r="HW33" s="251"/>
      <c r="HX33" s="251"/>
      <c r="HY33" s="251"/>
      <c r="HZ33" s="251"/>
      <c r="IA33" s="251"/>
      <c r="IB33" s="251"/>
      <c r="IC33" s="251"/>
      <c r="ID33" s="251"/>
      <c r="IE33" s="251"/>
      <c r="IF33" s="251"/>
      <c r="IG33" s="251"/>
      <c r="IH33" s="251"/>
      <c r="II33" s="251"/>
      <c r="IJ33" s="251"/>
      <c r="IK33" s="251"/>
      <c r="IL33" s="251"/>
    </row>
    <row r="34" s="247" customFormat="1" ht="45" customHeight="1" spans="1:246">
      <c r="A34" s="272" t="s">
        <v>67</v>
      </c>
      <c r="B34" s="269" t="s">
        <v>36</v>
      </c>
      <c r="C34" s="269" t="s">
        <v>22</v>
      </c>
      <c r="D34" s="273">
        <f>E34+F34</f>
        <v>5344.53</v>
      </c>
      <c r="E34" s="269">
        <v>4858.33</v>
      </c>
      <c r="F34" s="273">
        <v>486.2</v>
      </c>
      <c r="G34" s="269" t="s">
        <v>68</v>
      </c>
      <c r="H34" s="269"/>
      <c r="I34" s="269"/>
      <c r="J34" s="289">
        <f>K34+L34</f>
        <v>534.453</v>
      </c>
      <c r="K34" s="289">
        <v>485.833</v>
      </c>
      <c r="L34" s="289">
        <v>48.62</v>
      </c>
      <c r="M34" s="290" t="s">
        <v>28</v>
      </c>
      <c r="N34" s="291"/>
      <c r="O34" s="291"/>
      <c r="P34" s="293" t="s">
        <v>25</v>
      </c>
      <c r="Q34" s="269"/>
      <c r="R34" s="303" t="e">
        <f>#REF!-#REF!-#REF!-#REF!</f>
        <v>#REF!</v>
      </c>
      <c r="S34" s="304"/>
      <c r="T34" s="304"/>
      <c r="U34" s="304"/>
      <c r="V34" s="304"/>
      <c r="W34" s="304"/>
      <c r="X34" s="304"/>
      <c r="Y34" s="304"/>
      <c r="Z34" s="304"/>
      <c r="AA34" s="304"/>
      <c r="AB34" s="304"/>
      <c r="AC34" s="304"/>
      <c r="AD34" s="304"/>
      <c r="AE34" s="304"/>
      <c r="AF34" s="304"/>
      <c r="AG34" s="304"/>
      <c r="AH34" s="304"/>
      <c r="AI34" s="304"/>
      <c r="AJ34" s="304"/>
      <c r="AK34" s="304"/>
      <c r="AL34" s="304"/>
      <c r="AM34" s="304"/>
      <c r="AN34" s="304"/>
      <c r="AO34" s="304"/>
      <c r="AP34" s="304"/>
      <c r="AQ34" s="304"/>
      <c r="AR34" s="304"/>
      <c r="AS34" s="304"/>
      <c r="AT34" s="304"/>
      <c r="AU34" s="304"/>
      <c r="AV34" s="304"/>
      <c r="AW34" s="304"/>
      <c r="AX34" s="304"/>
      <c r="AY34" s="304"/>
      <c r="AZ34" s="304"/>
      <c r="BA34" s="304"/>
      <c r="BB34" s="304"/>
      <c r="BC34" s="304"/>
      <c r="BD34" s="304"/>
      <c r="BE34" s="304"/>
      <c r="BF34" s="304"/>
      <c r="BG34" s="304"/>
      <c r="BH34" s="304"/>
      <c r="BI34" s="304"/>
      <c r="BJ34" s="304"/>
      <c r="BK34" s="304"/>
      <c r="BL34" s="304"/>
      <c r="BM34" s="304"/>
      <c r="BN34" s="304"/>
      <c r="BO34" s="304"/>
      <c r="BP34" s="304"/>
      <c r="BQ34" s="304"/>
      <c r="BR34" s="304"/>
      <c r="BS34" s="304"/>
      <c r="BT34" s="304"/>
      <c r="BU34" s="304"/>
      <c r="BV34" s="304"/>
      <c r="BW34" s="304"/>
      <c r="BX34" s="304"/>
      <c r="BY34" s="304"/>
      <c r="BZ34" s="304"/>
      <c r="CA34" s="304"/>
      <c r="CB34" s="304"/>
      <c r="CC34" s="304"/>
      <c r="CD34" s="304"/>
      <c r="CE34" s="304"/>
      <c r="CF34" s="304"/>
      <c r="CG34" s="304"/>
      <c r="CH34" s="304"/>
      <c r="CI34" s="304"/>
      <c r="CJ34" s="304"/>
      <c r="CK34" s="304"/>
      <c r="CL34" s="304"/>
      <c r="CM34" s="304"/>
      <c r="CN34" s="304"/>
      <c r="CO34" s="304"/>
      <c r="CP34" s="304"/>
      <c r="CQ34" s="304"/>
      <c r="CR34" s="304"/>
      <c r="CS34" s="304"/>
      <c r="CT34" s="304"/>
      <c r="CU34" s="304"/>
      <c r="CV34" s="304"/>
      <c r="CW34" s="304"/>
      <c r="CX34" s="304"/>
      <c r="CY34" s="304"/>
      <c r="CZ34" s="304"/>
      <c r="DA34" s="304"/>
      <c r="DB34" s="304"/>
      <c r="DC34" s="304"/>
      <c r="DD34" s="304"/>
      <c r="DE34" s="304"/>
      <c r="DF34" s="304"/>
      <c r="DG34" s="304"/>
      <c r="DH34" s="304"/>
      <c r="DI34" s="304"/>
      <c r="DJ34" s="304"/>
      <c r="DK34" s="304"/>
      <c r="DL34" s="304"/>
      <c r="DM34" s="304"/>
      <c r="DN34" s="304"/>
      <c r="DO34" s="304"/>
      <c r="DP34" s="304"/>
      <c r="DQ34" s="304"/>
      <c r="DR34" s="304"/>
      <c r="DS34" s="304"/>
      <c r="DT34" s="304"/>
      <c r="DU34" s="304"/>
      <c r="DV34" s="304"/>
      <c r="DW34" s="304"/>
      <c r="DX34" s="304"/>
      <c r="DY34" s="304"/>
      <c r="DZ34" s="304"/>
      <c r="EA34" s="304"/>
      <c r="EB34" s="304"/>
      <c r="EC34" s="304"/>
      <c r="ED34" s="304"/>
      <c r="EE34" s="304"/>
      <c r="EF34" s="304"/>
      <c r="EG34" s="304"/>
      <c r="EH34" s="304"/>
      <c r="EI34" s="304"/>
      <c r="EJ34" s="304"/>
      <c r="EK34" s="304"/>
      <c r="EL34" s="304"/>
      <c r="EM34" s="304"/>
      <c r="EN34" s="304"/>
      <c r="EO34" s="304"/>
      <c r="EP34" s="304"/>
      <c r="EQ34" s="304"/>
      <c r="ER34" s="304"/>
      <c r="ES34" s="304"/>
      <c r="ET34" s="304"/>
      <c r="EU34" s="304"/>
      <c r="EV34" s="304"/>
      <c r="EW34" s="304"/>
      <c r="EX34" s="304"/>
      <c r="EY34" s="304"/>
      <c r="EZ34" s="304"/>
      <c r="FA34" s="304"/>
      <c r="FB34" s="304"/>
      <c r="FC34" s="304"/>
      <c r="FD34" s="304"/>
      <c r="FE34" s="304"/>
      <c r="FF34" s="304"/>
      <c r="FG34" s="304"/>
      <c r="FH34" s="304"/>
      <c r="FI34" s="304"/>
      <c r="FJ34" s="304"/>
      <c r="FK34" s="304"/>
      <c r="FL34" s="304"/>
      <c r="FM34" s="304"/>
      <c r="FN34" s="304"/>
      <c r="FO34" s="304"/>
      <c r="FP34" s="304"/>
      <c r="FQ34" s="304"/>
      <c r="FR34" s="304"/>
      <c r="FS34" s="304"/>
      <c r="FT34" s="304"/>
      <c r="FU34" s="304"/>
      <c r="FV34" s="304"/>
      <c r="FW34" s="304"/>
      <c r="FX34" s="304"/>
      <c r="FY34" s="304"/>
      <c r="FZ34" s="304"/>
      <c r="GA34" s="304"/>
      <c r="GB34" s="304"/>
      <c r="GC34" s="304"/>
      <c r="GD34" s="304"/>
      <c r="GE34" s="304"/>
      <c r="GF34" s="304"/>
      <c r="GG34" s="304"/>
      <c r="GH34" s="304"/>
      <c r="GI34" s="304"/>
      <c r="GJ34" s="304"/>
      <c r="GK34" s="304"/>
      <c r="GL34" s="304"/>
      <c r="GM34" s="304"/>
      <c r="GN34" s="304"/>
      <c r="GO34" s="304"/>
      <c r="GP34" s="304"/>
      <c r="GQ34" s="304"/>
      <c r="GR34" s="304"/>
      <c r="GS34" s="304"/>
      <c r="GT34" s="304"/>
      <c r="GU34" s="304"/>
      <c r="GV34" s="304"/>
      <c r="GW34" s="304"/>
      <c r="GX34" s="304"/>
      <c r="GY34" s="304"/>
      <c r="GZ34" s="304"/>
      <c r="HA34" s="304"/>
      <c r="HB34" s="304"/>
      <c r="HC34" s="304"/>
      <c r="HD34" s="304"/>
      <c r="HE34" s="304"/>
      <c r="HF34" s="304"/>
      <c r="HG34" s="304"/>
      <c r="HH34" s="304"/>
      <c r="HI34" s="304"/>
      <c r="HJ34" s="304"/>
      <c r="HK34" s="304"/>
      <c r="HL34" s="304"/>
      <c r="HM34" s="304"/>
      <c r="HN34" s="304"/>
      <c r="HO34" s="304"/>
      <c r="HP34" s="304"/>
      <c r="HQ34" s="304"/>
      <c r="HR34" s="304"/>
      <c r="HS34" s="251"/>
      <c r="HT34" s="251"/>
      <c r="HU34" s="251"/>
      <c r="HV34" s="251"/>
      <c r="HW34" s="251"/>
      <c r="HX34" s="251"/>
      <c r="HY34" s="251"/>
      <c r="HZ34" s="251"/>
      <c r="IA34" s="251"/>
      <c r="IB34" s="251"/>
      <c r="IC34" s="251"/>
      <c r="ID34" s="251"/>
      <c r="IE34" s="251"/>
      <c r="IF34" s="251"/>
      <c r="IG34" s="251"/>
      <c r="IH34" s="251"/>
      <c r="II34" s="251"/>
      <c r="IJ34" s="251"/>
      <c r="IK34" s="251"/>
      <c r="IL34" s="251"/>
    </row>
    <row r="35" s="247" customFormat="1" ht="45" customHeight="1" spans="1:246">
      <c r="A35" s="271" t="s">
        <v>69</v>
      </c>
      <c r="B35" s="269"/>
      <c r="C35" s="269"/>
      <c r="D35" s="269"/>
      <c r="E35" s="269"/>
      <c r="F35" s="269"/>
      <c r="G35" s="269"/>
      <c r="H35" s="269"/>
      <c r="I35" s="269"/>
      <c r="J35" s="289">
        <f>K35+L35</f>
        <v>5026.75</v>
      </c>
      <c r="K35" s="289">
        <f t="shared" ref="K35:L35" si="5">K36+K37+K38+K39+K40+K41+K42+K43</f>
        <v>4047.3</v>
      </c>
      <c r="L35" s="289">
        <f t="shared" si="5"/>
        <v>979.45</v>
      </c>
      <c r="M35" s="290"/>
      <c r="N35" s="291"/>
      <c r="O35" s="291"/>
      <c r="P35" s="293" t="s">
        <v>25</v>
      </c>
      <c r="Q35" s="269"/>
      <c r="R35" s="303" t="e">
        <f>J32-#REF!-K32-L32</f>
        <v>#REF!</v>
      </c>
      <c r="S35" s="304"/>
      <c r="T35" s="304"/>
      <c r="U35" s="304"/>
      <c r="V35" s="304"/>
      <c r="W35" s="304"/>
      <c r="X35" s="304"/>
      <c r="Y35" s="304"/>
      <c r="Z35" s="304"/>
      <c r="AA35" s="304"/>
      <c r="AB35" s="304"/>
      <c r="AC35" s="304"/>
      <c r="AD35" s="304"/>
      <c r="AE35" s="304"/>
      <c r="AF35" s="304"/>
      <c r="AG35" s="304"/>
      <c r="AH35" s="304"/>
      <c r="AI35" s="304"/>
      <c r="AJ35" s="304"/>
      <c r="AK35" s="304"/>
      <c r="AL35" s="304"/>
      <c r="AM35" s="304"/>
      <c r="AN35" s="304"/>
      <c r="AO35" s="304"/>
      <c r="AP35" s="304"/>
      <c r="AQ35" s="304"/>
      <c r="AR35" s="304"/>
      <c r="AS35" s="304"/>
      <c r="AT35" s="304"/>
      <c r="AU35" s="304"/>
      <c r="AV35" s="304"/>
      <c r="AW35" s="304"/>
      <c r="AX35" s="304"/>
      <c r="AY35" s="304"/>
      <c r="AZ35" s="304"/>
      <c r="BA35" s="304"/>
      <c r="BB35" s="304"/>
      <c r="BC35" s="304"/>
      <c r="BD35" s="304"/>
      <c r="BE35" s="304"/>
      <c r="BF35" s="304"/>
      <c r="BG35" s="304"/>
      <c r="BH35" s="304"/>
      <c r="BI35" s="304"/>
      <c r="BJ35" s="304"/>
      <c r="BK35" s="304"/>
      <c r="BL35" s="304"/>
      <c r="BM35" s="304"/>
      <c r="BN35" s="304"/>
      <c r="BO35" s="304"/>
      <c r="BP35" s="304"/>
      <c r="BQ35" s="304"/>
      <c r="BR35" s="304"/>
      <c r="BS35" s="304"/>
      <c r="BT35" s="304"/>
      <c r="BU35" s="304"/>
      <c r="BV35" s="304"/>
      <c r="BW35" s="304"/>
      <c r="BX35" s="304"/>
      <c r="BY35" s="304"/>
      <c r="BZ35" s="304"/>
      <c r="CA35" s="304"/>
      <c r="CB35" s="304"/>
      <c r="CC35" s="304"/>
      <c r="CD35" s="304"/>
      <c r="CE35" s="304"/>
      <c r="CF35" s="304"/>
      <c r="CG35" s="304"/>
      <c r="CH35" s="304"/>
      <c r="CI35" s="304"/>
      <c r="CJ35" s="304"/>
      <c r="CK35" s="304"/>
      <c r="CL35" s="304"/>
      <c r="CM35" s="304"/>
      <c r="CN35" s="304"/>
      <c r="CO35" s="304"/>
      <c r="CP35" s="304"/>
      <c r="CQ35" s="304"/>
      <c r="CR35" s="304"/>
      <c r="CS35" s="304"/>
      <c r="CT35" s="304"/>
      <c r="CU35" s="304"/>
      <c r="CV35" s="304"/>
      <c r="CW35" s="304"/>
      <c r="CX35" s="304"/>
      <c r="CY35" s="304"/>
      <c r="CZ35" s="304"/>
      <c r="DA35" s="304"/>
      <c r="DB35" s="304"/>
      <c r="DC35" s="304"/>
      <c r="DD35" s="304"/>
      <c r="DE35" s="304"/>
      <c r="DF35" s="304"/>
      <c r="DG35" s="304"/>
      <c r="DH35" s="304"/>
      <c r="DI35" s="304"/>
      <c r="DJ35" s="304"/>
      <c r="DK35" s="304"/>
      <c r="DL35" s="304"/>
      <c r="DM35" s="304"/>
      <c r="DN35" s="304"/>
      <c r="DO35" s="304"/>
      <c r="DP35" s="304"/>
      <c r="DQ35" s="304"/>
      <c r="DR35" s="304"/>
      <c r="DS35" s="304"/>
      <c r="DT35" s="304"/>
      <c r="DU35" s="304"/>
      <c r="DV35" s="304"/>
      <c r="DW35" s="304"/>
      <c r="DX35" s="304"/>
      <c r="DY35" s="304"/>
      <c r="DZ35" s="304"/>
      <c r="EA35" s="304"/>
      <c r="EB35" s="304"/>
      <c r="EC35" s="304"/>
      <c r="ED35" s="304"/>
      <c r="EE35" s="304"/>
      <c r="EF35" s="304"/>
      <c r="EG35" s="304"/>
      <c r="EH35" s="304"/>
      <c r="EI35" s="304"/>
      <c r="EJ35" s="304"/>
      <c r="EK35" s="304"/>
      <c r="EL35" s="304"/>
      <c r="EM35" s="304"/>
      <c r="EN35" s="304"/>
      <c r="EO35" s="304"/>
      <c r="EP35" s="304"/>
      <c r="EQ35" s="304"/>
      <c r="ER35" s="304"/>
      <c r="ES35" s="304"/>
      <c r="ET35" s="304"/>
      <c r="EU35" s="304"/>
      <c r="EV35" s="304"/>
      <c r="EW35" s="304"/>
      <c r="EX35" s="304"/>
      <c r="EY35" s="304"/>
      <c r="EZ35" s="304"/>
      <c r="FA35" s="304"/>
      <c r="FB35" s="304"/>
      <c r="FC35" s="304"/>
      <c r="FD35" s="304"/>
      <c r="FE35" s="304"/>
      <c r="FF35" s="304"/>
      <c r="FG35" s="304"/>
      <c r="FH35" s="304"/>
      <c r="FI35" s="304"/>
      <c r="FJ35" s="304"/>
      <c r="FK35" s="304"/>
      <c r="FL35" s="304"/>
      <c r="FM35" s="304"/>
      <c r="FN35" s="304"/>
      <c r="FO35" s="304"/>
      <c r="FP35" s="304"/>
      <c r="FQ35" s="304"/>
      <c r="FR35" s="304"/>
      <c r="FS35" s="304"/>
      <c r="FT35" s="304"/>
      <c r="FU35" s="304"/>
      <c r="FV35" s="304"/>
      <c r="FW35" s="304"/>
      <c r="FX35" s="304"/>
      <c r="FY35" s="304"/>
      <c r="FZ35" s="304"/>
      <c r="GA35" s="304"/>
      <c r="GB35" s="304"/>
      <c r="GC35" s="304"/>
      <c r="GD35" s="304"/>
      <c r="GE35" s="304"/>
      <c r="GF35" s="304"/>
      <c r="GG35" s="304"/>
      <c r="GH35" s="304"/>
      <c r="GI35" s="304"/>
      <c r="GJ35" s="304"/>
      <c r="GK35" s="304"/>
      <c r="GL35" s="304"/>
      <c r="GM35" s="304"/>
      <c r="GN35" s="304"/>
      <c r="GO35" s="304"/>
      <c r="GP35" s="304"/>
      <c r="GQ35" s="304"/>
      <c r="GR35" s="304"/>
      <c r="GS35" s="304"/>
      <c r="GT35" s="304"/>
      <c r="GU35" s="304"/>
      <c r="GV35" s="304"/>
      <c r="GW35" s="304"/>
      <c r="GX35" s="304"/>
      <c r="GY35" s="304"/>
      <c r="GZ35" s="304"/>
      <c r="HA35" s="304"/>
      <c r="HB35" s="304"/>
      <c r="HC35" s="304"/>
      <c r="HD35" s="304"/>
      <c r="HE35" s="304"/>
      <c r="HF35" s="304"/>
      <c r="HG35" s="304"/>
      <c r="HH35" s="304"/>
      <c r="HI35" s="304"/>
      <c r="HJ35" s="304"/>
      <c r="HK35" s="304"/>
      <c r="HL35" s="304"/>
      <c r="HM35" s="304"/>
      <c r="HN35" s="304"/>
      <c r="HO35" s="304"/>
      <c r="HP35" s="304"/>
      <c r="HQ35" s="304"/>
      <c r="HR35" s="304"/>
      <c r="HS35" s="251"/>
      <c r="HT35" s="251"/>
      <c r="HU35" s="251"/>
      <c r="HV35" s="251"/>
      <c r="HW35" s="251"/>
      <c r="HX35" s="251"/>
      <c r="HY35" s="251"/>
      <c r="HZ35" s="251"/>
      <c r="IA35" s="251"/>
      <c r="IB35" s="251"/>
      <c r="IC35" s="251"/>
      <c r="ID35" s="251"/>
      <c r="IE35" s="251"/>
      <c r="IF35" s="251"/>
      <c r="IG35" s="251"/>
      <c r="IH35" s="251"/>
      <c r="II35" s="251"/>
      <c r="IJ35" s="251"/>
      <c r="IK35" s="251"/>
      <c r="IL35" s="251"/>
    </row>
    <row r="36" s="247" customFormat="1" ht="45" customHeight="1" spans="1:246">
      <c r="A36" s="272" t="s">
        <v>70</v>
      </c>
      <c r="B36" s="269" t="s">
        <v>36</v>
      </c>
      <c r="C36" s="269" t="s">
        <v>71</v>
      </c>
      <c r="D36" s="269">
        <f>E36+F36</f>
        <v>7374</v>
      </c>
      <c r="E36" s="279">
        <v>7374</v>
      </c>
      <c r="F36" s="279"/>
      <c r="G36" s="279" t="s">
        <v>72</v>
      </c>
      <c r="H36" s="279"/>
      <c r="I36" s="279"/>
      <c r="J36" s="289">
        <f>K36+L36</f>
        <v>2212.2</v>
      </c>
      <c r="K36" s="299">
        <v>2212.2</v>
      </c>
      <c r="L36" s="6"/>
      <c r="M36" s="300" t="s">
        <v>28</v>
      </c>
      <c r="N36" s="300"/>
      <c r="O36" s="300"/>
      <c r="P36" s="268" t="s">
        <v>25</v>
      </c>
      <c r="Q36" s="269"/>
      <c r="R36" s="303" t="e">
        <f>J33-#REF!-K33-L33</f>
        <v>#REF!</v>
      </c>
      <c r="S36" s="304"/>
      <c r="T36" s="304"/>
      <c r="U36" s="304"/>
      <c r="V36" s="304"/>
      <c r="W36" s="304"/>
      <c r="X36" s="304"/>
      <c r="Y36" s="304"/>
      <c r="Z36" s="304"/>
      <c r="AA36" s="304"/>
      <c r="AB36" s="304"/>
      <c r="AC36" s="304"/>
      <c r="AD36" s="304"/>
      <c r="AE36" s="304"/>
      <c r="AF36" s="304"/>
      <c r="AG36" s="304"/>
      <c r="AH36" s="304"/>
      <c r="AI36" s="304"/>
      <c r="AJ36" s="304"/>
      <c r="AK36" s="304"/>
      <c r="AL36" s="304"/>
      <c r="AM36" s="304"/>
      <c r="AN36" s="304"/>
      <c r="AO36" s="304"/>
      <c r="AP36" s="304"/>
      <c r="AQ36" s="304"/>
      <c r="AR36" s="304"/>
      <c r="AS36" s="304"/>
      <c r="AT36" s="304"/>
      <c r="AU36" s="304"/>
      <c r="AV36" s="304"/>
      <c r="AW36" s="304"/>
      <c r="AX36" s="304"/>
      <c r="AY36" s="304"/>
      <c r="AZ36" s="304"/>
      <c r="BA36" s="304"/>
      <c r="BB36" s="304"/>
      <c r="BC36" s="304"/>
      <c r="BD36" s="304"/>
      <c r="BE36" s="304"/>
      <c r="BF36" s="304"/>
      <c r="BG36" s="304"/>
      <c r="BH36" s="304"/>
      <c r="BI36" s="304"/>
      <c r="BJ36" s="304"/>
      <c r="BK36" s="304"/>
      <c r="BL36" s="304"/>
      <c r="BM36" s="304"/>
      <c r="BN36" s="304"/>
      <c r="BO36" s="304"/>
      <c r="BP36" s="304"/>
      <c r="BQ36" s="304"/>
      <c r="BR36" s="304"/>
      <c r="BS36" s="304"/>
      <c r="BT36" s="304"/>
      <c r="BU36" s="304"/>
      <c r="BV36" s="304"/>
      <c r="BW36" s="304"/>
      <c r="BX36" s="304"/>
      <c r="BY36" s="304"/>
      <c r="BZ36" s="304"/>
      <c r="CA36" s="304"/>
      <c r="CB36" s="304"/>
      <c r="CC36" s="304"/>
      <c r="CD36" s="304"/>
      <c r="CE36" s="304"/>
      <c r="CF36" s="304"/>
      <c r="CG36" s="304"/>
      <c r="CH36" s="304"/>
      <c r="CI36" s="304"/>
      <c r="CJ36" s="304"/>
      <c r="CK36" s="304"/>
      <c r="CL36" s="304"/>
      <c r="CM36" s="304"/>
      <c r="CN36" s="304"/>
      <c r="CO36" s="304"/>
      <c r="CP36" s="304"/>
      <c r="CQ36" s="304"/>
      <c r="CR36" s="304"/>
      <c r="CS36" s="304"/>
      <c r="CT36" s="304"/>
      <c r="CU36" s="304"/>
      <c r="CV36" s="304"/>
      <c r="CW36" s="304"/>
      <c r="CX36" s="304"/>
      <c r="CY36" s="304"/>
      <c r="CZ36" s="304"/>
      <c r="DA36" s="304"/>
      <c r="DB36" s="304"/>
      <c r="DC36" s="304"/>
      <c r="DD36" s="304"/>
      <c r="DE36" s="304"/>
      <c r="DF36" s="304"/>
      <c r="DG36" s="304"/>
      <c r="DH36" s="304"/>
      <c r="DI36" s="304"/>
      <c r="DJ36" s="304"/>
      <c r="DK36" s="304"/>
      <c r="DL36" s="304"/>
      <c r="DM36" s="304"/>
      <c r="DN36" s="304"/>
      <c r="DO36" s="304"/>
      <c r="DP36" s="304"/>
      <c r="DQ36" s="304"/>
      <c r="DR36" s="304"/>
      <c r="DS36" s="304"/>
      <c r="DT36" s="304"/>
      <c r="DU36" s="304"/>
      <c r="DV36" s="304"/>
      <c r="DW36" s="304"/>
      <c r="DX36" s="304"/>
      <c r="DY36" s="304"/>
      <c r="DZ36" s="304"/>
      <c r="EA36" s="304"/>
      <c r="EB36" s="304"/>
      <c r="EC36" s="304"/>
      <c r="ED36" s="304"/>
      <c r="EE36" s="304"/>
      <c r="EF36" s="304"/>
      <c r="EG36" s="304"/>
      <c r="EH36" s="304"/>
      <c r="EI36" s="304"/>
      <c r="EJ36" s="304"/>
      <c r="EK36" s="304"/>
      <c r="EL36" s="304"/>
      <c r="EM36" s="304"/>
      <c r="EN36" s="304"/>
      <c r="EO36" s="304"/>
      <c r="EP36" s="304"/>
      <c r="EQ36" s="304"/>
      <c r="ER36" s="304"/>
      <c r="ES36" s="304"/>
      <c r="ET36" s="304"/>
      <c r="EU36" s="304"/>
      <c r="EV36" s="304"/>
      <c r="EW36" s="304"/>
      <c r="EX36" s="304"/>
      <c r="EY36" s="304"/>
      <c r="EZ36" s="304"/>
      <c r="FA36" s="304"/>
      <c r="FB36" s="304"/>
      <c r="FC36" s="304"/>
      <c r="FD36" s="304"/>
      <c r="FE36" s="304"/>
      <c r="FF36" s="304"/>
      <c r="FG36" s="304"/>
      <c r="FH36" s="304"/>
      <c r="FI36" s="304"/>
      <c r="FJ36" s="304"/>
      <c r="FK36" s="304"/>
      <c r="FL36" s="304"/>
      <c r="FM36" s="304"/>
      <c r="FN36" s="304"/>
      <c r="FO36" s="304"/>
      <c r="FP36" s="304"/>
      <c r="FQ36" s="304"/>
      <c r="FR36" s="304"/>
      <c r="FS36" s="304"/>
      <c r="FT36" s="304"/>
      <c r="FU36" s="304"/>
      <c r="FV36" s="304"/>
      <c r="FW36" s="304"/>
      <c r="FX36" s="304"/>
      <c r="FY36" s="304"/>
      <c r="FZ36" s="304"/>
      <c r="GA36" s="304"/>
      <c r="GB36" s="304"/>
      <c r="GC36" s="304"/>
      <c r="GD36" s="304"/>
      <c r="GE36" s="304"/>
      <c r="GF36" s="304"/>
      <c r="GG36" s="304"/>
      <c r="GH36" s="304"/>
      <c r="GI36" s="304"/>
      <c r="GJ36" s="304"/>
      <c r="GK36" s="304"/>
      <c r="GL36" s="304"/>
      <c r="GM36" s="304"/>
      <c r="GN36" s="304"/>
      <c r="GO36" s="304"/>
      <c r="GP36" s="304"/>
      <c r="GQ36" s="304"/>
      <c r="GR36" s="304"/>
      <c r="GS36" s="304"/>
      <c r="GT36" s="304"/>
      <c r="GU36" s="304"/>
      <c r="GV36" s="304"/>
      <c r="GW36" s="304"/>
      <c r="GX36" s="304"/>
      <c r="GY36" s="304"/>
      <c r="GZ36" s="304"/>
      <c r="HA36" s="304"/>
      <c r="HB36" s="304"/>
      <c r="HC36" s="304"/>
      <c r="HD36" s="304"/>
      <c r="HE36" s="304"/>
      <c r="HF36" s="304"/>
      <c r="HG36" s="304"/>
      <c r="HH36" s="304"/>
      <c r="HI36" s="304"/>
      <c r="HJ36" s="304"/>
      <c r="HK36" s="304"/>
      <c r="HL36" s="304"/>
      <c r="HM36" s="304"/>
      <c r="HN36" s="304"/>
      <c r="HO36" s="304"/>
      <c r="HP36" s="304"/>
      <c r="HQ36" s="304"/>
      <c r="HR36" s="304"/>
      <c r="HS36" s="251"/>
      <c r="HT36" s="251"/>
      <c r="HU36" s="251"/>
      <c r="HV36" s="251"/>
      <c r="HW36" s="251"/>
      <c r="HX36" s="251"/>
      <c r="HY36" s="251"/>
      <c r="HZ36" s="251"/>
      <c r="IA36" s="251"/>
      <c r="IB36" s="251"/>
      <c r="IC36" s="251"/>
      <c r="ID36" s="251"/>
      <c r="IE36" s="251"/>
      <c r="IF36" s="251"/>
      <c r="IG36" s="251"/>
      <c r="IH36" s="251"/>
      <c r="II36" s="251"/>
      <c r="IJ36" s="251"/>
      <c r="IK36" s="251"/>
      <c r="IL36" s="251"/>
    </row>
    <row r="37" s="247" customFormat="1" ht="45" customHeight="1" spans="1:246">
      <c r="A37" s="272" t="s">
        <v>73</v>
      </c>
      <c r="B37" s="269"/>
      <c r="C37" s="269"/>
      <c r="D37" s="269"/>
      <c r="E37" s="269"/>
      <c r="F37" s="269"/>
      <c r="G37" s="269"/>
      <c r="H37" s="269"/>
      <c r="I37" s="269"/>
      <c r="J37" s="289"/>
      <c r="K37" s="289"/>
      <c r="L37" s="289"/>
      <c r="M37" s="290" t="s">
        <v>28</v>
      </c>
      <c r="N37" s="291"/>
      <c r="O37" s="291"/>
      <c r="P37" s="293"/>
      <c r="Q37" s="269"/>
      <c r="R37" s="303" t="e">
        <f>J34-#REF!-K34-L34</f>
        <v>#REF!</v>
      </c>
      <c r="S37" s="304"/>
      <c r="T37" s="304"/>
      <c r="U37" s="304"/>
      <c r="V37" s="304"/>
      <c r="W37" s="304"/>
      <c r="X37" s="304"/>
      <c r="Y37" s="304"/>
      <c r="Z37" s="304"/>
      <c r="AA37" s="304"/>
      <c r="AB37" s="304"/>
      <c r="AC37" s="304"/>
      <c r="AD37" s="304"/>
      <c r="AE37" s="304"/>
      <c r="AF37" s="304"/>
      <c r="AG37" s="304"/>
      <c r="AH37" s="304"/>
      <c r="AI37" s="304"/>
      <c r="AJ37" s="304"/>
      <c r="AK37" s="304"/>
      <c r="AL37" s="304"/>
      <c r="AM37" s="304"/>
      <c r="AN37" s="304"/>
      <c r="AO37" s="304"/>
      <c r="AP37" s="304"/>
      <c r="AQ37" s="304"/>
      <c r="AR37" s="304"/>
      <c r="AS37" s="304"/>
      <c r="AT37" s="304"/>
      <c r="AU37" s="304"/>
      <c r="AV37" s="304"/>
      <c r="AW37" s="304"/>
      <c r="AX37" s="304"/>
      <c r="AY37" s="304"/>
      <c r="AZ37" s="304"/>
      <c r="BA37" s="304"/>
      <c r="BB37" s="304"/>
      <c r="BC37" s="304"/>
      <c r="BD37" s="304"/>
      <c r="BE37" s="304"/>
      <c r="BF37" s="304"/>
      <c r="BG37" s="304"/>
      <c r="BH37" s="304"/>
      <c r="BI37" s="304"/>
      <c r="BJ37" s="304"/>
      <c r="BK37" s="304"/>
      <c r="BL37" s="304"/>
      <c r="BM37" s="304"/>
      <c r="BN37" s="304"/>
      <c r="BO37" s="304"/>
      <c r="BP37" s="304"/>
      <c r="BQ37" s="304"/>
      <c r="BR37" s="304"/>
      <c r="BS37" s="304"/>
      <c r="BT37" s="304"/>
      <c r="BU37" s="304"/>
      <c r="BV37" s="304"/>
      <c r="BW37" s="304"/>
      <c r="BX37" s="304"/>
      <c r="BY37" s="304"/>
      <c r="BZ37" s="304"/>
      <c r="CA37" s="304"/>
      <c r="CB37" s="304"/>
      <c r="CC37" s="304"/>
      <c r="CD37" s="304"/>
      <c r="CE37" s="304"/>
      <c r="CF37" s="304"/>
      <c r="CG37" s="304"/>
      <c r="CH37" s="304"/>
      <c r="CI37" s="304"/>
      <c r="CJ37" s="304"/>
      <c r="CK37" s="304"/>
      <c r="CL37" s="304"/>
      <c r="CM37" s="304"/>
      <c r="CN37" s="304"/>
      <c r="CO37" s="304"/>
      <c r="CP37" s="304"/>
      <c r="CQ37" s="304"/>
      <c r="CR37" s="304"/>
      <c r="CS37" s="304"/>
      <c r="CT37" s="304"/>
      <c r="CU37" s="304"/>
      <c r="CV37" s="304"/>
      <c r="CW37" s="304"/>
      <c r="CX37" s="304"/>
      <c r="CY37" s="304"/>
      <c r="CZ37" s="304"/>
      <c r="DA37" s="304"/>
      <c r="DB37" s="304"/>
      <c r="DC37" s="304"/>
      <c r="DD37" s="304"/>
      <c r="DE37" s="304"/>
      <c r="DF37" s="304"/>
      <c r="DG37" s="304"/>
      <c r="DH37" s="304"/>
      <c r="DI37" s="304"/>
      <c r="DJ37" s="304"/>
      <c r="DK37" s="304"/>
      <c r="DL37" s="304"/>
      <c r="DM37" s="304"/>
      <c r="DN37" s="304"/>
      <c r="DO37" s="304"/>
      <c r="DP37" s="304"/>
      <c r="DQ37" s="304"/>
      <c r="DR37" s="304"/>
      <c r="DS37" s="304"/>
      <c r="DT37" s="304"/>
      <c r="DU37" s="304"/>
      <c r="DV37" s="304"/>
      <c r="DW37" s="304"/>
      <c r="DX37" s="304"/>
      <c r="DY37" s="304"/>
      <c r="DZ37" s="304"/>
      <c r="EA37" s="304"/>
      <c r="EB37" s="304"/>
      <c r="EC37" s="304"/>
      <c r="ED37" s="304"/>
      <c r="EE37" s="304"/>
      <c r="EF37" s="304"/>
      <c r="EG37" s="304"/>
      <c r="EH37" s="304"/>
      <c r="EI37" s="304"/>
      <c r="EJ37" s="304"/>
      <c r="EK37" s="304"/>
      <c r="EL37" s="304"/>
      <c r="EM37" s="304"/>
      <c r="EN37" s="304"/>
      <c r="EO37" s="304"/>
      <c r="EP37" s="304"/>
      <c r="EQ37" s="304"/>
      <c r="ER37" s="304"/>
      <c r="ES37" s="304"/>
      <c r="ET37" s="304"/>
      <c r="EU37" s="304"/>
      <c r="EV37" s="304"/>
      <c r="EW37" s="304"/>
      <c r="EX37" s="304"/>
      <c r="EY37" s="304"/>
      <c r="EZ37" s="304"/>
      <c r="FA37" s="304"/>
      <c r="FB37" s="304"/>
      <c r="FC37" s="304"/>
      <c r="FD37" s="304"/>
      <c r="FE37" s="304"/>
      <c r="FF37" s="304"/>
      <c r="FG37" s="304"/>
      <c r="FH37" s="304"/>
      <c r="FI37" s="304"/>
      <c r="FJ37" s="304"/>
      <c r="FK37" s="304"/>
      <c r="FL37" s="304"/>
      <c r="FM37" s="304"/>
      <c r="FN37" s="304"/>
      <c r="FO37" s="304"/>
      <c r="FP37" s="304"/>
      <c r="FQ37" s="304"/>
      <c r="FR37" s="304"/>
      <c r="FS37" s="304"/>
      <c r="FT37" s="304"/>
      <c r="FU37" s="304"/>
      <c r="FV37" s="304"/>
      <c r="FW37" s="304"/>
      <c r="FX37" s="304"/>
      <c r="FY37" s="304"/>
      <c r="FZ37" s="304"/>
      <c r="GA37" s="304"/>
      <c r="GB37" s="304"/>
      <c r="GC37" s="304"/>
      <c r="GD37" s="304"/>
      <c r="GE37" s="304"/>
      <c r="GF37" s="304"/>
      <c r="GG37" s="304"/>
      <c r="GH37" s="304"/>
      <c r="GI37" s="304"/>
      <c r="GJ37" s="304"/>
      <c r="GK37" s="304"/>
      <c r="GL37" s="304"/>
      <c r="GM37" s="304"/>
      <c r="GN37" s="304"/>
      <c r="GO37" s="304"/>
      <c r="GP37" s="304"/>
      <c r="GQ37" s="304"/>
      <c r="GR37" s="304"/>
      <c r="GS37" s="304"/>
      <c r="GT37" s="304"/>
      <c r="GU37" s="304"/>
      <c r="GV37" s="304"/>
      <c r="GW37" s="304"/>
      <c r="GX37" s="304"/>
      <c r="GY37" s="304"/>
      <c r="GZ37" s="304"/>
      <c r="HA37" s="304"/>
      <c r="HB37" s="304"/>
      <c r="HC37" s="304"/>
      <c r="HD37" s="304"/>
      <c r="HE37" s="304"/>
      <c r="HF37" s="304"/>
      <c r="HG37" s="304"/>
      <c r="HH37" s="304"/>
      <c r="HI37" s="304"/>
      <c r="HJ37" s="304"/>
      <c r="HK37" s="304"/>
      <c r="HL37" s="304"/>
      <c r="HM37" s="304"/>
      <c r="HN37" s="304"/>
      <c r="HO37" s="304"/>
      <c r="HP37" s="304"/>
      <c r="HQ37" s="304"/>
      <c r="HR37" s="304"/>
      <c r="HS37" s="251"/>
      <c r="HT37" s="251"/>
      <c r="HU37" s="251"/>
      <c r="HV37" s="251"/>
      <c r="HW37" s="251"/>
      <c r="HX37" s="251"/>
      <c r="HY37" s="251"/>
      <c r="HZ37" s="251"/>
      <c r="IA37" s="251"/>
      <c r="IB37" s="251"/>
      <c r="IC37" s="251"/>
      <c r="ID37" s="251"/>
      <c r="IE37" s="251"/>
      <c r="IF37" s="251"/>
      <c r="IG37" s="251"/>
      <c r="IH37" s="251"/>
      <c r="II37" s="251"/>
      <c r="IJ37" s="251"/>
      <c r="IK37" s="251"/>
      <c r="IL37" s="251"/>
    </row>
    <row r="38" s="247" customFormat="1" ht="45" customHeight="1" spans="1:246">
      <c r="A38" s="272" t="s">
        <v>74</v>
      </c>
      <c r="B38" s="269" t="s">
        <v>36</v>
      </c>
      <c r="C38" s="269" t="s">
        <v>71</v>
      </c>
      <c r="D38" s="269">
        <f>E38+F38</f>
        <v>24972</v>
      </c>
      <c r="E38" s="269">
        <v>17214</v>
      </c>
      <c r="F38" s="269">
        <v>7758</v>
      </c>
      <c r="G38" s="269" t="s">
        <v>75</v>
      </c>
      <c r="H38" s="269"/>
      <c r="I38" s="269"/>
      <c r="J38" s="289">
        <f>K38+L38</f>
        <v>1842.6</v>
      </c>
      <c r="K38" s="289">
        <v>1377.12</v>
      </c>
      <c r="L38" s="289">
        <v>465.48</v>
      </c>
      <c r="M38" s="290" t="s">
        <v>28</v>
      </c>
      <c r="N38" s="291"/>
      <c r="O38" s="291"/>
      <c r="P38" s="293" t="s">
        <v>25</v>
      </c>
      <c r="Q38" s="269"/>
      <c r="R38" s="303" t="e">
        <f>J35-#REF!-K35-L35</f>
        <v>#REF!</v>
      </c>
      <c r="S38" s="304"/>
      <c r="T38" s="304"/>
      <c r="U38" s="304"/>
      <c r="V38" s="304"/>
      <c r="W38" s="304"/>
      <c r="X38" s="304"/>
      <c r="Y38" s="304"/>
      <c r="Z38" s="304"/>
      <c r="AA38" s="304"/>
      <c r="AB38" s="304"/>
      <c r="AC38" s="304"/>
      <c r="AD38" s="304"/>
      <c r="AE38" s="304"/>
      <c r="AF38" s="304"/>
      <c r="AG38" s="304"/>
      <c r="AH38" s="304"/>
      <c r="AI38" s="304"/>
      <c r="AJ38" s="304"/>
      <c r="AK38" s="304"/>
      <c r="AL38" s="304"/>
      <c r="AM38" s="304"/>
      <c r="AN38" s="304"/>
      <c r="AO38" s="304"/>
      <c r="AP38" s="304"/>
      <c r="AQ38" s="304"/>
      <c r="AR38" s="304"/>
      <c r="AS38" s="304"/>
      <c r="AT38" s="304"/>
      <c r="AU38" s="304"/>
      <c r="AV38" s="304"/>
      <c r="AW38" s="304"/>
      <c r="AX38" s="304"/>
      <c r="AY38" s="304"/>
      <c r="AZ38" s="304"/>
      <c r="BA38" s="304"/>
      <c r="BB38" s="304"/>
      <c r="BC38" s="304"/>
      <c r="BD38" s="304"/>
      <c r="BE38" s="304"/>
      <c r="BF38" s="304"/>
      <c r="BG38" s="304"/>
      <c r="BH38" s="304"/>
      <c r="BI38" s="304"/>
      <c r="BJ38" s="304"/>
      <c r="BK38" s="304"/>
      <c r="BL38" s="304"/>
      <c r="BM38" s="304"/>
      <c r="BN38" s="304"/>
      <c r="BO38" s="304"/>
      <c r="BP38" s="304"/>
      <c r="BQ38" s="304"/>
      <c r="BR38" s="304"/>
      <c r="BS38" s="304"/>
      <c r="BT38" s="304"/>
      <c r="BU38" s="304"/>
      <c r="BV38" s="304"/>
      <c r="BW38" s="304"/>
      <c r="BX38" s="304"/>
      <c r="BY38" s="304"/>
      <c r="BZ38" s="304"/>
      <c r="CA38" s="304"/>
      <c r="CB38" s="304"/>
      <c r="CC38" s="304"/>
      <c r="CD38" s="304"/>
      <c r="CE38" s="304"/>
      <c r="CF38" s="304"/>
      <c r="CG38" s="304"/>
      <c r="CH38" s="304"/>
      <c r="CI38" s="304"/>
      <c r="CJ38" s="304"/>
      <c r="CK38" s="304"/>
      <c r="CL38" s="304"/>
      <c r="CM38" s="304"/>
      <c r="CN38" s="304"/>
      <c r="CO38" s="304"/>
      <c r="CP38" s="304"/>
      <c r="CQ38" s="304"/>
      <c r="CR38" s="304"/>
      <c r="CS38" s="304"/>
      <c r="CT38" s="304"/>
      <c r="CU38" s="304"/>
      <c r="CV38" s="304"/>
      <c r="CW38" s="304"/>
      <c r="CX38" s="304"/>
      <c r="CY38" s="304"/>
      <c r="CZ38" s="304"/>
      <c r="DA38" s="304"/>
      <c r="DB38" s="304"/>
      <c r="DC38" s="304"/>
      <c r="DD38" s="304"/>
      <c r="DE38" s="304"/>
      <c r="DF38" s="304"/>
      <c r="DG38" s="304"/>
      <c r="DH38" s="304"/>
      <c r="DI38" s="304"/>
      <c r="DJ38" s="304"/>
      <c r="DK38" s="304"/>
      <c r="DL38" s="304"/>
      <c r="DM38" s="304"/>
      <c r="DN38" s="304"/>
      <c r="DO38" s="304"/>
      <c r="DP38" s="304"/>
      <c r="DQ38" s="304"/>
      <c r="DR38" s="304"/>
      <c r="DS38" s="304"/>
      <c r="DT38" s="304"/>
      <c r="DU38" s="304"/>
      <c r="DV38" s="304"/>
      <c r="DW38" s="304"/>
      <c r="DX38" s="304"/>
      <c r="DY38" s="304"/>
      <c r="DZ38" s="304"/>
      <c r="EA38" s="304"/>
      <c r="EB38" s="304"/>
      <c r="EC38" s="304"/>
      <c r="ED38" s="304"/>
      <c r="EE38" s="304"/>
      <c r="EF38" s="304"/>
      <c r="EG38" s="304"/>
      <c r="EH38" s="304"/>
      <c r="EI38" s="304"/>
      <c r="EJ38" s="304"/>
      <c r="EK38" s="304"/>
      <c r="EL38" s="304"/>
      <c r="EM38" s="304"/>
      <c r="EN38" s="304"/>
      <c r="EO38" s="304"/>
      <c r="EP38" s="304"/>
      <c r="EQ38" s="304"/>
      <c r="ER38" s="304"/>
      <c r="ES38" s="304"/>
      <c r="ET38" s="304"/>
      <c r="EU38" s="304"/>
      <c r="EV38" s="304"/>
      <c r="EW38" s="304"/>
      <c r="EX38" s="304"/>
      <c r="EY38" s="304"/>
      <c r="EZ38" s="304"/>
      <c r="FA38" s="304"/>
      <c r="FB38" s="304"/>
      <c r="FC38" s="304"/>
      <c r="FD38" s="304"/>
      <c r="FE38" s="304"/>
      <c r="FF38" s="304"/>
      <c r="FG38" s="304"/>
      <c r="FH38" s="304"/>
      <c r="FI38" s="304"/>
      <c r="FJ38" s="304"/>
      <c r="FK38" s="304"/>
      <c r="FL38" s="304"/>
      <c r="FM38" s="304"/>
      <c r="FN38" s="304"/>
      <c r="FO38" s="304"/>
      <c r="FP38" s="304"/>
      <c r="FQ38" s="304"/>
      <c r="FR38" s="304"/>
      <c r="FS38" s="304"/>
      <c r="FT38" s="304"/>
      <c r="FU38" s="304"/>
      <c r="FV38" s="304"/>
      <c r="FW38" s="304"/>
      <c r="FX38" s="304"/>
      <c r="FY38" s="304"/>
      <c r="FZ38" s="304"/>
      <c r="GA38" s="304"/>
      <c r="GB38" s="304"/>
      <c r="GC38" s="304"/>
      <c r="GD38" s="304"/>
      <c r="GE38" s="304"/>
      <c r="GF38" s="304"/>
      <c r="GG38" s="304"/>
      <c r="GH38" s="304"/>
      <c r="GI38" s="304"/>
      <c r="GJ38" s="304"/>
      <c r="GK38" s="304"/>
      <c r="GL38" s="304"/>
      <c r="GM38" s="304"/>
      <c r="GN38" s="304"/>
      <c r="GO38" s="304"/>
      <c r="GP38" s="304"/>
      <c r="GQ38" s="304"/>
      <c r="GR38" s="304"/>
      <c r="GS38" s="304"/>
      <c r="GT38" s="304"/>
      <c r="GU38" s="304"/>
      <c r="GV38" s="304"/>
      <c r="GW38" s="304"/>
      <c r="GX38" s="304"/>
      <c r="GY38" s="304"/>
      <c r="GZ38" s="304"/>
      <c r="HA38" s="304"/>
      <c r="HB38" s="304"/>
      <c r="HC38" s="304"/>
      <c r="HD38" s="304"/>
      <c r="HE38" s="304"/>
      <c r="HF38" s="304"/>
      <c r="HG38" s="304"/>
      <c r="HH38" s="304"/>
      <c r="HI38" s="304"/>
      <c r="HJ38" s="304"/>
      <c r="HK38" s="304"/>
      <c r="HL38" s="304"/>
      <c r="HM38" s="304"/>
      <c r="HN38" s="304"/>
      <c r="HO38" s="304"/>
      <c r="HP38" s="304"/>
      <c r="HQ38" s="304"/>
      <c r="HR38" s="304"/>
      <c r="HS38" s="251"/>
      <c r="HT38" s="251"/>
      <c r="HU38" s="251"/>
      <c r="HV38" s="251"/>
      <c r="HW38" s="251"/>
      <c r="HX38" s="251"/>
      <c r="HY38" s="251"/>
      <c r="HZ38" s="251"/>
      <c r="IA38" s="251"/>
      <c r="IB38" s="251"/>
      <c r="IC38" s="251"/>
      <c r="ID38" s="251"/>
      <c r="IE38" s="251"/>
      <c r="IF38" s="251"/>
      <c r="IG38" s="251"/>
      <c r="IH38" s="251"/>
      <c r="II38" s="251"/>
      <c r="IJ38" s="251"/>
      <c r="IK38" s="251"/>
      <c r="IL38" s="251"/>
    </row>
    <row r="39" s="247" customFormat="1" ht="45" customHeight="1" spans="1:246">
      <c r="A39" s="272" t="s">
        <v>76</v>
      </c>
      <c r="B39" s="269" t="s">
        <v>36</v>
      </c>
      <c r="C39" s="269" t="s">
        <v>77</v>
      </c>
      <c r="D39" s="269">
        <f>E39+F39</f>
        <v>149512</v>
      </c>
      <c r="E39" s="269">
        <v>72852</v>
      </c>
      <c r="F39" s="269">
        <v>76660</v>
      </c>
      <c r="G39" s="269" t="s">
        <v>78</v>
      </c>
      <c r="H39" s="269"/>
      <c r="I39" s="269"/>
      <c r="J39" s="289">
        <f>K39+L39</f>
        <v>335.45</v>
      </c>
      <c r="K39" s="289">
        <v>182.13</v>
      </c>
      <c r="L39" s="289">
        <v>153.32</v>
      </c>
      <c r="M39" s="290" t="s">
        <v>28</v>
      </c>
      <c r="N39" s="291"/>
      <c r="O39" s="291"/>
      <c r="P39" s="293" t="s">
        <v>25</v>
      </c>
      <c r="Q39" s="269"/>
      <c r="R39" s="303" t="e">
        <f>J37-#REF!-K37-L37</f>
        <v>#REF!</v>
      </c>
      <c r="S39" s="304"/>
      <c r="T39" s="304"/>
      <c r="U39" s="304"/>
      <c r="V39" s="304"/>
      <c r="W39" s="304"/>
      <c r="X39" s="304"/>
      <c r="Y39" s="304"/>
      <c r="Z39" s="304"/>
      <c r="AA39" s="304"/>
      <c r="AB39" s="304"/>
      <c r="AC39" s="304"/>
      <c r="AD39" s="304"/>
      <c r="AE39" s="304"/>
      <c r="AF39" s="304"/>
      <c r="AG39" s="304"/>
      <c r="AH39" s="304"/>
      <c r="AI39" s="304"/>
      <c r="AJ39" s="304"/>
      <c r="AK39" s="304"/>
      <c r="AL39" s="304"/>
      <c r="AM39" s="304"/>
      <c r="AN39" s="304"/>
      <c r="AO39" s="304"/>
      <c r="AP39" s="304"/>
      <c r="AQ39" s="304"/>
      <c r="AR39" s="304"/>
      <c r="AS39" s="304"/>
      <c r="AT39" s="304"/>
      <c r="AU39" s="304"/>
      <c r="AV39" s="304"/>
      <c r="AW39" s="304"/>
      <c r="AX39" s="304"/>
      <c r="AY39" s="304"/>
      <c r="AZ39" s="304"/>
      <c r="BA39" s="304"/>
      <c r="BB39" s="304"/>
      <c r="BC39" s="304"/>
      <c r="BD39" s="304"/>
      <c r="BE39" s="304"/>
      <c r="BF39" s="304"/>
      <c r="BG39" s="304"/>
      <c r="BH39" s="304"/>
      <c r="BI39" s="304"/>
      <c r="BJ39" s="304"/>
      <c r="BK39" s="304"/>
      <c r="BL39" s="304"/>
      <c r="BM39" s="304"/>
      <c r="BN39" s="304"/>
      <c r="BO39" s="304"/>
      <c r="BP39" s="304"/>
      <c r="BQ39" s="304"/>
      <c r="BR39" s="304"/>
      <c r="BS39" s="304"/>
      <c r="BT39" s="304"/>
      <c r="BU39" s="304"/>
      <c r="BV39" s="304"/>
      <c r="BW39" s="304"/>
      <c r="BX39" s="304"/>
      <c r="BY39" s="304"/>
      <c r="BZ39" s="304"/>
      <c r="CA39" s="304"/>
      <c r="CB39" s="304"/>
      <c r="CC39" s="304"/>
      <c r="CD39" s="304"/>
      <c r="CE39" s="304"/>
      <c r="CF39" s="304"/>
      <c r="CG39" s="304"/>
      <c r="CH39" s="304"/>
      <c r="CI39" s="304"/>
      <c r="CJ39" s="304"/>
      <c r="CK39" s="304"/>
      <c r="CL39" s="304"/>
      <c r="CM39" s="304"/>
      <c r="CN39" s="304"/>
      <c r="CO39" s="304"/>
      <c r="CP39" s="304"/>
      <c r="CQ39" s="304"/>
      <c r="CR39" s="304"/>
      <c r="CS39" s="304"/>
      <c r="CT39" s="304"/>
      <c r="CU39" s="304"/>
      <c r="CV39" s="304"/>
      <c r="CW39" s="304"/>
      <c r="CX39" s="304"/>
      <c r="CY39" s="304"/>
      <c r="CZ39" s="304"/>
      <c r="DA39" s="304"/>
      <c r="DB39" s="304"/>
      <c r="DC39" s="304"/>
      <c r="DD39" s="304"/>
      <c r="DE39" s="304"/>
      <c r="DF39" s="304"/>
      <c r="DG39" s="304"/>
      <c r="DH39" s="304"/>
      <c r="DI39" s="304"/>
      <c r="DJ39" s="304"/>
      <c r="DK39" s="304"/>
      <c r="DL39" s="304"/>
      <c r="DM39" s="304"/>
      <c r="DN39" s="304"/>
      <c r="DO39" s="304"/>
      <c r="DP39" s="304"/>
      <c r="DQ39" s="304"/>
      <c r="DR39" s="304"/>
      <c r="DS39" s="304"/>
      <c r="DT39" s="304"/>
      <c r="DU39" s="304"/>
      <c r="DV39" s="304"/>
      <c r="DW39" s="304"/>
      <c r="DX39" s="304"/>
      <c r="DY39" s="304"/>
      <c r="DZ39" s="304"/>
      <c r="EA39" s="304"/>
      <c r="EB39" s="304"/>
      <c r="EC39" s="304"/>
      <c r="ED39" s="304"/>
      <c r="EE39" s="304"/>
      <c r="EF39" s="304"/>
      <c r="EG39" s="304"/>
      <c r="EH39" s="304"/>
      <c r="EI39" s="304"/>
      <c r="EJ39" s="304"/>
      <c r="EK39" s="304"/>
      <c r="EL39" s="304"/>
      <c r="EM39" s="304"/>
      <c r="EN39" s="304"/>
      <c r="EO39" s="304"/>
      <c r="EP39" s="304"/>
      <c r="EQ39" s="304"/>
      <c r="ER39" s="304"/>
      <c r="ES39" s="304"/>
      <c r="ET39" s="304"/>
      <c r="EU39" s="304"/>
      <c r="EV39" s="304"/>
      <c r="EW39" s="304"/>
      <c r="EX39" s="304"/>
      <c r="EY39" s="304"/>
      <c r="EZ39" s="304"/>
      <c r="FA39" s="304"/>
      <c r="FB39" s="304"/>
      <c r="FC39" s="304"/>
      <c r="FD39" s="304"/>
      <c r="FE39" s="304"/>
      <c r="FF39" s="304"/>
      <c r="FG39" s="304"/>
      <c r="FH39" s="304"/>
      <c r="FI39" s="304"/>
      <c r="FJ39" s="304"/>
      <c r="FK39" s="304"/>
      <c r="FL39" s="304"/>
      <c r="FM39" s="304"/>
      <c r="FN39" s="304"/>
      <c r="FO39" s="304"/>
      <c r="FP39" s="304"/>
      <c r="FQ39" s="304"/>
      <c r="FR39" s="304"/>
      <c r="FS39" s="304"/>
      <c r="FT39" s="304"/>
      <c r="FU39" s="304"/>
      <c r="FV39" s="304"/>
      <c r="FW39" s="304"/>
      <c r="FX39" s="304"/>
      <c r="FY39" s="304"/>
      <c r="FZ39" s="304"/>
      <c r="GA39" s="304"/>
      <c r="GB39" s="304"/>
      <c r="GC39" s="304"/>
      <c r="GD39" s="304"/>
      <c r="GE39" s="304"/>
      <c r="GF39" s="304"/>
      <c r="GG39" s="304"/>
      <c r="GH39" s="304"/>
      <c r="GI39" s="304"/>
      <c r="GJ39" s="304"/>
      <c r="GK39" s="304"/>
      <c r="GL39" s="304"/>
      <c r="GM39" s="304"/>
      <c r="GN39" s="304"/>
      <c r="GO39" s="304"/>
      <c r="GP39" s="304"/>
      <c r="GQ39" s="304"/>
      <c r="GR39" s="304"/>
      <c r="GS39" s="304"/>
      <c r="GT39" s="304"/>
      <c r="GU39" s="304"/>
      <c r="GV39" s="304"/>
      <c r="GW39" s="304"/>
      <c r="GX39" s="304"/>
      <c r="GY39" s="304"/>
      <c r="GZ39" s="304"/>
      <c r="HA39" s="304"/>
      <c r="HB39" s="304"/>
      <c r="HC39" s="304"/>
      <c r="HD39" s="304"/>
      <c r="HE39" s="304"/>
      <c r="HF39" s="304"/>
      <c r="HG39" s="304"/>
      <c r="HH39" s="304"/>
      <c r="HI39" s="304"/>
      <c r="HJ39" s="304"/>
      <c r="HK39" s="304"/>
      <c r="HL39" s="304"/>
      <c r="HM39" s="304"/>
      <c r="HN39" s="304"/>
      <c r="HO39" s="304"/>
      <c r="HP39" s="304"/>
      <c r="HQ39" s="304"/>
      <c r="HR39" s="304"/>
      <c r="HS39" s="251"/>
      <c r="HT39" s="251"/>
      <c r="HU39" s="251"/>
      <c r="HV39" s="251"/>
      <c r="HW39" s="251"/>
      <c r="HX39" s="251"/>
      <c r="HY39" s="251"/>
      <c r="HZ39" s="251"/>
      <c r="IA39" s="251"/>
      <c r="IB39" s="251"/>
      <c r="IC39" s="251"/>
      <c r="ID39" s="251"/>
      <c r="IE39" s="251"/>
      <c r="IF39" s="251"/>
      <c r="IG39" s="251"/>
      <c r="IH39" s="251"/>
      <c r="II39" s="251"/>
      <c r="IJ39" s="251"/>
      <c r="IK39" s="251"/>
      <c r="IL39" s="251"/>
    </row>
    <row r="40" s="247" customFormat="1" ht="45" customHeight="1" spans="1:246">
      <c r="A40" s="272" t="s">
        <v>79</v>
      </c>
      <c r="B40" s="269"/>
      <c r="C40" s="269"/>
      <c r="D40" s="269"/>
      <c r="E40" s="269"/>
      <c r="F40" s="269"/>
      <c r="G40" s="269"/>
      <c r="H40" s="269"/>
      <c r="I40" s="269"/>
      <c r="J40" s="289"/>
      <c r="K40" s="289"/>
      <c r="L40" s="289"/>
      <c r="M40" s="290" t="s">
        <v>28</v>
      </c>
      <c r="N40" s="291"/>
      <c r="O40" s="291"/>
      <c r="P40" s="293"/>
      <c r="Q40" s="269"/>
      <c r="R40" s="303" t="e">
        <f>J38-#REF!-K38-L38</f>
        <v>#REF!</v>
      </c>
      <c r="S40" s="304"/>
      <c r="T40" s="304"/>
      <c r="U40" s="304"/>
      <c r="V40" s="304"/>
      <c r="W40" s="304"/>
      <c r="X40" s="304"/>
      <c r="Y40" s="304"/>
      <c r="Z40" s="304"/>
      <c r="AA40" s="304"/>
      <c r="AB40" s="304"/>
      <c r="AC40" s="304"/>
      <c r="AD40" s="304"/>
      <c r="AE40" s="304"/>
      <c r="AF40" s="304"/>
      <c r="AG40" s="304"/>
      <c r="AH40" s="304"/>
      <c r="AI40" s="304"/>
      <c r="AJ40" s="304"/>
      <c r="AK40" s="304"/>
      <c r="AL40" s="304"/>
      <c r="AM40" s="304"/>
      <c r="AN40" s="304"/>
      <c r="AO40" s="304"/>
      <c r="AP40" s="304"/>
      <c r="AQ40" s="304"/>
      <c r="AR40" s="304"/>
      <c r="AS40" s="304"/>
      <c r="AT40" s="304"/>
      <c r="AU40" s="304"/>
      <c r="AV40" s="304"/>
      <c r="AW40" s="304"/>
      <c r="AX40" s="304"/>
      <c r="AY40" s="304"/>
      <c r="AZ40" s="304"/>
      <c r="BA40" s="304"/>
      <c r="BB40" s="304"/>
      <c r="BC40" s="304"/>
      <c r="BD40" s="304"/>
      <c r="BE40" s="304"/>
      <c r="BF40" s="304"/>
      <c r="BG40" s="304"/>
      <c r="BH40" s="304"/>
      <c r="BI40" s="304"/>
      <c r="BJ40" s="304"/>
      <c r="BK40" s="304"/>
      <c r="BL40" s="304"/>
      <c r="BM40" s="304"/>
      <c r="BN40" s="304"/>
      <c r="BO40" s="304"/>
      <c r="BP40" s="304"/>
      <c r="BQ40" s="304"/>
      <c r="BR40" s="304"/>
      <c r="BS40" s="304"/>
      <c r="BT40" s="304"/>
      <c r="BU40" s="304"/>
      <c r="BV40" s="304"/>
      <c r="BW40" s="304"/>
      <c r="BX40" s="304"/>
      <c r="BY40" s="304"/>
      <c r="BZ40" s="304"/>
      <c r="CA40" s="304"/>
      <c r="CB40" s="304"/>
      <c r="CC40" s="304"/>
      <c r="CD40" s="304"/>
      <c r="CE40" s="304"/>
      <c r="CF40" s="304"/>
      <c r="CG40" s="304"/>
      <c r="CH40" s="304"/>
      <c r="CI40" s="304"/>
      <c r="CJ40" s="304"/>
      <c r="CK40" s="304"/>
      <c r="CL40" s="304"/>
      <c r="CM40" s="304"/>
      <c r="CN40" s="304"/>
      <c r="CO40" s="304"/>
      <c r="CP40" s="304"/>
      <c r="CQ40" s="304"/>
      <c r="CR40" s="304"/>
      <c r="CS40" s="304"/>
      <c r="CT40" s="304"/>
      <c r="CU40" s="304"/>
      <c r="CV40" s="304"/>
      <c r="CW40" s="304"/>
      <c r="CX40" s="304"/>
      <c r="CY40" s="304"/>
      <c r="CZ40" s="304"/>
      <c r="DA40" s="304"/>
      <c r="DB40" s="304"/>
      <c r="DC40" s="304"/>
      <c r="DD40" s="304"/>
      <c r="DE40" s="304"/>
      <c r="DF40" s="304"/>
      <c r="DG40" s="304"/>
      <c r="DH40" s="304"/>
      <c r="DI40" s="304"/>
      <c r="DJ40" s="304"/>
      <c r="DK40" s="304"/>
      <c r="DL40" s="304"/>
      <c r="DM40" s="304"/>
      <c r="DN40" s="304"/>
      <c r="DO40" s="304"/>
      <c r="DP40" s="304"/>
      <c r="DQ40" s="304"/>
      <c r="DR40" s="304"/>
      <c r="DS40" s="304"/>
      <c r="DT40" s="304"/>
      <c r="DU40" s="304"/>
      <c r="DV40" s="304"/>
      <c r="DW40" s="304"/>
      <c r="DX40" s="304"/>
      <c r="DY40" s="304"/>
      <c r="DZ40" s="304"/>
      <c r="EA40" s="304"/>
      <c r="EB40" s="304"/>
      <c r="EC40" s="304"/>
      <c r="ED40" s="304"/>
      <c r="EE40" s="304"/>
      <c r="EF40" s="304"/>
      <c r="EG40" s="304"/>
      <c r="EH40" s="304"/>
      <c r="EI40" s="304"/>
      <c r="EJ40" s="304"/>
      <c r="EK40" s="304"/>
      <c r="EL40" s="304"/>
      <c r="EM40" s="304"/>
      <c r="EN40" s="304"/>
      <c r="EO40" s="304"/>
      <c r="EP40" s="304"/>
      <c r="EQ40" s="304"/>
      <c r="ER40" s="304"/>
      <c r="ES40" s="304"/>
      <c r="ET40" s="304"/>
      <c r="EU40" s="304"/>
      <c r="EV40" s="304"/>
      <c r="EW40" s="304"/>
      <c r="EX40" s="304"/>
      <c r="EY40" s="304"/>
      <c r="EZ40" s="304"/>
      <c r="FA40" s="304"/>
      <c r="FB40" s="304"/>
      <c r="FC40" s="304"/>
      <c r="FD40" s="304"/>
      <c r="FE40" s="304"/>
      <c r="FF40" s="304"/>
      <c r="FG40" s="304"/>
      <c r="FH40" s="304"/>
      <c r="FI40" s="304"/>
      <c r="FJ40" s="304"/>
      <c r="FK40" s="304"/>
      <c r="FL40" s="304"/>
      <c r="FM40" s="304"/>
      <c r="FN40" s="304"/>
      <c r="FO40" s="304"/>
      <c r="FP40" s="304"/>
      <c r="FQ40" s="304"/>
      <c r="FR40" s="304"/>
      <c r="FS40" s="304"/>
      <c r="FT40" s="304"/>
      <c r="FU40" s="304"/>
      <c r="FV40" s="304"/>
      <c r="FW40" s="304"/>
      <c r="FX40" s="304"/>
      <c r="FY40" s="304"/>
      <c r="FZ40" s="304"/>
      <c r="GA40" s="304"/>
      <c r="GB40" s="304"/>
      <c r="GC40" s="304"/>
      <c r="GD40" s="304"/>
      <c r="GE40" s="304"/>
      <c r="GF40" s="304"/>
      <c r="GG40" s="304"/>
      <c r="GH40" s="304"/>
      <c r="GI40" s="304"/>
      <c r="GJ40" s="304"/>
      <c r="GK40" s="304"/>
      <c r="GL40" s="304"/>
      <c r="GM40" s="304"/>
      <c r="GN40" s="304"/>
      <c r="GO40" s="304"/>
      <c r="GP40" s="304"/>
      <c r="GQ40" s="304"/>
      <c r="GR40" s="304"/>
      <c r="GS40" s="304"/>
      <c r="GT40" s="304"/>
      <c r="GU40" s="304"/>
      <c r="GV40" s="304"/>
      <c r="GW40" s="304"/>
      <c r="GX40" s="304"/>
      <c r="GY40" s="304"/>
      <c r="GZ40" s="304"/>
      <c r="HA40" s="304"/>
      <c r="HB40" s="304"/>
      <c r="HC40" s="304"/>
      <c r="HD40" s="304"/>
      <c r="HE40" s="304"/>
      <c r="HF40" s="304"/>
      <c r="HG40" s="304"/>
      <c r="HH40" s="304"/>
      <c r="HI40" s="304"/>
      <c r="HJ40" s="304"/>
      <c r="HK40" s="304"/>
      <c r="HL40" s="304"/>
      <c r="HM40" s="304"/>
      <c r="HN40" s="304"/>
      <c r="HO40" s="304"/>
      <c r="HP40" s="304"/>
      <c r="HQ40" s="304"/>
      <c r="HR40" s="304"/>
      <c r="HS40" s="251"/>
      <c r="HT40" s="251"/>
      <c r="HU40" s="251"/>
      <c r="HV40" s="251"/>
      <c r="HW40" s="251"/>
      <c r="HX40" s="251"/>
      <c r="HY40" s="251"/>
      <c r="HZ40" s="251"/>
      <c r="IA40" s="251"/>
      <c r="IB40" s="251"/>
      <c r="IC40" s="251"/>
      <c r="ID40" s="251"/>
      <c r="IE40" s="251"/>
      <c r="IF40" s="251"/>
      <c r="IG40" s="251"/>
      <c r="IH40" s="251"/>
      <c r="II40" s="251"/>
      <c r="IJ40" s="251"/>
      <c r="IK40" s="251"/>
      <c r="IL40" s="251"/>
    </row>
    <row r="41" s="247" customFormat="1" ht="45" customHeight="1" spans="1:246">
      <c r="A41" s="272" t="s">
        <v>80</v>
      </c>
      <c r="B41" s="269" t="s">
        <v>36</v>
      </c>
      <c r="C41" s="269" t="s">
        <v>22</v>
      </c>
      <c r="D41" s="269"/>
      <c r="E41" s="269"/>
      <c r="F41" s="269"/>
      <c r="G41" s="269"/>
      <c r="H41" s="269"/>
      <c r="I41" s="269"/>
      <c r="J41" s="289"/>
      <c r="K41" s="289"/>
      <c r="L41" s="289"/>
      <c r="M41" s="290" t="s">
        <v>28</v>
      </c>
      <c r="N41" s="291"/>
      <c r="O41" s="291"/>
      <c r="P41" s="293" t="s">
        <v>25</v>
      </c>
      <c r="Q41" s="269"/>
      <c r="R41" s="303" t="e">
        <f>#REF!-#REF!-#REF!-#REF!</f>
        <v>#REF!</v>
      </c>
      <c r="S41" s="304"/>
      <c r="T41" s="304"/>
      <c r="U41" s="304"/>
      <c r="V41" s="304"/>
      <c r="W41" s="304"/>
      <c r="X41" s="304"/>
      <c r="Y41" s="304"/>
      <c r="Z41" s="304"/>
      <c r="AA41" s="304"/>
      <c r="AB41" s="304"/>
      <c r="AC41" s="304"/>
      <c r="AD41" s="304"/>
      <c r="AE41" s="304"/>
      <c r="AF41" s="304"/>
      <c r="AG41" s="304"/>
      <c r="AH41" s="304"/>
      <c r="AI41" s="304"/>
      <c r="AJ41" s="304"/>
      <c r="AK41" s="304"/>
      <c r="AL41" s="304"/>
      <c r="AM41" s="304"/>
      <c r="AN41" s="304"/>
      <c r="AO41" s="304"/>
      <c r="AP41" s="304"/>
      <c r="AQ41" s="304"/>
      <c r="AR41" s="304"/>
      <c r="AS41" s="304"/>
      <c r="AT41" s="304"/>
      <c r="AU41" s="304"/>
      <c r="AV41" s="304"/>
      <c r="AW41" s="304"/>
      <c r="AX41" s="304"/>
      <c r="AY41" s="304"/>
      <c r="AZ41" s="304"/>
      <c r="BA41" s="304"/>
      <c r="BB41" s="304"/>
      <c r="BC41" s="304"/>
      <c r="BD41" s="304"/>
      <c r="BE41" s="304"/>
      <c r="BF41" s="304"/>
      <c r="BG41" s="304"/>
      <c r="BH41" s="304"/>
      <c r="BI41" s="304"/>
      <c r="BJ41" s="304"/>
      <c r="BK41" s="304"/>
      <c r="BL41" s="304"/>
      <c r="BM41" s="304"/>
      <c r="BN41" s="304"/>
      <c r="BO41" s="304"/>
      <c r="BP41" s="304"/>
      <c r="BQ41" s="304"/>
      <c r="BR41" s="304"/>
      <c r="BS41" s="304"/>
      <c r="BT41" s="304"/>
      <c r="BU41" s="304"/>
      <c r="BV41" s="304"/>
      <c r="BW41" s="304"/>
      <c r="BX41" s="304"/>
      <c r="BY41" s="304"/>
      <c r="BZ41" s="304"/>
      <c r="CA41" s="304"/>
      <c r="CB41" s="304"/>
      <c r="CC41" s="304"/>
      <c r="CD41" s="304"/>
      <c r="CE41" s="304"/>
      <c r="CF41" s="304"/>
      <c r="CG41" s="304"/>
      <c r="CH41" s="304"/>
      <c r="CI41" s="304"/>
      <c r="CJ41" s="304"/>
      <c r="CK41" s="304"/>
      <c r="CL41" s="304"/>
      <c r="CM41" s="304"/>
      <c r="CN41" s="304"/>
      <c r="CO41" s="304"/>
      <c r="CP41" s="304"/>
      <c r="CQ41" s="304"/>
      <c r="CR41" s="304"/>
      <c r="CS41" s="304"/>
      <c r="CT41" s="304"/>
      <c r="CU41" s="304"/>
      <c r="CV41" s="304"/>
      <c r="CW41" s="304"/>
      <c r="CX41" s="304"/>
      <c r="CY41" s="304"/>
      <c r="CZ41" s="304"/>
      <c r="DA41" s="304"/>
      <c r="DB41" s="304"/>
      <c r="DC41" s="304"/>
      <c r="DD41" s="304"/>
      <c r="DE41" s="304"/>
      <c r="DF41" s="304"/>
      <c r="DG41" s="304"/>
      <c r="DH41" s="304"/>
      <c r="DI41" s="304"/>
      <c r="DJ41" s="304"/>
      <c r="DK41" s="304"/>
      <c r="DL41" s="304"/>
      <c r="DM41" s="304"/>
      <c r="DN41" s="304"/>
      <c r="DO41" s="304"/>
      <c r="DP41" s="304"/>
      <c r="DQ41" s="304"/>
      <c r="DR41" s="304"/>
      <c r="DS41" s="304"/>
      <c r="DT41" s="304"/>
      <c r="DU41" s="304"/>
      <c r="DV41" s="304"/>
      <c r="DW41" s="304"/>
      <c r="DX41" s="304"/>
      <c r="DY41" s="304"/>
      <c r="DZ41" s="304"/>
      <c r="EA41" s="304"/>
      <c r="EB41" s="304"/>
      <c r="EC41" s="304"/>
      <c r="ED41" s="304"/>
      <c r="EE41" s="304"/>
      <c r="EF41" s="304"/>
      <c r="EG41" s="304"/>
      <c r="EH41" s="304"/>
      <c r="EI41" s="304"/>
      <c r="EJ41" s="304"/>
      <c r="EK41" s="304"/>
      <c r="EL41" s="304"/>
      <c r="EM41" s="304"/>
      <c r="EN41" s="304"/>
      <c r="EO41" s="304"/>
      <c r="EP41" s="304"/>
      <c r="EQ41" s="304"/>
      <c r="ER41" s="304"/>
      <c r="ES41" s="304"/>
      <c r="ET41" s="304"/>
      <c r="EU41" s="304"/>
      <c r="EV41" s="304"/>
      <c r="EW41" s="304"/>
      <c r="EX41" s="304"/>
      <c r="EY41" s="304"/>
      <c r="EZ41" s="304"/>
      <c r="FA41" s="304"/>
      <c r="FB41" s="304"/>
      <c r="FC41" s="304"/>
      <c r="FD41" s="304"/>
      <c r="FE41" s="304"/>
      <c r="FF41" s="304"/>
      <c r="FG41" s="304"/>
      <c r="FH41" s="304"/>
      <c r="FI41" s="304"/>
      <c r="FJ41" s="304"/>
      <c r="FK41" s="304"/>
      <c r="FL41" s="304"/>
      <c r="FM41" s="304"/>
      <c r="FN41" s="304"/>
      <c r="FO41" s="304"/>
      <c r="FP41" s="304"/>
      <c r="FQ41" s="304"/>
      <c r="FR41" s="304"/>
      <c r="FS41" s="304"/>
      <c r="FT41" s="304"/>
      <c r="FU41" s="304"/>
      <c r="FV41" s="304"/>
      <c r="FW41" s="304"/>
      <c r="FX41" s="304"/>
      <c r="FY41" s="304"/>
      <c r="FZ41" s="304"/>
      <c r="GA41" s="304"/>
      <c r="GB41" s="304"/>
      <c r="GC41" s="304"/>
      <c r="GD41" s="304"/>
      <c r="GE41" s="304"/>
      <c r="GF41" s="304"/>
      <c r="GG41" s="304"/>
      <c r="GH41" s="304"/>
      <c r="GI41" s="304"/>
      <c r="GJ41" s="304"/>
      <c r="GK41" s="304"/>
      <c r="GL41" s="304"/>
      <c r="GM41" s="304"/>
      <c r="GN41" s="304"/>
      <c r="GO41" s="304"/>
      <c r="GP41" s="304"/>
      <c r="GQ41" s="304"/>
      <c r="GR41" s="304"/>
      <c r="GS41" s="304"/>
      <c r="GT41" s="304"/>
      <c r="GU41" s="304"/>
      <c r="GV41" s="304"/>
      <c r="GW41" s="304"/>
      <c r="GX41" s="304"/>
      <c r="GY41" s="304"/>
      <c r="GZ41" s="304"/>
      <c r="HA41" s="304"/>
      <c r="HB41" s="304"/>
      <c r="HC41" s="304"/>
      <c r="HD41" s="304"/>
      <c r="HE41" s="304"/>
      <c r="HF41" s="304"/>
      <c r="HG41" s="304"/>
      <c r="HH41" s="304"/>
      <c r="HI41" s="304"/>
      <c r="HJ41" s="304"/>
      <c r="HK41" s="304"/>
      <c r="HL41" s="304"/>
      <c r="HM41" s="304"/>
      <c r="HN41" s="304"/>
      <c r="HO41" s="304"/>
      <c r="HP41" s="304"/>
      <c r="HQ41" s="304"/>
      <c r="HR41" s="304"/>
      <c r="HS41" s="251"/>
      <c r="HT41" s="251"/>
      <c r="HU41" s="251"/>
      <c r="HV41" s="251"/>
      <c r="HW41" s="251"/>
      <c r="HX41" s="251"/>
      <c r="HY41" s="251"/>
      <c r="HZ41" s="251"/>
      <c r="IA41" s="251"/>
      <c r="IB41" s="251"/>
      <c r="IC41" s="251"/>
      <c r="ID41" s="251"/>
      <c r="IE41" s="251"/>
      <c r="IF41" s="251"/>
      <c r="IG41" s="251"/>
      <c r="IH41" s="251"/>
      <c r="II41" s="251"/>
      <c r="IJ41" s="251"/>
      <c r="IK41" s="251"/>
      <c r="IL41" s="251"/>
    </row>
    <row r="42" s="247" customFormat="1" ht="45" customHeight="1" spans="1:246">
      <c r="A42" s="272" t="s">
        <v>81</v>
      </c>
      <c r="B42" s="269" t="s">
        <v>36</v>
      </c>
      <c r="C42" s="269" t="s">
        <v>82</v>
      </c>
      <c r="D42" s="269">
        <f>E42+F42</f>
        <v>12730</v>
      </c>
      <c r="E42" s="269">
        <v>5517</v>
      </c>
      <c r="F42" s="269">
        <v>7213</v>
      </c>
      <c r="G42" s="269" t="s">
        <v>83</v>
      </c>
      <c r="H42" s="269"/>
      <c r="I42" s="269"/>
      <c r="J42" s="289">
        <f>K42+L42</f>
        <v>636.5</v>
      </c>
      <c r="K42" s="289">
        <v>275.85</v>
      </c>
      <c r="L42" s="289">
        <v>360.65</v>
      </c>
      <c r="M42" s="290" t="s">
        <v>28</v>
      </c>
      <c r="N42" s="291"/>
      <c r="O42" s="291"/>
      <c r="P42" s="293" t="s">
        <v>25</v>
      </c>
      <c r="Q42" s="269"/>
      <c r="R42" s="303" t="e">
        <f>J39-#REF!-K39-L39</f>
        <v>#REF!</v>
      </c>
      <c r="S42" s="304"/>
      <c r="T42" s="304"/>
      <c r="U42" s="304"/>
      <c r="V42" s="304"/>
      <c r="W42" s="304"/>
      <c r="X42" s="304"/>
      <c r="Y42" s="304"/>
      <c r="Z42" s="304"/>
      <c r="AA42" s="304"/>
      <c r="AB42" s="304"/>
      <c r="AC42" s="304"/>
      <c r="AD42" s="304"/>
      <c r="AE42" s="304"/>
      <c r="AF42" s="304"/>
      <c r="AG42" s="304"/>
      <c r="AH42" s="304"/>
      <c r="AI42" s="304"/>
      <c r="AJ42" s="304"/>
      <c r="AK42" s="304"/>
      <c r="AL42" s="304"/>
      <c r="AM42" s="304"/>
      <c r="AN42" s="304"/>
      <c r="AO42" s="304"/>
      <c r="AP42" s="304"/>
      <c r="AQ42" s="304"/>
      <c r="AR42" s="304"/>
      <c r="AS42" s="304"/>
      <c r="AT42" s="304"/>
      <c r="AU42" s="304"/>
      <c r="AV42" s="304"/>
      <c r="AW42" s="304"/>
      <c r="AX42" s="304"/>
      <c r="AY42" s="304"/>
      <c r="AZ42" s="304"/>
      <c r="BA42" s="304"/>
      <c r="BB42" s="304"/>
      <c r="BC42" s="304"/>
      <c r="BD42" s="304"/>
      <c r="BE42" s="304"/>
      <c r="BF42" s="304"/>
      <c r="BG42" s="304"/>
      <c r="BH42" s="304"/>
      <c r="BI42" s="304"/>
      <c r="BJ42" s="304"/>
      <c r="BK42" s="304"/>
      <c r="BL42" s="304"/>
      <c r="BM42" s="304"/>
      <c r="BN42" s="304"/>
      <c r="BO42" s="304"/>
      <c r="BP42" s="304"/>
      <c r="BQ42" s="304"/>
      <c r="BR42" s="304"/>
      <c r="BS42" s="304"/>
      <c r="BT42" s="304"/>
      <c r="BU42" s="304"/>
      <c r="BV42" s="304"/>
      <c r="BW42" s="304"/>
      <c r="BX42" s="304"/>
      <c r="BY42" s="304"/>
      <c r="BZ42" s="304"/>
      <c r="CA42" s="304"/>
      <c r="CB42" s="304"/>
      <c r="CC42" s="304"/>
      <c r="CD42" s="304"/>
      <c r="CE42" s="304"/>
      <c r="CF42" s="304"/>
      <c r="CG42" s="304"/>
      <c r="CH42" s="304"/>
      <c r="CI42" s="304"/>
      <c r="CJ42" s="304"/>
      <c r="CK42" s="304"/>
      <c r="CL42" s="304"/>
      <c r="CM42" s="304"/>
      <c r="CN42" s="304"/>
      <c r="CO42" s="304"/>
      <c r="CP42" s="304"/>
      <c r="CQ42" s="304"/>
      <c r="CR42" s="304"/>
      <c r="CS42" s="304"/>
      <c r="CT42" s="304"/>
      <c r="CU42" s="304"/>
      <c r="CV42" s="304"/>
      <c r="CW42" s="304"/>
      <c r="CX42" s="304"/>
      <c r="CY42" s="304"/>
      <c r="CZ42" s="304"/>
      <c r="DA42" s="304"/>
      <c r="DB42" s="304"/>
      <c r="DC42" s="304"/>
      <c r="DD42" s="304"/>
      <c r="DE42" s="304"/>
      <c r="DF42" s="304"/>
      <c r="DG42" s="304"/>
      <c r="DH42" s="304"/>
      <c r="DI42" s="304"/>
      <c r="DJ42" s="304"/>
      <c r="DK42" s="304"/>
      <c r="DL42" s="304"/>
      <c r="DM42" s="304"/>
      <c r="DN42" s="304"/>
      <c r="DO42" s="304"/>
      <c r="DP42" s="304"/>
      <c r="DQ42" s="304"/>
      <c r="DR42" s="304"/>
      <c r="DS42" s="304"/>
      <c r="DT42" s="304"/>
      <c r="DU42" s="304"/>
      <c r="DV42" s="304"/>
      <c r="DW42" s="304"/>
      <c r="DX42" s="304"/>
      <c r="DY42" s="304"/>
      <c r="DZ42" s="304"/>
      <c r="EA42" s="304"/>
      <c r="EB42" s="304"/>
      <c r="EC42" s="304"/>
      <c r="ED42" s="304"/>
      <c r="EE42" s="304"/>
      <c r="EF42" s="304"/>
      <c r="EG42" s="304"/>
      <c r="EH42" s="304"/>
      <c r="EI42" s="304"/>
      <c r="EJ42" s="304"/>
      <c r="EK42" s="304"/>
      <c r="EL42" s="304"/>
      <c r="EM42" s="304"/>
      <c r="EN42" s="304"/>
      <c r="EO42" s="304"/>
      <c r="EP42" s="304"/>
      <c r="EQ42" s="304"/>
      <c r="ER42" s="304"/>
      <c r="ES42" s="304"/>
      <c r="ET42" s="304"/>
      <c r="EU42" s="304"/>
      <c r="EV42" s="304"/>
      <c r="EW42" s="304"/>
      <c r="EX42" s="304"/>
      <c r="EY42" s="304"/>
      <c r="EZ42" s="304"/>
      <c r="FA42" s="304"/>
      <c r="FB42" s="304"/>
      <c r="FC42" s="304"/>
      <c r="FD42" s="304"/>
      <c r="FE42" s="304"/>
      <c r="FF42" s="304"/>
      <c r="FG42" s="304"/>
      <c r="FH42" s="304"/>
      <c r="FI42" s="304"/>
      <c r="FJ42" s="304"/>
      <c r="FK42" s="304"/>
      <c r="FL42" s="304"/>
      <c r="FM42" s="304"/>
      <c r="FN42" s="304"/>
      <c r="FO42" s="304"/>
      <c r="FP42" s="304"/>
      <c r="FQ42" s="304"/>
      <c r="FR42" s="304"/>
      <c r="FS42" s="304"/>
      <c r="FT42" s="304"/>
      <c r="FU42" s="304"/>
      <c r="FV42" s="304"/>
      <c r="FW42" s="304"/>
      <c r="FX42" s="304"/>
      <c r="FY42" s="304"/>
      <c r="FZ42" s="304"/>
      <c r="GA42" s="304"/>
      <c r="GB42" s="304"/>
      <c r="GC42" s="304"/>
      <c r="GD42" s="304"/>
      <c r="GE42" s="304"/>
      <c r="GF42" s="304"/>
      <c r="GG42" s="304"/>
      <c r="GH42" s="304"/>
      <c r="GI42" s="304"/>
      <c r="GJ42" s="304"/>
      <c r="GK42" s="304"/>
      <c r="GL42" s="304"/>
      <c r="GM42" s="304"/>
      <c r="GN42" s="304"/>
      <c r="GO42" s="304"/>
      <c r="GP42" s="304"/>
      <c r="GQ42" s="304"/>
      <c r="GR42" s="304"/>
      <c r="GS42" s="304"/>
      <c r="GT42" s="304"/>
      <c r="GU42" s="304"/>
      <c r="GV42" s="304"/>
      <c r="GW42" s="304"/>
      <c r="GX42" s="304"/>
      <c r="GY42" s="304"/>
      <c r="GZ42" s="304"/>
      <c r="HA42" s="304"/>
      <c r="HB42" s="304"/>
      <c r="HC42" s="304"/>
      <c r="HD42" s="304"/>
      <c r="HE42" s="304"/>
      <c r="HF42" s="304"/>
      <c r="HG42" s="304"/>
      <c r="HH42" s="304"/>
      <c r="HI42" s="304"/>
      <c r="HJ42" s="304"/>
      <c r="HK42" s="304"/>
      <c r="HL42" s="304"/>
      <c r="HM42" s="304"/>
      <c r="HN42" s="304"/>
      <c r="HO42" s="304"/>
      <c r="HP42" s="304"/>
      <c r="HQ42" s="304"/>
      <c r="HR42" s="304"/>
      <c r="HS42" s="251"/>
      <c r="HT42" s="251"/>
      <c r="HU42" s="251"/>
      <c r="HV42" s="251"/>
      <c r="HW42" s="251"/>
      <c r="HX42" s="251"/>
      <c r="HY42" s="251"/>
      <c r="HZ42" s="251"/>
      <c r="IA42" s="251"/>
      <c r="IB42" s="251"/>
      <c r="IC42" s="251"/>
      <c r="ID42" s="251"/>
      <c r="IE42" s="251"/>
      <c r="IF42" s="251"/>
      <c r="IG42" s="251"/>
      <c r="IH42" s="251"/>
      <c r="II42" s="251"/>
      <c r="IJ42" s="251"/>
      <c r="IK42" s="251"/>
      <c r="IL42" s="251"/>
    </row>
    <row r="43" s="247" customFormat="1" ht="59.1" customHeight="1" spans="1:246">
      <c r="A43" s="272" t="s">
        <v>84</v>
      </c>
      <c r="B43" s="269"/>
      <c r="C43" s="269"/>
      <c r="D43" s="269"/>
      <c r="E43" s="269"/>
      <c r="F43" s="269"/>
      <c r="G43" s="269"/>
      <c r="H43" s="269"/>
      <c r="I43" s="269"/>
      <c r="J43" s="289"/>
      <c r="K43" s="289"/>
      <c r="L43" s="289"/>
      <c r="M43" s="290" t="s">
        <v>28</v>
      </c>
      <c r="N43" s="291"/>
      <c r="O43" s="291"/>
      <c r="P43" s="293"/>
      <c r="Q43" s="269"/>
      <c r="R43" s="303" t="e">
        <f>J40-#REF!-K40-L40</f>
        <v>#REF!</v>
      </c>
      <c r="S43" s="304"/>
      <c r="T43" s="304"/>
      <c r="U43" s="304"/>
      <c r="V43" s="304"/>
      <c r="W43" s="304"/>
      <c r="X43" s="304"/>
      <c r="Y43" s="304"/>
      <c r="Z43" s="304"/>
      <c r="AA43" s="304"/>
      <c r="AB43" s="304"/>
      <c r="AC43" s="304"/>
      <c r="AD43" s="304"/>
      <c r="AE43" s="304"/>
      <c r="AF43" s="304"/>
      <c r="AG43" s="304"/>
      <c r="AH43" s="304"/>
      <c r="AI43" s="304"/>
      <c r="AJ43" s="304"/>
      <c r="AK43" s="304"/>
      <c r="AL43" s="304"/>
      <c r="AM43" s="304"/>
      <c r="AN43" s="304"/>
      <c r="AO43" s="304"/>
      <c r="AP43" s="304"/>
      <c r="AQ43" s="304"/>
      <c r="AR43" s="304"/>
      <c r="AS43" s="304"/>
      <c r="AT43" s="304"/>
      <c r="AU43" s="304"/>
      <c r="AV43" s="304"/>
      <c r="AW43" s="304"/>
      <c r="AX43" s="304"/>
      <c r="AY43" s="304"/>
      <c r="AZ43" s="304"/>
      <c r="BA43" s="304"/>
      <c r="BB43" s="304"/>
      <c r="BC43" s="304"/>
      <c r="BD43" s="304"/>
      <c r="BE43" s="304"/>
      <c r="BF43" s="304"/>
      <c r="BG43" s="304"/>
      <c r="BH43" s="304"/>
      <c r="BI43" s="304"/>
      <c r="BJ43" s="304"/>
      <c r="BK43" s="304"/>
      <c r="BL43" s="304"/>
      <c r="BM43" s="304"/>
      <c r="BN43" s="304"/>
      <c r="BO43" s="304"/>
      <c r="BP43" s="304"/>
      <c r="BQ43" s="304"/>
      <c r="BR43" s="304"/>
      <c r="BS43" s="304"/>
      <c r="BT43" s="304"/>
      <c r="BU43" s="304"/>
      <c r="BV43" s="304"/>
      <c r="BW43" s="304"/>
      <c r="BX43" s="304"/>
      <c r="BY43" s="304"/>
      <c r="BZ43" s="304"/>
      <c r="CA43" s="304"/>
      <c r="CB43" s="304"/>
      <c r="CC43" s="304"/>
      <c r="CD43" s="304"/>
      <c r="CE43" s="304"/>
      <c r="CF43" s="304"/>
      <c r="CG43" s="304"/>
      <c r="CH43" s="304"/>
      <c r="CI43" s="304"/>
      <c r="CJ43" s="304"/>
      <c r="CK43" s="304"/>
      <c r="CL43" s="304"/>
      <c r="CM43" s="304"/>
      <c r="CN43" s="304"/>
      <c r="CO43" s="304"/>
      <c r="CP43" s="304"/>
      <c r="CQ43" s="304"/>
      <c r="CR43" s="304"/>
      <c r="CS43" s="304"/>
      <c r="CT43" s="304"/>
      <c r="CU43" s="304"/>
      <c r="CV43" s="304"/>
      <c r="CW43" s="304"/>
      <c r="CX43" s="304"/>
      <c r="CY43" s="304"/>
      <c r="CZ43" s="304"/>
      <c r="DA43" s="304"/>
      <c r="DB43" s="304"/>
      <c r="DC43" s="304"/>
      <c r="DD43" s="304"/>
      <c r="DE43" s="304"/>
      <c r="DF43" s="304"/>
      <c r="DG43" s="304"/>
      <c r="DH43" s="304"/>
      <c r="DI43" s="304"/>
      <c r="DJ43" s="304"/>
      <c r="DK43" s="304"/>
      <c r="DL43" s="304"/>
      <c r="DM43" s="304"/>
      <c r="DN43" s="304"/>
      <c r="DO43" s="304"/>
      <c r="DP43" s="304"/>
      <c r="DQ43" s="304"/>
      <c r="DR43" s="304"/>
      <c r="DS43" s="304"/>
      <c r="DT43" s="304"/>
      <c r="DU43" s="304"/>
      <c r="DV43" s="304"/>
      <c r="DW43" s="304"/>
      <c r="DX43" s="304"/>
      <c r="DY43" s="304"/>
      <c r="DZ43" s="304"/>
      <c r="EA43" s="304"/>
      <c r="EB43" s="304"/>
      <c r="EC43" s="304"/>
      <c r="ED43" s="304"/>
      <c r="EE43" s="304"/>
      <c r="EF43" s="304"/>
      <c r="EG43" s="304"/>
      <c r="EH43" s="304"/>
      <c r="EI43" s="304"/>
      <c r="EJ43" s="304"/>
      <c r="EK43" s="304"/>
      <c r="EL43" s="304"/>
      <c r="EM43" s="304"/>
      <c r="EN43" s="304"/>
      <c r="EO43" s="304"/>
      <c r="EP43" s="304"/>
      <c r="EQ43" s="304"/>
      <c r="ER43" s="304"/>
      <c r="ES43" s="304"/>
      <c r="ET43" s="304"/>
      <c r="EU43" s="304"/>
      <c r="EV43" s="304"/>
      <c r="EW43" s="304"/>
      <c r="EX43" s="304"/>
      <c r="EY43" s="304"/>
      <c r="EZ43" s="304"/>
      <c r="FA43" s="304"/>
      <c r="FB43" s="304"/>
      <c r="FC43" s="304"/>
      <c r="FD43" s="304"/>
      <c r="FE43" s="304"/>
      <c r="FF43" s="304"/>
      <c r="FG43" s="304"/>
      <c r="FH43" s="304"/>
      <c r="FI43" s="304"/>
      <c r="FJ43" s="304"/>
      <c r="FK43" s="304"/>
      <c r="FL43" s="304"/>
      <c r="FM43" s="304"/>
      <c r="FN43" s="304"/>
      <c r="FO43" s="304"/>
      <c r="FP43" s="304"/>
      <c r="FQ43" s="304"/>
      <c r="FR43" s="304"/>
      <c r="FS43" s="304"/>
      <c r="FT43" s="304"/>
      <c r="FU43" s="304"/>
      <c r="FV43" s="304"/>
      <c r="FW43" s="304"/>
      <c r="FX43" s="304"/>
      <c r="FY43" s="304"/>
      <c r="FZ43" s="304"/>
      <c r="GA43" s="304"/>
      <c r="GB43" s="304"/>
      <c r="GC43" s="304"/>
      <c r="GD43" s="304"/>
      <c r="GE43" s="304"/>
      <c r="GF43" s="304"/>
      <c r="GG43" s="304"/>
      <c r="GH43" s="304"/>
      <c r="GI43" s="304"/>
      <c r="GJ43" s="304"/>
      <c r="GK43" s="304"/>
      <c r="GL43" s="304"/>
      <c r="GM43" s="304"/>
      <c r="GN43" s="304"/>
      <c r="GO43" s="304"/>
      <c r="GP43" s="304"/>
      <c r="GQ43" s="304"/>
      <c r="GR43" s="304"/>
      <c r="GS43" s="304"/>
      <c r="GT43" s="304"/>
      <c r="GU43" s="304"/>
      <c r="GV43" s="304"/>
      <c r="GW43" s="304"/>
      <c r="GX43" s="304"/>
      <c r="GY43" s="304"/>
      <c r="GZ43" s="304"/>
      <c r="HA43" s="304"/>
      <c r="HB43" s="304"/>
      <c r="HC43" s="304"/>
      <c r="HD43" s="304"/>
      <c r="HE43" s="304"/>
      <c r="HF43" s="304"/>
      <c r="HG43" s="304"/>
      <c r="HH43" s="304"/>
      <c r="HI43" s="304"/>
      <c r="HJ43" s="304"/>
      <c r="HK43" s="304"/>
      <c r="HL43" s="304"/>
      <c r="HM43" s="304"/>
      <c r="HN43" s="304"/>
      <c r="HO43" s="304"/>
      <c r="HP43" s="304"/>
      <c r="HQ43" s="304"/>
      <c r="HR43" s="304"/>
      <c r="HS43" s="251"/>
      <c r="HT43" s="251"/>
      <c r="HU43" s="251"/>
      <c r="HV43" s="251"/>
      <c r="HW43" s="251"/>
      <c r="HX43" s="251"/>
      <c r="HY43" s="251"/>
      <c r="HZ43" s="251"/>
      <c r="IA43" s="251"/>
      <c r="IB43" s="251"/>
      <c r="IC43" s="251"/>
      <c r="ID43" s="251"/>
      <c r="IE43" s="251"/>
      <c r="IF43" s="251"/>
      <c r="IG43" s="251"/>
      <c r="IH43" s="251"/>
      <c r="II43" s="251"/>
      <c r="IJ43" s="251"/>
      <c r="IK43" s="251"/>
      <c r="IL43" s="251"/>
    </row>
    <row r="44" s="247" customFormat="1" ht="45" customHeight="1" spans="1:246">
      <c r="A44" s="271" t="s">
        <v>85</v>
      </c>
      <c r="B44" s="269"/>
      <c r="C44" s="269"/>
      <c r="D44" s="269"/>
      <c r="E44" s="269"/>
      <c r="F44" s="269"/>
      <c r="G44" s="269"/>
      <c r="H44" s="269"/>
      <c r="I44" s="269"/>
      <c r="J44" s="289">
        <f>K44+L44</f>
        <v>0</v>
      </c>
      <c r="K44" s="289"/>
      <c r="L44" s="289"/>
      <c r="M44" s="290"/>
      <c r="N44" s="291"/>
      <c r="O44" s="291"/>
      <c r="P44" s="293" t="s">
        <v>25</v>
      </c>
      <c r="Q44" s="269"/>
      <c r="R44" s="303" t="e">
        <f>J41-#REF!-K41-L41</f>
        <v>#REF!</v>
      </c>
      <c r="S44" s="304"/>
      <c r="T44" s="304"/>
      <c r="U44" s="304"/>
      <c r="V44" s="304"/>
      <c r="W44" s="304"/>
      <c r="X44" s="304"/>
      <c r="Y44" s="304"/>
      <c r="Z44" s="304"/>
      <c r="AA44" s="304"/>
      <c r="AB44" s="304"/>
      <c r="AC44" s="304"/>
      <c r="AD44" s="304"/>
      <c r="AE44" s="304"/>
      <c r="AF44" s="304"/>
      <c r="AG44" s="304"/>
      <c r="AH44" s="304"/>
      <c r="AI44" s="304"/>
      <c r="AJ44" s="304"/>
      <c r="AK44" s="304"/>
      <c r="AL44" s="304"/>
      <c r="AM44" s="304"/>
      <c r="AN44" s="304"/>
      <c r="AO44" s="304"/>
      <c r="AP44" s="304"/>
      <c r="AQ44" s="304"/>
      <c r="AR44" s="304"/>
      <c r="AS44" s="304"/>
      <c r="AT44" s="304"/>
      <c r="AU44" s="304"/>
      <c r="AV44" s="304"/>
      <c r="AW44" s="304"/>
      <c r="AX44" s="304"/>
      <c r="AY44" s="304"/>
      <c r="AZ44" s="304"/>
      <c r="BA44" s="304"/>
      <c r="BB44" s="304"/>
      <c r="BC44" s="304"/>
      <c r="BD44" s="304"/>
      <c r="BE44" s="304"/>
      <c r="BF44" s="304"/>
      <c r="BG44" s="304"/>
      <c r="BH44" s="304"/>
      <c r="BI44" s="304"/>
      <c r="BJ44" s="304"/>
      <c r="BK44" s="304"/>
      <c r="BL44" s="304"/>
      <c r="BM44" s="304"/>
      <c r="BN44" s="304"/>
      <c r="BO44" s="304"/>
      <c r="BP44" s="304"/>
      <c r="BQ44" s="304"/>
      <c r="BR44" s="304"/>
      <c r="BS44" s="304"/>
      <c r="BT44" s="304"/>
      <c r="BU44" s="304"/>
      <c r="BV44" s="304"/>
      <c r="BW44" s="304"/>
      <c r="BX44" s="304"/>
      <c r="BY44" s="304"/>
      <c r="BZ44" s="304"/>
      <c r="CA44" s="304"/>
      <c r="CB44" s="304"/>
      <c r="CC44" s="304"/>
      <c r="CD44" s="304"/>
      <c r="CE44" s="304"/>
      <c r="CF44" s="304"/>
      <c r="CG44" s="304"/>
      <c r="CH44" s="304"/>
      <c r="CI44" s="304"/>
      <c r="CJ44" s="304"/>
      <c r="CK44" s="304"/>
      <c r="CL44" s="304"/>
      <c r="CM44" s="304"/>
      <c r="CN44" s="304"/>
      <c r="CO44" s="304"/>
      <c r="CP44" s="304"/>
      <c r="CQ44" s="304"/>
      <c r="CR44" s="304"/>
      <c r="CS44" s="304"/>
      <c r="CT44" s="304"/>
      <c r="CU44" s="304"/>
      <c r="CV44" s="304"/>
      <c r="CW44" s="304"/>
      <c r="CX44" s="304"/>
      <c r="CY44" s="304"/>
      <c r="CZ44" s="304"/>
      <c r="DA44" s="304"/>
      <c r="DB44" s="304"/>
      <c r="DC44" s="304"/>
      <c r="DD44" s="304"/>
      <c r="DE44" s="304"/>
      <c r="DF44" s="304"/>
      <c r="DG44" s="304"/>
      <c r="DH44" s="304"/>
      <c r="DI44" s="304"/>
      <c r="DJ44" s="304"/>
      <c r="DK44" s="304"/>
      <c r="DL44" s="304"/>
      <c r="DM44" s="304"/>
      <c r="DN44" s="304"/>
      <c r="DO44" s="304"/>
      <c r="DP44" s="304"/>
      <c r="DQ44" s="304"/>
      <c r="DR44" s="304"/>
      <c r="DS44" s="304"/>
      <c r="DT44" s="304"/>
      <c r="DU44" s="304"/>
      <c r="DV44" s="304"/>
      <c r="DW44" s="304"/>
      <c r="DX44" s="304"/>
      <c r="DY44" s="304"/>
      <c r="DZ44" s="304"/>
      <c r="EA44" s="304"/>
      <c r="EB44" s="304"/>
      <c r="EC44" s="304"/>
      <c r="ED44" s="304"/>
      <c r="EE44" s="304"/>
      <c r="EF44" s="304"/>
      <c r="EG44" s="304"/>
      <c r="EH44" s="304"/>
      <c r="EI44" s="304"/>
      <c r="EJ44" s="304"/>
      <c r="EK44" s="304"/>
      <c r="EL44" s="304"/>
      <c r="EM44" s="304"/>
      <c r="EN44" s="304"/>
      <c r="EO44" s="304"/>
      <c r="EP44" s="304"/>
      <c r="EQ44" s="304"/>
      <c r="ER44" s="304"/>
      <c r="ES44" s="304"/>
      <c r="ET44" s="304"/>
      <c r="EU44" s="304"/>
      <c r="EV44" s="304"/>
      <c r="EW44" s="304"/>
      <c r="EX44" s="304"/>
      <c r="EY44" s="304"/>
      <c r="EZ44" s="304"/>
      <c r="FA44" s="304"/>
      <c r="FB44" s="304"/>
      <c r="FC44" s="304"/>
      <c r="FD44" s="304"/>
      <c r="FE44" s="304"/>
      <c r="FF44" s="304"/>
      <c r="FG44" s="304"/>
      <c r="FH44" s="304"/>
      <c r="FI44" s="304"/>
      <c r="FJ44" s="304"/>
      <c r="FK44" s="304"/>
      <c r="FL44" s="304"/>
      <c r="FM44" s="304"/>
      <c r="FN44" s="304"/>
      <c r="FO44" s="304"/>
      <c r="FP44" s="304"/>
      <c r="FQ44" s="304"/>
      <c r="FR44" s="304"/>
      <c r="FS44" s="304"/>
      <c r="FT44" s="304"/>
      <c r="FU44" s="304"/>
      <c r="FV44" s="304"/>
      <c r="FW44" s="304"/>
      <c r="FX44" s="304"/>
      <c r="FY44" s="304"/>
      <c r="FZ44" s="304"/>
      <c r="GA44" s="304"/>
      <c r="GB44" s="304"/>
      <c r="GC44" s="304"/>
      <c r="GD44" s="304"/>
      <c r="GE44" s="304"/>
      <c r="GF44" s="304"/>
      <c r="GG44" s="304"/>
      <c r="GH44" s="304"/>
      <c r="GI44" s="304"/>
      <c r="GJ44" s="304"/>
      <c r="GK44" s="304"/>
      <c r="GL44" s="304"/>
      <c r="GM44" s="304"/>
      <c r="GN44" s="304"/>
      <c r="GO44" s="304"/>
      <c r="GP44" s="304"/>
      <c r="GQ44" s="304"/>
      <c r="GR44" s="304"/>
      <c r="GS44" s="304"/>
      <c r="GT44" s="304"/>
      <c r="GU44" s="304"/>
      <c r="GV44" s="304"/>
      <c r="GW44" s="304"/>
      <c r="GX44" s="304"/>
      <c r="GY44" s="304"/>
      <c r="GZ44" s="304"/>
      <c r="HA44" s="304"/>
      <c r="HB44" s="304"/>
      <c r="HC44" s="304"/>
      <c r="HD44" s="304"/>
      <c r="HE44" s="304"/>
      <c r="HF44" s="304"/>
      <c r="HG44" s="304"/>
      <c r="HH44" s="304"/>
      <c r="HI44" s="304"/>
      <c r="HJ44" s="304"/>
      <c r="HK44" s="304"/>
      <c r="HL44" s="304"/>
      <c r="HM44" s="304"/>
      <c r="HN44" s="304"/>
      <c r="HO44" s="304"/>
      <c r="HP44" s="304"/>
      <c r="HQ44" s="304"/>
      <c r="HR44" s="304"/>
      <c r="HS44" s="251"/>
      <c r="HT44" s="251"/>
      <c r="HU44" s="251"/>
      <c r="HV44" s="251"/>
      <c r="HW44" s="251"/>
      <c r="HX44" s="251"/>
      <c r="HY44" s="251"/>
      <c r="HZ44" s="251"/>
      <c r="IA44" s="251"/>
      <c r="IB44" s="251"/>
      <c r="IC44" s="251"/>
      <c r="ID44" s="251"/>
      <c r="IE44" s="251"/>
      <c r="IF44" s="251"/>
      <c r="IG44" s="251"/>
      <c r="IH44" s="251"/>
      <c r="II44" s="251"/>
      <c r="IJ44" s="251"/>
      <c r="IK44" s="251"/>
      <c r="IL44" s="251"/>
    </row>
    <row r="45" s="247" customFormat="1" ht="45" customHeight="1" spans="1:246">
      <c r="A45" s="272" t="s">
        <v>86</v>
      </c>
      <c r="B45" s="269" t="s">
        <v>36</v>
      </c>
      <c r="C45" s="269" t="s">
        <v>87</v>
      </c>
      <c r="D45" s="269">
        <f>E45+F45</f>
        <v>15</v>
      </c>
      <c r="E45" s="269">
        <v>15</v>
      </c>
      <c r="F45" s="269"/>
      <c r="G45" s="269" t="s">
        <v>88</v>
      </c>
      <c r="H45" s="269"/>
      <c r="I45" s="269"/>
      <c r="J45" s="289">
        <f>K45+L45</f>
        <v>0</v>
      </c>
      <c r="K45" s="289"/>
      <c r="L45" s="289"/>
      <c r="M45" s="290"/>
      <c r="N45" s="290" t="s">
        <v>28</v>
      </c>
      <c r="O45" s="291"/>
      <c r="P45" s="293" t="s">
        <v>25</v>
      </c>
      <c r="Q45" s="269"/>
      <c r="R45" s="303" t="e">
        <f>J42-#REF!-K42-L42</f>
        <v>#REF!</v>
      </c>
      <c r="S45" s="304"/>
      <c r="T45" s="304"/>
      <c r="U45" s="304"/>
      <c r="V45" s="304"/>
      <c r="W45" s="304"/>
      <c r="X45" s="304"/>
      <c r="Y45" s="304"/>
      <c r="Z45" s="304"/>
      <c r="AA45" s="304"/>
      <c r="AB45" s="304"/>
      <c r="AC45" s="304"/>
      <c r="AD45" s="304"/>
      <c r="AE45" s="304"/>
      <c r="AF45" s="304"/>
      <c r="AG45" s="304"/>
      <c r="AH45" s="304"/>
      <c r="AI45" s="304"/>
      <c r="AJ45" s="304"/>
      <c r="AK45" s="304"/>
      <c r="AL45" s="304"/>
      <c r="AM45" s="304"/>
      <c r="AN45" s="304"/>
      <c r="AO45" s="304"/>
      <c r="AP45" s="304"/>
      <c r="AQ45" s="304"/>
      <c r="AR45" s="304"/>
      <c r="AS45" s="304"/>
      <c r="AT45" s="304"/>
      <c r="AU45" s="304"/>
      <c r="AV45" s="304"/>
      <c r="AW45" s="304"/>
      <c r="AX45" s="304"/>
      <c r="AY45" s="304"/>
      <c r="AZ45" s="304"/>
      <c r="BA45" s="304"/>
      <c r="BB45" s="304"/>
      <c r="BC45" s="304"/>
      <c r="BD45" s="304"/>
      <c r="BE45" s="304"/>
      <c r="BF45" s="304"/>
      <c r="BG45" s="304"/>
      <c r="BH45" s="304"/>
      <c r="BI45" s="304"/>
      <c r="BJ45" s="304"/>
      <c r="BK45" s="304"/>
      <c r="BL45" s="304"/>
      <c r="BM45" s="304"/>
      <c r="BN45" s="304"/>
      <c r="BO45" s="304"/>
      <c r="BP45" s="304"/>
      <c r="BQ45" s="304"/>
      <c r="BR45" s="304"/>
      <c r="BS45" s="304"/>
      <c r="BT45" s="304"/>
      <c r="BU45" s="304"/>
      <c r="BV45" s="304"/>
      <c r="BW45" s="304"/>
      <c r="BX45" s="304"/>
      <c r="BY45" s="304"/>
      <c r="BZ45" s="304"/>
      <c r="CA45" s="304"/>
      <c r="CB45" s="304"/>
      <c r="CC45" s="304"/>
      <c r="CD45" s="304"/>
      <c r="CE45" s="304"/>
      <c r="CF45" s="304"/>
      <c r="CG45" s="304"/>
      <c r="CH45" s="304"/>
      <c r="CI45" s="304"/>
      <c r="CJ45" s="304"/>
      <c r="CK45" s="304"/>
      <c r="CL45" s="304"/>
      <c r="CM45" s="304"/>
      <c r="CN45" s="304"/>
      <c r="CO45" s="304"/>
      <c r="CP45" s="304"/>
      <c r="CQ45" s="304"/>
      <c r="CR45" s="304"/>
      <c r="CS45" s="304"/>
      <c r="CT45" s="304"/>
      <c r="CU45" s="304"/>
      <c r="CV45" s="304"/>
      <c r="CW45" s="304"/>
      <c r="CX45" s="304"/>
      <c r="CY45" s="304"/>
      <c r="CZ45" s="304"/>
      <c r="DA45" s="304"/>
      <c r="DB45" s="304"/>
      <c r="DC45" s="304"/>
      <c r="DD45" s="304"/>
      <c r="DE45" s="304"/>
      <c r="DF45" s="304"/>
      <c r="DG45" s="304"/>
      <c r="DH45" s="304"/>
      <c r="DI45" s="304"/>
      <c r="DJ45" s="304"/>
      <c r="DK45" s="304"/>
      <c r="DL45" s="304"/>
      <c r="DM45" s="304"/>
      <c r="DN45" s="304"/>
      <c r="DO45" s="304"/>
      <c r="DP45" s="304"/>
      <c r="DQ45" s="304"/>
      <c r="DR45" s="304"/>
      <c r="DS45" s="304"/>
      <c r="DT45" s="304"/>
      <c r="DU45" s="304"/>
      <c r="DV45" s="304"/>
      <c r="DW45" s="304"/>
      <c r="DX45" s="304"/>
      <c r="DY45" s="304"/>
      <c r="DZ45" s="304"/>
      <c r="EA45" s="304"/>
      <c r="EB45" s="304"/>
      <c r="EC45" s="304"/>
      <c r="ED45" s="304"/>
      <c r="EE45" s="304"/>
      <c r="EF45" s="304"/>
      <c r="EG45" s="304"/>
      <c r="EH45" s="304"/>
      <c r="EI45" s="304"/>
      <c r="EJ45" s="304"/>
      <c r="EK45" s="304"/>
      <c r="EL45" s="304"/>
      <c r="EM45" s="304"/>
      <c r="EN45" s="304"/>
      <c r="EO45" s="304"/>
      <c r="EP45" s="304"/>
      <c r="EQ45" s="304"/>
      <c r="ER45" s="304"/>
      <c r="ES45" s="304"/>
      <c r="ET45" s="304"/>
      <c r="EU45" s="304"/>
      <c r="EV45" s="304"/>
      <c r="EW45" s="304"/>
      <c r="EX45" s="304"/>
      <c r="EY45" s="304"/>
      <c r="EZ45" s="304"/>
      <c r="FA45" s="304"/>
      <c r="FB45" s="304"/>
      <c r="FC45" s="304"/>
      <c r="FD45" s="304"/>
      <c r="FE45" s="304"/>
      <c r="FF45" s="304"/>
      <c r="FG45" s="304"/>
      <c r="FH45" s="304"/>
      <c r="FI45" s="304"/>
      <c r="FJ45" s="304"/>
      <c r="FK45" s="304"/>
      <c r="FL45" s="304"/>
      <c r="FM45" s="304"/>
      <c r="FN45" s="304"/>
      <c r="FO45" s="304"/>
      <c r="FP45" s="304"/>
      <c r="FQ45" s="304"/>
      <c r="FR45" s="304"/>
      <c r="FS45" s="304"/>
      <c r="FT45" s="304"/>
      <c r="FU45" s="304"/>
      <c r="FV45" s="304"/>
      <c r="FW45" s="304"/>
      <c r="FX45" s="304"/>
      <c r="FY45" s="304"/>
      <c r="FZ45" s="304"/>
      <c r="GA45" s="304"/>
      <c r="GB45" s="304"/>
      <c r="GC45" s="304"/>
      <c r="GD45" s="304"/>
      <c r="GE45" s="304"/>
      <c r="GF45" s="304"/>
      <c r="GG45" s="304"/>
      <c r="GH45" s="304"/>
      <c r="GI45" s="304"/>
      <c r="GJ45" s="304"/>
      <c r="GK45" s="304"/>
      <c r="GL45" s="304"/>
      <c r="GM45" s="304"/>
      <c r="GN45" s="304"/>
      <c r="GO45" s="304"/>
      <c r="GP45" s="304"/>
      <c r="GQ45" s="304"/>
      <c r="GR45" s="304"/>
      <c r="GS45" s="304"/>
      <c r="GT45" s="304"/>
      <c r="GU45" s="304"/>
      <c r="GV45" s="304"/>
      <c r="GW45" s="304"/>
      <c r="GX45" s="304"/>
      <c r="GY45" s="304"/>
      <c r="GZ45" s="304"/>
      <c r="HA45" s="304"/>
      <c r="HB45" s="304"/>
      <c r="HC45" s="304"/>
      <c r="HD45" s="304"/>
      <c r="HE45" s="304"/>
      <c r="HF45" s="304"/>
      <c r="HG45" s="304"/>
      <c r="HH45" s="304"/>
      <c r="HI45" s="304"/>
      <c r="HJ45" s="304"/>
      <c r="HK45" s="304"/>
      <c r="HL45" s="304"/>
      <c r="HM45" s="304"/>
      <c r="HN45" s="304"/>
      <c r="HO45" s="304"/>
      <c r="HP45" s="304"/>
      <c r="HQ45" s="304"/>
      <c r="HR45" s="304"/>
      <c r="HS45" s="251"/>
      <c r="HT45" s="251"/>
      <c r="HU45" s="251"/>
      <c r="HV45" s="251"/>
      <c r="HW45" s="251"/>
      <c r="HX45" s="251"/>
      <c r="HY45" s="251"/>
      <c r="HZ45" s="251"/>
      <c r="IA45" s="251"/>
      <c r="IB45" s="251"/>
      <c r="IC45" s="251"/>
      <c r="ID45" s="251"/>
      <c r="IE45" s="251"/>
      <c r="IF45" s="251"/>
      <c r="IG45" s="251"/>
      <c r="IH45" s="251"/>
      <c r="II45" s="251"/>
      <c r="IJ45" s="251"/>
      <c r="IK45" s="251"/>
      <c r="IL45" s="251"/>
    </row>
    <row r="46" s="247" customFormat="1" ht="45" customHeight="1" spans="1:246">
      <c r="A46" s="272" t="s">
        <v>89</v>
      </c>
      <c r="B46" s="269"/>
      <c r="C46" s="269"/>
      <c r="D46" s="269"/>
      <c r="E46" s="269"/>
      <c r="F46" s="269"/>
      <c r="G46" s="269"/>
      <c r="H46" s="269"/>
      <c r="I46" s="269"/>
      <c r="J46" s="289"/>
      <c r="K46" s="289"/>
      <c r="L46" s="289"/>
      <c r="M46" s="290" t="s">
        <v>28</v>
      </c>
      <c r="N46" s="291"/>
      <c r="O46" s="291"/>
      <c r="P46" s="293"/>
      <c r="Q46" s="269"/>
      <c r="R46" s="303" t="e">
        <f>J43-#REF!-K43-L43</f>
        <v>#REF!</v>
      </c>
      <c r="S46" s="304"/>
      <c r="T46" s="304"/>
      <c r="U46" s="304"/>
      <c r="V46" s="304"/>
      <c r="W46" s="304"/>
      <c r="X46" s="304"/>
      <c r="Y46" s="304"/>
      <c r="Z46" s="304"/>
      <c r="AA46" s="304"/>
      <c r="AB46" s="304"/>
      <c r="AC46" s="304"/>
      <c r="AD46" s="304"/>
      <c r="AE46" s="304"/>
      <c r="AF46" s="304"/>
      <c r="AG46" s="304"/>
      <c r="AH46" s="304"/>
      <c r="AI46" s="304"/>
      <c r="AJ46" s="304"/>
      <c r="AK46" s="304"/>
      <c r="AL46" s="304"/>
      <c r="AM46" s="304"/>
      <c r="AN46" s="304"/>
      <c r="AO46" s="304"/>
      <c r="AP46" s="304"/>
      <c r="AQ46" s="304"/>
      <c r="AR46" s="304"/>
      <c r="AS46" s="304"/>
      <c r="AT46" s="304"/>
      <c r="AU46" s="304"/>
      <c r="AV46" s="304"/>
      <c r="AW46" s="304"/>
      <c r="AX46" s="304"/>
      <c r="AY46" s="304"/>
      <c r="AZ46" s="304"/>
      <c r="BA46" s="304"/>
      <c r="BB46" s="304"/>
      <c r="BC46" s="304"/>
      <c r="BD46" s="304"/>
      <c r="BE46" s="304"/>
      <c r="BF46" s="304"/>
      <c r="BG46" s="304"/>
      <c r="BH46" s="304"/>
      <c r="BI46" s="304"/>
      <c r="BJ46" s="304"/>
      <c r="BK46" s="304"/>
      <c r="BL46" s="304"/>
      <c r="BM46" s="304"/>
      <c r="BN46" s="304"/>
      <c r="BO46" s="304"/>
      <c r="BP46" s="304"/>
      <c r="BQ46" s="304"/>
      <c r="BR46" s="304"/>
      <c r="BS46" s="304"/>
      <c r="BT46" s="304"/>
      <c r="BU46" s="304"/>
      <c r="BV46" s="304"/>
      <c r="BW46" s="304"/>
      <c r="BX46" s="304"/>
      <c r="BY46" s="304"/>
      <c r="BZ46" s="304"/>
      <c r="CA46" s="304"/>
      <c r="CB46" s="304"/>
      <c r="CC46" s="304"/>
      <c r="CD46" s="304"/>
      <c r="CE46" s="304"/>
      <c r="CF46" s="304"/>
      <c r="CG46" s="304"/>
      <c r="CH46" s="304"/>
      <c r="CI46" s="304"/>
      <c r="CJ46" s="304"/>
      <c r="CK46" s="304"/>
      <c r="CL46" s="304"/>
      <c r="CM46" s="304"/>
      <c r="CN46" s="304"/>
      <c r="CO46" s="304"/>
      <c r="CP46" s="304"/>
      <c r="CQ46" s="304"/>
      <c r="CR46" s="304"/>
      <c r="CS46" s="304"/>
      <c r="CT46" s="304"/>
      <c r="CU46" s="304"/>
      <c r="CV46" s="304"/>
      <c r="CW46" s="304"/>
      <c r="CX46" s="304"/>
      <c r="CY46" s="304"/>
      <c r="CZ46" s="304"/>
      <c r="DA46" s="304"/>
      <c r="DB46" s="304"/>
      <c r="DC46" s="304"/>
      <c r="DD46" s="304"/>
      <c r="DE46" s="304"/>
      <c r="DF46" s="304"/>
      <c r="DG46" s="304"/>
      <c r="DH46" s="304"/>
      <c r="DI46" s="304"/>
      <c r="DJ46" s="304"/>
      <c r="DK46" s="304"/>
      <c r="DL46" s="304"/>
      <c r="DM46" s="304"/>
      <c r="DN46" s="304"/>
      <c r="DO46" s="304"/>
      <c r="DP46" s="304"/>
      <c r="DQ46" s="304"/>
      <c r="DR46" s="304"/>
      <c r="DS46" s="304"/>
      <c r="DT46" s="304"/>
      <c r="DU46" s="304"/>
      <c r="DV46" s="304"/>
      <c r="DW46" s="304"/>
      <c r="DX46" s="304"/>
      <c r="DY46" s="304"/>
      <c r="DZ46" s="304"/>
      <c r="EA46" s="304"/>
      <c r="EB46" s="304"/>
      <c r="EC46" s="304"/>
      <c r="ED46" s="304"/>
      <c r="EE46" s="304"/>
      <c r="EF46" s="304"/>
      <c r="EG46" s="304"/>
      <c r="EH46" s="304"/>
      <c r="EI46" s="304"/>
      <c r="EJ46" s="304"/>
      <c r="EK46" s="304"/>
      <c r="EL46" s="304"/>
      <c r="EM46" s="304"/>
      <c r="EN46" s="304"/>
      <c r="EO46" s="304"/>
      <c r="EP46" s="304"/>
      <c r="EQ46" s="304"/>
      <c r="ER46" s="304"/>
      <c r="ES46" s="304"/>
      <c r="ET46" s="304"/>
      <c r="EU46" s="304"/>
      <c r="EV46" s="304"/>
      <c r="EW46" s="304"/>
      <c r="EX46" s="304"/>
      <c r="EY46" s="304"/>
      <c r="EZ46" s="304"/>
      <c r="FA46" s="304"/>
      <c r="FB46" s="304"/>
      <c r="FC46" s="304"/>
      <c r="FD46" s="304"/>
      <c r="FE46" s="304"/>
      <c r="FF46" s="304"/>
      <c r="FG46" s="304"/>
      <c r="FH46" s="304"/>
      <c r="FI46" s="304"/>
      <c r="FJ46" s="304"/>
      <c r="FK46" s="304"/>
      <c r="FL46" s="304"/>
      <c r="FM46" s="304"/>
      <c r="FN46" s="304"/>
      <c r="FO46" s="304"/>
      <c r="FP46" s="304"/>
      <c r="FQ46" s="304"/>
      <c r="FR46" s="304"/>
      <c r="FS46" s="304"/>
      <c r="FT46" s="304"/>
      <c r="FU46" s="304"/>
      <c r="FV46" s="304"/>
      <c r="FW46" s="304"/>
      <c r="FX46" s="304"/>
      <c r="FY46" s="304"/>
      <c r="FZ46" s="304"/>
      <c r="GA46" s="304"/>
      <c r="GB46" s="304"/>
      <c r="GC46" s="304"/>
      <c r="GD46" s="304"/>
      <c r="GE46" s="304"/>
      <c r="GF46" s="304"/>
      <c r="GG46" s="304"/>
      <c r="GH46" s="304"/>
      <c r="GI46" s="304"/>
      <c r="GJ46" s="304"/>
      <c r="GK46" s="304"/>
      <c r="GL46" s="304"/>
      <c r="GM46" s="304"/>
      <c r="GN46" s="304"/>
      <c r="GO46" s="304"/>
      <c r="GP46" s="304"/>
      <c r="GQ46" s="304"/>
      <c r="GR46" s="304"/>
      <c r="GS46" s="304"/>
      <c r="GT46" s="304"/>
      <c r="GU46" s="304"/>
      <c r="GV46" s="304"/>
      <c r="GW46" s="304"/>
      <c r="GX46" s="304"/>
      <c r="GY46" s="304"/>
      <c r="GZ46" s="304"/>
      <c r="HA46" s="304"/>
      <c r="HB46" s="304"/>
      <c r="HC46" s="304"/>
      <c r="HD46" s="304"/>
      <c r="HE46" s="304"/>
      <c r="HF46" s="304"/>
      <c r="HG46" s="304"/>
      <c r="HH46" s="304"/>
      <c r="HI46" s="304"/>
      <c r="HJ46" s="304"/>
      <c r="HK46" s="304"/>
      <c r="HL46" s="304"/>
      <c r="HM46" s="304"/>
      <c r="HN46" s="304"/>
      <c r="HO46" s="304"/>
      <c r="HP46" s="304"/>
      <c r="HQ46" s="304"/>
      <c r="HR46" s="304"/>
      <c r="HS46" s="251"/>
      <c r="HT46" s="251"/>
      <c r="HU46" s="251"/>
      <c r="HV46" s="251"/>
      <c r="HW46" s="251"/>
      <c r="HX46" s="251"/>
      <c r="HY46" s="251"/>
      <c r="HZ46" s="251"/>
      <c r="IA46" s="251"/>
      <c r="IB46" s="251"/>
      <c r="IC46" s="251"/>
      <c r="ID46" s="251"/>
      <c r="IE46" s="251"/>
      <c r="IF46" s="251"/>
      <c r="IG46" s="251"/>
      <c r="IH46" s="251"/>
      <c r="II46" s="251"/>
      <c r="IJ46" s="251"/>
      <c r="IK46" s="251"/>
      <c r="IL46" s="251"/>
    </row>
    <row r="47" s="247" customFormat="1" ht="45" customHeight="1" spans="1:246">
      <c r="A47" s="272" t="s">
        <v>90</v>
      </c>
      <c r="B47" s="269"/>
      <c r="C47" s="269"/>
      <c r="D47" s="269"/>
      <c r="E47" s="269"/>
      <c r="F47" s="269"/>
      <c r="G47" s="269"/>
      <c r="H47" s="269"/>
      <c r="I47" s="269"/>
      <c r="J47" s="289"/>
      <c r="K47" s="289"/>
      <c r="L47" s="289"/>
      <c r="M47" s="290" t="s">
        <v>28</v>
      </c>
      <c r="N47" s="291"/>
      <c r="O47" s="291"/>
      <c r="P47" s="293" t="s">
        <v>25</v>
      </c>
      <c r="Q47" s="269"/>
      <c r="R47" s="303" t="e">
        <f>J44-#REF!-K44-L44</f>
        <v>#REF!</v>
      </c>
      <c r="S47" s="304"/>
      <c r="T47" s="304"/>
      <c r="U47" s="304"/>
      <c r="V47" s="304"/>
      <c r="W47" s="304"/>
      <c r="X47" s="304"/>
      <c r="Y47" s="304"/>
      <c r="Z47" s="304"/>
      <c r="AA47" s="304"/>
      <c r="AB47" s="304"/>
      <c r="AC47" s="304"/>
      <c r="AD47" s="304"/>
      <c r="AE47" s="304"/>
      <c r="AF47" s="304"/>
      <c r="AG47" s="304"/>
      <c r="AH47" s="304"/>
      <c r="AI47" s="304"/>
      <c r="AJ47" s="304"/>
      <c r="AK47" s="304"/>
      <c r="AL47" s="304"/>
      <c r="AM47" s="304"/>
      <c r="AN47" s="304"/>
      <c r="AO47" s="304"/>
      <c r="AP47" s="304"/>
      <c r="AQ47" s="304"/>
      <c r="AR47" s="304"/>
      <c r="AS47" s="304"/>
      <c r="AT47" s="304"/>
      <c r="AU47" s="304"/>
      <c r="AV47" s="304"/>
      <c r="AW47" s="304"/>
      <c r="AX47" s="304"/>
      <c r="AY47" s="304"/>
      <c r="AZ47" s="304"/>
      <c r="BA47" s="304"/>
      <c r="BB47" s="304"/>
      <c r="BC47" s="304"/>
      <c r="BD47" s="304"/>
      <c r="BE47" s="304"/>
      <c r="BF47" s="304"/>
      <c r="BG47" s="304"/>
      <c r="BH47" s="304"/>
      <c r="BI47" s="304"/>
      <c r="BJ47" s="304"/>
      <c r="BK47" s="304"/>
      <c r="BL47" s="304"/>
      <c r="BM47" s="304"/>
      <c r="BN47" s="304"/>
      <c r="BO47" s="304"/>
      <c r="BP47" s="304"/>
      <c r="BQ47" s="304"/>
      <c r="BR47" s="304"/>
      <c r="BS47" s="304"/>
      <c r="BT47" s="304"/>
      <c r="BU47" s="304"/>
      <c r="BV47" s="304"/>
      <c r="BW47" s="304"/>
      <c r="BX47" s="304"/>
      <c r="BY47" s="304"/>
      <c r="BZ47" s="304"/>
      <c r="CA47" s="304"/>
      <c r="CB47" s="304"/>
      <c r="CC47" s="304"/>
      <c r="CD47" s="304"/>
      <c r="CE47" s="304"/>
      <c r="CF47" s="304"/>
      <c r="CG47" s="304"/>
      <c r="CH47" s="304"/>
      <c r="CI47" s="304"/>
      <c r="CJ47" s="304"/>
      <c r="CK47" s="304"/>
      <c r="CL47" s="304"/>
      <c r="CM47" s="304"/>
      <c r="CN47" s="304"/>
      <c r="CO47" s="304"/>
      <c r="CP47" s="304"/>
      <c r="CQ47" s="304"/>
      <c r="CR47" s="304"/>
      <c r="CS47" s="304"/>
      <c r="CT47" s="304"/>
      <c r="CU47" s="304"/>
      <c r="CV47" s="304"/>
      <c r="CW47" s="304"/>
      <c r="CX47" s="304"/>
      <c r="CY47" s="304"/>
      <c r="CZ47" s="304"/>
      <c r="DA47" s="304"/>
      <c r="DB47" s="304"/>
      <c r="DC47" s="304"/>
      <c r="DD47" s="304"/>
      <c r="DE47" s="304"/>
      <c r="DF47" s="304"/>
      <c r="DG47" s="304"/>
      <c r="DH47" s="304"/>
      <c r="DI47" s="304"/>
      <c r="DJ47" s="304"/>
      <c r="DK47" s="304"/>
      <c r="DL47" s="304"/>
      <c r="DM47" s="304"/>
      <c r="DN47" s="304"/>
      <c r="DO47" s="304"/>
      <c r="DP47" s="304"/>
      <c r="DQ47" s="304"/>
      <c r="DR47" s="304"/>
      <c r="DS47" s="304"/>
      <c r="DT47" s="304"/>
      <c r="DU47" s="304"/>
      <c r="DV47" s="304"/>
      <c r="DW47" s="304"/>
      <c r="DX47" s="304"/>
      <c r="DY47" s="304"/>
      <c r="DZ47" s="304"/>
      <c r="EA47" s="304"/>
      <c r="EB47" s="304"/>
      <c r="EC47" s="304"/>
      <c r="ED47" s="304"/>
      <c r="EE47" s="304"/>
      <c r="EF47" s="304"/>
      <c r="EG47" s="304"/>
      <c r="EH47" s="304"/>
      <c r="EI47" s="304"/>
      <c r="EJ47" s="304"/>
      <c r="EK47" s="304"/>
      <c r="EL47" s="304"/>
      <c r="EM47" s="304"/>
      <c r="EN47" s="304"/>
      <c r="EO47" s="304"/>
      <c r="EP47" s="304"/>
      <c r="EQ47" s="304"/>
      <c r="ER47" s="304"/>
      <c r="ES47" s="304"/>
      <c r="ET47" s="304"/>
      <c r="EU47" s="304"/>
      <c r="EV47" s="304"/>
      <c r="EW47" s="304"/>
      <c r="EX47" s="304"/>
      <c r="EY47" s="304"/>
      <c r="EZ47" s="304"/>
      <c r="FA47" s="304"/>
      <c r="FB47" s="304"/>
      <c r="FC47" s="304"/>
      <c r="FD47" s="304"/>
      <c r="FE47" s="304"/>
      <c r="FF47" s="304"/>
      <c r="FG47" s="304"/>
      <c r="FH47" s="304"/>
      <c r="FI47" s="304"/>
      <c r="FJ47" s="304"/>
      <c r="FK47" s="304"/>
      <c r="FL47" s="304"/>
      <c r="FM47" s="304"/>
      <c r="FN47" s="304"/>
      <c r="FO47" s="304"/>
      <c r="FP47" s="304"/>
      <c r="FQ47" s="304"/>
      <c r="FR47" s="304"/>
      <c r="FS47" s="304"/>
      <c r="FT47" s="304"/>
      <c r="FU47" s="304"/>
      <c r="FV47" s="304"/>
      <c r="FW47" s="304"/>
      <c r="FX47" s="304"/>
      <c r="FY47" s="304"/>
      <c r="FZ47" s="304"/>
      <c r="GA47" s="304"/>
      <c r="GB47" s="304"/>
      <c r="GC47" s="304"/>
      <c r="GD47" s="304"/>
      <c r="GE47" s="304"/>
      <c r="GF47" s="304"/>
      <c r="GG47" s="304"/>
      <c r="GH47" s="304"/>
      <c r="GI47" s="304"/>
      <c r="GJ47" s="304"/>
      <c r="GK47" s="304"/>
      <c r="GL47" s="304"/>
      <c r="GM47" s="304"/>
      <c r="GN47" s="304"/>
      <c r="GO47" s="304"/>
      <c r="GP47" s="304"/>
      <c r="GQ47" s="304"/>
      <c r="GR47" s="304"/>
      <c r="GS47" s="304"/>
      <c r="GT47" s="304"/>
      <c r="GU47" s="304"/>
      <c r="GV47" s="304"/>
      <c r="GW47" s="304"/>
      <c r="GX47" s="304"/>
      <c r="GY47" s="304"/>
      <c r="GZ47" s="304"/>
      <c r="HA47" s="304"/>
      <c r="HB47" s="304"/>
      <c r="HC47" s="304"/>
      <c r="HD47" s="304"/>
      <c r="HE47" s="304"/>
      <c r="HF47" s="304"/>
      <c r="HG47" s="304"/>
      <c r="HH47" s="304"/>
      <c r="HI47" s="304"/>
      <c r="HJ47" s="304"/>
      <c r="HK47" s="304"/>
      <c r="HL47" s="304"/>
      <c r="HM47" s="304"/>
      <c r="HN47" s="304"/>
      <c r="HO47" s="304"/>
      <c r="HP47" s="304"/>
      <c r="HQ47" s="304"/>
      <c r="HR47" s="304"/>
      <c r="HS47" s="251"/>
      <c r="HT47" s="251"/>
      <c r="HU47" s="251"/>
      <c r="HV47" s="251"/>
      <c r="HW47" s="251"/>
      <c r="HX47" s="251"/>
      <c r="HY47" s="251"/>
      <c r="HZ47" s="251"/>
      <c r="IA47" s="251"/>
      <c r="IB47" s="251"/>
      <c r="IC47" s="251"/>
      <c r="ID47" s="251"/>
      <c r="IE47" s="251"/>
      <c r="IF47" s="251"/>
      <c r="IG47" s="251"/>
      <c r="IH47" s="251"/>
      <c r="II47" s="251"/>
      <c r="IJ47" s="251"/>
      <c r="IK47" s="251"/>
      <c r="IL47" s="251"/>
    </row>
    <row r="48" s="247" customFormat="1" ht="45" customHeight="1" spans="1:246">
      <c r="A48" s="272" t="s">
        <v>91</v>
      </c>
      <c r="B48" s="269"/>
      <c r="C48" s="269"/>
      <c r="D48" s="269"/>
      <c r="E48" s="269"/>
      <c r="F48" s="269"/>
      <c r="G48" s="269"/>
      <c r="H48" s="269"/>
      <c r="I48" s="269"/>
      <c r="J48" s="289"/>
      <c r="K48" s="289"/>
      <c r="L48" s="289"/>
      <c r="M48" s="290"/>
      <c r="N48" s="291"/>
      <c r="O48" s="291"/>
      <c r="P48" s="293"/>
      <c r="Q48" s="269"/>
      <c r="R48" s="303"/>
      <c r="S48" s="304"/>
      <c r="T48" s="304"/>
      <c r="U48" s="304"/>
      <c r="V48" s="304"/>
      <c r="W48" s="304"/>
      <c r="X48" s="304"/>
      <c r="Y48" s="304"/>
      <c r="Z48" s="304"/>
      <c r="AA48" s="304"/>
      <c r="AB48" s="304"/>
      <c r="AC48" s="304"/>
      <c r="AD48" s="304"/>
      <c r="AE48" s="304"/>
      <c r="AF48" s="304"/>
      <c r="AG48" s="304"/>
      <c r="AH48" s="304"/>
      <c r="AI48" s="304"/>
      <c r="AJ48" s="304"/>
      <c r="AK48" s="304"/>
      <c r="AL48" s="304"/>
      <c r="AM48" s="304"/>
      <c r="AN48" s="304"/>
      <c r="AO48" s="304"/>
      <c r="AP48" s="304"/>
      <c r="AQ48" s="304"/>
      <c r="AR48" s="304"/>
      <c r="AS48" s="304"/>
      <c r="AT48" s="304"/>
      <c r="AU48" s="304"/>
      <c r="AV48" s="304"/>
      <c r="AW48" s="304"/>
      <c r="AX48" s="304"/>
      <c r="AY48" s="304"/>
      <c r="AZ48" s="304"/>
      <c r="BA48" s="304"/>
      <c r="BB48" s="304"/>
      <c r="BC48" s="304"/>
      <c r="BD48" s="304"/>
      <c r="BE48" s="304"/>
      <c r="BF48" s="304"/>
      <c r="BG48" s="304"/>
      <c r="BH48" s="304"/>
      <c r="BI48" s="304"/>
      <c r="BJ48" s="304"/>
      <c r="BK48" s="304"/>
      <c r="BL48" s="304"/>
      <c r="BM48" s="304"/>
      <c r="BN48" s="304"/>
      <c r="BO48" s="304"/>
      <c r="BP48" s="304"/>
      <c r="BQ48" s="304"/>
      <c r="BR48" s="304"/>
      <c r="BS48" s="304"/>
      <c r="BT48" s="304"/>
      <c r="BU48" s="304"/>
      <c r="BV48" s="304"/>
      <c r="BW48" s="304"/>
      <c r="BX48" s="304"/>
      <c r="BY48" s="304"/>
      <c r="BZ48" s="304"/>
      <c r="CA48" s="304"/>
      <c r="CB48" s="304"/>
      <c r="CC48" s="304"/>
      <c r="CD48" s="304"/>
      <c r="CE48" s="304"/>
      <c r="CF48" s="304"/>
      <c r="CG48" s="304"/>
      <c r="CH48" s="304"/>
      <c r="CI48" s="304"/>
      <c r="CJ48" s="304"/>
      <c r="CK48" s="304"/>
      <c r="CL48" s="304"/>
      <c r="CM48" s="304"/>
      <c r="CN48" s="304"/>
      <c r="CO48" s="304"/>
      <c r="CP48" s="304"/>
      <c r="CQ48" s="304"/>
      <c r="CR48" s="304"/>
      <c r="CS48" s="304"/>
      <c r="CT48" s="304"/>
      <c r="CU48" s="304"/>
      <c r="CV48" s="304"/>
      <c r="CW48" s="304"/>
      <c r="CX48" s="304"/>
      <c r="CY48" s="304"/>
      <c r="CZ48" s="304"/>
      <c r="DA48" s="304"/>
      <c r="DB48" s="304"/>
      <c r="DC48" s="304"/>
      <c r="DD48" s="304"/>
      <c r="DE48" s="304"/>
      <c r="DF48" s="304"/>
      <c r="DG48" s="304"/>
      <c r="DH48" s="304"/>
      <c r="DI48" s="304"/>
      <c r="DJ48" s="304"/>
      <c r="DK48" s="304"/>
      <c r="DL48" s="304"/>
      <c r="DM48" s="304"/>
      <c r="DN48" s="304"/>
      <c r="DO48" s="304"/>
      <c r="DP48" s="304"/>
      <c r="DQ48" s="304"/>
      <c r="DR48" s="304"/>
      <c r="DS48" s="304"/>
      <c r="DT48" s="304"/>
      <c r="DU48" s="304"/>
      <c r="DV48" s="304"/>
      <c r="DW48" s="304"/>
      <c r="DX48" s="304"/>
      <c r="DY48" s="304"/>
      <c r="DZ48" s="304"/>
      <c r="EA48" s="304"/>
      <c r="EB48" s="304"/>
      <c r="EC48" s="304"/>
      <c r="ED48" s="304"/>
      <c r="EE48" s="304"/>
      <c r="EF48" s="304"/>
      <c r="EG48" s="304"/>
      <c r="EH48" s="304"/>
      <c r="EI48" s="304"/>
      <c r="EJ48" s="304"/>
      <c r="EK48" s="304"/>
      <c r="EL48" s="304"/>
      <c r="EM48" s="304"/>
      <c r="EN48" s="304"/>
      <c r="EO48" s="304"/>
      <c r="EP48" s="304"/>
      <c r="EQ48" s="304"/>
      <c r="ER48" s="304"/>
      <c r="ES48" s="304"/>
      <c r="ET48" s="304"/>
      <c r="EU48" s="304"/>
      <c r="EV48" s="304"/>
      <c r="EW48" s="304"/>
      <c r="EX48" s="304"/>
      <c r="EY48" s="304"/>
      <c r="EZ48" s="304"/>
      <c r="FA48" s="304"/>
      <c r="FB48" s="304"/>
      <c r="FC48" s="304"/>
      <c r="FD48" s="304"/>
      <c r="FE48" s="304"/>
      <c r="FF48" s="304"/>
      <c r="FG48" s="304"/>
      <c r="FH48" s="304"/>
      <c r="FI48" s="304"/>
      <c r="FJ48" s="304"/>
      <c r="FK48" s="304"/>
      <c r="FL48" s="304"/>
      <c r="FM48" s="304"/>
      <c r="FN48" s="304"/>
      <c r="FO48" s="304"/>
      <c r="FP48" s="304"/>
      <c r="FQ48" s="304"/>
      <c r="FR48" s="304"/>
      <c r="FS48" s="304"/>
      <c r="FT48" s="304"/>
      <c r="FU48" s="304"/>
      <c r="FV48" s="304"/>
      <c r="FW48" s="304"/>
      <c r="FX48" s="304"/>
      <c r="FY48" s="304"/>
      <c r="FZ48" s="304"/>
      <c r="GA48" s="304"/>
      <c r="GB48" s="304"/>
      <c r="GC48" s="304"/>
      <c r="GD48" s="304"/>
      <c r="GE48" s="304"/>
      <c r="GF48" s="304"/>
      <c r="GG48" s="304"/>
      <c r="GH48" s="304"/>
      <c r="GI48" s="304"/>
      <c r="GJ48" s="304"/>
      <c r="GK48" s="304"/>
      <c r="GL48" s="304"/>
      <c r="GM48" s="304"/>
      <c r="GN48" s="304"/>
      <c r="GO48" s="304"/>
      <c r="GP48" s="304"/>
      <c r="GQ48" s="304"/>
      <c r="GR48" s="304"/>
      <c r="GS48" s="304"/>
      <c r="GT48" s="304"/>
      <c r="GU48" s="304"/>
      <c r="GV48" s="304"/>
      <c r="GW48" s="304"/>
      <c r="GX48" s="304"/>
      <c r="GY48" s="304"/>
      <c r="GZ48" s="304"/>
      <c r="HA48" s="304"/>
      <c r="HB48" s="304"/>
      <c r="HC48" s="304"/>
      <c r="HD48" s="304"/>
      <c r="HE48" s="304"/>
      <c r="HF48" s="304"/>
      <c r="HG48" s="304"/>
      <c r="HH48" s="304"/>
      <c r="HI48" s="304"/>
      <c r="HJ48" s="304"/>
      <c r="HK48" s="304"/>
      <c r="HL48" s="304"/>
      <c r="HM48" s="304"/>
      <c r="HN48" s="304"/>
      <c r="HO48" s="304"/>
      <c r="HP48" s="304"/>
      <c r="HQ48" s="304"/>
      <c r="HR48" s="304"/>
      <c r="HS48" s="251"/>
      <c r="HT48" s="251"/>
      <c r="HU48" s="251"/>
      <c r="HV48" s="251"/>
      <c r="HW48" s="251"/>
      <c r="HX48" s="251"/>
      <c r="HY48" s="251"/>
      <c r="HZ48" s="251"/>
      <c r="IA48" s="251"/>
      <c r="IB48" s="251"/>
      <c r="IC48" s="251"/>
      <c r="ID48" s="251"/>
      <c r="IE48" s="251"/>
      <c r="IF48" s="251"/>
      <c r="IG48" s="251"/>
      <c r="IH48" s="251"/>
      <c r="II48" s="251"/>
      <c r="IJ48" s="251"/>
      <c r="IK48" s="251"/>
      <c r="IL48" s="251"/>
    </row>
    <row r="49" s="247" customFormat="1" ht="45" customHeight="1" spans="1:246">
      <c r="A49" s="272" t="s">
        <v>92</v>
      </c>
      <c r="B49" s="269"/>
      <c r="C49" s="269"/>
      <c r="D49" s="269"/>
      <c r="E49" s="269"/>
      <c r="F49" s="269"/>
      <c r="G49" s="269"/>
      <c r="H49" s="269"/>
      <c r="I49" s="269"/>
      <c r="J49" s="289"/>
      <c r="K49" s="289"/>
      <c r="L49" s="289"/>
      <c r="M49" s="290"/>
      <c r="N49" s="291"/>
      <c r="O49" s="291"/>
      <c r="P49" s="293"/>
      <c r="Q49" s="269"/>
      <c r="R49" s="303"/>
      <c r="S49" s="304"/>
      <c r="T49" s="304"/>
      <c r="U49" s="304"/>
      <c r="V49" s="304"/>
      <c r="W49" s="304"/>
      <c r="X49" s="304"/>
      <c r="Y49" s="304"/>
      <c r="Z49" s="304"/>
      <c r="AA49" s="304"/>
      <c r="AB49" s="304"/>
      <c r="AC49" s="304"/>
      <c r="AD49" s="304"/>
      <c r="AE49" s="304"/>
      <c r="AF49" s="304"/>
      <c r="AG49" s="304"/>
      <c r="AH49" s="304"/>
      <c r="AI49" s="304"/>
      <c r="AJ49" s="304"/>
      <c r="AK49" s="304"/>
      <c r="AL49" s="304"/>
      <c r="AM49" s="304"/>
      <c r="AN49" s="304"/>
      <c r="AO49" s="304"/>
      <c r="AP49" s="304"/>
      <c r="AQ49" s="304"/>
      <c r="AR49" s="304"/>
      <c r="AS49" s="304"/>
      <c r="AT49" s="304"/>
      <c r="AU49" s="304"/>
      <c r="AV49" s="304"/>
      <c r="AW49" s="304"/>
      <c r="AX49" s="304"/>
      <c r="AY49" s="304"/>
      <c r="AZ49" s="304"/>
      <c r="BA49" s="304"/>
      <c r="BB49" s="304"/>
      <c r="BC49" s="304"/>
      <c r="BD49" s="304"/>
      <c r="BE49" s="304"/>
      <c r="BF49" s="304"/>
      <c r="BG49" s="304"/>
      <c r="BH49" s="304"/>
      <c r="BI49" s="304"/>
      <c r="BJ49" s="304"/>
      <c r="BK49" s="304"/>
      <c r="BL49" s="304"/>
      <c r="BM49" s="304"/>
      <c r="BN49" s="304"/>
      <c r="BO49" s="304"/>
      <c r="BP49" s="304"/>
      <c r="BQ49" s="304"/>
      <c r="BR49" s="304"/>
      <c r="BS49" s="304"/>
      <c r="BT49" s="304"/>
      <c r="BU49" s="304"/>
      <c r="BV49" s="304"/>
      <c r="BW49" s="304"/>
      <c r="BX49" s="304"/>
      <c r="BY49" s="304"/>
      <c r="BZ49" s="304"/>
      <c r="CA49" s="304"/>
      <c r="CB49" s="304"/>
      <c r="CC49" s="304"/>
      <c r="CD49" s="304"/>
      <c r="CE49" s="304"/>
      <c r="CF49" s="304"/>
      <c r="CG49" s="304"/>
      <c r="CH49" s="304"/>
      <c r="CI49" s="304"/>
      <c r="CJ49" s="304"/>
      <c r="CK49" s="304"/>
      <c r="CL49" s="304"/>
      <c r="CM49" s="304"/>
      <c r="CN49" s="304"/>
      <c r="CO49" s="304"/>
      <c r="CP49" s="304"/>
      <c r="CQ49" s="304"/>
      <c r="CR49" s="304"/>
      <c r="CS49" s="304"/>
      <c r="CT49" s="304"/>
      <c r="CU49" s="304"/>
      <c r="CV49" s="304"/>
      <c r="CW49" s="304"/>
      <c r="CX49" s="304"/>
      <c r="CY49" s="304"/>
      <c r="CZ49" s="304"/>
      <c r="DA49" s="304"/>
      <c r="DB49" s="304"/>
      <c r="DC49" s="304"/>
      <c r="DD49" s="304"/>
      <c r="DE49" s="304"/>
      <c r="DF49" s="304"/>
      <c r="DG49" s="304"/>
      <c r="DH49" s="304"/>
      <c r="DI49" s="304"/>
      <c r="DJ49" s="304"/>
      <c r="DK49" s="304"/>
      <c r="DL49" s="304"/>
      <c r="DM49" s="304"/>
      <c r="DN49" s="304"/>
      <c r="DO49" s="304"/>
      <c r="DP49" s="304"/>
      <c r="DQ49" s="304"/>
      <c r="DR49" s="304"/>
      <c r="DS49" s="304"/>
      <c r="DT49" s="304"/>
      <c r="DU49" s="304"/>
      <c r="DV49" s="304"/>
      <c r="DW49" s="304"/>
      <c r="DX49" s="304"/>
      <c r="DY49" s="304"/>
      <c r="DZ49" s="304"/>
      <c r="EA49" s="304"/>
      <c r="EB49" s="304"/>
      <c r="EC49" s="304"/>
      <c r="ED49" s="304"/>
      <c r="EE49" s="304"/>
      <c r="EF49" s="304"/>
      <c r="EG49" s="304"/>
      <c r="EH49" s="304"/>
      <c r="EI49" s="304"/>
      <c r="EJ49" s="304"/>
      <c r="EK49" s="304"/>
      <c r="EL49" s="304"/>
      <c r="EM49" s="304"/>
      <c r="EN49" s="304"/>
      <c r="EO49" s="304"/>
      <c r="EP49" s="304"/>
      <c r="EQ49" s="304"/>
      <c r="ER49" s="304"/>
      <c r="ES49" s="304"/>
      <c r="ET49" s="304"/>
      <c r="EU49" s="304"/>
      <c r="EV49" s="304"/>
      <c r="EW49" s="304"/>
      <c r="EX49" s="304"/>
      <c r="EY49" s="304"/>
      <c r="EZ49" s="304"/>
      <c r="FA49" s="304"/>
      <c r="FB49" s="304"/>
      <c r="FC49" s="304"/>
      <c r="FD49" s="304"/>
      <c r="FE49" s="304"/>
      <c r="FF49" s="304"/>
      <c r="FG49" s="304"/>
      <c r="FH49" s="304"/>
      <c r="FI49" s="304"/>
      <c r="FJ49" s="304"/>
      <c r="FK49" s="304"/>
      <c r="FL49" s="304"/>
      <c r="FM49" s="304"/>
      <c r="FN49" s="304"/>
      <c r="FO49" s="304"/>
      <c r="FP49" s="304"/>
      <c r="FQ49" s="304"/>
      <c r="FR49" s="304"/>
      <c r="FS49" s="304"/>
      <c r="FT49" s="304"/>
      <c r="FU49" s="304"/>
      <c r="FV49" s="304"/>
      <c r="FW49" s="304"/>
      <c r="FX49" s="304"/>
      <c r="FY49" s="304"/>
      <c r="FZ49" s="304"/>
      <c r="GA49" s="304"/>
      <c r="GB49" s="304"/>
      <c r="GC49" s="304"/>
      <c r="GD49" s="304"/>
      <c r="GE49" s="304"/>
      <c r="GF49" s="304"/>
      <c r="GG49" s="304"/>
      <c r="GH49" s="304"/>
      <c r="GI49" s="304"/>
      <c r="GJ49" s="304"/>
      <c r="GK49" s="304"/>
      <c r="GL49" s="304"/>
      <c r="GM49" s="304"/>
      <c r="GN49" s="304"/>
      <c r="GO49" s="304"/>
      <c r="GP49" s="304"/>
      <c r="GQ49" s="304"/>
      <c r="GR49" s="304"/>
      <c r="GS49" s="304"/>
      <c r="GT49" s="304"/>
      <c r="GU49" s="304"/>
      <c r="GV49" s="304"/>
      <c r="GW49" s="304"/>
      <c r="GX49" s="304"/>
      <c r="GY49" s="304"/>
      <c r="GZ49" s="304"/>
      <c r="HA49" s="304"/>
      <c r="HB49" s="304"/>
      <c r="HC49" s="304"/>
      <c r="HD49" s="304"/>
      <c r="HE49" s="304"/>
      <c r="HF49" s="304"/>
      <c r="HG49" s="304"/>
      <c r="HH49" s="304"/>
      <c r="HI49" s="304"/>
      <c r="HJ49" s="304"/>
      <c r="HK49" s="304"/>
      <c r="HL49" s="304"/>
      <c r="HM49" s="304"/>
      <c r="HN49" s="304"/>
      <c r="HO49" s="304"/>
      <c r="HP49" s="304"/>
      <c r="HQ49" s="304"/>
      <c r="HR49" s="304"/>
      <c r="HS49" s="251"/>
      <c r="HT49" s="251"/>
      <c r="HU49" s="251"/>
      <c r="HV49" s="251"/>
      <c r="HW49" s="251"/>
      <c r="HX49" s="251"/>
      <c r="HY49" s="251"/>
      <c r="HZ49" s="251"/>
      <c r="IA49" s="251"/>
      <c r="IB49" s="251"/>
      <c r="IC49" s="251"/>
      <c r="ID49" s="251"/>
      <c r="IE49" s="251"/>
      <c r="IF49" s="251"/>
      <c r="IG49" s="251"/>
      <c r="IH49" s="251"/>
      <c r="II49" s="251"/>
      <c r="IJ49" s="251"/>
      <c r="IK49" s="251"/>
      <c r="IL49" s="251"/>
    </row>
    <row r="50" s="247" customFormat="1" ht="45" customHeight="1" spans="1:246">
      <c r="A50" s="272" t="s">
        <v>93</v>
      </c>
      <c r="B50" s="269"/>
      <c r="C50" s="269"/>
      <c r="D50" s="269"/>
      <c r="E50" s="269"/>
      <c r="F50" s="269"/>
      <c r="G50" s="269"/>
      <c r="H50" s="269"/>
      <c r="I50" s="269"/>
      <c r="J50" s="289"/>
      <c r="K50" s="289"/>
      <c r="L50" s="289"/>
      <c r="M50" s="290"/>
      <c r="N50" s="291"/>
      <c r="O50" s="291"/>
      <c r="P50" s="293"/>
      <c r="Q50" s="269"/>
      <c r="R50" s="303"/>
      <c r="S50" s="304"/>
      <c r="T50" s="304"/>
      <c r="U50" s="304"/>
      <c r="V50" s="304"/>
      <c r="W50" s="304"/>
      <c r="X50" s="304"/>
      <c r="Y50" s="304"/>
      <c r="Z50" s="304"/>
      <c r="AA50" s="304"/>
      <c r="AB50" s="304"/>
      <c r="AC50" s="304"/>
      <c r="AD50" s="304"/>
      <c r="AE50" s="304"/>
      <c r="AF50" s="304"/>
      <c r="AG50" s="304"/>
      <c r="AH50" s="304"/>
      <c r="AI50" s="304"/>
      <c r="AJ50" s="304"/>
      <c r="AK50" s="304"/>
      <c r="AL50" s="304"/>
      <c r="AM50" s="304"/>
      <c r="AN50" s="304"/>
      <c r="AO50" s="304"/>
      <c r="AP50" s="304"/>
      <c r="AQ50" s="304"/>
      <c r="AR50" s="304"/>
      <c r="AS50" s="304"/>
      <c r="AT50" s="304"/>
      <c r="AU50" s="304"/>
      <c r="AV50" s="304"/>
      <c r="AW50" s="304"/>
      <c r="AX50" s="304"/>
      <c r="AY50" s="304"/>
      <c r="AZ50" s="304"/>
      <c r="BA50" s="304"/>
      <c r="BB50" s="304"/>
      <c r="BC50" s="304"/>
      <c r="BD50" s="304"/>
      <c r="BE50" s="304"/>
      <c r="BF50" s="304"/>
      <c r="BG50" s="304"/>
      <c r="BH50" s="304"/>
      <c r="BI50" s="304"/>
      <c r="BJ50" s="304"/>
      <c r="BK50" s="304"/>
      <c r="BL50" s="304"/>
      <c r="BM50" s="304"/>
      <c r="BN50" s="304"/>
      <c r="BO50" s="304"/>
      <c r="BP50" s="304"/>
      <c r="BQ50" s="304"/>
      <c r="BR50" s="304"/>
      <c r="BS50" s="304"/>
      <c r="BT50" s="304"/>
      <c r="BU50" s="304"/>
      <c r="BV50" s="304"/>
      <c r="BW50" s="304"/>
      <c r="BX50" s="304"/>
      <c r="BY50" s="304"/>
      <c r="BZ50" s="304"/>
      <c r="CA50" s="304"/>
      <c r="CB50" s="304"/>
      <c r="CC50" s="304"/>
      <c r="CD50" s="304"/>
      <c r="CE50" s="304"/>
      <c r="CF50" s="304"/>
      <c r="CG50" s="304"/>
      <c r="CH50" s="304"/>
      <c r="CI50" s="304"/>
      <c r="CJ50" s="304"/>
      <c r="CK50" s="304"/>
      <c r="CL50" s="304"/>
      <c r="CM50" s="304"/>
      <c r="CN50" s="304"/>
      <c r="CO50" s="304"/>
      <c r="CP50" s="304"/>
      <c r="CQ50" s="304"/>
      <c r="CR50" s="304"/>
      <c r="CS50" s="304"/>
      <c r="CT50" s="304"/>
      <c r="CU50" s="304"/>
      <c r="CV50" s="304"/>
      <c r="CW50" s="304"/>
      <c r="CX50" s="304"/>
      <c r="CY50" s="304"/>
      <c r="CZ50" s="304"/>
      <c r="DA50" s="304"/>
      <c r="DB50" s="304"/>
      <c r="DC50" s="304"/>
      <c r="DD50" s="304"/>
      <c r="DE50" s="304"/>
      <c r="DF50" s="304"/>
      <c r="DG50" s="304"/>
      <c r="DH50" s="304"/>
      <c r="DI50" s="304"/>
      <c r="DJ50" s="304"/>
      <c r="DK50" s="304"/>
      <c r="DL50" s="304"/>
      <c r="DM50" s="304"/>
      <c r="DN50" s="304"/>
      <c r="DO50" s="304"/>
      <c r="DP50" s="304"/>
      <c r="DQ50" s="304"/>
      <c r="DR50" s="304"/>
      <c r="DS50" s="304"/>
      <c r="DT50" s="304"/>
      <c r="DU50" s="304"/>
      <c r="DV50" s="304"/>
      <c r="DW50" s="304"/>
      <c r="DX50" s="304"/>
      <c r="DY50" s="304"/>
      <c r="DZ50" s="304"/>
      <c r="EA50" s="304"/>
      <c r="EB50" s="304"/>
      <c r="EC50" s="304"/>
      <c r="ED50" s="304"/>
      <c r="EE50" s="304"/>
      <c r="EF50" s="304"/>
      <c r="EG50" s="304"/>
      <c r="EH50" s="304"/>
      <c r="EI50" s="304"/>
      <c r="EJ50" s="304"/>
      <c r="EK50" s="304"/>
      <c r="EL50" s="304"/>
      <c r="EM50" s="304"/>
      <c r="EN50" s="304"/>
      <c r="EO50" s="304"/>
      <c r="EP50" s="304"/>
      <c r="EQ50" s="304"/>
      <c r="ER50" s="304"/>
      <c r="ES50" s="304"/>
      <c r="ET50" s="304"/>
      <c r="EU50" s="304"/>
      <c r="EV50" s="304"/>
      <c r="EW50" s="304"/>
      <c r="EX50" s="304"/>
      <c r="EY50" s="304"/>
      <c r="EZ50" s="304"/>
      <c r="FA50" s="304"/>
      <c r="FB50" s="304"/>
      <c r="FC50" s="304"/>
      <c r="FD50" s="304"/>
      <c r="FE50" s="304"/>
      <c r="FF50" s="304"/>
      <c r="FG50" s="304"/>
      <c r="FH50" s="304"/>
      <c r="FI50" s="304"/>
      <c r="FJ50" s="304"/>
      <c r="FK50" s="304"/>
      <c r="FL50" s="304"/>
      <c r="FM50" s="304"/>
      <c r="FN50" s="304"/>
      <c r="FO50" s="304"/>
      <c r="FP50" s="304"/>
      <c r="FQ50" s="304"/>
      <c r="FR50" s="304"/>
      <c r="FS50" s="304"/>
      <c r="FT50" s="304"/>
      <c r="FU50" s="304"/>
      <c r="FV50" s="304"/>
      <c r="FW50" s="304"/>
      <c r="FX50" s="304"/>
      <c r="FY50" s="304"/>
      <c r="FZ50" s="304"/>
      <c r="GA50" s="304"/>
      <c r="GB50" s="304"/>
      <c r="GC50" s="304"/>
      <c r="GD50" s="304"/>
      <c r="GE50" s="304"/>
      <c r="GF50" s="304"/>
      <c r="GG50" s="304"/>
      <c r="GH50" s="304"/>
      <c r="GI50" s="304"/>
      <c r="GJ50" s="304"/>
      <c r="GK50" s="304"/>
      <c r="GL50" s="304"/>
      <c r="GM50" s="304"/>
      <c r="GN50" s="304"/>
      <c r="GO50" s="304"/>
      <c r="GP50" s="304"/>
      <c r="GQ50" s="304"/>
      <c r="GR50" s="304"/>
      <c r="GS50" s="304"/>
      <c r="GT50" s="304"/>
      <c r="GU50" s="304"/>
      <c r="GV50" s="304"/>
      <c r="GW50" s="304"/>
      <c r="GX50" s="304"/>
      <c r="GY50" s="304"/>
      <c r="GZ50" s="304"/>
      <c r="HA50" s="304"/>
      <c r="HB50" s="304"/>
      <c r="HC50" s="304"/>
      <c r="HD50" s="304"/>
      <c r="HE50" s="304"/>
      <c r="HF50" s="304"/>
      <c r="HG50" s="304"/>
      <c r="HH50" s="304"/>
      <c r="HI50" s="304"/>
      <c r="HJ50" s="304"/>
      <c r="HK50" s="304"/>
      <c r="HL50" s="304"/>
      <c r="HM50" s="304"/>
      <c r="HN50" s="304"/>
      <c r="HO50" s="304"/>
      <c r="HP50" s="304"/>
      <c r="HQ50" s="304"/>
      <c r="HR50" s="304"/>
      <c r="HS50" s="251"/>
      <c r="HT50" s="251"/>
      <c r="HU50" s="251"/>
      <c r="HV50" s="251"/>
      <c r="HW50" s="251"/>
      <c r="HX50" s="251"/>
      <c r="HY50" s="251"/>
      <c r="HZ50" s="251"/>
      <c r="IA50" s="251"/>
      <c r="IB50" s="251"/>
      <c r="IC50" s="251"/>
      <c r="ID50" s="251"/>
      <c r="IE50" s="251"/>
      <c r="IF50" s="251"/>
      <c r="IG50" s="251"/>
      <c r="IH50" s="251"/>
      <c r="II50" s="251"/>
      <c r="IJ50" s="251"/>
      <c r="IK50" s="251"/>
      <c r="IL50" s="251"/>
    </row>
    <row r="51" s="247" customFormat="1" ht="45" customHeight="1" spans="1:246">
      <c r="A51" s="272" t="s">
        <v>94</v>
      </c>
      <c r="B51" s="269"/>
      <c r="C51" s="269"/>
      <c r="D51" s="269"/>
      <c r="E51" s="269"/>
      <c r="F51" s="269"/>
      <c r="G51" s="269"/>
      <c r="H51" s="269"/>
      <c r="I51" s="269"/>
      <c r="J51" s="289"/>
      <c r="K51" s="289"/>
      <c r="L51" s="289"/>
      <c r="M51" s="290"/>
      <c r="N51" s="291"/>
      <c r="O51" s="291"/>
      <c r="P51" s="293"/>
      <c r="Q51" s="269"/>
      <c r="R51" s="303"/>
      <c r="S51" s="304"/>
      <c r="T51" s="304"/>
      <c r="U51" s="304"/>
      <c r="V51" s="304"/>
      <c r="W51" s="304"/>
      <c r="X51" s="304"/>
      <c r="Y51" s="304"/>
      <c r="Z51" s="304"/>
      <c r="AA51" s="304"/>
      <c r="AB51" s="304"/>
      <c r="AC51" s="304"/>
      <c r="AD51" s="304"/>
      <c r="AE51" s="304"/>
      <c r="AF51" s="304"/>
      <c r="AG51" s="304"/>
      <c r="AH51" s="304"/>
      <c r="AI51" s="304"/>
      <c r="AJ51" s="304"/>
      <c r="AK51" s="304"/>
      <c r="AL51" s="304"/>
      <c r="AM51" s="304"/>
      <c r="AN51" s="304"/>
      <c r="AO51" s="304"/>
      <c r="AP51" s="304"/>
      <c r="AQ51" s="304"/>
      <c r="AR51" s="304"/>
      <c r="AS51" s="304"/>
      <c r="AT51" s="304"/>
      <c r="AU51" s="304"/>
      <c r="AV51" s="304"/>
      <c r="AW51" s="304"/>
      <c r="AX51" s="304"/>
      <c r="AY51" s="304"/>
      <c r="AZ51" s="304"/>
      <c r="BA51" s="304"/>
      <c r="BB51" s="304"/>
      <c r="BC51" s="304"/>
      <c r="BD51" s="304"/>
      <c r="BE51" s="304"/>
      <c r="BF51" s="304"/>
      <c r="BG51" s="304"/>
      <c r="BH51" s="304"/>
      <c r="BI51" s="304"/>
      <c r="BJ51" s="304"/>
      <c r="BK51" s="304"/>
      <c r="BL51" s="304"/>
      <c r="BM51" s="304"/>
      <c r="BN51" s="304"/>
      <c r="BO51" s="304"/>
      <c r="BP51" s="304"/>
      <c r="BQ51" s="304"/>
      <c r="BR51" s="304"/>
      <c r="BS51" s="304"/>
      <c r="BT51" s="304"/>
      <c r="BU51" s="304"/>
      <c r="BV51" s="304"/>
      <c r="BW51" s="304"/>
      <c r="BX51" s="304"/>
      <c r="BY51" s="304"/>
      <c r="BZ51" s="304"/>
      <c r="CA51" s="304"/>
      <c r="CB51" s="304"/>
      <c r="CC51" s="304"/>
      <c r="CD51" s="304"/>
      <c r="CE51" s="304"/>
      <c r="CF51" s="304"/>
      <c r="CG51" s="304"/>
      <c r="CH51" s="304"/>
      <c r="CI51" s="304"/>
      <c r="CJ51" s="304"/>
      <c r="CK51" s="304"/>
      <c r="CL51" s="304"/>
      <c r="CM51" s="304"/>
      <c r="CN51" s="304"/>
      <c r="CO51" s="304"/>
      <c r="CP51" s="304"/>
      <c r="CQ51" s="304"/>
      <c r="CR51" s="304"/>
      <c r="CS51" s="304"/>
      <c r="CT51" s="304"/>
      <c r="CU51" s="304"/>
      <c r="CV51" s="304"/>
      <c r="CW51" s="304"/>
      <c r="CX51" s="304"/>
      <c r="CY51" s="304"/>
      <c r="CZ51" s="304"/>
      <c r="DA51" s="304"/>
      <c r="DB51" s="304"/>
      <c r="DC51" s="304"/>
      <c r="DD51" s="304"/>
      <c r="DE51" s="304"/>
      <c r="DF51" s="304"/>
      <c r="DG51" s="304"/>
      <c r="DH51" s="304"/>
      <c r="DI51" s="304"/>
      <c r="DJ51" s="304"/>
      <c r="DK51" s="304"/>
      <c r="DL51" s="304"/>
      <c r="DM51" s="304"/>
      <c r="DN51" s="304"/>
      <c r="DO51" s="304"/>
      <c r="DP51" s="304"/>
      <c r="DQ51" s="304"/>
      <c r="DR51" s="304"/>
      <c r="DS51" s="304"/>
      <c r="DT51" s="304"/>
      <c r="DU51" s="304"/>
      <c r="DV51" s="304"/>
      <c r="DW51" s="304"/>
      <c r="DX51" s="304"/>
      <c r="DY51" s="304"/>
      <c r="DZ51" s="304"/>
      <c r="EA51" s="304"/>
      <c r="EB51" s="304"/>
      <c r="EC51" s="304"/>
      <c r="ED51" s="304"/>
      <c r="EE51" s="304"/>
      <c r="EF51" s="304"/>
      <c r="EG51" s="304"/>
      <c r="EH51" s="304"/>
      <c r="EI51" s="304"/>
      <c r="EJ51" s="304"/>
      <c r="EK51" s="304"/>
      <c r="EL51" s="304"/>
      <c r="EM51" s="304"/>
      <c r="EN51" s="304"/>
      <c r="EO51" s="304"/>
      <c r="EP51" s="304"/>
      <c r="EQ51" s="304"/>
      <c r="ER51" s="304"/>
      <c r="ES51" s="304"/>
      <c r="ET51" s="304"/>
      <c r="EU51" s="304"/>
      <c r="EV51" s="304"/>
      <c r="EW51" s="304"/>
      <c r="EX51" s="304"/>
      <c r="EY51" s="304"/>
      <c r="EZ51" s="304"/>
      <c r="FA51" s="304"/>
      <c r="FB51" s="304"/>
      <c r="FC51" s="304"/>
      <c r="FD51" s="304"/>
      <c r="FE51" s="304"/>
      <c r="FF51" s="304"/>
      <c r="FG51" s="304"/>
      <c r="FH51" s="304"/>
      <c r="FI51" s="304"/>
      <c r="FJ51" s="304"/>
      <c r="FK51" s="304"/>
      <c r="FL51" s="304"/>
      <c r="FM51" s="304"/>
      <c r="FN51" s="304"/>
      <c r="FO51" s="304"/>
      <c r="FP51" s="304"/>
      <c r="FQ51" s="304"/>
      <c r="FR51" s="304"/>
      <c r="FS51" s="304"/>
      <c r="FT51" s="304"/>
      <c r="FU51" s="304"/>
      <c r="FV51" s="304"/>
      <c r="FW51" s="304"/>
      <c r="FX51" s="304"/>
      <c r="FY51" s="304"/>
      <c r="FZ51" s="304"/>
      <c r="GA51" s="304"/>
      <c r="GB51" s="304"/>
      <c r="GC51" s="304"/>
      <c r="GD51" s="304"/>
      <c r="GE51" s="304"/>
      <c r="GF51" s="304"/>
      <c r="GG51" s="304"/>
      <c r="GH51" s="304"/>
      <c r="GI51" s="304"/>
      <c r="GJ51" s="304"/>
      <c r="GK51" s="304"/>
      <c r="GL51" s="304"/>
      <c r="GM51" s="304"/>
      <c r="GN51" s="304"/>
      <c r="GO51" s="304"/>
      <c r="GP51" s="304"/>
      <c r="GQ51" s="304"/>
      <c r="GR51" s="304"/>
      <c r="GS51" s="304"/>
      <c r="GT51" s="304"/>
      <c r="GU51" s="304"/>
      <c r="GV51" s="304"/>
      <c r="GW51" s="304"/>
      <c r="GX51" s="304"/>
      <c r="GY51" s="304"/>
      <c r="GZ51" s="304"/>
      <c r="HA51" s="304"/>
      <c r="HB51" s="304"/>
      <c r="HC51" s="304"/>
      <c r="HD51" s="304"/>
      <c r="HE51" s="304"/>
      <c r="HF51" s="304"/>
      <c r="HG51" s="304"/>
      <c r="HH51" s="304"/>
      <c r="HI51" s="304"/>
      <c r="HJ51" s="304"/>
      <c r="HK51" s="304"/>
      <c r="HL51" s="304"/>
      <c r="HM51" s="304"/>
      <c r="HN51" s="304"/>
      <c r="HO51" s="304"/>
      <c r="HP51" s="304"/>
      <c r="HQ51" s="304"/>
      <c r="HR51" s="304"/>
      <c r="HS51" s="251"/>
      <c r="HT51" s="251"/>
      <c r="HU51" s="251"/>
      <c r="HV51" s="251"/>
      <c r="HW51" s="251"/>
      <c r="HX51" s="251"/>
      <c r="HY51" s="251"/>
      <c r="HZ51" s="251"/>
      <c r="IA51" s="251"/>
      <c r="IB51" s="251"/>
      <c r="IC51" s="251"/>
      <c r="ID51" s="251"/>
      <c r="IE51" s="251"/>
      <c r="IF51" s="251"/>
      <c r="IG51" s="251"/>
      <c r="IH51" s="251"/>
      <c r="II51" s="251"/>
      <c r="IJ51" s="251"/>
      <c r="IK51" s="251"/>
      <c r="IL51" s="251"/>
    </row>
    <row r="52" s="247" customFormat="1" ht="45" customHeight="1" spans="1:246">
      <c r="A52" s="271" t="s">
        <v>95</v>
      </c>
      <c r="B52" s="269"/>
      <c r="C52" s="269"/>
      <c r="D52" s="269"/>
      <c r="E52" s="269"/>
      <c r="F52" s="269"/>
      <c r="G52" s="269"/>
      <c r="H52" s="269"/>
      <c r="I52" s="269"/>
      <c r="J52" s="289">
        <f>K52+L52</f>
        <v>12175.597</v>
      </c>
      <c r="K52" s="289">
        <f>K53+K54+K55+K56+K57+K58</f>
        <v>7542.497</v>
      </c>
      <c r="L52" s="289">
        <f>L53+L54+L55+L56+L57+L58</f>
        <v>4633.1</v>
      </c>
      <c r="M52" s="290"/>
      <c r="N52" s="291"/>
      <c r="O52" s="291"/>
      <c r="P52" s="293" t="s">
        <v>19</v>
      </c>
      <c r="Q52" s="269"/>
      <c r="R52" s="303" t="e">
        <f>J45-#REF!-K45-L45</f>
        <v>#REF!</v>
      </c>
      <c r="S52" s="304"/>
      <c r="T52" s="304"/>
      <c r="U52" s="304"/>
      <c r="V52" s="304"/>
      <c r="W52" s="304"/>
      <c r="X52" s="304"/>
      <c r="Y52" s="304"/>
      <c r="Z52" s="304"/>
      <c r="AA52" s="304"/>
      <c r="AB52" s="304"/>
      <c r="AC52" s="304"/>
      <c r="AD52" s="304"/>
      <c r="AE52" s="304"/>
      <c r="AF52" s="304"/>
      <c r="AG52" s="304"/>
      <c r="AH52" s="304"/>
      <c r="AI52" s="304"/>
      <c r="AJ52" s="304"/>
      <c r="AK52" s="304"/>
      <c r="AL52" s="304"/>
      <c r="AM52" s="304"/>
      <c r="AN52" s="304"/>
      <c r="AO52" s="304"/>
      <c r="AP52" s="304"/>
      <c r="AQ52" s="304"/>
      <c r="AR52" s="304"/>
      <c r="AS52" s="304"/>
      <c r="AT52" s="304"/>
      <c r="AU52" s="304"/>
      <c r="AV52" s="304"/>
      <c r="AW52" s="304"/>
      <c r="AX52" s="304"/>
      <c r="AY52" s="304"/>
      <c r="AZ52" s="304"/>
      <c r="BA52" s="304"/>
      <c r="BB52" s="304"/>
      <c r="BC52" s="304"/>
      <c r="BD52" s="304"/>
      <c r="BE52" s="304"/>
      <c r="BF52" s="304"/>
      <c r="BG52" s="304"/>
      <c r="BH52" s="304"/>
      <c r="BI52" s="304"/>
      <c r="BJ52" s="304"/>
      <c r="BK52" s="304"/>
      <c r="BL52" s="304"/>
      <c r="BM52" s="304"/>
      <c r="BN52" s="304"/>
      <c r="BO52" s="304"/>
      <c r="BP52" s="304"/>
      <c r="BQ52" s="304"/>
      <c r="BR52" s="304"/>
      <c r="BS52" s="304"/>
      <c r="BT52" s="304"/>
      <c r="BU52" s="304"/>
      <c r="BV52" s="304"/>
      <c r="BW52" s="304"/>
      <c r="BX52" s="304"/>
      <c r="BY52" s="304"/>
      <c r="BZ52" s="304"/>
      <c r="CA52" s="304"/>
      <c r="CB52" s="304"/>
      <c r="CC52" s="304"/>
      <c r="CD52" s="304"/>
      <c r="CE52" s="304"/>
      <c r="CF52" s="304"/>
      <c r="CG52" s="304"/>
      <c r="CH52" s="304"/>
      <c r="CI52" s="304"/>
      <c r="CJ52" s="304"/>
      <c r="CK52" s="304"/>
      <c r="CL52" s="304"/>
      <c r="CM52" s="304"/>
      <c r="CN52" s="304"/>
      <c r="CO52" s="304"/>
      <c r="CP52" s="304"/>
      <c r="CQ52" s="304"/>
      <c r="CR52" s="304"/>
      <c r="CS52" s="304"/>
      <c r="CT52" s="304"/>
      <c r="CU52" s="304"/>
      <c r="CV52" s="304"/>
      <c r="CW52" s="304"/>
      <c r="CX52" s="304"/>
      <c r="CY52" s="304"/>
      <c r="CZ52" s="304"/>
      <c r="DA52" s="304"/>
      <c r="DB52" s="304"/>
      <c r="DC52" s="304"/>
      <c r="DD52" s="304"/>
      <c r="DE52" s="304"/>
      <c r="DF52" s="304"/>
      <c r="DG52" s="304"/>
      <c r="DH52" s="304"/>
      <c r="DI52" s="304"/>
      <c r="DJ52" s="304"/>
      <c r="DK52" s="304"/>
      <c r="DL52" s="304"/>
      <c r="DM52" s="304"/>
      <c r="DN52" s="304"/>
      <c r="DO52" s="304"/>
      <c r="DP52" s="304"/>
      <c r="DQ52" s="304"/>
      <c r="DR52" s="304"/>
      <c r="DS52" s="304"/>
      <c r="DT52" s="304"/>
      <c r="DU52" s="304"/>
      <c r="DV52" s="304"/>
      <c r="DW52" s="304"/>
      <c r="DX52" s="304"/>
      <c r="DY52" s="304"/>
      <c r="DZ52" s="304"/>
      <c r="EA52" s="304"/>
      <c r="EB52" s="304"/>
      <c r="EC52" s="304"/>
      <c r="ED52" s="304"/>
      <c r="EE52" s="304"/>
      <c r="EF52" s="304"/>
      <c r="EG52" s="304"/>
      <c r="EH52" s="304"/>
      <c r="EI52" s="304"/>
      <c r="EJ52" s="304"/>
      <c r="EK52" s="304"/>
      <c r="EL52" s="304"/>
      <c r="EM52" s="304"/>
      <c r="EN52" s="304"/>
      <c r="EO52" s="304"/>
      <c r="EP52" s="304"/>
      <c r="EQ52" s="304"/>
      <c r="ER52" s="304"/>
      <c r="ES52" s="304"/>
      <c r="ET52" s="304"/>
      <c r="EU52" s="304"/>
      <c r="EV52" s="304"/>
      <c r="EW52" s="304"/>
      <c r="EX52" s="304"/>
      <c r="EY52" s="304"/>
      <c r="EZ52" s="304"/>
      <c r="FA52" s="304"/>
      <c r="FB52" s="304"/>
      <c r="FC52" s="304"/>
      <c r="FD52" s="304"/>
      <c r="FE52" s="304"/>
      <c r="FF52" s="304"/>
      <c r="FG52" s="304"/>
      <c r="FH52" s="304"/>
      <c r="FI52" s="304"/>
      <c r="FJ52" s="304"/>
      <c r="FK52" s="304"/>
      <c r="FL52" s="304"/>
      <c r="FM52" s="304"/>
      <c r="FN52" s="304"/>
      <c r="FO52" s="304"/>
      <c r="FP52" s="304"/>
      <c r="FQ52" s="304"/>
      <c r="FR52" s="304"/>
      <c r="FS52" s="304"/>
      <c r="FT52" s="304"/>
      <c r="FU52" s="304"/>
      <c r="FV52" s="304"/>
      <c r="FW52" s="304"/>
      <c r="FX52" s="304"/>
      <c r="FY52" s="304"/>
      <c r="FZ52" s="304"/>
      <c r="GA52" s="304"/>
      <c r="GB52" s="304"/>
      <c r="GC52" s="304"/>
      <c r="GD52" s="304"/>
      <c r="GE52" s="304"/>
      <c r="GF52" s="304"/>
      <c r="GG52" s="304"/>
      <c r="GH52" s="304"/>
      <c r="GI52" s="304"/>
      <c r="GJ52" s="304"/>
      <c r="GK52" s="304"/>
      <c r="GL52" s="304"/>
      <c r="GM52" s="304"/>
      <c r="GN52" s="304"/>
      <c r="GO52" s="304"/>
      <c r="GP52" s="304"/>
      <c r="GQ52" s="304"/>
      <c r="GR52" s="304"/>
      <c r="GS52" s="304"/>
      <c r="GT52" s="304"/>
      <c r="GU52" s="304"/>
      <c r="GV52" s="304"/>
      <c r="GW52" s="304"/>
      <c r="GX52" s="304"/>
      <c r="GY52" s="304"/>
      <c r="GZ52" s="304"/>
      <c r="HA52" s="304"/>
      <c r="HB52" s="304"/>
      <c r="HC52" s="304"/>
      <c r="HD52" s="304"/>
      <c r="HE52" s="304"/>
      <c r="HF52" s="304"/>
      <c r="HG52" s="304"/>
      <c r="HH52" s="304"/>
      <c r="HI52" s="304"/>
      <c r="HJ52" s="304"/>
      <c r="HK52" s="304"/>
      <c r="HL52" s="304"/>
      <c r="HM52" s="304"/>
      <c r="HN52" s="304"/>
      <c r="HO52" s="304"/>
      <c r="HP52" s="304"/>
      <c r="HQ52" s="304"/>
      <c r="HR52" s="304"/>
      <c r="HS52" s="251"/>
      <c r="HT52" s="251"/>
      <c r="HU52" s="251"/>
      <c r="HV52" s="251"/>
      <c r="HW52" s="251"/>
      <c r="HX52" s="251"/>
      <c r="HY52" s="251"/>
      <c r="HZ52" s="251"/>
      <c r="IA52" s="251"/>
      <c r="IB52" s="251"/>
      <c r="IC52" s="251"/>
      <c r="ID52" s="251"/>
      <c r="IE52" s="251"/>
      <c r="IF52" s="251"/>
      <c r="IG52" s="251"/>
      <c r="IH52" s="251"/>
      <c r="II52" s="251"/>
      <c r="IJ52" s="251"/>
      <c r="IK52" s="251"/>
      <c r="IL52" s="251"/>
    </row>
    <row r="53" s="247" customFormat="1" ht="45" customHeight="1" spans="1:246">
      <c r="A53" s="280" t="s">
        <v>96</v>
      </c>
      <c r="B53" s="269" t="s">
        <v>36</v>
      </c>
      <c r="C53" s="269" t="s">
        <v>97</v>
      </c>
      <c r="D53" s="269">
        <v>46</v>
      </c>
      <c r="E53" s="269">
        <v>7</v>
      </c>
      <c r="F53" s="269"/>
      <c r="G53" s="269" t="s">
        <v>98</v>
      </c>
      <c r="H53" s="269"/>
      <c r="I53" s="269"/>
      <c r="J53" s="289">
        <f>K53+L53</f>
        <v>538</v>
      </c>
      <c r="K53" s="289">
        <v>538</v>
      </c>
      <c r="L53" s="289"/>
      <c r="M53" s="290" t="s">
        <v>28</v>
      </c>
      <c r="N53" s="291"/>
      <c r="O53" s="291"/>
      <c r="P53" s="293" t="s">
        <v>99</v>
      </c>
      <c r="Q53" s="269"/>
      <c r="R53" s="303" t="e">
        <f>J46-#REF!-K46-L46</f>
        <v>#REF!</v>
      </c>
      <c r="S53" s="304"/>
      <c r="T53" s="304"/>
      <c r="U53" s="304"/>
      <c r="V53" s="304"/>
      <c r="W53" s="304"/>
      <c r="X53" s="304"/>
      <c r="Y53" s="304"/>
      <c r="Z53" s="304"/>
      <c r="AA53" s="304"/>
      <c r="AB53" s="304"/>
      <c r="AC53" s="304"/>
      <c r="AD53" s="304"/>
      <c r="AE53" s="304"/>
      <c r="AF53" s="304"/>
      <c r="AG53" s="304"/>
      <c r="AH53" s="304"/>
      <c r="AI53" s="304"/>
      <c r="AJ53" s="304"/>
      <c r="AK53" s="304"/>
      <c r="AL53" s="304"/>
      <c r="AM53" s="304"/>
      <c r="AN53" s="304"/>
      <c r="AO53" s="304"/>
      <c r="AP53" s="304"/>
      <c r="AQ53" s="304"/>
      <c r="AR53" s="304"/>
      <c r="AS53" s="304"/>
      <c r="AT53" s="304"/>
      <c r="AU53" s="304"/>
      <c r="AV53" s="304"/>
      <c r="AW53" s="304"/>
      <c r="AX53" s="304"/>
      <c r="AY53" s="304"/>
      <c r="AZ53" s="304"/>
      <c r="BA53" s="304"/>
      <c r="BB53" s="304"/>
      <c r="BC53" s="304"/>
      <c r="BD53" s="304"/>
      <c r="BE53" s="304"/>
      <c r="BF53" s="304"/>
      <c r="BG53" s="304"/>
      <c r="BH53" s="304"/>
      <c r="BI53" s="304"/>
      <c r="BJ53" s="304"/>
      <c r="BK53" s="304"/>
      <c r="BL53" s="304"/>
      <c r="BM53" s="304"/>
      <c r="BN53" s="304"/>
      <c r="BO53" s="304"/>
      <c r="BP53" s="304"/>
      <c r="BQ53" s="304"/>
      <c r="BR53" s="304"/>
      <c r="BS53" s="304"/>
      <c r="BT53" s="304"/>
      <c r="BU53" s="304"/>
      <c r="BV53" s="304"/>
      <c r="BW53" s="304"/>
      <c r="BX53" s="304"/>
      <c r="BY53" s="304"/>
      <c r="BZ53" s="304"/>
      <c r="CA53" s="304"/>
      <c r="CB53" s="304"/>
      <c r="CC53" s="304"/>
      <c r="CD53" s="304"/>
      <c r="CE53" s="304"/>
      <c r="CF53" s="304"/>
      <c r="CG53" s="304"/>
      <c r="CH53" s="304"/>
      <c r="CI53" s="304"/>
      <c r="CJ53" s="304"/>
      <c r="CK53" s="304"/>
      <c r="CL53" s="304"/>
      <c r="CM53" s="304"/>
      <c r="CN53" s="304"/>
      <c r="CO53" s="304"/>
      <c r="CP53" s="304"/>
      <c r="CQ53" s="304"/>
      <c r="CR53" s="304"/>
      <c r="CS53" s="304"/>
      <c r="CT53" s="304"/>
      <c r="CU53" s="304"/>
      <c r="CV53" s="304"/>
      <c r="CW53" s="304"/>
      <c r="CX53" s="304"/>
      <c r="CY53" s="304"/>
      <c r="CZ53" s="304"/>
      <c r="DA53" s="304"/>
      <c r="DB53" s="304"/>
      <c r="DC53" s="304"/>
      <c r="DD53" s="304"/>
      <c r="DE53" s="304"/>
      <c r="DF53" s="304"/>
      <c r="DG53" s="304"/>
      <c r="DH53" s="304"/>
      <c r="DI53" s="304"/>
      <c r="DJ53" s="304"/>
      <c r="DK53" s="304"/>
      <c r="DL53" s="304"/>
      <c r="DM53" s="304"/>
      <c r="DN53" s="304"/>
      <c r="DO53" s="304"/>
      <c r="DP53" s="304"/>
      <c r="DQ53" s="304"/>
      <c r="DR53" s="304"/>
      <c r="DS53" s="304"/>
      <c r="DT53" s="304"/>
      <c r="DU53" s="304"/>
      <c r="DV53" s="304"/>
      <c r="DW53" s="304"/>
      <c r="DX53" s="304"/>
      <c r="DY53" s="304"/>
      <c r="DZ53" s="304"/>
      <c r="EA53" s="304"/>
      <c r="EB53" s="304"/>
      <c r="EC53" s="304"/>
      <c r="ED53" s="304"/>
      <c r="EE53" s="304"/>
      <c r="EF53" s="304"/>
      <c r="EG53" s="304"/>
      <c r="EH53" s="304"/>
      <c r="EI53" s="304"/>
      <c r="EJ53" s="304"/>
      <c r="EK53" s="304"/>
      <c r="EL53" s="304"/>
      <c r="EM53" s="304"/>
      <c r="EN53" s="304"/>
      <c r="EO53" s="304"/>
      <c r="EP53" s="304"/>
      <c r="EQ53" s="304"/>
      <c r="ER53" s="304"/>
      <c r="ES53" s="304"/>
      <c r="ET53" s="304"/>
      <c r="EU53" s="304"/>
      <c r="EV53" s="304"/>
      <c r="EW53" s="304"/>
      <c r="EX53" s="304"/>
      <c r="EY53" s="304"/>
      <c r="EZ53" s="304"/>
      <c r="FA53" s="304"/>
      <c r="FB53" s="304"/>
      <c r="FC53" s="304"/>
      <c r="FD53" s="304"/>
      <c r="FE53" s="304"/>
      <c r="FF53" s="304"/>
      <c r="FG53" s="304"/>
      <c r="FH53" s="304"/>
      <c r="FI53" s="304"/>
      <c r="FJ53" s="304"/>
      <c r="FK53" s="304"/>
      <c r="FL53" s="304"/>
      <c r="FM53" s="304"/>
      <c r="FN53" s="304"/>
      <c r="FO53" s="304"/>
      <c r="FP53" s="304"/>
      <c r="FQ53" s="304"/>
      <c r="FR53" s="304"/>
      <c r="FS53" s="304"/>
      <c r="FT53" s="304"/>
      <c r="FU53" s="304"/>
      <c r="FV53" s="304"/>
      <c r="FW53" s="304"/>
      <c r="FX53" s="304"/>
      <c r="FY53" s="304"/>
      <c r="FZ53" s="304"/>
      <c r="GA53" s="304"/>
      <c r="GB53" s="304"/>
      <c r="GC53" s="304"/>
      <c r="GD53" s="304"/>
      <c r="GE53" s="304"/>
      <c r="GF53" s="304"/>
      <c r="GG53" s="304"/>
      <c r="GH53" s="304"/>
      <c r="GI53" s="304"/>
      <c r="GJ53" s="304"/>
      <c r="GK53" s="304"/>
      <c r="GL53" s="304"/>
      <c r="GM53" s="304"/>
      <c r="GN53" s="304"/>
      <c r="GO53" s="304"/>
      <c r="GP53" s="304"/>
      <c r="GQ53" s="304"/>
      <c r="GR53" s="304"/>
      <c r="GS53" s="304"/>
      <c r="GT53" s="304"/>
      <c r="GU53" s="304"/>
      <c r="GV53" s="304"/>
      <c r="GW53" s="304"/>
      <c r="GX53" s="304"/>
      <c r="GY53" s="304"/>
      <c r="GZ53" s="304"/>
      <c r="HA53" s="304"/>
      <c r="HB53" s="304"/>
      <c r="HC53" s="304"/>
      <c r="HD53" s="304"/>
      <c r="HE53" s="304"/>
      <c r="HF53" s="304"/>
      <c r="HG53" s="304"/>
      <c r="HH53" s="304"/>
      <c r="HI53" s="304"/>
      <c r="HJ53" s="304"/>
      <c r="HK53" s="304"/>
      <c r="HL53" s="304"/>
      <c r="HM53" s="304"/>
      <c r="HN53" s="304"/>
      <c r="HO53" s="304"/>
      <c r="HP53" s="304"/>
      <c r="HQ53" s="304"/>
      <c r="HR53" s="304"/>
      <c r="HS53" s="251"/>
      <c r="HT53" s="251"/>
      <c r="HU53" s="251"/>
      <c r="HV53" s="251"/>
      <c r="HW53" s="251"/>
      <c r="HX53" s="251"/>
      <c r="HY53" s="251"/>
      <c r="HZ53" s="251"/>
      <c r="IA53" s="251"/>
      <c r="IB53" s="251"/>
      <c r="IC53" s="251"/>
      <c r="ID53" s="251"/>
      <c r="IE53" s="251"/>
      <c r="IF53" s="251"/>
      <c r="IG53" s="251"/>
      <c r="IH53" s="251"/>
      <c r="II53" s="251"/>
      <c r="IJ53" s="251"/>
      <c r="IK53" s="251"/>
      <c r="IL53" s="251"/>
    </row>
    <row r="54" s="247" customFormat="1" ht="45" customHeight="1" spans="1:246">
      <c r="A54" s="280" t="s">
        <v>100</v>
      </c>
      <c r="B54" s="269"/>
      <c r="C54" s="269"/>
      <c r="D54" s="269"/>
      <c r="E54" s="269"/>
      <c r="F54" s="269"/>
      <c r="G54" s="269"/>
      <c r="H54" s="269"/>
      <c r="I54" s="269"/>
      <c r="J54" s="289"/>
      <c r="K54" s="289"/>
      <c r="L54" s="289"/>
      <c r="M54" s="290" t="s">
        <v>28</v>
      </c>
      <c r="N54" s="291"/>
      <c r="O54" s="291"/>
      <c r="P54" s="293"/>
      <c r="Q54" s="269"/>
      <c r="R54" s="303" t="e">
        <f>J47-#REF!-K47-L47</f>
        <v>#REF!</v>
      </c>
      <c r="S54" s="304"/>
      <c r="T54" s="304"/>
      <c r="U54" s="304"/>
      <c r="V54" s="304"/>
      <c r="W54" s="304"/>
      <c r="X54" s="304"/>
      <c r="Y54" s="304"/>
      <c r="Z54" s="304"/>
      <c r="AA54" s="304"/>
      <c r="AB54" s="304"/>
      <c r="AC54" s="304"/>
      <c r="AD54" s="304"/>
      <c r="AE54" s="304"/>
      <c r="AF54" s="304"/>
      <c r="AG54" s="304"/>
      <c r="AH54" s="304"/>
      <c r="AI54" s="304"/>
      <c r="AJ54" s="304"/>
      <c r="AK54" s="304"/>
      <c r="AL54" s="304"/>
      <c r="AM54" s="304"/>
      <c r="AN54" s="304"/>
      <c r="AO54" s="304"/>
      <c r="AP54" s="304"/>
      <c r="AQ54" s="304"/>
      <c r="AR54" s="304"/>
      <c r="AS54" s="304"/>
      <c r="AT54" s="304"/>
      <c r="AU54" s="304"/>
      <c r="AV54" s="304"/>
      <c r="AW54" s="304"/>
      <c r="AX54" s="304"/>
      <c r="AY54" s="304"/>
      <c r="AZ54" s="304"/>
      <c r="BA54" s="304"/>
      <c r="BB54" s="304"/>
      <c r="BC54" s="304"/>
      <c r="BD54" s="304"/>
      <c r="BE54" s="304"/>
      <c r="BF54" s="304"/>
      <c r="BG54" s="304"/>
      <c r="BH54" s="304"/>
      <c r="BI54" s="304"/>
      <c r="BJ54" s="304"/>
      <c r="BK54" s="304"/>
      <c r="BL54" s="304"/>
      <c r="BM54" s="304"/>
      <c r="BN54" s="304"/>
      <c r="BO54" s="304"/>
      <c r="BP54" s="304"/>
      <c r="BQ54" s="304"/>
      <c r="BR54" s="304"/>
      <c r="BS54" s="304"/>
      <c r="BT54" s="304"/>
      <c r="BU54" s="304"/>
      <c r="BV54" s="304"/>
      <c r="BW54" s="304"/>
      <c r="BX54" s="304"/>
      <c r="BY54" s="304"/>
      <c r="BZ54" s="304"/>
      <c r="CA54" s="304"/>
      <c r="CB54" s="304"/>
      <c r="CC54" s="304"/>
      <c r="CD54" s="304"/>
      <c r="CE54" s="304"/>
      <c r="CF54" s="304"/>
      <c r="CG54" s="304"/>
      <c r="CH54" s="304"/>
      <c r="CI54" s="304"/>
      <c r="CJ54" s="304"/>
      <c r="CK54" s="304"/>
      <c r="CL54" s="304"/>
      <c r="CM54" s="304"/>
      <c r="CN54" s="304"/>
      <c r="CO54" s="304"/>
      <c r="CP54" s="304"/>
      <c r="CQ54" s="304"/>
      <c r="CR54" s="304"/>
      <c r="CS54" s="304"/>
      <c r="CT54" s="304"/>
      <c r="CU54" s="304"/>
      <c r="CV54" s="304"/>
      <c r="CW54" s="304"/>
      <c r="CX54" s="304"/>
      <c r="CY54" s="304"/>
      <c r="CZ54" s="304"/>
      <c r="DA54" s="304"/>
      <c r="DB54" s="304"/>
      <c r="DC54" s="304"/>
      <c r="DD54" s="304"/>
      <c r="DE54" s="304"/>
      <c r="DF54" s="304"/>
      <c r="DG54" s="304"/>
      <c r="DH54" s="304"/>
      <c r="DI54" s="304"/>
      <c r="DJ54" s="304"/>
      <c r="DK54" s="304"/>
      <c r="DL54" s="304"/>
      <c r="DM54" s="304"/>
      <c r="DN54" s="304"/>
      <c r="DO54" s="304"/>
      <c r="DP54" s="304"/>
      <c r="DQ54" s="304"/>
      <c r="DR54" s="304"/>
      <c r="DS54" s="304"/>
      <c r="DT54" s="304"/>
      <c r="DU54" s="304"/>
      <c r="DV54" s="304"/>
      <c r="DW54" s="304"/>
      <c r="DX54" s="304"/>
      <c r="DY54" s="304"/>
      <c r="DZ54" s="304"/>
      <c r="EA54" s="304"/>
      <c r="EB54" s="304"/>
      <c r="EC54" s="304"/>
      <c r="ED54" s="304"/>
      <c r="EE54" s="304"/>
      <c r="EF54" s="304"/>
      <c r="EG54" s="304"/>
      <c r="EH54" s="304"/>
      <c r="EI54" s="304"/>
      <c r="EJ54" s="304"/>
      <c r="EK54" s="304"/>
      <c r="EL54" s="304"/>
      <c r="EM54" s="304"/>
      <c r="EN54" s="304"/>
      <c r="EO54" s="304"/>
      <c r="EP54" s="304"/>
      <c r="EQ54" s="304"/>
      <c r="ER54" s="304"/>
      <c r="ES54" s="304"/>
      <c r="ET54" s="304"/>
      <c r="EU54" s="304"/>
      <c r="EV54" s="304"/>
      <c r="EW54" s="304"/>
      <c r="EX54" s="304"/>
      <c r="EY54" s="304"/>
      <c r="EZ54" s="304"/>
      <c r="FA54" s="304"/>
      <c r="FB54" s="304"/>
      <c r="FC54" s="304"/>
      <c r="FD54" s="304"/>
      <c r="FE54" s="304"/>
      <c r="FF54" s="304"/>
      <c r="FG54" s="304"/>
      <c r="FH54" s="304"/>
      <c r="FI54" s="304"/>
      <c r="FJ54" s="304"/>
      <c r="FK54" s="304"/>
      <c r="FL54" s="304"/>
      <c r="FM54" s="304"/>
      <c r="FN54" s="304"/>
      <c r="FO54" s="304"/>
      <c r="FP54" s="304"/>
      <c r="FQ54" s="304"/>
      <c r="FR54" s="304"/>
      <c r="FS54" s="304"/>
      <c r="FT54" s="304"/>
      <c r="FU54" s="304"/>
      <c r="FV54" s="304"/>
      <c r="FW54" s="304"/>
      <c r="FX54" s="304"/>
      <c r="FY54" s="304"/>
      <c r="FZ54" s="304"/>
      <c r="GA54" s="304"/>
      <c r="GB54" s="304"/>
      <c r="GC54" s="304"/>
      <c r="GD54" s="304"/>
      <c r="GE54" s="304"/>
      <c r="GF54" s="304"/>
      <c r="GG54" s="304"/>
      <c r="GH54" s="304"/>
      <c r="GI54" s="304"/>
      <c r="GJ54" s="304"/>
      <c r="GK54" s="304"/>
      <c r="GL54" s="304"/>
      <c r="GM54" s="304"/>
      <c r="GN54" s="304"/>
      <c r="GO54" s="304"/>
      <c r="GP54" s="304"/>
      <c r="GQ54" s="304"/>
      <c r="GR54" s="304"/>
      <c r="GS54" s="304"/>
      <c r="GT54" s="304"/>
      <c r="GU54" s="304"/>
      <c r="GV54" s="304"/>
      <c r="GW54" s="304"/>
      <c r="GX54" s="304"/>
      <c r="GY54" s="304"/>
      <c r="GZ54" s="304"/>
      <c r="HA54" s="304"/>
      <c r="HB54" s="304"/>
      <c r="HC54" s="304"/>
      <c r="HD54" s="304"/>
      <c r="HE54" s="304"/>
      <c r="HF54" s="304"/>
      <c r="HG54" s="304"/>
      <c r="HH54" s="304"/>
      <c r="HI54" s="304"/>
      <c r="HJ54" s="304"/>
      <c r="HK54" s="304"/>
      <c r="HL54" s="304"/>
      <c r="HM54" s="304"/>
      <c r="HN54" s="304"/>
      <c r="HO54" s="304"/>
      <c r="HP54" s="304"/>
      <c r="HQ54" s="304"/>
      <c r="HR54" s="304"/>
      <c r="HS54" s="251"/>
      <c r="HT54" s="251"/>
      <c r="HU54" s="251"/>
      <c r="HV54" s="251"/>
      <c r="HW54" s="251"/>
      <c r="HX54" s="251"/>
      <c r="HY54" s="251"/>
      <c r="HZ54" s="251"/>
      <c r="IA54" s="251"/>
      <c r="IB54" s="251"/>
      <c r="IC54" s="251"/>
      <c r="ID54" s="251"/>
      <c r="IE54" s="251"/>
      <c r="IF54" s="251"/>
      <c r="IG54" s="251"/>
      <c r="IH54" s="251"/>
      <c r="II54" s="251"/>
      <c r="IJ54" s="251"/>
      <c r="IK54" s="251"/>
      <c r="IL54" s="251"/>
    </row>
    <row r="55" s="247" customFormat="1" ht="45" customHeight="1" spans="1:246">
      <c r="A55" s="281" t="s">
        <v>101</v>
      </c>
      <c r="B55" s="269" t="s">
        <v>36</v>
      </c>
      <c r="C55" s="269" t="s">
        <v>97</v>
      </c>
      <c r="D55" s="269">
        <v>49</v>
      </c>
      <c r="E55" s="269">
        <v>22</v>
      </c>
      <c r="F55" s="269">
        <v>8</v>
      </c>
      <c r="G55" s="269" t="s">
        <v>102</v>
      </c>
      <c r="H55" s="269">
        <v>947</v>
      </c>
      <c r="I55" s="269">
        <v>4351</v>
      </c>
      <c r="J55" s="289">
        <f t="shared" ref="J55:J60" si="6">K55+L55</f>
        <v>5643.93</v>
      </c>
      <c r="K55" s="289">
        <v>2373.93</v>
      </c>
      <c r="L55" s="289">
        <v>3270</v>
      </c>
      <c r="M55" s="290"/>
      <c r="N55" s="291"/>
      <c r="O55" s="290" t="s">
        <v>28</v>
      </c>
      <c r="P55" s="293" t="s">
        <v>103</v>
      </c>
      <c r="Q55" s="269"/>
      <c r="R55" s="303" t="e">
        <f>J52-#REF!-K52-L52</f>
        <v>#REF!</v>
      </c>
      <c r="S55" s="304"/>
      <c r="T55" s="304"/>
      <c r="U55" s="304"/>
      <c r="V55" s="304"/>
      <c r="W55" s="304"/>
      <c r="X55" s="304"/>
      <c r="Y55" s="304"/>
      <c r="Z55" s="304"/>
      <c r="AA55" s="304"/>
      <c r="AB55" s="304"/>
      <c r="AC55" s="304"/>
      <c r="AD55" s="304"/>
      <c r="AE55" s="304"/>
      <c r="AF55" s="304"/>
      <c r="AG55" s="304"/>
      <c r="AH55" s="304"/>
      <c r="AI55" s="304"/>
      <c r="AJ55" s="304"/>
      <c r="AK55" s="304"/>
      <c r="AL55" s="304"/>
      <c r="AM55" s="304"/>
      <c r="AN55" s="304"/>
      <c r="AO55" s="304"/>
      <c r="AP55" s="304"/>
      <c r="AQ55" s="304"/>
      <c r="AR55" s="304"/>
      <c r="AS55" s="304"/>
      <c r="AT55" s="304"/>
      <c r="AU55" s="304"/>
      <c r="AV55" s="304"/>
      <c r="AW55" s="304"/>
      <c r="AX55" s="304"/>
      <c r="AY55" s="304"/>
      <c r="AZ55" s="304"/>
      <c r="BA55" s="304"/>
      <c r="BB55" s="304"/>
      <c r="BC55" s="304"/>
      <c r="BD55" s="304"/>
      <c r="BE55" s="304"/>
      <c r="BF55" s="304"/>
      <c r="BG55" s="304"/>
      <c r="BH55" s="304"/>
      <c r="BI55" s="304"/>
      <c r="BJ55" s="304"/>
      <c r="BK55" s="304"/>
      <c r="BL55" s="304"/>
      <c r="BM55" s="304"/>
      <c r="BN55" s="304"/>
      <c r="BO55" s="304"/>
      <c r="BP55" s="304"/>
      <c r="BQ55" s="304"/>
      <c r="BR55" s="304"/>
      <c r="BS55" s="304"/>
      <c r="BT55" s="304"/>
      <c r="BU55" s="304"/>
      <c r="BV55" s="304"/>
      <c r="BW55" s="304"/>
      <c r="BX55" s="304"/>
      <c r="BY55" s="304"/>
      <c r="BZ55" s="304"/>
      <c r="CA55" s="304"/>
      <c r="CB55" s="304"/>
      <c r="CC55" s="304"/>
      <c r="CD55" s="304"/>
      <c r="CE55" s="304"/>
      <c r="CF55" s="304"/>
      <c r="CG55" s="304"/>
      <c r="CH55" s="304"/>
      <c r="CI55" s="304"/>
      <c r="CJ55" s="304"/>
      <c r="CK55" s="304"/>
      <c r="CL55" s="304"/>
      <c r="CM55" s="304"/>
      <c r="CN55" s="304"/>
      <c r="CO55" s="304"/>
      <c r="CP55" s="304"/>
      <c r="CQ55" s="304"/>
      <c r="CR55" s="304"/>
      <c r="CS55" s="304"/>
      <c r="CT55" s="304"/>
      <c r="CU55" s="304"/>
      <c r="CV55" s="304"/>
      <c r="CW55" s="304"/>
      <c r="CX55" s="304"/>
      <c r="CY55" s="304"/>
      <c r="CZ55" s="304"/>
      <c r="DA55" s="304"/>
      <c r="DB55" s="304"/>
      <c r="DC55" s="304"/>
      <c r="DD55" s="304"/>
      <c r="DE55" s="304"/>
      <c r="DF55" s="304"/>
      <c r="DG55" s="304"/>
      <c r="DH55" s="304"/>
      <c r="DI55" s="304"/>
      <c r="DJ55" s="304"/>
      <c r="DK55" s="304"/>
      <c r="DL55" s="304"/>
      <c r="DM55" s="304"/>
      <c r="DN55" s="304"/>
      <c r="DO55" s="304"/>
      <c r="DP55" s="304"/>
      <c r="DQ55" s="304"/>
      <c r="DR55" s="304"/>
      <c r="DS55" s="304"/>
      <c r="DT55" s="304"/>
      <c r="DU55" s="304"/>
      <c r="DV55" s="304"/>
      <c r="DW55" s="304"/>
      <c r="DX55" s="304"/>
      <c r="DY55" s="304"/>
      <c r="DZ55" s="304"/>
      <c r="EA55" s="304"/>
      <c r="EB55" s="304"/>
      <c r="EC55" s="304"/>
      <c r="ED55" s="304"/>
      <c r="EE55" s="304"/>
      <c r="EF55" s="304"/>
      <c r="EG55" s="304"/>
      <c r="EH55" s="304"/>
      <c r="EI55" s="304"/>
      <c r="EJ55" s="304"/>
      <c r="EK55" s="304"/>
      <c r="EL55" s="304"/>
      <c r="EM55" s="304"/>
      <c r="EN55" s="304"/>
      <c r="EO55" s="304"/>
      <c r="EP55" s="304"/>
      <c r="EQ55" s="304"/>
      <c r="ER55" s="304"/>
      <c r="ES55" s="304"/>
      <c r="ET55" s="304"/>
      <c r="EU55" s="304"/>
      <c r="EV55" s="304"/>
      <c r="EW55" s="304"/>
      <c r="EX55" s="304"/>
      <c r="EY55" s="304"/>
      <c r="EZ55" s="304"/>
      <c r="FA55" s="304"/>
      <c r="FB55" s="304"/>
      <c r="FC55" s="304"/>
      <c r="FD55" s="304"/>
      <c r="FE55" s="304"/>
      <c r="FF55" s="304"/>
      <c r="FG55" s="304"/>
      <c r="FH55" s="304"/>
      <c r="FI55" s="304"/>
      <c r="FJ55" s="304"/>
      <c r="FK55" s="304"/>
      <c r="FL55" s="304"/>
      <c r="FM55" s="304"/>
      <c r="FN55" s="304"/>
      <c r="FO55" s="304"/>
      <c r="FP55" s="304"/>
      <c r="FQ55" s="304"/>
      <c r="FR55" s="304"/>
      <c r="FS55" s="304"/>
      <c r="FT55" s="304"/>
      <c r="FU55" s="304"/>
      <c r="FV55" s="304"/>
      <c r="FW55" s="304"/>
      <c r="FX55" s="304"/>
      <c r="FY55" s="304"/>
      <c r="FZ55" s="304"/>
      <c r="GA55" s="304"/>
      <c r="GB55" s="304"/>
      <c r="GC55" s="304"/>
      <c r="GD55" s="304"/>
      <c r="GE55" s="304"/>
      <c r="GF55" s="304"/>
      <c r="GG55" s="304"/>
      <c r="GH55" s="304"/>
      <c r="GI55" s="304"/>
      <c r="GJ55" s="304"/>
      <c r="GK55" s="304"/>
      <c r="GL55" s="304"/>
      <c r="GM55" s="304"/>
      <c r="GN55" s="304"/>
      <c r="GO55" s="304"/>
      <c r="GP55" s="304"/>
      <c r="GQ55" s="304"/>
      <c r="GR55" s="304"/>
      <c r="GS55" s="304"/>
      <c r="GT55" s="304"/>
      <c r="GU55" s="304"/>
      <c r="GV55" s="304"/>
      <c r="GW55" s="304"/>
      <c r="GX55" s="304"/>
      <c r="GY55" s="304"/>
      <c r="GZ55" s="304"/>
      <c r="HA55" s="304"/>
      <c r="HB55" s="304"/>
      <c r="HC55" s="304"/>
      <c r="HD55" s="304"/>
      <c r="HE55" s="304"/>
      <c r="HF55" s="304"/>
      <c r="HG55" s="304"/>
      <c r="HH55" s="304"/>
      <c r="HI55" s="304"/>
      <c r="HJ55" s="304"/>
      <c r="HK55" s="304"/>
      <c r="HL55" s="304"/>
      <c r="HM55" s="304"/>
      <c r="HN55" s="304"/>
      <c r="HO55" s="304"/>
      <c r="HP55" s="304"/>
      <c r="HQ55" s="304"/>
      <c r="HR55" s="304"/>
      <c r="HS55" s="251"/>
      <c r="HT55" s="251"/>
      <c r="HU55" s="251"/>
      <c r="HV55" s="251"/>
      <c r="HW55" s="251"/>
      <c r="HX55" s="251"/>
      <c r="HY55" s="251"/>
      <c r="HZ55" s="251"/>
      <c r="IA55" s="251"/>
      <c r="IB55" s="251"/>
      <c r="IC55" s="251"/>
      <c r="ID55" s="251"/>
      <c r="IE55" s="251"/>
      <c r="IF55" s="251"/>
      <c r="IG55" s="251"/>
      <c r="IH55" s="251"/>
      <c r="II55" s="251"/>
      <c r="IJ55" s="251"/>
      <c r="IK55" s="251"/>
      <c r="IL55" s="251"/>
    </row>
    <row r="56" s="247" customFormat="1" ht="45" customHeight="1" spans="1:246">
      <c r="A56" s="280" t="s">
        <v>104</v>
      </c>
      <c r="B56" s="269" t="s">
        <v>36</v>
      </c>
      <c r="C56" s="269" t="s">
        <v>105</v>
      </c>
      <c r="D56" s="269">
        <v>6</v>
      </c>
      <c r="E56" s="269">
        <v>5</v>
      </c>
      <c r="F56" s="269"/>
      <c r="G56" s="269" t="s">
        <v>106</v>
      </c>
      <c r="H56" s="269"/>
      <c r="I56" s="269"/>
      <c r="J56" s="289">
        <f t="shared" si="6"/>
        <v>4776.767</v>
      </c>
      <c r="K56" s="289">
        <v>3976.767</v>
      </c>
      <c r="L56" s="289">
        <v>800</v>
      </c>
      <c r="M56" s="290" t="s">
        <v>28</v>
      </c>
      <c r="N56" s="291"/>
      <c r="O56" s="291"/>
      <c r="P56" s="293" t="s">
        <v>107</v>
      </c>
      <c r="Q56" s="269"/>
      <c r="R56" s="303" t="e">
        <f>J53-#REF!-K53-L53</f>
        <v>#REF!</v>
      </c>
      <c r="S56" s="304"/>
      <c r="T56" s="304"/>
      <c r="U56" s="304"/>
      <c r="V56" s="304"/>
      <c r="W56" s="304"/>
      <c r="X56" s="304"/>
      <c r="Y56" s="304"/>
      <c r="Z56" s="304"/>
      <c r="AA56" s="304"/>
      <c r="AB56" s="304"/>
      <c r="AC56" s="304"/>
      <c r="AD56" s="304"/>
      <c r="AE56" s="304"/>
      <c r="AF56" s="304"/>
      <c r="AG56" s="304"/>
      <c r="AH56" s="304"/>
      <c r="AI56" s="304"/>
      <c r="AJ56" s="304"/>
      <c r="AK56" s="304"/>
      <c r="AL56" s="304"/>
      <c r="AM56" s="304"/>
      <c r="AN56" s="304"/>
      <c r="AO56" s="304"/>
      <c r="AP56" s="304"/>
      <c r="AQ56" s="304"/>
      <c r="AR56" s="304"/>
      <c r="AS56" s="304"/>
      <c r="AT56" s="304"/>
      <c r="AU56" s="304"/>
      <c r="AV56" s="304"/>
      <c r="AW56" s="304"/>
      <c r="AX56" s="304"/>
      <c r="AY56" s="304"/>
      <c r="AZ56" s="304"/>
      <c r="BA56" s="304"/>
      <c r="BB56" s="304"/>
      <c r="BC56" s="304"/>
      <c r="BD56" s="304"/>
      <c r="BE56" s="304"/>
      <c r="BF56" s="304"/>
      <c r="BG56" s="304"/>
      <c r="BH56" s="304"/>
      <c r="BI56" s="304"/>
      <c r="BJ56" s="304"/>
      <c r="BK56" s="304"/>
      <c r="BL56" s="304"/>
      <c r="BM56" s="304"/>
      <c r="BN56" s="304"/>
      <c r="BO56" s="304"/>
      <c r="BP56" s="304"/>
      <c r="BQ56" s="304"/>
      <c r="BR56" s="304"/>
      <c r="BS56" s="304"/>
      <c r="BT56" s="304"/>
      <c r="BU56" s="304"/>
      <c r="BV56" s="304"/>
      <c r="BW56" s="304"/>
      <c r="BX56" s="304"/>
      <c r="BY56" s="304"/>
      <c r="BZ56" s="304"/>
      <c r="CA56" s="304"/>
      <c r="CB56" s="304"/>
      <c r="CC56" s="304"/>
      <c r="CD56" s="304"/>
      <c r="CE56" s="304"/>
      <c r="CF56" s="304"/>
      <c r="CG56" s="304"/>
      <c r="CH56" s="304"/>
      <c r="CI56" s="304"/>
      <c r="CJ56" s="304"/>
      <c r="CK56" s="304"/>
      <c r="CL56" s="304"/>
      <c r="CM56" s="304"/>
      <c r="CN56" s="304"/>
      <c r="CO56" s="304"/>
      <c r="CP56" s="304"/>
      <c r="CQ56" s="304"/>
      <c r="CR56" s="304"/>
      <c r="CS56" s="304"/>
      <c r="CT56" s="304"/>
      <c r="CU56" s="304"/>
      <c r="CV56" s="304"/>
      <c r="CW56" s="304"/>
      <c r="CX56" s="304"/>
      <c r="CY56" s="304"/>
      <c r="CZ56" s="304"/>
      <c r="DA56" s="304"/>
      <c r="DB56" s="304"/>
      <c r="DC56" s="304"/>
      <c r="DD56" s="304"/>
      <c r="DE56" s="304"/>
      <c r="DF56" s="304"/>
      <c r="DG56" s="304"/>
      <c r="DH56" s="304"/>
      <c r="DI56" s="304"/>
      <c r="DJ56" s="304"/>
      <c r="DK56" s="304"/>
      <c r="DL56" s="304"/>
      <c r="DM56" s="304"/>
      <c r="DN56" s="304"/>
      <c r="DO56" s="304"/>
      <c r="DP56" s="304"/>
      <c r="DQ56" s="304"/>
      <c r="DR56" s="304"/>
      <c r="DS56" s="304"/>
      <c r="DT56" s="304"/>
      <c r="DU56" s="304"/>
      <c r="DV56" s="304"/>
      <c r="DW56" s="304"/>
      <c r="DX56" s="304"/>
      <c r="DY56" s="304"/>
      <c r="DZ56" s="304"/>
      <c r="EA56" s="304"/>
      <c r="EB56" s="304"/>
      <c r="EC56" s="304"/>
      <c r="ED56" s="304"/>
      <c r="EE56" s="304"/>
      <c r="EF56" s="304"/>
      <c r="EG56" s="304"/>
      <c r="EH56" s="304"/>
      <c r="EI56" s="304"/>
      <c r="EJ56" s="304"/>
      <c r="EK56" s="304"/>
      <c r="EL56" s="304"/>
      <c r="EM56" s="304"/>
      <c r="EN56" s="304"/>
      <c r="EO56" s="304"/>
      <c r="EP56" s="304"/>
      <c r="EQ56" s="304"/>
      <c r="ER56" s="304"/>
      <c r="ES56" s="304"/>
      <c r="ET56" s="304"/>
      <c r="EU56" s="304"/>
      <c r="EV56" s="304"/>
      <c r="EW56" s="304"/>
      <c r="EX56" s="304"/>
      <c r="EY56" s="304"/>
      <c r="EZ56" s="304"/>
      <c r="FA56" s="304"/>
      <c r="FB56" s="304"/>
      <c r="FC56" s="304"/>
      <c r="FD56" s="304"/>
      <c r="FE56" s="304"/>
      <c r="FF56" s="304"/>
      <c r="FG56" s="304"/>
      <c r="FH56" s="304"/>
      <c r="FI56" s="304"/>
      <c r="FJ56" s="304"/>
      <c r="FK56" s="304"/>
      <c r="FL56" s="304"/>
      <c r="FM56" s="304"/>
      <c r="FN56" s="304"/>
      <c r="FO56" s="304"/>
      <c r="FP56" s="304"/>
      <c r="FQ56" s="304"/>
      <c r="FR56" s="304"/>
      <c r="FS56" s="304"/>
      <c r="FT56" s="304"/>
      <c r="FU56" s="304"/>
      <c r="FV56" s="304"/>
      <c r="FW56" s="304"/>
      <c r="FX56" s="304"/>
      <c r="FY56" s="304"/>
      <c r="FZ56" s="304"/>
      <c r="GA56" s="304"/>
      <c r="GB56" s="304"/>
      <c r="GC56" s="304"/>
      <c r="GD56" s="304"/>
      <c r="GE56" s="304"/>
      <c r="GF56" s="304"/>
      <c r="GG56" s="304"/>
      <c r="GH56" s="304"/>
      <c r="GI56" s="304"/>
      <c r="GJ56" s="304"/>
      <c r="GK56" s="304"/>
      <c r="GL56" s="304"/>
      <c r="GM56" s="304"/>
      <c r="GN56" s="304"/>
      <c r="GO56" s="304"/>
      <c r="GP56" s="304"/>
      <c r="GQ56" s="304"/>
      <c r="GR56" s="304"/>
      <c r="GS56" s="304"/>
      <c r="GT56" s="304"/>
      <c r="GU56" s="304"/>
      <c r="GV56" s="304"/>
      <c r="GW56" s="304"/>
      <c r="GX56" s="304"/>
      <c r="GY56" s="304"/>
      <c r="GZ56" s="304"/>
      <c r="HA56" s="304"/>
      <c r="HB56" s="304"/>
      <c r="HC56" s="304"/>
      <c r="HD56" s="304"/>
      <c r="HE56" s="304"/>
      <c r="HF56" s="304"/>
      <c r="HG56" s="304"/>
      <c r="HH56" s="304"/>
      <c r="HI56" s="304"/>
      <c r="HJ56" s="304"/>
      <c r="HK56" s="304"/>
      <c r="HL56" s="304"/>
      <c r="HM56" s="304"/>
      <c r="HN56" s="304"/>
      <c r="HO56" s="304"/>
      <c r="HP56" s="304"/>
      <c r="HQ56" s="304"/>
      <c r="HR56" s="304"/>
      <c r="HS56" s="251"/>
      <c r="HT56" s="251"/>
      <c r="HU56" s="251"/>
      <c r="HV56" s="251"/>
      <c r="HW56" s="251"/>
      <c r="HX56" s="251"/>
      <c r="HY56" s="251"/>
      <c r="HZ56" s="251"/>
      <c r="IA56" s="251"/>
      <c r="IB56" s="251"/>
      <c r="IC56" s="251"/>
      <c r="ID56" s="251"/>
      <c r="IE56" s="251"/>
      <c r="IF56" s="251"/>
      <c r="IG56" s="251"/>
      <c r="IH56" s="251"/>
      <c r="II56" s="251"/>
      <c r="IJ56" s="251"/>
      <c r="IK56" s="251"/>
      <c r="IL56" s="251"/>
    </row>
    <row r="57" s="247" customFormat="1" ht="45" customHeight="1" spans="1:246">
      <c r="A57" s="280" t="s">
        <v>108</v>
      </c>
      <c r="B57" s="269" t="s">
        <v>36</v>
      </c>
      <c r="C57" s="269" t="s">
        <v>105</v>
      </c>
      <c r="D57" s="269">
        <v>800</v>
      </c>
      <c r="E57" s="269">
        <v>200</v>
      </c>
      <c r="F57" s="269">
        <v>400</v>
      </c>
      <c r="G57" s="269" t="s">
        <v>109</v>
      </c>
      <c r="H57" s="269">
        <v>800</v>
      </c>
      <c r="I57" s="269">
        <v>3360</v>
      </c>
      <c r="J57" s="289">
        <f t="shared" si="6"/>
        <v>232</v>
      </c>
      <c r="K57" s="289">
        <v>91</v>
      </c>
      <c r="L57" s="289">
        <v>141</v>
      </c>
      <c r="M57" s="290" t="s">
        <v>28</v>
      </c>
      <c r="N57" s="291"/>
      <c r="O57" s="291"/>
      <c r="P57" s="293" t="s">
        <v>110</v>
      </c>
      <c r="Q57" s="269"/>
      <c r="R57" s="303" t="e">
        <f>J54-#REF!-K54-L54</f>
        <v>#REF!</v>
      </c>
      <c r="S57" s="304"/>
      <c r="T57" s="304"/>
      <c r="U57" s="304"/>
      <c r="V57" s="304"/>
      <c r="W57" s="304"/>
      <c r="X57" s="304"/>
      <c r="Y57" s="304"/>
      <c r="Z57" s="304"/>
      <c r="AA57" s="304"/>
      <c r="AB57" s="304"/>
      <c r="AC57" s="304"/>
      <c r="AD57" s="304"/>
      <c r="AE57" s="304"/>
      <c r="AF57" s="304"/>
      <c r="AG57" s="304"/>
      <c r="AH57" s="304"/>
      <c r="AI57" s="304"/>
      <c r="AJ57" s="304"/>
      <c r="AK57" s="304"/>
      <c r="AL57" s="304"/>
      <c r="AM57" s="304"/>
      <c r="AN57" s="304"/>
      <c r="AO57" s="304"/>
      <c r="AP57" s="304"/>
      <c r="AQ57" s="304"/>
      <c r="AR57" s="304"/>
      <c r="AS57" s="304"/>
      <c r="AT57" s="304"/>
      <c r="AU57" s="304"/>
      <c r="AV57" s="304"/>
      <c r="AW57" s="304"/>
      <c r="AX57" s="304"/>
      <c r="AY57" s="304"/>
      <c r="AZ57" s="304"/>
      <c r="BA57" s="304"/>
      <c r="BB57" s="304"/>
      <c r="BC57" s="304"/>
      <c r="BD57" s="304"/>
      <c r="BE57" s="304"/>
      <c r="BF57" s="304"/>
      <c r="BG57" s="304"/>
      <c r="BH57" s="304"/>
      <c r="BI57" s="304"/>
      <c r="BJ57" s="304"/>
      <c r="BK57" s="304"/>
      <c r="BL57" s="304"/>
      <c r="BM57" s="304"/>
      <c r="BN57" s="304"/>
      <c r="BO57" s="304"/>
      <c r="BP57" s="304"/>
      <c r="BQ57" s="304"/>
      <c r="BR57" s="304"/>
      <c r="BS57" s="304"/>
      <c r="BT57" s="304"/>
      <c r="BU57" s="304"/>
      <c r="BV57" s="304"/>
      <c r="BW57" s="304"/>
      <c r="BX57" s="304"/>
      <c r="BY57" s="304"/>
      <c r="BZ57" s="304"/>
      <c r="CA57" s="304"/>
      <c r="CB57" s="304"/>
      <c r="CC57" s="304"/>
      <c r="CD57" s="304"/>
      <c r="CE57" s="304"/>
      <c r="CF57" s="304"/>
      <c r="CG57" s="304"/>
      <c r="CH57" s="304"/>
      <c r="CI57" s="304"/>
      <c r="CJ57" s="304"/>
      <c r="CK57" s="304"/>
      <c r="CL57" s="304"/>
      <c r="CM57" s="304"/>
      <c r="CN57" s="304"/>
      <c r="CO57" s="304"/>
      <c r="CP57" s="304"/>
      <c r="CQ57" s="304"/>
      <c r="CR57" s="304"/>
      <c r="CS57" s="304"/>
      <c r="CT57" s="304"/>
      <c r="CU57" s="304"/>
      <c r="CV57" s="304"/>
      <c r="CW57" s="304"/>
      <c r="CX57" s="304"/>
      <c r="CY57" s="304"/>
      <c r="CZ57" s="304"/>
      <c r="DA57" s="304"/>
      <c r="DB57" s="304"/>
      <c r="DC57" s="304"/>
      <c r="DD57" s="304"/>
      <c r="DE57" s="304"/>
      <c r="DF57" s="304"/>
      <c r="DG57" s="304"/>
      <c r="DH57" s="304"/>
      <c r="DI57" s="304"/>
      <c r="DJ57" s="304"/>
      <c r="DK57" s="304"/>
      <c r="DL57" s="304"/>
      <c r="DM57" s="304"/>
      <c r="DN57" s="304"/>
      <c r="DO57" s="304"/>
      <c r="DP57" s="304"/>
      <c r="DQ57" s="304"/>
      <c r="DR57" s="304"/>
      <c r="DS57" s="304"/>
      <c r="DT57" s="304"/>
      <c r="DU57" s="304"/>
      <c r="DV57" s="304"/>
      <c r="DW57" s="304"/>
      <c r="DX57" s="304"/>
      <c r="DY57" s="304"/>
      <c r="DZ57" s="304"/>
      <c r="EA57" s="304"/>
      <c r="EB57" s="304"/>
      <c r="EC57" s="304"/>
      <c r="ED57" s="304"/>
      <c r="EE57" s="304"/>
      <c r="EF57" s="304"/>
      <c r="EG57" s="304"/>
      <c r="EH57" s="304"/>
      <c r="EI57" s="304"/>
      <c r="EJ57" s="304"/>
      <c r="EK57" s="304"/>
      <c r="EL57" s="304"/>
      <c r="EM57" s="304"/>
      <c r="EN57" s="304"/>
      <c r="EO57" s="304"/>
      <c r="EP57" s="304"/>
      <c r="EQ57" s="304"/>
      <c r="ER57" s="304"/>
      <c r="ES57" s="304"/>
      <c r="ET57" s="304"/>
      <c r="EU57" s="304"/>
      <c r="EV57" s="304"/>
      <c r="EW57" s="304"/>
      <c r="EX57" s="304"/>
      <c r="EY57" s="304"/>
      <c r="EZ57" s="304"/>
      <c r="FA57" s="304"/>
      <c r="FB57" s="304"/>
      <c r="FC57" s="304"/>
      <c r="FD57" s="304"/>
      <c r="FE57" s="304"/>
      <c r="FF57" s="304"/>
      <c r="FG57" s="304"/>
      <c r="FH57" s="304"/>
      <c r="FI57" s="304"/>
      <c r="FJ57" s="304"/>
      <c r="FK57" s="304"/>
      <c r="FL57" s="304"/>
      <c r="FM57" s="304"/>
      <c r="FN57" s="304"/>
      <c r="FO57" s="304"/>
      <c r="FP57" s="304"/>
      <c r="FQ57" s="304"/>
      <c r="FR57" s="304"/>
      <c r="FS57" s="304"/>
      <c r="FT57" s="304"/>
      <c r="FU57" s="304"/>
      <c r="FV57" s="304"/>
      <c r="FW57" s="304"/>
      <c r="FX57" s="304"/>
      <c r="FY57" s="304"/>
      <c r="FZ57" s="304"/>
      <c r="GA57" s="304"/>
      <c r="GB57" s="304"/>
      <c r="GC57" s="304"/>
      <c r="GD57" s="304"/>
      <c r="GE57" s="304"/>
      <c r="GF57" s="304"/>
      <c r="GG57" s="304"/>
      <c r="GH57" s="304"/>
      <c r="GI57" s="304"/>
      <c r="GJ57" s="304"/>
      <c r="GK57" s="304"/>
      <c r="GL57" s="304"/>
      <c r="GM57" s="304"/>
      <c r="GN57" s="304"/>
      <c r="GO57" s="304"/>
      <c r="GP57" s="304"/>
      <c r="GQ57" s="304"/>
      <c r="GR57" s="304"/>
      <c r="GS57" s="304"/>
      <c r="GT57" s="304"/>
      <c r="GU57" s="304"/>
      <c r="GV57" s="304"/>
      <c r="GW57" s="304"/>
      <c r="GX57" s="304"/>
      <c r="GY57" s="304"/>
      <c r="GZ57" s="304"/>
      <c r="HA57" s="304"/>
      <c r="HB57" s="304"/>
      <c r="HC57" s="304"/>
      <c r="HD57" s="304"/>
      <c r="HE57" s="304"/>
      <c r="HF57" s="304"/>
      <c r="HG57" s="304"/>
      <c r="HH57" s="304"/>
      <c r="HI57" s="304"/>
      <c r="HJ57" s="304"/>
      <c r="HK57" s="304"/>
      <c r="HL57" s="304"/>
      <c r="HM57" s="304"/>
      <c r="HN57" s="304"/>
      <c r="HO57" s="304"/>
      <c r="HP57" s="304"/>
      <c r="HQ57" s="304"/>
      <c r="HR57" s="304"/>
      <c r="HS57" s="251"/>
      <c r="HT57" s="251"/>
      <c r="HU57" s="251"/>
      <c r="HV57" s="251"/>
      <c r="HW57" s="251"/>
      <c r="HX57" s="251"/>
      <c r="HY57" s="251"/>
      <c r="HZ57" s="251"/>
      <c r="IA57" s="251"/>
      <c r="IB57" s="251"/>
      <c r="IC57" s="251"/>
      <c r="ID57" s="251"/>
      <c r="IE57" s="251"/>
      <c r="IF57" s="251"/>
      <c r="IG57" s="251"/>
      <c r="IH57" s="251"/>
      <c r="II57" s="251"/>
      <c r="IJ57" s="251"/>
      <c r="IK57" s="251"/>
      <c r="IL57" s="251"/>
    </row>
    <row r="58" s="247" customFormat="1" ht="45" customHeight="1" spans="1:246">
      <c r="A58" s="282" t="s">
        <v>111</v>
      </c>
      <c r="B58" s="269" t="s">
        <v>36</v>
      </c>
      <c r="C58" s="269" t="s">
        <v>97</v>
      </c>
      <c r="D58" s="269">
        <v>8442</v>
      </c>
      <c r="E58" s="269">
        <v>2814</v>
      </c>
      <c r="F58" s="269">
        <v>2814</v>
      </c>
      <c r="G58" s="269" t="s">
        <v>112</v>
      </c>
      <c r="H58" s="269"/>
      <c r="I58" s="269"/>
      <c r="J58" s="289">
        <f t="shared" si="6"/>
        <v>984.9</v>
      </c>
      <c r="K58" s="289">
        <v>562.8</v>
      </c>
      <c r="L58" s="289">
        <v>422.1</v>
      </c>
      <c r="M58" s="290" t="s">
        <v>28</v>
      </c>
      <c r="N58" s="291"/>
      <c r="O58" s="291"/>
      <c r="P58" s="293" t="s">
        <v>107</v>
      </c>
      <c r="Q58" s="269"/>
      <c r="R58" s="303" t="e">
        <f>J56-#REF!-K56-L56</f>
        <v>#REF!</v>
      </c>
      <c r="S58" s="304"/>
      <c r="T58" s="304"/>
      <c r="U58" s="304"/>
      <c r="V58" s="304"/>
      <c r="W58" s="304"/>
      <c r="X58" s="304"/>
      <c r="Y58" s="304"/>
      <c r="Z58" s="304"/>
      <c r="AA58" s="304"/>
      <c r="AB58" s="304"/>
      <c r="AC58" s="304"/>
      <c r="AD58" s="304"/>
      <c r="AE58" s="304"/>
      <c r="AF58" s="304"/>
      <c r="AG58" s="304"/>
      <c r="AH58" s="304"/>
      <c r="AI58" s="304"/>
      <c r="AJ58" s="304"/>
      <c r="AK58" s="304"/>
      <c r="AL58" s="304"/>
      <c r="AM58" s="304"/>
      <c r="AN58" s="304"/>
      <c r="AO58" s="304"/>
      <c r="AP58" s="304"/>
      <c r="AQ58" s="304"/>
      <c r="AR58" s="304"/>
      <c r="AS58" s="304"/>
      <c r="AT58" s="304"/>
      <c r="AU58" s="304"/>
      <c r="AV58" s="304"/>
      <c r="AW58" s="304"/>
      <c r="AX58" s="304"/>
      <c r="AY58" s="304"/>
      <c r="AZ58" s="304"/>
      <c r="BA58" s="304"/>
      <c r="BB58" s="304"/>
      <c r="BC58" s="304"/>
      <c r="BD58" s="304"/>
      <c r="BE58" s="304"/>
      <c r="BF58" s="304"/>
      <c r="BG58" s="304"/>
      <c r="BH58" s="304"/>
      <c r="BI58" s="304"/>
      <c r="BJ58" s="304"/>
      <c r="BK58" s="304"/>
      <c r="BL58" s="304"/>
      <c r="BM58" s="304"/>
      <c r="BN58" s="304"/>
      <c r="BO58" s="304"/>
      <c r="BP58" s="304"/>
      <c r="BQ58" s="304"/>
      <c r="BR58" s="304"/>
      <c r="BS58" s="304"/>
      <c r="BT58" s="304"/>
      <c r="BU58" s="304"/>
      <c r="BV58" s="304"/>
      <c r="BW58" s="304"/>
      <c r="BX58" s="304"/>
      <c r="BY58" s="304"/>
      <c r="BZ58" s="304"/>
      <c r="CA58" s="304"/>
      <c r="CB58" s="304"/>
      <c r="CC58" s="304"/>
      <c r="CD58" s="304"/>
      <c r="CE58" s="304"/>
      <c r="CF58" s="304"/>
      <c r="CG58" s="304"/>
      <c r="CH58" s="304"/>
      <c r="CI58" s="304"/>
      <c r="CJ58" s="304"/>
      <c r="CK58" s="304"/>
      <c r="CL58" s="304"/>
      <c r="CM58" s="304"/>
      <c r="CN58" s="304"/>
      <c r="CO58" s="304"/>
      <c r="CP58" s="304"/>
      <c r="CQ58" s="304"/>
      <c r="CR58" s="304"/>
      <c r="CS58" s="304"/>
      <c r="CT58" s="304"/>
      <c r="CU58" s="304"/>
      <c r="CV58" s="304"/>
      <c r="CW58" s="304"/>
      <c r="CX58" s="304"/>
      <c r="CY58" s="304"/>
      <c r="CZ58" s="304"/>
      <c r="DA58" s="304"/>
      <c r="DB58" s="304"/>
      <c r="DC58" s="304"/>
      <c r="DD58" s="304"/>
      <c r="DE58" s="304"/>
      <c r="DF58" s="304"/>
      <c r="DG58" s="304"/>
      <c r="DH58" s="304"/>
      <c r="DI58" s="304"/>
      <c r="DJ58" s="304"/>
      <c r="DK58" s="304"/>
      <c r="DL58" s="304"/>
      <c r="DM58" s="304"/>
      <c r="DN58" s="304"/>
      <c r="DO58" s="304"/>
      <c r="DP58" s="304"/>
      <c r="DQ58" s="304"/>
      <c r="DR58" s="304"/>
      <c r="DS58" s="304"/>
      <c r="DT58" s="304"/>
      <c r="DU58" s="304"/>
      <c r="DV58" s="304"/>
      <c r="DW58" s="304"/>
      <c r="DX58" s="304"/>
      <c r="DY58" s="304"/>
      <c r="DZ58" s="304"/>
      <c r="EA58" s="304"/>
      <c r="EB58" s="304"/>
      <c r="EC58" s="304"/>
      <c r="ED58" s="304"/>
      <c r="EE58" s="304"/>
      <c r="EF58" s="304"/>
      <c r="EG58" s="304"/>
      <c r="EH58" s="304"/>
      <c r="EI58" s="304"/>
      <c r="EJ58" s="304"/>
      <c r="EK58" s="304"/>
      <c r="EL58" s="304"/>
      <c r="EM58" s="304"/>
      <c r="EN58" s="304"/>
      <c r="EO58" s="304"/>
      <c r="EP58" s="304"/>
      <c r="EQ58" s="304"/>
      <c r="ER58" s="304"/>
      <c r="ES58" s="304"/>
      <c r="ET58" s="304"/>
      <c r="EU58" s="304"/>
      <c r="EV58" s="304"/>
      <c r="EW58" s="304"/>
      <c r="EX58" s="304"/>
      <c r="EY58" s="304"/>
      <c r="EZ58" s="304"/>
      <c r="FA58" s="304"/>
      <c r="FB58" s="304"/>
      <c r="FC58" s="304"/>
      <c r="FD58" s="304"/>
      <c r="FE58" s="304"/>
      <c r="FF58" s="304"/>
      <c r="FG58" s="304"/>
      <c r="FH58" s="304"/>
      <c r="FI58" s="304"/>
      <c r="FJ58" s="304"/>
      <c r="FK58" s="304"/>
      <c r="FL58" s="304"/>
      <c r="FM58" s="304"/>
      <c r="FN58" s="304"/>
      <c r="FO58" s="304"/>
      <c r="FP58" s="304"/>
      <c r="FQ58" s="304"/>
      <c r="FR58" s="304"/>
      <c r="FS58" s="304"/>
      <c r="FT58" s="304"/>
      <c r="FU58" s="304"/>
      <c r="FV58" s="304"/>
      <c r="FW58" s="304"/>
      <c r="FX58" s="304"/>
      <c r="FY58" s="304"/>
      <c r="FZ58" s="304"/>
      <c r="GA58" s="304"/>
      <c r="GB58" s="304"/>
      <c r="GC58" s="304"/>
      <c r="GD58" s="304"/>
      <c r="GE58" s="304"/>
      <c r="GF58" s="304"/>
      <c r="GG58" s="304"/>
      <c r="GH58" s="304"/>
      <c r="GI58" s="304"/>
      <c r="GJ58" s="304"/>
      <c r="GK58" s="304"/>
      <c r="GL58" s="304"/>
      <c r="GM58" s="304"/>
      <c r="GN58" s="304"/>
      <c r="GO58" s="304"/>
      <c r="GP58" s="304"/>
      <c r="GQ58" s="304"/>
      <c r="GR58" s="304"/>
      <c r="GS58" s="304"/>
      <c r="GT58" s="304"/>
      <c r="GU58" s="304"/>
      <c r="GV58" s="304"/>
      <c r="GW58" s="304"/>
      <c r="GX58" s="304"/>
      <c r="GY58" s="304"/>
      <c r="GZ58" s="304"/>
      <c r="HA58" s="304"/>
      <c r="HB58" s="304"/>
      <c r="HC58" s="304"/>
      <c r="HD58" s="304"/>
      <c r="HE58" s="304"/>
      <c r="HF58" s="304"/>
      <c r="HG58" s="304"/>
      <c r="HH58" s="304"/>
      <c r="HI58" s="304"/>
      <c r="HJ58" s="304"/>
      <c r="HK58" s="304"/>
      <c r="HL58" s="304"/>
      <c r="HM58" s="304"/>
      <c r="HN58" s="304"/>
      <c r="HO58" s="304"/>
      <c r="HP58" s="304"/>
      <c r="HQ58" s="304"/>
      <c r="HR58" s="304"/>
      <c r="HS58" s="251"/>
      <c r="HT58" s="251"/>
      <c r="HU58" s="251"/>
      <c r="HV58" s="251"/>
      <c r="HW58" s="251"/>
      <c r="HX58" s="251"/>
      <c r="HY58" s="251"/>
      <c r="HZ58" s="251"/>
      <c r="IA58" s="251"/>
      <c r="IB58" s="251"/>
      <c r="IC58" s="251"/>
      <c r="ID58" s="251"/>
      <c r="IE58" s="251"/>
      <c r="IF58" s="251"/>
      <c r="IG58" s="251"/>
      <c r="IH58" s="251"/>
      <c r="II58" s="251"/>
      <c r="IJ58" s="251"/>
      <c r="IK58" s="251"/>
      <c r="IL58" s="251"/>
    </row>
    <row r="59" s="247" customFormat="1" ht="45" customHeight="1" spans="1:246">
      <c r="A59" s="270" t="s">
        <v>113</v>
      </c>
      <c r="B59" s="269"/>
      <c r="C59" s="269"/>
      <c r="D59" s="269"/>
      <c r="E59" s="269"/>
      <c r="F59" s="269"/>
      <c r="G59" s="269"/>
      <c r="H59" s="269"/>
      <c r="I59" s="269"/>
      <c r="J59" s="289">
        <f t="shared" si="6"/>
        <v>4496.66</v>
      </c>
      <c r="K59" s="289">
        <f>K60+K63+K64+K65</f>
        <v>4306.66</v>
      </c>
      <c r="L59" s="289">
        <f>L60+L63+L64+L65</f>
        <v>190</v>
      </c>
      <c r="M59" s="291"/>
      <c r="N59" s="291"/>
      <c r="O59" s="291"/>
      <c r="P59" s="292" t="s">
        <v>19</v>
      </c>
      <c r="Q59" s="302"/>
      <c r="R59" s="303" t="e">
        <f>#REF!-#REF!-#REF!-#REF!</f>
        <v>#REF!</v>
      </c>
      <c r="S59" s="304"/>
      <c r="T59" s="304"/>
      <c r="U59" s="304"/>
      <c r="V59" s="304"/>
      <c r="W59" s="304"/>
      <c r="X59" s="304"/>
      <c r="Y59" s="304"/>
      <c r="Z59" s="304"/>
      <c r="AA59" s="304"/>
      <c r="AB59" s="304"/>
      <c r="AC59" s="304"/>
      <c r="AD59" s="304"/>
      <c r="AE59" s="304"/>
      <c r="AF59" s="304"/>
      <c r="AG59" s="304"/>
      <c r="AH59" s="304"/>
      <c r="AI59" s="304"/>
      <c r="AJ59" s="304"/>
      <c r="AK59" s="304"/>
      <c r="AL59" s="304"/>
      <c r="AM59" s="304"/>
      <c r="AN59" s="304"/>
      <c r="AO59" s="304"/>
      <c r="AP59" s="304"/>
      <c r="AQ59" s="304"/>
      <c r="AR59" s="304"/>
      <c r="AS59" s="304"/>
      <c r="AT59" s="304"/>
      <c r="AU59" s="304"/>
      <c r="AV59" s="304"/>
      <c r="AW59" s="304"/>
      <c r="AX59" s="304"/>
      <c r="AY59" s="304"/>
      <c r="AZ59" s="304"/>
      <c r="BA59" s="304"/>
      <c r="BB59" s="304"/>
      <c r="BC59" s="304"/>
      <c r="BD59" s="304"/>
      <c r="BE59" s="304"/>
      <c r="BF59" s="304"/>
      <c r="BG59" s="304"/>
      <c r="BH59" s="304"/>
      <c r="BI59" s="304"/>
      <c r="BJ59" s="304"/>
      <c r="BK59" s="304"/>
      <c r="BL59" s="304"/>
      <c r="BM59" s="304"/>
      <c r="BN59" s="304"/>
      <c r="BO59" s="304"/>
      <c r="BP59" s="304"/>
      <c r="BQ59" s="304"/>
      <c r="BR59" s="304"/>
      <c r="BS59" s="304"/>
      <c r="BT59" s="304"/>
      <c r="BU59" s="304"/>
      <c r="BV59" s="304"/>
      <c r="BW59" s="304"/>
      <c r="BX59" s="304"/>
      <c r="BY59" s="304"/>
      <c r="BZ59" s="304"/>
      <c r="CA59" s="304"/>
      <c r="CB59" s="304"/>
      <c r="CC59" s="304"/>
      <c r="CD59" s="304"/>
      <c r="CE59" s="304"/>
      <c r="CF59" s="304"/>
      <c r="CG59" s="304"/>
      <c r="CH59" s="304"/>
      <c r="CI59" s="304"/>
      <c r="CJ59" s="304"/>
      <c r="CK59" s="304"/>
      <c r="CL59" s="304"/>
      <c r="CM59" s="304"/>
      <c r="CN59" s="304"/>
      <c r="CO59" s="304"/>
      <c r="CP59" s="304"/>
      <c r="CQ59" s="304"/>
      <c r="CR59" s="304"/>
      <c r="CS59" s="304"/>
      <c r="CT59" s="304"/>
      <c r="CU59" s="304"/>
      <c r="CV59" s="304"/>
      <c r="CW59" s="304"/>
      <c r="CX59" s="304"/>
      <c r="CY59" s="304"/>
      <c r="CZ59" s="304"/>
      <c r="DA59" s="304"/>
      <c r="DB59" s="304"/>
      <c r="DC59" s="304"/>
      <c r="DD59" s="304"/>
      <c r="DE59" s="304"/>
      <c r="DF59" s="304"/>
      <c r="DG59" s="304"/>
      <c r="DH59" s="304"/>
      <c r="DI59" s="304"/>
      <c r="DJ59" s="304"/>
      <c r="DK59" s="304"/>
      <c r="DL59" s="304"/>
      <c r="DM59" s="304"/>
      <c r="DN59" s="304"/>
      <c r="DO59" s="304"/>
      <c r="DP59" s="304"/>
      <c r="DQ59" s="304"/>
      <c r="DR59" s="304"/>
      <c r="DS59" s="304"/>
      <c r="DT59" s="304"/>
      <c r="DU59" s="304"/>
      <c r="DV59" s="304"/>
      <c r="DW59" s="304"/>
      <c r="DX59" s="304"/>
      <c r="DY59" s="304"/>
      <c r="DZ59" s="304"/>
      <c r="EA59" s="304"/>
      <c r="EB59" s="304"/>
      <c r="EC59" s="304"/>
      <c r="ED59" s="304"/>
      <c r="EE59" s="304"/>
      <c r="EF59" s="304"/>
      <c r="EG59" s="304"/>
      <c r="EH59" s="304"/>
      <c r="EI59" s="304"/>
      <c r="EJ59" s="304"/>
      <c r="EK59" s="304"/>
      <c r="EL59" s="304"/>
      <c r="EM59" s="304"/>
      <c r="EN59" s="304"/>
      <c r="EO59" s="304"/>
      <c r="EP59" s="304"/>
      <c r="EQ59" s="304"/>
      <c r="ER59" s="304"/>
      <c r="ES59" s="304"/>
      <c r="ET59" s="304"/>
      <c r="EU59" s="304"/>
      <c r="EV59" s="304"/>
      <c r="EW59" s="304"/>
      <c r="EX59" s="304"/>
      <c r="EY59" s="304"/>
      <c r="EZ59" s="304"/>
      <c r="FA59" s="304"/>
      <c r="FB59" s="304"/>
      <c r="FC59" s="304"/>
      <c r="FD59" s="304"/>
      <c r="FE59" s="304"/>
      <c r="FF59" s="304"/>
      <c r="FG59" s="304"/>
      <c r="FH59" s="304"/>
      <c r="FI59" s="304"/>
      <c r="FJ59" s="304"/>
      <c r="FK59" s="304"/>
      <c r="FL59" s="304"/>
      <c r="FM59" s="304"/>
      <c r="FN59" s="304"/>
      <c r="FO59" s="304"/>
      <c r="FP59" s="304"/>
      <c r="FQ59" s="304"/>
      <c r="FR59" s="304"/>
      <c r="FS59" s="304"/>
      <c r="FT59" s="304"/>
      <c r="FU59" s="304"/>
      <c r="FV59" s="304"/>
      <c r="FW59" s="304"/>
      <c r="FX59" s="304"/>
      <c r="FY59" s="304"/>
      <c r="FZ59" s="304"/>
      <c r="GA59" s="304"/>
      <c r="GB59" s="304"/>
      <c r="GC59" s="304"/>
      <c r="GD59" s="304"/>
      <c r="GE59" s="304"/>
      <c r="GF59" s="304"/>
      <c r="GG59" s="304"/>
      <c r="GH59" s="304"/>
      <c r="GI59" s="304"/>
      <c r="GJ59" s="304"/>
      <c r="GK59" s="304"/>
      <c r="GL59" s="304"/>
      <c r="GM59" s="304"/>
      <c r="GN59" s="304"/>
      <c r="GO59" s="304"/>
      <c r="GP59" s="304"/>
      <c r="GQ59" s="304"/>
      <c r="GR59" s="304"/>
      <c r="GS59" s="304"/>
      <c r="GT59" s="304"/>
      <c r="GU59" s="304"/>
      <c r="GV59" s="304"/>
      <c r="GW59" s="304"/>
      <c r="GX59" s="304"/>
      <c r="GY59" s="304"/>
      <c r="GZ59" s="304"/>
      <c r="HA59" s="304"/>
      <c r="HB59" s="304"/>
      <c r="HC59" s="304"/>
      <c r="HD59" s="304"/>
      <c r="HE59" s="304"/>
      <c r="HF59" s="304"/>
      <c r="HG59" s="304"/>
      <c r="HH59" s="304"/>
      <c r="HI59" s="304"/>
      <c r="HJ59" s="304"/>
      <c r="HK59" s="304"/>
      <c r="HL59" s="304"/>
      <c r="HM59" s="304"/>
      <c r="HN59" s="304"/>
      <c r="HO59" s="304"/>
      <c r="HP59" s="304"/>
      <c r="HQ59" s="304"/>
      <c r="HR59" s="304"/>
      <c r="HS59" s="251"/>
      <c r="HT59" s="251"/>
      <c r="HU59" s="251"/>
      <c r="HV59" s="251"/>
      <c r="HW59" s="251"/>
      <c r="HX59" s="251"/>
      <c r="HY59" s="251"/>
      <c r="HZ59" s="251"/>
      <c r="IA59" s="251"/>
      <c r="IB59" s="251"/>
      <c r="IC59" s="251"/>
      <c r="ID59" s="251"/>
      <c r="IE59" s="251"/>
      <c r="IF59" s="251"/>
      <c r="IG59" s="251"/>
      <c r="IH59" s="251"/>
      <c r="II59" s="251"/>
      <c r="IJ59" s="251"/>
      <c r="IK59" s="251"/>
      <c r="IL59" s="251"/>
    </row>
    <row r="60" s="249" customFormat="1" ht="45" customHeight="1" spans="1:246">
      <c r="A60" s="283" t="s">
        <v>114</v>
      </c>
      <c r="B60" s="269"/>
      <c r="C60" s="269"/>
      <c r="D60" s="269"/>
      <c r="E60" s="269"/>
      <c r="F60" s="269"/>
      <c r="G60" s="269"/>
      <c r="H60" s="269"/>
      <c r="I60" s="269"/>
      <c r="J60" s="289">
        <f t="shared" si="6"/>
        <v>3731</v>
      </c>
      <c r="K60" s="289">
        <v>3731</v>
      </c>
      <c r="L60" s="289">
        <v>0</v>
      </c>
      <c r="M60" s="290"/>
      <c r="N60" s="291"/>
      <c r="O60" s="291"/>
      <c r="P60" s="293" t="s">
        <v>44</v>
      </c>
      <c r="Q60" s="269"/>
      <c r="R60" s="303" t="e">
        <f>#REF!-#REF!-#REF!-#REF!</f>
        <v>#REF!</v>
      </c>
      <c r="S60" s="304"/>
      <c r="T60" s="304"/>
      <c r="U60" s="304"/>
      <c r="V60" s="304"/>
      <c r="W60" s="304"/>
      <c r="X60" s="304"/>
      <c r="Y60" s="304"/>
      <c r="Z60" s="304"/>
      <c r="AA60" s="304"/>
      <c r="AB60" s="304"/>
      <c r="AC60" s="304"/>
      <c r="AD60" s="304"/>
      <c r="AE60" s="304"/>
      <c r="AF60" s="304"/>
      <c r="AG60" s="304"/>
      <c r="AH60" s="304"/>
      <c r="AI60" s="304"/>
      <c r="AJ60" s="304"/>
      <c r="AK60" s="304"/>
      <c r="AL60" s="304"/>
      <c r="AM60" s="304"/>
      <c r="AN60" s="304"/>
      <c r="AO60" s="304"/>
      <c r="AP60" s="304"/>
      <c r="AQ60" s="304"/>
      <c r="AR60" s="304"/>
      <c r="AS60" s="304"/>
      <c r="AT60" s="304"/>
      <c r="AU60" s="304"/>
      <c r="AV60" s="304"/>
      <c r="AW60" s="304"/>
      <c r="AX60" s="304"/>
      <c r="AY60" s="304"/>
      <c r="AZ60" s="304"/>
      <c r="BA60" s="304"/>
      <c r="BB60" s="304"/>
      <c r="BC60" s="304"/>
      <c r="BD60" s="304"/>
      <c r="BE60" s="304"/>
      <c r="BF60" s="304"/>
      <c r="BG60" s="304"/>
      <c r="BH60" s="304"/>
      <c r="BI60" s="304"/>
      <c r="BJ60" s="304"/>
      <c r="BK60" s="304"/>
      <c r="BL60" s="304"/>
      <c r="BM60" s="304"/>
      <c r="BN60" s="304"/>
      <c r="BO60" s="304"/>
      <c r="BP60" s="304"/>
      <c r="BQ60" s="304"/>
      <c r="BR60" s="304"/>
      <c r="BS60" s="304"/>
      <c r="BT60" s="304"/>
      <c r="BU60" s="304"/>
      <c r="BV60" s="304"/>
      <c r="BW60" s="304"/>
      <c r="BX60" s="304"/>
      <c r="BY60" s="304"/>
      <c r="BZ60" s="304"/>
      <c r="CA60" s="304"/>
      <c r="CB60" s="304"/>
      <c r="CC60" s="304"/>
      <c r="CD60" s="304"/>
      <c r="CE60" s="304"/>
      <c r="CF60" s="304"/>
      <c r="CG60" s="304"/>
      <c r="CH60" s="304"/>
      <c r="CI60" s="304"/>
      <c r="CJ60" s="304"/>
      <c r="CK60" s="304"/>
      <c r="CL60" s="304"/>
      <c r="CM60" s="304"/>
      <c r="CN60" s="304"/>
      <c r="CO60" s="304"/>
      <c r="CP60" s="304"/>
      <c r="CQ60" s="304"/>
      <c r="CR60" s="304"/>
      <c r="CS60" s="304"/>
      <c r="CT60" s="304"/>
      <c r="CU60" s="304"/>
      <c r="CV60" s="304"/>
      <c r="CW60" s="304"/>
      <c r="CX60" s="304"/>
      <c r="CY60" s="304"/>
      <c r="CZ60" s="304"/>
      <c r="DA60" s="304"/>
      <c r="DB60" s="304"/>
      <c r="DC60" s="304"/>
      <c r="DD60" s="304"/>
      <c r="DE60" s="304"/>
      <c r="DF60" s="304"/>
      <c r="DG60" s="304"/>
      <c r="DH60" s="304"/>
      <c r="DI60" s="304"/>
      <c r="DJ60" s="304"/>
      <c r="DK60" s="304"/>
      <c r="DL60" s="304"/>
      <c r="DM60" s="304"/>
      <c r="DN60" s="304"/>
      <c r="DO60" s="304"/>
      <c r="DP60" s="304"/>
      <c r="DQ60" s="304"/>
      <c r="DR60" s="304"/>
      <c r="DS60" s="304"/>
      <c r="DT60" s="304"/>
      <c r="DU60" s="304"/>
      <c r="DV60" s="304"/>
      <c r="DW60" s="304"/>
      <c r="DX60" s="304"/>
      <c r="DY60" s="304"/>
      <c r="DZ60" s="304"/>
      <c r="EA60" s="304"/>
      <c r="EB60" s="304"/>
      <c r="EC60" s="304"/>
      <c r="ED60" s="304"/>
      <c r="EE60" s="304"/>
      <c r="EF60" s="304"/>
      <c r="EG60" s="304"/>
      <c r="EH60" s="304"/>
      <c r="EI60" s="304"/>
      <c r="EJ60" s="304"/>
      <c r="EK60" s="304"/>
      <c r="EL60" s="304"/>
      <c r="EM60" s="304"/>
      <c r="EN60" s="304"/>
      <c r="EO60" s="304"/>
      <c r="EP60" s="304"/>
      <c r="EQ60" s="304"/>
      <c r="ER60" s="304"/>
      <c r="ES60" s="304"/>
      <c r="ET60" s="304"/>
      <c r="EU60" s="304"/>
      <c r="EV60" s="304"/>
      <c r="EW60" s="304"/>
      <c r="EX60" s="304"/>
      <c r="EY60" s="304"/>
      <c r="EZ60" s="304"/>
      <c r="FA60" s="304"/>
      <c r="FB60" s="304"/>
      <c r="FC60" s="304"/>
      <c r="FD60" s="304"/>
      <c r="FE60" s="304"/>
      <c r="FF60" s="304"/>
      <c r="FG60" s="304"/>
      <c r="FH60" s="304"/>
      <c r="FI60" s="304"/>
      <c r="FJ60" s="304"/>
      <c r="FK60" s="304"/>
      <c r="FL60" s="304"/>
      <c r="FM60" s="304"/>
      <c r="FN60" s="304"/>
      <c r="FO60" s="304"/>
      <c r="FP60" s="304"/>
      <c r="FQ60" s="304"/>
      <c r="FR60" s="304"/>
      <c r="FS60" s="304"/>
      <c r="FT60" s="304"/>
      <c r="FU60" s="304"/>
      <c r="FV60" s="304"/>
      <c r="FW60" s="304"/>
      <c r="FX60" s="304"/>
      <c r="FY60" s="304"/>
      <c r="FZ60" s="304"/>
      <c r="GA60" s="304"/>
      <c r="GB60" s="304"/>
      <c r="GC60" s="304"/>
      <c r="GD60" s="304"/>
      <c r="GE60" s="304"/>
      <c r="GF60" s="304"/>
      <c r="GG60" s="304"/>
      <c r="GH60" s="304"/>
      <c r="GI60" s="304"/>
      <c r="GJ60" s="304"/>
      <c r="GK60" s="304"/>
      <c r="GL60" s="304"/>
      <c r="GM60" s="304"/>
      <c r="GN60" s="304"/>
      <c r="GO60" s="304"/>
      <c r="GP60" s="304"/>
      <c r="GQ60" s="304"/>
      <c r="GR60" s="304"/>
      <c r="GS60" s="304"/>
      <c r="GT60" s="304"/>
      <c r="GU60" s="304"/>
      <c r="GV60" s="304"/>
      <c r="GW60" s="304"/>
      <c r="GX60" s="304"/>
      <c r="GY60" s="304"/>
      <c r="GZ60" s="304"/>
      <c r="HA60" s="304"/>
      <c r="HB60" s="304"/>
      <c r="HC60" s="304"/>
      <c r="HD60" s="304"/>
      <c r="HE60" s="304"/>
      <c r="HF60" s="304"/>
      <c r="HG60" s="304"/>
      <c r="HH60" s="304"/>
      <c r="HI60" s="304"/>
      <c r="HJ60" s="304"/>
      <c r="HK60" s="304"/>
      <c r="HL60" s="304"/>
      <c r="HM60" s="304"/>
      <c r="HN60" s="304"/>
      <c r="HO60" s="304"/>
      <c r="HP60" s="304"/>
      <c r="HQ60" s="304"/>
      <c r="HR60" s="304"/>
      <c r="HS60" s="251"/>
      <c r="HT60" s="251"/>
      <c r="HU60" s="251"/>
      <c r="HV60" s="251"/>
      <c r="HW60" s="251"/>
      <c r="HX60" s="251"/>
      <c r="HY60" s="251"/>
      <c r="HZ60" s="251"/>
      <c r="IA60" s="251"/>
      <c r="IB60" s="251"/>
      <c r="IC60" s="251"/>
      <c r="ID60" s="251"/>
      <c r="IE60" s="251"/>
      <c r="IF60" s="251"/>
      <c r="IG60" s="251"/>
      <c r="IH60" s="251"/>
      <c r="II60" s="251"/>
      <c r="IJ60" s="251"/>
      <c r="IK60" s="251"/>
      <c r="IL60" s="251"/>
    </row>
    <row r="61" s="247" customFormat="1" ht="45" customHeight="1" spans="1:246">
      <c r="A61" s="272" t="s">
        <v>115</v>
      </c>
      <c r="B61" s="269"/>
      <c r="C61" s="269"/>
      <c r="D61" s="269"/>
      <c r="E61" s="269"/>
      <c r="F61" s="269"/>
      <c r="G61" s="269"/>
      <c r="H61" s="269"/>
      <c r="I61" s="269"/>
      <c r="J61" s="289"/>
      <c r="K61" s="289"/>
      <c r="L61" s="289"/>
      <c r="M61" s="290" t="s">
        <v>28</v>
      </c>
      <c r="N61" s="290"/>
      <c r="O61" s="291"/>
      <c r="P61" s="293"/>
      <c r="Q61" s="269"/>
      <c r="R61" s="303" t="e">
        <f>#REF!-#REF!-#REF!-#REF!</f>
        <v>#REF!</v>
      </c>
      <c r="S61" s="304"/>
      <c r="T61" s="304"/>
      <c r="U61" s="304"/>
      <c r="V61" s="304"/>
      <c r="W61" s="304"/>
      <c r="X61" s="304"/>
      <c r="Y61" s="304"/>
      <c r="Z61" s="304"/>
      <c r="AA61" s="304"/>
      <c r="AB61" s="304"/>
      <c r="AC61" s="304"/>
      <c r="AD61" s="304"/>
      <c r="AE61" s="304"/>
      <c r="AF61" s="304"/>
      <c r="AG61" s="304"/>
      <c r="AH61" s="304"/>
      <c r="AI61" s="304"/>
      <c r="AJ61" s="304"/>
      <c r="AK61" s="304"/>
      <c r="AL61" s="304"/>
      <c r="AM61" s="304"/>
      <c r="AN61" s="304"/>
      <c r="AO61" s="304"/>
      <c r="AP61" s="304"/>
      <c r="AQ61" s="304"/>
      <c r="AR61" s="304"/>
      <c r="AS61" s="304"/>
      <c r="AT61" s="304"/>
      <c r="AU61" s="304"/>
      <c r="AV61" s="304"/>
      <c r="AW61" s="304"/>
      <c r="AX61" s="304"/>
      <c r="AY61" s="304"/>
      <c r="AZ61" s="304"/>
      <c r="BA61" s="304"/>
      <c r="BB61" s="304"/>
      <c r="BC61" s="304"/>
      <c r="BD61" s="304"/>
      <c r="BE61" s="304"/>
      <c r="BF61" s="304"/>
      <c r="BG61" s="304"/>
      <c r="BH61" s="304"/>
      <c r="BI61" s="304"/>
      <c r="BJ61" s="304"/>
      <c r="BK61" s="304"/>
      <c r="BL61" s="304"/>
      <c r="BM61" s="304"/>
      <c r="BN61" s="304"/>
      <c r="BO61" s="304"/>
      <c r="BP61" s="304"/>
      <c r="BQ61" s="304"/>
      <c r="BR61" s="304"/>
      <c r="BS61" s="304"/>
      <c r="BT61" s="304"/>
      <c r="BU61" s="304"/>
      <c r="BV61" s="304"/>
      <c r="BW61" s="304"/>
      <c r="BX61" s="304"/>
      <c r="BY61" s="304"/>
      <c r="BZ61" s="304"/>
      <c r="CA61" s="304"/>
      <c r="CB61" s="304"/>
      <c r="CC61" s="304"/>
      <c r="CD61" s="304"/>
      <c r="CE61" s="304"/>
      <c r="CF61" s="304"/>
      <c r="CG61" s="304"/>
      <c r="CH61" s="304"/>
      <c r="CI61" s="304"/>
      <c r="CJ61" s="304"/>
      <c r="CK61" s="304"/>
      <c r="CL61" s="304"/>
      <c r="CM61" s="304"/>
      <c r="CN61" s="304"/>
      <c r="CO61" s="304"/>
      <c r="CP61" s="304"/>
      <c r="CQ61" s="304"/>
      <c r="CR61" s="304"/>
      <c r="CS61" s="304"/>
      <c r="CT61" s="304"/>
      <c r="CU61" s="304"/>
      <c r="CV61" s="304"/>
      <c r="CW61" s="304"/>
      <c r="CX61" s="304"/>
      <c r="CY61" s="304"/>
      <c r="CZ61" s="304"/>
      <c r="DA61" s="304"/>
      <c r="DB61" s="304"/>
      <c r="DC61" s="304"/>
      <c r="DD61" s="304"/>
      <c r="DE61" s="304"/>
      <c r="DF61" s="304"/>
      <c r="DG61" s="304"/>
      <c r="DH61" s="304"/>
      <c r="DI61" s="304"/>
      <c r="DJ61" s="304"/>
      <c r="DK61" s="304"/>
      <c r="DL61" s="304"/>
      <c r="DM61" s="304"/>
      <c r="DN61" s="304"/>
      <c r="DO61" s="304"/>
      <c r="DP61" s="304"/>
      <c r="DQ61" s="304"/>
      <c r="DR61" s="304"/>
      <c r="DS61" s="304"/>
      <c r="DT61" s="304"/>
      <c r="DU61" s="304"/>
      <c r="DV61" s="304"/>
      <c r="DW61" s="304"/>
      <c r="DX61" s="304"/>
      <c r="DY61" s="304"/>
      <c r="DZ61" s="304"/>
      <c r="EA61" s="304"/>
      <c r="EB61" s="304"/>
      <c r="EC61" s="304"/>
      <c r="ED61" s="304"/>
      <c r="EE61" s="304"/>
      <c r="EF61" s="304"/>
      <c r="EG61" s="304"/>
      <c r="EH61" s="304"/>
      <c r="EI61" s="304"/>
      <c r="EJ61" s="304"/>
      <c r="EK61" s="304"/>
      <c r="EL61" s="304"/>
      <c r="EM61" s="304"/>
      <c r="EN61" s="304"/>
      <c r="EO61" s="304"/>
      <c r="EP61" s="304"/>
      <c r="EQ61" s="304"/>
      <c r="ER61" s="304"/>
      <c r="ES61" s="304"/>
      <c r="ET61" s="304"/>
      <c r="EU61" s="304"/>
      <c r="EV61" s="304"/>
      <c r="EW61" s="304"/>
      <c r="EX61" s="304"/>
      <c r="EY61" s="304"/>
      <c r="EZ61" s="304"/>
      <c r="FA61" s="304"/>
      <c r="FB61" s="304"/>
      <c r="FC61" s="304"/>
      <c r="FD61" s="304"/>
      <c r="FE61" s="304"/>
      <c r="FF61" s="304"/>
      <c r="FG61" s="304"/>
      <c r="FH61" s="304"/>
      <c r="FI61" s="304"/>
      <c r="FJ61" s="304"/>
      <c r="FK61" s="304"/>
      <c r="FL61" s="304"/>
      <c r="FM61" s="304"/>
      <c r="FN61" s="304"/>
      <c r="FO61" s="304"/>
      <c r="FP61" s="304"/>
      <c r="FQ61" s="304"/>
      <c r="FR61" s="304"/>
      <c r="FS61" s="304"/>
      <c r="FT61" s="304"/>
      <c r="FU61" s="304"/>
      <c r="FV61" s="304"/>
      <c r="FW61" s="304"/>
      <c r="FX61" s="304"/>
      <c r="FY61" s="304"/>
      <c r="FZ61" s="304"/>
      <c r="GA61" s="304"/>
      <c r="GB61" s="304"/>
      <c r="GC61" s="304"/>
      <c r="GD61" s="304"/>
      <c r="GE61" s="304"/>
      <c r="GF61" s="304"/>
      <c r="GG61" s="304"/>
      <c r="GH61" s="304"/>
      <c r="GI61" s="304"/>
      <c r="GJ61" s="304"/>
      <c r="GK61" s="304"/>
      <c r="GL61" s="304"/>
      <c r="GM61" s="304"/>
      <c r="GN61" s="304"/>
      <c r="GO61" s="304"/>
      <c r="GP61" s="304"/>
      <c r="GQ61" s="304"/>
      <c r="GR61" s="304"/>
      <c r="GS61" s="304"/>
      <c r="GT61" s="304"/>
      <c r="GU61" s="304"/>
      <c r="GV61" s="304"/>
      <c r="GW61" s="304"/>
      <c r="GX61" s="304"/>
      <c r="GY61" s="304"/>
      <c r="GZ61" s="304"/>
      <c r="HA61" s="304"/>
      <c r="HB61" s="304"/>
      <c r="HC61" s="304"/>
      <c r="HD61" s="304"/>
      <c r="HE61" s="304"/>
      <c r="HF61" s="304"/>
      <c r="HG61" s="304"/>
      <c r="HH61" s="304"/>
      <c r="HI61" s="304"/>
      <c r="HJ61" s="304"/>
      <c r="HK61" s="304"/>
      <c r="HL61" s="304"/>
      <c r="HM61" s="304"/>
      <c r="HN61" s="304"/>
      <c r="HO61" s="304"/>
      <c r="HP61" s="304"/>
      <c r="HQ61" s="304"/>
      <c r="HR61" s="304"/>
      <c r="HS61" s="251"/>
      <c r="HT61" s="251"/>
      <c r="HU61" s="251"/>
      <c r="HV61" s="251"/>
      <c r="HW61" s="251"/>
      <c r="HX61" s="251"/>
      <c r="HY61" s="251"/>
      <c r="HZ61" s="251"/>
      <c r="IA61" s="251"/>
      <c r="IB61" s="251"/>
      <c r="IC61" s="251"/>
      <c r="ID61" s="251"/>
      <c r="IE61" s="251"/>
      <c r="IF61" s="251"/>
      <c r="IG61" s="251"/>
      <c r="IH61" s="251"/>
      <c r="II61" s="251"/>
      <c r="IJ61" s="251"/>
      <c r="IK61" s="251"/>
      <c r="IL61" s="251"/>
    </row>
    <row r="62" s="247" customFormat="1" ht="45" customHeight="1" spans="1:250">
      <c r="A62" s="272" t="s">
        <v>116</v>
      </c>
      <c r="B62" s="269" t="s">
        <v>36</v>
      </c>
      <c r="C62" s="269" t="s">
        <v>22</v>
      </c>
      <c r="D62" s="269">
        <v>24000</v>
      </c>
      <c r="E62" s="269">
        <v>4000</v>
      </c>
      <c r="F62" s="269"/>
      <c r="G62" s="269" t="s">
        <v>117</v>
      </c>
      <c r="H62" s="269"/>
      <c r="I62" s="269"/>
      <c r="J62" s="289">
        <f>K62+L62</f>
        <v>3731</v>
      </c>
      <c r="K62" s="289">
        <v>3731</v>
      </c>
      <c r="L62" s="289"/>
      <c r="M62" s="301"/>
      <c r="N62" s="290" t="s">
        <v>28</v>
      </c>
      <c r="O62" s="291"/>
      <c r="P62" s="293" t="s">
        <v>44</v>
      </c>
      <c r="Q62" s="293"/>
      <c r="R62" s="303" t="e">
        <f>J59-#REF!-K59-L59</f>
        <v>#REF!</v>
      </c>
      <c r="S62" s="254">
        <f>J59-德钦县汇总!K63</f>
        <v>-1955.755</v>
      </c>
      <c r="T62" s="254"/>
      <c r="U62" s="254"/>
      <c r="V62" s="254"/>
      <c r="W62" s="254"/>
      <c r="X62" s="254"/>
      <c r="Y62" s="254"/>
      <c r="Z62" s="254"/>
      <c r="AA62" s="304"/>
      <c r="AB62" s="304"/>
      <c r="AC62" s="304"/>
      <c r="AD62" s="304"/>
      <c r="AE62" s="304"/>
      <c r="AF62" s="304"/>
      <c r="AG62" s="304"/>
      <c r="AH62" s="304"/>
      <c r="AI62" s="304"/>
      <c r="AJ62" s="304"/>
      <c r="AK62" s="304"/>
      <c r="AL62" s="304"/>
      <c r="AM62" s="304"/>
      <c r="AN62" s="304"/>
      <c r="AO62" s="304"/>
      <c r="AP62" s="304"/>
      <c r="AQ62" s="304"/>
      <c r="AR62" s="304"/>
      <c r="AS62" s="304"/>
      <c r="AT62" s="304"/>
      <c r="AU62" s="304"/>
      <c r="AV62" s="304"/>
      <c r="AW62" s="304"/>
      <c r="AX62" s="304"/>
      <c r="AY62" s="304"/>
      <c r="AZ62" s="304"/>
      <c r="BA62" s="304"/>
      <c r="BB62" s="304"/>
      <c r="BC62" s="304"/>
      <c r="BD62" s="304"/>
      <c r="BE62" s="304"/>
      <c r="BF62" s="304"/>
      <c r="BG62" s="304"/>
      <c r="BH62" s="304"/>
      <c r="BI62" s="304"/>
      <c r="BJ62" s="304"/>
      <c r="BK62" s="304"/>
      <c r="BL62" s="304"/>
      <c r="BM62" s="304"/>
      <c r="BN62" s="304"/>
      <c r="BO62" s="304"/>
      <c r="BP62" s="304"/>
      <c r="BQ62" s="304"/>
      <c r="BR62" s="304"/>
      <c r="BS62" s="304"/>
      <c r="BT62" s="304"/>
      <c r="BU62" s="304"/>
      <c r="BV62" s="304"/>
      <c r="BW62" s="304"/>
      <c r="BX62" s="304"/>
      <c r="BY62" s="304"/>
      <c r="BZ62" s="304"/>
      <c r="CA62" s="304"/>
      <c r="CB62" s="304"/>
      <c r="CC62" s="304"/>
      <c r="CD62" s="304"/>
      <c r="CE62" s="304"/>
      <c r="CF62" s="304"/>
      <c r="CG62" s="304"/>
      <c r="CH62" s="304"/>
      <c r="CI62" s="304"/>
      <c r="CJ62" s="304"/>
      <c r="CK62" s="304"/>
      <c r="CL62" s="304"/>
      <c r="CM62" s="304"/>
      <c r="CN62" s="304"/>
      <c r="CO62" s="304"/>
      <c r="CP62" s="304"/>
      <c r="CQ62" s="304"/>
      <c r="CR62" s="304"/>
      <c r="CS62" s="304"/>
      <c r="CT62" s="304"/>
      <c r="CU62" s="304"/>
      <c r="CV62" s="304"/>
      <c r="CW62" s="304"/>
      <c r="CX62" s="304"/>
      <c r="CY62" s="304"/>
      <c r="CZ62" s="304"/>
      <c r="DA62" s="304"/>
      <c r="DB62" s="304"/>
      <c r="DC62" s="304"/>
      <c r="DD62" s="304"/>
      <c r="DE62" s="304"/>
      <c r="DF62" s="304"/>
      <c r="DG62" s="304"/>
      <c r="DH62" s="304"/>
      <c r="DI62" s="304"/>
      <c r="DJ62" s="304"/>
      <c r="DK62" s="304"/>
      <c r="DL62" s="304"/>
      <c r="DM62" s="304"/>
      <c r="DN62" s="304"/>
      <c r="DO62" s="304"/>
      <c r="DP62" s="304"/>
      <c r="DQ62" s="304"/>
      <c r="DR62" s="304"/>
      <c r="DS62" s="304"/>
      <c r="DT62" s="304"/>
      <c r="DU62" s="304"/>
      <c r="DV62" s="304"/>
      <c r="DW62" s="304"/>
      <c r="DX62" s="304"/>
      <c r="DY62" s="304"/>
      <c r="DZ62" s="304"/>
      <c r="EA62" s="304"/>
      <c r="EB62" s="304"/>
      <c r="EC62" s="304"/>
      <c r="ED62" s="304"/>
      <c r="EE62" s="304"/>
      <c r="EF62" s="304"/>
      <c r="EG62" s="304"/>
      <c r="EH62" s="304"/>
      <c r="EI62" s="304"/>
      <c r="EJ62" s="304"/>
      <c r="EK62" s="304"/>
      <c r="EL62" s="304"/>
      <c r="EM62" s="304"/>
      <c r="EN62" s="304"/>
      <c r="EO62" s="304"/>
      <c r="EP62" s="304"/>
      <c r="EQ62" s="304"/>
      <c r="ER62" s="304"/>
      <c r="ES62" s="304"/>
      <c r="ET62" s="304"/>
      <c r="EU62" s="304"/>
      <c r="EV62" s="304"/>
      <c r="EW62" s="304"/>
      <c r="EX62" s="304"/>
      <c r="EY62" s="304"/>
      <c r="EZ62" s="304"/>
      <c r="FA62" s="304"/>
      <c r="FB62" s="304"/>
      <c r="FC62" s="304"/>
      <c r="FD62" s="304"/>
      <c r="FE62" s="304"/>
      <c r="FF62" s="304"/>
      <c r="FG62" s="304"/>
      <c r="FH62" s="304"/>
      <c r="FI62" s="304"/>
      <c r="FJ62" s="304"/>
      <c r="FK62" s="304"/>
      <c r="FL62" s="304"/>
      <c r="FM62" s="304"/>
      <c r="FN62" s="304"/>
      <c r="FO62" s="304"/>
      <c r="FP62" s="304"/>
      <c r="FQ62" s="304"/>
      <c r="FR62" s="304"/>
      <c r="FS62" s="304"/>
      <c r="FT62" s="304"/>
      <c r="FU62" s="304"/>
      <c r="FV62" s="304"/>
      <c r="FW62" s="304"/>
      <c r="FX62" s="304"/>
      <c r="FY62" s="304"/>
      <c r="FZ62" s="304"/>
      <c r="GA62" s="304"/>
      <c r="GB62" s="304"/>
      <c r="GC62" s="304"/>
      <c r="GD62" s="304"/>
      <c r="GE62" s="304"/>
      <c r="GF62" s="304"/>
      <c r="GG62" s="304"/>
      <c r="GH62" s="304"/>
      <c r="GI62" s="304"/>
      <c r="GJ62" s="304"/>
      <c r="GK62" s="304"/>
      <c r="GL62" s="304"/>
      <c r="GM62" s="304"/>
      <c r="GN62" s="304"/>
      <c r="GO62" s="304"/>
      <c r="GP62" s="304"/>
      <c r="GQ62" s="304"/>
      <c r="GR62" s="304"/>
      <c r="GS62" s="304"/>
      <c r="GT62" s="304"/>
      <c r="GU62" s="304"/>
      <c r="GV62" s="304"/>
      <c r="GW62" s="304"/>
      <c r="GX62" s="304"/>
      <c r="GY62" s="304"/>
      <c r="GZ62" s="304"/>
      <c r="HA62" s="304"/>
      <c r="HB62" s="304"/>
      <c r="HC62" s="304"/>
      <c r="HD62" s="304"/>
      <c r="HE62" s="304"/>
      <c r="HF62" s="304"/>
      <c r="HG62" s="304"/>
      <c r="HH62" s="304"/>
      <c r="HI62" s="304"/>
      <c r="HJ62" s="304"/>
      <c r="HK62" s="304"/>
      <c r="HL62" s="304"/>
      <c r="HM62" s="304"/>
      <c r="HN62" s="304"/>
      <c r="HO62" s="304"/>
      <c r="HP62" s="304"/>
      <c r="HQ62" s="304"/>
      <c r="HR62" s="304"/>
      <c r="HS62" s="251"/>
      <c r="HT62" s="251"/>
      <c r="HU62" s="251"/>
      <c r="HV62" s="251"/>
      <c r="HW62" s="251"/>
      <c r="HX62" s="251"/>
      <c r="HY62" s="251"/>
      <c r="HZ62" s="251"/>
      <c r="IA62" s="251"/>
      <c r="IB62" s="251"/>
      <c r="IC62" s="251"/>
      <c r="ID62" s="251"/>
      <c r="IE62" s="251"/>
      <c r="IF62" s="251"/>
      <c r="IG62" s="251"/>
      <c r="IH62" s="251"/>
      <c r="II62" s="251"/>
      <c r="IJ62" s="251"/>
      <c r="IK62" s="251"/>
      <c r="IL62" s="251"/>
      <c r="IM62" s="258"/>
      <c r="IN62" s="258"/>
      <c r="IO62" s="258"/>
      <c r="IP62" s="258"/>
    </row>
    <row r="63" s="247" customFormat="1" ht="45" customHeight="1" spans="1:250">
      <c r="A63" s="271" t="s">
        <v>118</v>
      </c>
      <c r="B63" s="269" t="s">
        <v>21</v>
      </c>
      <c r="C63" s="269" t="s">
        <v>105</v>
      </c>
      <c r="D63" s="269">
        <f>E63+F63</f>
        <v>1</v>
      </c>
      <c r="E63" s="269">
        <v>1</v>
      </c>
      <c r="F63" s="269"/>
      <c r="G63" s="269" t="s">
        <v>119</v>
      </c>
      <c r="H63" s="269"/>
      <c r="I63" s="269"/>
      <c r="J63" s="289">
        <f>K63+L63</f>
        <v>385.66</v>
      </c>
      <c r="K63" s="289">
        <v>385.66</v>
      </c>
      <c r="L63" s="289"/>
      <c r="M63" s="290"/>
      <c r="N63" s="290" t="s">
        <v>28</v>
      </c>
      <c r="O63" s="291"/>
      <c r="P63" s="293" t="s">
        <v>120</v>
      </c>
      <c r="Q63" s="269"/>
      <c r="R63" s="303" t="e">
        <f>J61-#REF!-K61-L61</f>
        <v>#REF!</v>
      </c>
      <c r="S63" s="304"/>
      <c r="T63" s="304"/>
      <c r="U63" s="304"/>
      <c r="V63" s="304"/>
      <c r="W63" s="304"/>
      <c r="X63" s="304"/>
      <c r="Y63" s="304"/>
      <c r="Z63" s="304"/>
      <c r="AA63" s="254"/>
      <c r="AB63" s="304"/>
      <c r="AC63" s="304"/>
      <c r="AD63" s="304"/>
      <c r="AE63" s="304"/>
      <c r="AF63" s="304"/>
      <c r="AG63" s="304"/>
      <c r="AH63" s="304"/>
      <c r="AI63" s="304"/>
      <c r="AJ63" s="304"/>
      <c r="AK63" s="304"/>
      <c r="AL63" s="304"/>
      <c r="AM63" s="304"/>
      <c r="AN63" s="304"/>
      <c r="AO63" s="304"/>
      <c r="AP63" s="304"/>
      <c r="AQ63" s="304"/>
      <c r="AR63" s="304"/>
      <c r="AS63" s="304"/>
      <c r="AT63" s="304"/>
      <c r="AU63" s="304"/>
      <c r="AV63" s="304"/>
      <c r="AW63" s="304"/>
      <c r="AX63" s="304"/>
      <c r="AY63" s="304"/>
      <c r="AZ63" s="304"/>
      <c r="BA63" s="304"/>
      <c r="BB63" s="304"/>
      <c r="BC63" s="304"/>
      <c r="BD63" s="304"/>
      <c r="BE63" s="304"/>
      <c r="BF63" s="304"/>
      <c r="BG63" s="304"/>
      <c r="BH63" s="304"/>
      <c r="BI63" s="304"/>
      <c r="BJ63" s="304"/>
      <c r="BK63" s="304"/>
      <c r="BL63" s="304"/>
      <c r="BM63" s="304"/>
      <c r="BN63" s="304"/>
      <c r="BO63" s="304"/>
      <c r="BP63" s="304"/>
      <c r="BQ63" s="304"/>
      <c r="BR63" s="304"/>
      <c r="BS63" s="304"/>
      <c r="BT63" s="304"/>
      <c r="BU63" s="304"/>
      <c r="BV63" s="304"/>
      <c r="BW63" s="304"/>
      <c r="BX63" s="304"/>
      <c r="BY63" s="304"/>
      <c r="BZ63" s="304"/>
      <c r="CA63" s="304"/>
      <c r="CB63" s="304"/>
      <c r="CC63" s="304"/>
      <c r="CD63" s="304"/>
      <c r="CE63" s="304"/>
      <c r="CF63" s="304"/>
      <c r="CG63" s="304"/>
      <c r="CH63" s="304"/>
      <c r="CI63" s="304"/>
      <c r="CJ63" s="304"/>
      <c r="CK63" s="304"/>
      <c r="CL63" s="304"/>
      <c r="CM63" s="304"/>
      <c r="CN63" s="304"/>
      <c r="CO63" s="304"/>
      <c r="CP63" s="304"/>
      <c r="CQ63" s="304"/>
      <c r="CR63" s="304"/>
      <c r="CS63" s="304"/>
      <c r="CT63" s="304"/>
      <c r="CU63" s="304"/>
      <c r="CV63" s="304"/>
      <c r="CW63" s="304"/>
      <c r="CX63" s="304"/>
      <c r="CY63" s="304"/>
      <c r="CZ63" s="304"/>
      <c r="DA63" s="304"/>
      <c r="DB63" s="304"/>
      <c r="DC63" s="304"/>
      <c r="DD63" s="304"/>
      <c r="DE63" s="304"/>
      <c r="DF63" s="304"/>
      <c r="DG63" s="304"/>
      <c r="DH63" s="304"/>
      <c r="DI63" s="304"/>
      <c r="DJ63" s="304"/>
      <c r="DK63" s="304"/>
      <c r="DL63" s="304"/>
      <c r="DM63" s="304"/>
      <c r="DN63" s="304"/>
      <c r="DO63" s="304"/>
      <c r="DP63" s="304"/>
      <c r="DQ63" s="304"/>
      <c r="DR63" s="304"/>
      <c r="DS63" s="304"/>
      <c r="DT63" s="304"/>
      <c r="DU63" s="304"/>
      <c r="DV63" s="304"/>
      <c r="DW63" s="304"/>
      <c r="DX63" s="304"/>
      <c r="DY63" s="304"/>
      <c r="DZ63" s="304"/>
      <c r="EA63" s="304"/>
      <c r="EB63" s="304"/>
      <c r="EC63" s="304"/>
      <c r="ED63" s="304"/>
      <c r="EE63" s="304"/>
      <c r="EF63" s="304"/>
      <c r="EG63" s="304"/>
      <c r="EH63" s="304"/>
      <c r="EI63" s="304"/>
      <c r="EJ63" s="304"/>
      <c r="EK63" s="304"/>
      <c r="EL63" s="304"/>
      <c r="EM63" s="304"/>
      <c r="EN63" s="304"/>
      <c r="EO63" s="304"/>
      <c r="EP63" s="304"/>
      <c r="EQ63" s="304"/>
      <c r="ER63" s="304"/>
      <c r="ES63" s="304"/>
      <c r="ET63" s="304"/>
      <c r="EU63" s="304"/>
      <c r="EV63" s="304"/>
      <c r="EW63" s="304"/>
      <c r="EX63" s="304"/>
      <c r="EY63" s="304"/>
      <c r="EZ63" s="304"/>
      <c r="FA63" s="304"/>
      <c r="FB63" s="304"/>
      <c r="FC63" s="304"/>
      <c r="FD63" s="304"/>
      <c r="FE63" s="304"/>
      <c r="FF63" s="304"/>
      <c r="FG63" s="304"/>
      <c r="FH63" s="304"/>
      <c r="FI63" s="304"/>
      <c r="FJ63" s="304"/>
      <c r="FK63" s="304"/>
      <c r="FL63" s="304"/>
      <c r="FM63" s="304"/>
      <c r="FN63" s="304"/>
      <c r="FO63" s="304"/>
      <c r="FP63" s="304"/>
      <c r="FQ63" s="304"/>
      <c r="FR63" s="304"/>
      <c r="FS63" s="304"/>
      <c r="FT63" s="304"/>
      <c r="FU63" s="304"/>
      <c r="FV63" s="304"/>
      <c r="FW63" s="304"/>
      <c r="FX63" s="304"/>
      <c r="FY63" s="304"/>
      <c r="FZ63" s="304"/>
      <c r="GA63" s="304"/>
      <c r="GB63" s="304"/>
      <c r="GC63" s="304"/>
      <c r="GD63" s="304"/>
      <c r="GE63" s="304"/>
      <c r="GF63" s="304"/>
      <c r="GG63" s="304"/>
      <c r="GH63" s="304"/>
      <c r="GI63" s="304"/>
      <c r="GJ63" s="304"/>
      <c r="GK63" s="304"/>
      <c r="GL63" s="304"/>
      <c r="GM63" s="304"/>
      <c r="GN63" s="304"/>
      <c r="GO63" s="304"/>
      <c r="GP63" s="304"/>
      <c r="GQ63" s="304"/>
      <c r="GR63" s="304"/>
      <c r="GS63" s="304"/>
      <c r="GT63" s="304"/>
      <c r="GU63" s="304"/>
      <c r="GV63" s="304"/>
      <c r="GW63" s="304"/>
      <c r="GX63" s="304"/>
      <c r="GY63" s="304"/>
      <c r="GZ63" s="304"/>
      <c r="HA63" s="304"/>
      <c r="HB63" s="304"/>
      <c r="HC63" s="304"/>
      <c r="HD63" s="304"/>
      <c r="HE63" s="304"/>
      <c r="HF63" s="304"/>
      <c r="HG63" s="304"/>
      <c r="HH63" s="304"/>
      <c r="HI63" s="304"/>
      <c r="HJ63" s="304"/>
      <c r="HK63" s="304"/>
      <c r="HL63" s="304"/>
      <c r="HM63" s="304"/>
      <c r="HN63" s="304"/>
      <c r="HO63" s="304"/>
      <c r="HP63" s="304"/>
      <c r="HQ63" s="304"/>
      <c r="HR63" s="304"/>
      <c r="HS63" s="251"/>
      <c r="HT63" s="251"/>
      <c r="HU63" s="251"/>
      <c r="HV63" s="251"/>
      <c r="HW63" s="251"/>
      <c r="HX63" s="251"/>
      <c r="HY63" s="251"/>
      <c r="HZ63" s="251"/>
      <c r="IA63" s="251"/>
      <c r="IB63" s="251"/>
      <c r="IC63" s="251"/>
      <c r="ID63" s="251"/>
      <c r="IE63" s="251"/>
      <c r="IF63" s="251"/>
      <c r="IG63" s="251"/>
      <c r="IH63" s="251"/>
      <c r="II63" s="251"/>
      <c r="IJ63" s="251"/>
      <c r="IK63" s="251"/>
      <c r="IL63" s="251"/>
      <c r="IM63" s="258"/>
      <c r="IN63" s="258"/>
      <c r="IO63" s="258"/>
      <c r="IP63" s="258"/>
    </row>
    <row r="64" s="247" customFormat="1" ht="45" customHeight="1" spans="1:246">
      <c r="A64" s="271" t="s">
        <v>121</v>
      </c>
      <c r="B64" s="269"/>
      <c r="C64" s="269"/>
      <c r="D64" s="269"/>
      <c r="E64" s="269"/>
      <c r="F64" s="269"/>
      <c r="G64" s="269"/>
      <c r="H64" s="269"/>
      <c r="I64" s="269"/>
      <c r="J64" s="289"/>
      <c r="K64" s="289"/>
      <c r="L64" s="289"/>
      <c r="M64" s="291"/>
      <c r="N64" s="291"/>
      <c r="O64" s="291"/>
      <c r="P64" s="293" t="s">
        <v>44</v>
      </c>
      <c r="Q64" s="293"/>
      <c r="R64" s="303" t="e">
        <f>J62-#REF!-K62-L62</f>
        <v>#REF!</v>
      </c>
      <c r="S64" s="306"/>
      <c r="T64" s="306"/>
      <c r="U64" s="306"/>
      <c r="V64" s="306"/>
      <c r="W64" s="306"/>
      <c r="X64" s="306"/>
      <c r="Y64" s="306"/>
      <c r="Z64" s="306"/>
      <c r="AA64" s="304"/>
      <c r="AB64" s="304"/>
      <c r="AC64" s="304"/>
      <c r="AD64" s="304"/>
      <c r="AE64" s="304"/>
      <c r="AF64" s="304"/>
      <c r="AG64" s="304"/>
      <c r="AH64" s="304"/>
      <c r="AI64" s="304"/>
      <c r="AJ64" s="304"/>
      <c r="AK64" s="304"/>
      <c r="AL64" s="304"/>
      <c r="AM64" s="304"/>
      <c r="AN64" s="304"/>
      <c r="AO64" s="304"/>
      <c r="AP64" s="304"/>
      <c r="AQ64" s="304"/>
      <c r="AR64" s="304"/>
      <c r="AS64" s="304"/>
      <c r="AT64" s="304"/>
      <c r="AU64" s="304"/>
      <c r="AV64" s="304"/>
      <c r="AW64" s="304"/>
      <c r="AX64" s="304"/>
      <c r="AY64" s="304"/>
      <c r="AZ64" s="304"/>
      <c r="BA64" s="304"/>
      <c r="BB64" s="304"/>
      <c r="BC64" s="304"/>
      <c r="BD64" s="304"/>
      <c r="BE64" s="304"/>
      <c r="BF64" s="304"/>
      <c r="BG64" s="304"/>
      <c r="BH64" s="304"/>
      <c r="BI64" s="304"/>
      <c r="BJ64" s="304"/>
      <c r="BK64" s="304"/>
      <c r="BL64" s="304"/>
      <c r="BM64" s="304"/>
      <c r="BN64" s="304"/>
      <c r="BO64" s="304"/>
      <c r="BP64" s="304"/>
      <c r="BQ64" s="304"/>
      <c r="BR64" s="304"/>
      <c r="BS64" s="304"/>
      <c r="BT64" s="304"/>
      <c r="BU64" s="304"/>
      <c r="BV64" s="304"/>
      <c r="BW64" s="304"/>
      <c r="BX64" s="304"/>
      <c r="BY64" s="304"/>
      <c r="BZ64" s="304"/>
      <c r="CA64" s="304"/>
      <c r="CB64" s="304"/>
      <c r="CC64" s="304"/>
      <c r="CD64" s="304"/>
      <c r="CE64" s="304"/>
      <c r="CF64" s="304"/>
      <c r="CG64" s="304"/>
      <c r="CH64" s="304"/>
      <c r="CI64" s="304"/>
      <c r="CJ64" s="304"/>
      <c r="CK64" s="304"/>
      <c r="CL64" s="304"/>
      <c r="CM64" s="304"/>
      <c r="CN64" s="304"/>
      <c r="CO64" s="304"/>
      <c r="CP64" s="304"/>
      <c r="CQ64" s="304"/>
      <c r="CR64" s="304"/>
      <c r="CS64" s="304"/>
      <c r="CT64" s="304"/>
      <c r="CU64" s="304"/>
      <c r="CV64" s="304"/>
      <c r="CW64" s="304"/>
      <c r="CX64" s="304"/>
      <c r="CY64" s="304"/>
      <c r="CZ64" s="304"/>
      <c r="DA64" s="304"/>
      <c r="DB64" s="304"/>
      <c r="DC64" s="304"/>
      <c r="DD64" s="304"/>
      <c r="DE64" s="304"/>
      <c r="DF64" s="304"/>
      <c r="DG64" s="304"/>
      <c r="DH64" s="304"/>
      <c r="DI64" s="304"/>
      <c r="DJ64" s="304"/>
      <c r="DK64" s="304"/>
      <c r="DL64" s="304"/>
      <c r="DM64" s="304"/>
      <c r="DN64" s="304"/>
      <c r="DO64" s="304"/>
      <c r="DP64" s="304"/>
      <c r="DQ64" s="304"/>
      <c r="DR64" s="304"/>
      <c r="DS64" s="304"/>
      <c r="DT64" s="304"/>
      <c r="DU64" s="304"/>
      <c r="DV64" s="304"/>
      <c r="DW64" s="304"/>
      <c r="DX64" s="304"/>
      <c r="DY64" s="304"/>
      <c r="DZ64" s="304"/>
      <c r="EA64" s="304"/>
      <c r="EB64" s="304"/>
      <c r="EC64" s="304"/>
      <c r="ED64" s="304"/>
      <c r="EE64" s="304"/>
      <c r="EF64" s="304"/>
      <c r="EG64" s="304"/>
      <c r="EH64" s="304"/>
      <c r="EI64" s="304"/>
      <c r="EJ64" s="304"/>
      <c r="EK64" s="304"/>
      <c r="EL64" s="304"/>
      <c r="EM64" s="304"/>
      <c r="EN64" s="304"/>
      <c r="EO64" s="304"/>
      <c r="EP64" s="304"/>
      <c r="EQ64" s="304"/>
      <c r="ER64" s="304"/>
      <c r="ES64" s="304"/>
      <c r="ET64" s="304"/>
      <c r="EU64" s="304"/>
      <c r="EV64" s="304"/>
      <c r="EW64" s="304"/>
      <c r="EX64" s="304"/>
      <c r="EY64" s="304"/>
      <c r="EZ64" s="304"/>
      <c r="FA64" s="304"/>
      <c r="FB64" s="304"/>
      <c r="FC64" s="304"/>
      <c r="FD64" s="304"/>
      <c r="FE64" s="304"/>
      <c r="FF64" s="304"/>
      <c r="FG64" s="304"/>
      <c r="FH64" s="304"/>
      <c r="FI64" s="304"/>
      <c r="FJ64" s="304"/>
      <c r="FK64" s="304"/>
      <c r="FL64" s="304"/>
      <c r="FM64" s="304"/>
      <c r="FN64" s="304"/>
      <c r="FO64" s="304"/>
      <c r="FP64" s="304"/>
      <c r="FQ64" s="304"/>
      <c r="FR64" s="304"/>
      <c r="FS64" s="304"/>
      <c r="FT64" s="304"/>
      <c r="FU64" s="304"/>
      <c r="FV64" s="304"/>
      <c r="FW64" s="304"/>
      <c r="FX64" s="304"/>
      <c r="FY64" s="304"/>
      <c r="FZ64" s="304"/>
      <c r="GA64" s="304"/>
      <c r="GB64" s="304"/>
      <c r="GC64" s="304"/>
      <c r="GD64" s="304"/>
      <c r="GE64" s="304"/>
      <c r="GF64" s="304"/>
      <c r="GG64" s="304"/>
      <c r="GH64" s="304"/>
      <c r="GI64" s="304"/>
      <c r="GJ64" s="304"/>
      <c r="GK64" s="304"/>
      <c r="GL64" s="304"/>
      <c r="GM64" s="304"/>
      <c r="GN64" s="304"/>
      <c r="GO64" s="304"/>
      <c r="GP64" s="304"/>
      <c r="GQ64" s="304"/>
      <c r="GR64" s="304"/>
      <c r="GS64" s="304"/>
      <c r="GT64" s="304"/>
      <c r="GU64" s="304"/>
      <c r="GV64" s="304"/>
      <c r="GW64" s="304"/>
      <c r="GX64" s="304"/>
      <c r="GY64" s="304"/>
      <c r="GZ64" s="304"/>
      <c r="HA64" s="304"/>
      <c r="HB64" s="304"/>
      <c r="HC64" s="304"/>
      <c r="HD64" s="304"/>
      <c r="HE64" s="304"/>
      <c r="HF64" s="304"/>
      <c r="HG64" s="304"/>
      <c r="HH64" s="304"/>
      <c r="HI64" s="304"/>
      <c r="HJ64" s="304"/>
      <c r="HK64" s="304"/>
      <c r="HL64" s="304"/>
      <c r="HM64" s="304"/>
      <c r="HN64" s="304"/>
      <c r="HO64" s="304"/>
      <c r="HP64" s="304"/>
      <c r="HQ64" s="304"/>
      <c r="HR64" s="304"/>
      <c r="HS64" s="251"/>
      <c r="HT64" s="251"/>
      <c r="HU64" s="251"/>
      <c r="HV64" s="251"/>
      <c r="HW64" s="251"/>
      <c r="HX64" s="251"/>
      <c r="HY64" s="251"/>
      <c r="HZ64" s="251"/>
      <c r="IA64" s="251"/>
      <c r="IB64" s="251"/>
      <c r="IC64" s="251"/>
      <c r="ID64" s="251"/>
      <c r="IE64" s="251"/>
      <c r="IF64" s="251"/>
      <c r="IG64" s="251"/>
      <c r="IH64" s="251"/>
      <c r="II64" s="251"/>
      <c r="IJ64" s="251"/>
      <c r="IK64" s="251"/>
      <c r="IL64" s="251"/>
    </row>
    <row r="65" s="247" customFormat="1" ht="45" customHeight="1" spans="1:246">
      <c r="A65" s="271" t="s">
        <v>122</v>
      </c>
      <c r="B65" s="269"/>
      <c r="C65" s="269"/>
      <c r="D65" s="269">
        <f>D66+D67</f>
        <v>1087</v>
      </c>
      <c r="E65" s="269">
        <f>E66+E67</f>
        <v>190</v>
      </c>
      <c r="F65" s="269">
        <f>F66+F67</f>
        <v>190</v>
      </c>
      <c r="G65" s="269"/>
      <c r="H65" s="269"/>
      <c r="I65" s="269"/>
      <c r="J65" s="289">
        <f>K65+L65</f>
        <v>380</v>
      </c>
      <c r="K65" s="289">
        <f>K66+K67</f>
        <v>190</v>
      </c>
      <c r="L65" s="289">
        <f>L66+L67</f>
        <v>190</v>
      </c>
      <c r="M65" s="291"/>
      <c r="N65" s="291"/>
      <c r="O65" s="291"/>
      <c r="P65" s="293" t="s">
        <v>19</v>
      </c>
      <c r="Q65" s="293"/>
      <c r="R65" s="303" t="e">
        <f>#REF!-#REF!-#REF!-#REF!</f>
        <v>#REF!</v>
      </c>
      <c r="S65" s="304"/>
      <c r="T65" s="304"/>
      <c r="U65" s="304"/>
      <c r="V65" s="304"/>
      <c r="W65" s="304"/>
      <c r="X65" s="304"/>
      <c r="Y65" s="304"/>
      <c r="Z65" s="304"/>
      <c r="AA65" s="304"/>
      <c r="AB65" s="306"/>
      <c r="AC65" s="306"/>
      <c r="AD65" s="254"/>
      <c r="AE65" s="304"/>
      <c r="AF65" s="304"/>
      <c r="AG65" s="304"/>
      <c r="AH65" s="304"/>
      <c r="AI65" s="304"/>
      <c r="AJ65" s="304"/>
      <c r="AK65" s="304"/>
      <c r="AL65" s="304"/>
      <c r="AM65" s="304"/>
      <c r="AN65" s="304"/>
      <c r="AO65" s="304"/>
      <c r="AP65" s="304"/>
      <c r="AQ65" s="304"/>
      <c r="AR65" s="304"/>
      <c r="AS65" s="304"/>
      <c r="AT65" s="304"/>
      <c r="AU65" s="304"/>
      <c r="AV65" s="304"/>
      <c r="AW65" s="304"/>
      <c r="AX65" s="304"/>
      <c r="AY65" s="304"/>
      <c r="AZ65" s="304"/>
      <c r="BA65" s="304"/>
      <c r="BB65" s="304"/>
      <c r="BC65" s="304"/>
      <c r="BD65" s="304"/>
      <c r="BE65" s="304"/>
      <c r="BF65" s="304"/>
      <c r="BG65" s="304"/>
      <c r="BH65" s="304"/>
      <c r="BI65" s="304"/>
      <c r="BJ65" s="304"/>
      <c r="BK65" s="304"/>
      <c r="BL65" s="304"/>
      <c r="BM65" s="304"/>
      <c r="BN65" s="304"/>
      <c r="BO65" s="304"/>
      <c r="BP65" s="304"/>
      <c r="BQ65" s="304"/>
      <c r="BR65" s="304"/>
      <c r="BS65" s="304"/>
      <c r="BT65" s="304"/>
      <c r="BU65" s="304"/>
      <c r="BV65" s="304"/>
      <c r="BW65" s="304"/>
      <c r="BX65" s="304"/>
      <c r="BY65" s="304"/>
      <c r="BZ65" s="304"/>
      <c r="CA65" s="304"/>
      <c r="CB65" s="304"/>
      <c r="CC65" s="304"/>
      <c r="CD65" s="304"/>
      <c r="CE65" s="304"/>
      <c r="CF65" s="304"/>
      <c r="CG65" s="304"/>
      <c r="CH65" s="304"/>
      <c r="CI65" s="304"/>
      <c r="CJ65" s="304"/>
      <c r="CK65" s="304"/>
      <c r="CL65" s="304"/>
      <c r="CM65" s="304"/>
      <c r="CN65" s="304"/>
      <c r="CO65" s="304"/>
      <c r="CP65" s="304"/>
      <c r="CQ65" s="304"/>
      <c r="CR65" s="304"/>
      <c r="CS65" s="304"/>
      <c r="CT65" s="304"/>
      <c r="CU65" s="304"/>
      <c r="CV65" s="304"/>
      <c r="CW65" s="304"/>
      <c r="CX65" s="304"/>
      <c r="CY65" s="304"/>
      <c r="CZ65" s="304"/>
      <c r="DA65" s="304"/>
      <c r="DB65" s="304"/>
      <c r="DC65" s="304"/>
      <c r="DD65" s="304"/>
      <c r="DE65" s="304"/>
      <c r="DF65" s="304"/>
      <c r="DG65" s="304"/>
      <c r="DH65" s="304"/>
      <c r="DI65" s="304"/>
      <c r="DJ65" s="304"/>
      <c r="DK65" s="304"/>
      <c r="DL65" s="304"/>
      <c r="DM65" s="304"/>
      <c r="DN65" s="304"/>
      <c r="DO65" s="304"/>
      <c r="DP65" s="304"/>
      <c r="DQ65" s="304"/>
      <c r="DR65" s="304"/>
      <c r="DS65" s="304"/>
      <c r="DT65" s="304"/>
      <c r="DU65" s="304"/>
      <c r="DV65" s="304"/>
      <c r="DW65" s="304"/>
      <c r="DX65" s="304"/>
      <c r="DY65" s="304"/>
      <c r="DZ65" s="304"/>
      <c r="EA65" s="304"/>
      <c r="EB65" s="304"/>
      <c r="EC65" s="304"/>
      <c r="ED65" s="304"/>
      <c r="EE65" s="304"/>
      <c r="EF65" s="304"/>
      <c r="EG65" s="304"/>
      <c r="EH65" s="304"/>
      <c r="EI65" s="304"/>
      <c r="EJ65" s="304"/>
      <c r="EK65" s="304"/>
      <c r="EL65" s="304"/>
      <c r="EM65" s="304"/>
      <c r="EN65" s="304"/>
      <c r="EO65" s="304"/>
      <c r="EP65" s="304"/>
      <c r="EQ65" s="304"/>
      <c r="ER65" s="304"/>
      <c r="ES65" s="304"/>
      <c r="ET65" s="304"/>
      <c r="EU65" s="304"/>
      <c r="EV65" s="304"/>
      <c r="EW65" s="304"/>
      <c r="EX65" s="304"/>
      <c r="EY65" s="304"/>
      <c r="EZ65" s="304"/>
      <c r="FA65" s="304"/>
      <c r="FB65" s="304"/>
      <c r="FC65" s="304"/>
      <c r="FD65" s="304"/>
      <c r="FE65" s="304"/>
      <c r="FF65" s="304"/>
      <c r="FG65" s="304"/>
      <c r="FH65" s="304"/>
      <c r="FI65" s="304"/>
      <c r="FJ65" s="304"/>
      <c r="FK65" s="304"/>
      <c r="FL65" s="304"/>
      <c r="FM65" s="304"/>
      <c r="FN65" s="304"/>
      <c r="FO65" s="304"/>
      <c r="FP65" s="304"/>
      <c r="FQ65" s="304"/>
      <c r="FR65" s="304"/>
      <c r="FS65" s="304"/>
      <c r="FT65" s="304"/>
      <c r="FU65" s="304"/>
      <c r="FV65" s="304"/>
      <c r="FW65" s="304"/>
      <c r="FX65" s="304"/>
      <c r="FY65" s="304"/>
      <c r="FZ65" s="304"/>
      <c r="GA65" s="304"/>
      <c r="GB65" s="304"/>
      <c r="GC65" s="304"/>
      <c r="GD65" s="304"/>
      <c r="GE65" s="304"/>
      <c r="GF65" s="304"/>
      <c r="GG65" s="304"/>
      <c r="GH65" s="304"/>
      <c r="GI65" s="304"/>
      <c r="GJ65" s="304"/>
      <c r="GK65" s="304"/>
      <c r="GL65" s="304"/>
      <c r="GM65" s="304"/>
      <c r="GN65" s="304"/>
      <c r="GO65" s="304"/>
      <c r="GP65" s="304"/>
      <c r="GQ65" s="304"/>
      <c r="GR65" s="304"/>
      <c r="GS65" s="304"/>
      <c r="GT65" s="304"/>
      <c r="GU65" s="304"/>
      <c r="GV65" s="304"/>
      <c r="GW65" s="304"/>
      <c r="GX65" s="304"/>
      <c r="GY65" s="304"/>
      <c r="GZ65" s="304"/>
      <c r="HA65" s="304"/>
      <c r="HB65" s="304"/>
      <c r="HC65" s="304"/>
      <c r="HD65" s="304"/>
      <c r="HE65" s="304"/>
      <c r="HF65" s="304"/>
      <c r="HG65" s="304"/>
      <c r="HH65" s="304"/>
      <c r="HI65" s="304"/>
      <c r="HJ65" s="304"/>
      <c r="HK65" s="304"/>
      <c r="HL65" s="304"/>
      <c r="HM65" s="304"/>
      <c r="HN65" s="304"/>
      <c r="HO65" s="304"/>
      <c r="HP65" s="304"/>
      <c r="HQ65" s="304"/>
      <c r="HR65" s="304"/>
      <c r="HS65" s="251"/>
      <c r="HT65" s="251"/>
      <c r="HU65" s="251"/>
      <c r="HV65" s="251"/>
      <c r="HW65" s="251"/>
      <c r="HX65" s="251"/>
      <c r="HY65" s="251"/>
      <c r="HZ65" s="251"/>
      <c r="IA65" s="251"/>
      <c r="IB65" s="251"/>
      <c r="IC65" s="251"/>
      <c r="ID65" s="251"/>
      <c r="IE65" s="251"/>
      <c r="IF65" s="251"/>
      <c r="IG65" s="251"/>
      <c r="IH65" s="251"/>
      <c r="II65" s="251"/>
      <c r="IJ65" s="251"/>
      <c r="IK65" s="251"/>
      <c r="IL65" s="251"/>
    </row>
    <row r="66" s="247" customFormat="1" ht="45" customHeight="1" spans="1:246">
      <c r="A66" s="272" t="s">
        <v>123</v>
      </c>
      <c r="B66" s="269" t="s">
        <v>36</v>
      </c>
      <c r="C66" s="269" t="s">
        <v>124</v>
      </c>
      <c r="D66" s="269">
        <v>707</v>
      </c>
      <c r="E66" s="269"/>
      <c r="F66" s="269"/>
      <c r="G66" s="269" t="s">
        <v>125</v>
      </c>
      <c r="H66" s="269"/>
      <c r="I66" s="269"/>
      <c r="J66" s="289"/>
      <c r="K66" s="289"/>
      <c r="L66" s="289"/>
      <c r="M66" s="290" t="s">
        <v>28</v>
      </c>
      <c r="N66" s="290"/>
      <c r="O66" s="291"/>
      <c r="P66" s="293" t="s">
        <v>44</v>
      </c>
      <c r="Q66" s="269"/>
      <c r="R66" s="303" t="e">
        <f>#REF!-#REF!-#REF!-#REF!</f>
        <v>#REF!</v>
      </c>
      <c r="S66" s="304"/>
      <c r="T66" s="304"/>
      <c r="U66" s="304"/>
      <c r="V66" s="304"/>
      <c r="W66" s="304"/>
      <c r="X66" s="304"/>
      <c r="Y66" s="304"/>
      <c r="Z66" s="304"/>
      <c r="AA66" s="306"/>
      <c r="AB66" s="306"/>
      <c r="AC66" s="306"/>
      <c r="AD66" s="304"/>
      <c r="AE66" s="254"/>
      <c r="AF66" s="254"/>
      <c r="AG66" s="304"/>
      <c r="AH66" s="304"/>
      <c r="AI66" s="304"/>
      <c r="AJ66" s="304"/>
      <c r="AK66" s="304"/>
      <c r="AL66" s="304"/>
      <c r="AM66" s="304"/>
      <c r="AN66" s="304"/>
      <c r="AO66" s="304"/>
      <c r="AP66" s="304"/>
      <c r="AQ66" s="304"/>
      <c r="AR66" s="304"/>
      <c r="AS66" s="304"/>
      <c r="AT66" s="304"/>
      <c r="AU66" s="304"/>
      <c r="AV66" s="304"/>
      <c r="AW66" s="304"/>
      <c r="AX66" s="304"/>
      <c r="AY66" s="304"/>
      <c r="AZ66" s="304"/>
      <c r="BA66" s="304"/>
      <c r="BB66" s="304"/>
      <c r="BC66" s="304"/>
      <c r="BD66" s="304"/>
      <c r="BE66" s="304"/>
      <c r="BF66" s="304"/>
      <c r="BG66" s="304"/>
      <c r="BH66" s="304"/>
      <c r="BI66" s="304"/>
      <c r="BJ66" s="304"/>
      <c r="BK66" s="304"/>
      <c r="BL66" s="304"/>
      <c r="BM66" s="304"/>
      <c r="BN66" s="304"/>
      <c r="BO66" s="304"/>
      <c r="BP66" s="304"/>
      <c r="BQ66" s="304"/>
      <c r="BR66" s="304"/>
      <c r="BS66" s="304"/>
      <c r="BT66" s="304"/>
      <c r="BU66" s="304"/>
      <c r="BV66" s="304"/>
      <c r="BW66" s="304"/>
      <c r="BX66" s="304"/>
      <c r="BY66" s="304"/>
      <c r="BZ66" s="304"/>
      <c r="CA66" s="304"/>
      <c r="CB66" s="304"/>
      <c r="CC66" s="304"/>
      <c r="CD66" s="304"/>
      <c r="CE66" s="304"/>
      <c r="CF66" s="304"/>
      <c r="CG66" s="304"/>
      <c r="CH66" s="304"/>
      <c r="CI66" s="304"/>
      <c r="CJ66" s="304"/>
      <c r="CK66" s="304"/>
      <c r="CL66" s="304"/>
      <c r="CM66" s="304"/>
      <c r="CN66" s="304"/>
      <c r="CO66" s="304"/>
      <c r="CP66" s="304"/>
      <c r="CQ66" s="304"/>
      <c r="CR66" s="304"/>
      <c r="CS66" s="304"/>
      <c r="CT66" s="304"/>
      <c r="CU66" s="304"/>
      <c r="CV66" s="304"/>
      <c r="CW66" s="304"/>
      <c r="CX66" s="304"/>
      <c r="CY66" s="304"/>
      <c r="CZ66" s="304"/>
      <c r="DA66" s="304"/>
      <c r="DB66" s="304"/>
      <c r="DC66" s="304"/>
      <c r="DD66" s="304"/>
      <c r="DE66" s="304"/>
      <c r="DF66" s="304"/>
      <c r="DG66" s="304"/>
      <c r="DH66" s="304"/>
      <c r="DI66" s="304"/>
      <c r="DJ66" s="304"/>
      <c r="DK66" s="304"/>
      <c r="DL66" s="304"/>
      <c r="DM66" s="304"/>
      <c r="DN66" s="304"/>
      <c r="DO66" s="304"/>
      <c r="DP66" s="304"/>
      <c r="DQ66" s="304"/>
      <c r="DR66" s="304"/>
      <c r="DS66" s="304"/>
      <c r="DT66" s="304"/>
      <c r="DU66" s="304"/>
      <c r="DV66" s="304"/>
      <c r="DW66" s="304"/>
      <c r="DX66" s="304"/>
      <c r="DY66" s="304"/>
      <c r="DZ66" s="304"/>
      <c r="EA66" s="304"/>
      <c r="EB66" s="304"/>
      <c r="EC66" s="304"/>
      <c r="ED66" s="304"/>
      <c r="EE66" s="304"/>
      <c r="EF66" s="304"/>
      <c r="EG66" s="304"/>
      <c r="EH66" s="304"/>
      <c r="EI66" s="304"/>
      <c r="EJ66" s="304"/>
      <c r="EK66" s="304"/>
      <c r="EL66" s="304"/>
      <c r="EM66" s="304"/>
      <c r="EN66" s="304"/>
      <c r="EO66" s="304"/>
      <c r="EP66" s="304"/>
      <c r="EQ66" s="304"/>
      <c r="ER66" s="304"/>
      <c r="ES66" s="304"/>
      <c r="ET66" s="304"/>
      <c r="EU66" s="304"/>
      <c r="EV66" s="304"/>
      <c r="EW66" s="304"/>
      <c r="EX66" s="304"/>
      <c r="EY66" s="304"/>
      <c r="EZ66" s="304"/>
      <c r="FA66" s="304"/>
      <c r="FB66" s="304"/>
      <c r="FC66" s="304"/>
      <c r="FD66" s="304"/>
      <c r="FE66" s="304"/>
      <c r="FF66" s="304"/>
      <c r="FG66" s="304"/>
      <c r="FH66" s="304"/>
      <c r="FI66" s="304"/>
      <c r="FJ66" s="304"/>
      <c r="FK66" s="304"/>
      <c r="FL66" s="304"/>
      <c r="FM66" s="304"/>
      <c r="FN66" s="304"/>
      <c r="FO66" s="304"/>
      <c r="FP66" s="304"/>
      <c r="FQ66" s="304"/>
      <c r="FR66" s="304"/>
      <c r="FS66" s="304"/>
      <c r="FT66" s="304"/>
      <c r="FU66" s="304"/>
      <c r="FV66" s="304"/>
      <c r="FW66" s="304"/>
      <c r="FX66" s="304"/>
      <c r="FY66" s="304"/>
      <c r="FZ66" s="304"/>
      <c r="GA66" s="304"/>
      <c r="GB66" s="304"/>
      <c r="GC66" s="304"/>
      <c r="GD66" s="304"/>
      <c r="GE66" s="304"/>
      <c r="GF66" s="304"/>
      <c r="GG66" s="304"/>
      <c r="GH66" s="304"/>
      <c r="GI66" s="304"/>
      <c r="GJ66" s="304"/>
      <c r="GK66" s="304"/>
      <c r="GL66" s="304"/>
      <c r="GM66" s="304"/>
      <c r="GN66" s="304"/>
      <c r="GO66" s="304"/>
      <c r="GP66" s="304"/>
      <c r="GQ66" s="304"/>
      <c r="GR66" s="304"/>
      <c r="GS66" s="304"/>
      <c r="GT66" s="304"/>
      <c r="GU66" s="304"/>
      <c r="GV66" s="304"/>
      <c r="GW66" s="304"/>
      <c r="GX66" s="304"/>
      <c r="GY66" s="304"/>
      <c r="GZ66" s="304"/>
      <c r="HA66" s="304"/>
      <c r="HB66" s="304"/>
      <c r="HC66" s="304"/>
      <c r="HD66" s="304"/>
      <c r="HE66" s="304"/>
      <c r="HF66" s="304"/>
      <c r="HG66" s="304"/>
      <c r="HH66" s="304"/>
      <c r="HI66" s="304"/>
      <c r="HJ66" s="304"/>
      <c r="HK66" s="304"/>
      <c r="HL66" s="304"/>
      <c r="HM66" s="304"/>
      <c r="HN66" s="304"/>
      <c r="HO66" s="304"/>
      <c r="HP66" s="304"/>
      <c r="HQ66" s="304"/>
      <c r="HR66" s="304"/>
      <c r="HS66" s="251"/>
      <c r="HT66" s="251"/>
      <c r="HU66" s="251"/>
      <c r="HV66" s="251"/>
      <c r="HW66" s="251"/>
      <c r="HX66" s="251"/>
      <c r="HY66" s="251"/>
      <c r="HZ66" s="251"/>
      <c r="IA66" s="251"/>
      <c r="IB66" s="251"/>
      <c r="IC66" s="251"/>
      <c r="ID66" s="251"/>
      <c r="IE66" s="251"/>
      <c r="IF66" s="251"/>
      <c r="IG66" s="251"/>
      <c r="IH66" s="251"/>
      <c r="II66" s="251"/>
      <c r="IJ66" s="251"/>
      <c r="IK66" s="251"/>
      <c r="IL66" s="251"/>
    </row>
    <row r="67" s="247" customFormat="1" ht="45" customHeight="1" spans="1:246">
      <c r="A67" s="272" t="s">
        <v>126</v>
      </c>
      <c r="B67" s="269" t="s">
        <v>36</v>
      </c>
      <c r="C67" s="269" t="s">
        <v>124</v>
      </c>
      <c r="D67" s="269">
        <f>E67+F67</f>
        <v>380</v>
      </c>
      <c r="E67" s="307">
        <v>190</v>
      </c>
      <c r="F67" s="307">
        <v>190</v>
      </c>
      <c r="G67" s="307" t="s">
        <v>127</v>
      </c>
      <c r="H67" s="269"/>
      <c r="I67" s="269"/>
      <c r="J67" s="289">
        <f t="shared" ref="J67:J72" si="7">K67+L67</f>
        <v>380</v>
      </c>
      <c r="K67" s="289">
        <v>190</v>
      </c>
      <c r="L67" s="289">
        <v>190</v>
      </c>
      <c r="M67" s="290" t="s">
        <v>28</v>
      </c>
      <c r="N67" s="290"/>
      <c r="O67" s="291"/>
      <c r="P67" s="293"/>
      <c r="Q67" s="293"/>
      <c r="R67" s="303" t="e">
        <f>J65-#REF!-K65-L65</f>
        <v>#REF!</v>
      </c>
      <c r="S67" s="306"/>
      <c r="T67" s="306"/>
      <c r="U67" s="306"/>
      <c r="V67" s="306"/>
      <c r="W67" s="306"/>
      <c r="X67" s="306"/>
      <c r="Y67" s="306"/>
      <c r="Z67" s="306"/>
      <c r="AA67" s="304"/>
      <c r="AB67" s="304"/>
      <c r="AC67" s="304"/>
      <c r="AD67" s="304"/>
      <c r="AE67" s="304"/>
      <c r="AF67" s="304"/>
      <c r="AG67" s="304"/>
      <c r="AH67" s="304"/>
      <c r="AI67" s="304"/>
      <c r="AJ67" s="304"/>
      <c r="AK67" s="304"/>
      <c r="AL67" s="304"/>
      <c r="AM67" s="304"/>
      <c r="AN67" s="304"/>
      <c r="AO67" s="304"/>
      <c r="AP67" s="304"/>
      <c r="AQ67" s="304"/>
      <c r="AR67" s="304"/>
      <c r="AS67" s="304"/>
      <c r="AT67" s="304"/>
      <c r="AU67" s="304"/>
      <c r="AV67" s="304"/>
      <c r="AW67" s="304"/>
      <c r="AX67" s="304"/>
      <c r="AY67" s="304"/>
      <c r="AZ67" s="304"/>
      <c r="BA67" s="304"/>
      <c r="BB67" s="304"/>
      <c r="BC67" s="304"/>
      <c r="BD67" s="304"/>
      <c r="BE67" s="304"/>
      <c r="BF67" s="304"/>
      <c r="BG67" s="304"/>
      <c r="BH67" s="304"/>
      <c r="BI67" s="304"/>
      <c r="BJ67" s="304"/>
      <c r="BK67" s="304"/>
      <c r="BL67" s="304"/>
      <c r="BM67" s="304"/>
      <c r="BN67" s="304"/>
      <c r="BO67" s="304"/>
      <c r="BP67" s="304"/>
      <c r="BQ67" s="304"/>
      <c r="BR67" s="304"/>
      <c r="BS67" s="304"/>
      <c r="BT67" s="304"/>
      <c r="BU67" s="304"/>
      <c r="BV67" s="304"/>
      <c r="BW67" s="304"/>
      <c r="BX67" s="304"/>
      <c r="BY67" s="304"/>
      <c r="BZ67" s="304"/>
      <c r="CA67" s="304"/>
      <c r="CB67" s="304"/>
      <c r="CC67" s="304"/>
      <c r="CD67" s="304"/>
      <c r="CE67" s="304"/>
      <c r="CF67" s="304"/>
      <c r="CG67" s="304"/>
      <c r="CH67" s="304"/>
      <c r="CI67" s="304"/>
      <c r="CJ67" s="304"/>
      <c r="CK67" s="304"/>
      <c r="CL67" s="304"/>
      <c r="CM67" s="304"/>
      <c r="CN67" s="304"/>
      <c r="CO67" s="304"/>
      <c r="CP67" s="304"/>
      <c r="CQ67" s="304"/>
      <c r="CR67" s="304"/>
      <c r="CS67" s="304"/>
      <c r="CT67" s="304"/>
      <c r="CU67" s="304"/>
      <c r="CV67" s="304"/>
      <c r="CW67" s="304"/>
      <c r="CX67" s="304"/>
      <c r="CY67" s="304"/>
      <c r="CZ67" s="304"/>
      <c r="DA67" s="304"/>
      <c r="DB67" s="304"/>
      <c r="DC67" s="304"/>
      <c r="DD67" s="304"/>
      <c r="DE67" s="304"/>
      <c r="DF67" s="304"/>
      <c r="DG67" s="304"/>
      <c r="DH67" s="304"/>
      <c r="DI67" s="304"/>
      <c r="DJ67" s="304"/>
      <c r="DK67" s="304"/>
      <c r="DL67" s="304"/>
      <c r="DM67" s="304"/>
      <c r="DN67" s="304"/>
      <c r="DO67" s="304"/>
      <c r="DP67" s="304"/>
      <c r="DQ67" s="304"/>
      <c r="DR67" s="304"/>
      <c r="DS67" s="304"/>
      <c r="DT67" s="304"/>
      <c r="DU67" s="304"/>
      <c r="DV67" s="304"/>
      <c r="DW67" s="304"/>
      <c r="DX67" s="304"/>
      <c r="DY67" s="304"/>
      <c r="DZ67" s="304"/>
      <c r="EA67" s="304"/>
      <c r="EB67" s="304"/>
      <c r="EC67" s="304"/>
      <c r="ED67" s="304"/>
      <c r="EE67" s="304"/>
      <c r="EF67" s="304"/>
      <c r="EG67" s="304"/>
      <c r="EH67" s="304"/>
      <c r="EI67" s="304"/>
      <c r="EJ67" s="304"/>
      <c r="EK67" s="304"/>
      <c r="EL67" s="304"/>
      <c r="EM67" s="304"/>
      <c r="EN67" s="304"/>
      <c r="EO67" s="304"/>
      <c r="EP67" s="304"/>
      <c r="EQ67" s="304"/>
      <c r="ER67" s="304"/>
      <c r="ES67" s="304"/>
      <c r="ET67" s="304"/>
      <c r="EU67" s="304"/>
      <c r="EV67" s="304"/>
      <c r="EW67" s="304"/>
      <c r="EX67" s="304"/>
      <c r="EY67" s="304"/>
      <c r="EZ67" s="304"/>
      <c r="FA67" s="304"/>
      <c r="FB67" s="304"/>
      <c r="FC67" s="304"/>
      <c r="FD67" s="304"/>
      <c r="FE67" s="304"/>
      <c r="FF67" s="304"/>
      <c r="FG67" s="304"/>
      <c r="FH67" s="304"/>
      <c r="FI67" s="304"/>
      <c r="FJ67" s="304"/>
      <c r="FK67" s="304"/>
      <c r="FL67" s="304"/>
      <c r="FM67" s="304"/>
      <c r="FN67" s="304"/>
      <c r="FO67" s="304"/>
      <c r="FP67" s="304"/>
      <c r="FQ67" s="304"/>
      <c r="FR67" s="304"/>
      <c r="FS67" s="304"/>
      <c r="FT67" s="304"/>
      <c r="FU67" s="304"/>
      <c r="FV67" s="304"/>
      <c r="FW67" s="304"/>
      <c r="FX67" s="304"/>
      <c r="FY67" s="304"/>
      <c r="FZ67" s="304"/>
      <c r="GA67" s="304"/>
      <c r="GB67" s="304"/>
      <c r="GC67" s="304"/>
      <c r="GD67" s="304"/>
      <c r="GE67" s="304"/>
      <c r="GF67" s="304"/>
      <c r="GG67" s="304"/>
      <c r="GH67" s="304"/>
      <c r="GI67" s="304"/>
      <c r="GJ67" s="304"/>
      <c r="GK67" s="304"/>
      <c r="GL67" s="304"/>
      <c r="GM67" s="304"/>
      <c r="GN67" s="304"/>
      <c r="GO67" s="304"/>
      <c r="GP67" s="304"/>
      <c r="GQ67" s="304"/>
      <c r="GR67" s="304"/>
      <c r="GS67" s="304"/>
      <c r="GT67" s="304"/>
      <c r="GU67" s="304"/>
      <c r="GV67" s="304"/>
      <c r="GW67" s="304"/>
      <c r="GX67" s="304"/>
      <c r="GY67" s="304"/>
      <c r="GZ67" s="304"/>
      <c r="HA67" s="304"/>
      <c r="HB67" s="304"/>
      <c r="HC67" s="304"/>
      <c r="HD67" s="304"/>
      <c r="HE67" s="304"/>
      <c r="HF67" s="304"/>
      <c r="HG67" s="304"/>
      <c r="HH67" s="304"/>
      <c r="HI67" s="304"/>
      <c r="HJ67" s="304"/>
      <c r="HK67" s="304"/>
      <c r="HL67" s="304"/>
      <c r="HM67" s="304"/>
      <c r="HN67" s="304"/>
      <c r="HO67" s="304"/>
      <c r="HP67" s="304"/>
      <c r="HQ67" s="304"/>
      <c r="HR67" s="304"/>
      <c r="HS67" s="251"/>
      <c r="HT67" s="251"/>
      <c r="HU67" s="251"/>
      <c r="HV67" s="251"/>
      <c r="HW67" s="251"/>
      <c r="HX67" s="251"/>
      <c r="HY67" s="251"/>
      <c r="HZ67" s="251"/>
      <c r="IA67" s="251"/>
      <c r="IB67" s="251"/>
      <c r="IC67" s="251"/>
      <c r="ID67" s="251"/>
      <c r="IE67" s="251"/>
      <c r="IF67" s="251"/>
      <c r="IG67" s="251"/>
      <c r="IH67" s="251"/>
      <c r="II67" s="251"/>
      <c r="IJ67" s="251"/>
      <c r="IK67" s="251"/>
      <c r="IL67" s="251"/>
    </row>
    <row r="68" s="247" customFormat="1" ht="42.95" customHeight="1" spans="1:246">
      <c r="A68" s="270" t="s">
        <v>128</v>
      </c>
      <c r="B68" s="269"/>
      <c r="C68" s="269"/>
      <c r="D68" s="269"/>
      <c r="E68" s="269"/>
      <c r="F68" s="269"/>
      <c r="G68" s="269"/>
      <c r="H68" s="269"/>
      <c r="I68" s="269"/>
      <c r="J68" s="289">
        <f t="shared" si="7"/>
        <v>5843.8</v>
      </c>
      <c r="K68" s="289">
        <f t="shared" ref="K68:L68" si="8">K69+K70+K71+K72</f>
        <v>3193.8</v>
      </c>
      <c r="L68" s="289">
        <f t="shared" si="8"/>
        <v>2650</v>
      </c>
      <c r="M68" s="290"/>
      <c r="N68" s="291"/>
      <c r="O68" s="291"/>
      <c r="P68" s="293" t="s">
        <v>129</v>
      </c>
      <c r="Q68" s="318"/>
      <c r="R68" s="303" t="e">
        <f>#REF!-#REF!-#REF!-#REF!</f>
        <v>#REF!</v>
      </c>
      <c r="S68" s="306"/>
      <c r="T68" s="306"/>
      <c r="U68" s="306"/>
      <c r="V68" s="306"/>
      <c r="W68" s="306"/>
      <c r="X68" s="306"/>
      <c r="Y68" s="306"/>
      <c r="Z68" s="306"/>
      <c r="AA68" s="304"/>
      <c r="AB68" s="306"/>
      <c r="AC68" s="306"/>
      <c r="AD68" s="306"/>
      <c r="AE68" s="304"/>
      <c r="AF68" s="304"/>
      <c r="AG68" s="254"/>
      <c r="AH68" s="254"/>
      <c r="AI68" s="254"/>
      <c r="AJ68" s="254"/>
      <c r="AK68" s="254"/>
      <c r="AL68" s="254"/>
      <c r="AM68" s="254"/>
      <c r="AN68" s="254"/>
      <c r="AO68" s="254"/>
      <c r="AP68" s="254"/>
      <c r="AQ68" s="254"/>
      <c r="AR68" s="254"/>
      <c r="AS68" s="304"/>
      <c r="AT68" s="304"/>
      <c r="AU68" s="304"/>
      <c r="AV68" s="304"/>
      <c r="AW68" s="304"/>
      <c r="AX68" s="304"/>
      <c r="AY68" s="304"/>
      <c r="AZ68" s="304"/>
      <c r="BA68" s="304"/>
      <c r="BB68" s="304"/>
      <c r="BC68" s="304"/>
      <c r="BD68" s="304"/>
      <c r="BE68" s="304"/>
      <c r="BF68" s="304"/>
      <c r="BG68" s="304"/>
      <c r="BH68" s="304"/>
      <c r="BI68" s="304"/>
      <c r="BJ68" s="304"/>
      <c r="BK68" s="304"/>
      <c r="BL68" s="304"/>
      <c r="BM68" s="304"/>
      <c r="BN68" s="304"/>
      <c r="BO68" s="304"/>
      <c r="BP68" s="304"/>
      <c r="BQ68" s="304"/>
      <c r="BR68" s="304"/>
      <c r="BS68" s="304"/>
      <c r="BT68" s="304"/>
      <c r="BU68" s="304"/>
      <c r="BV68" s="304"/>
      <c r="BW68" s="304"/>
      <c r="BX68" s="304"/>
      <c r="BY68" s="304"/>
      <c r="BZ68" s="304"/>
      <c r="CA68" s="304"/>
      <c r="CB68" s="304"/>
      <c r="CC68" s="304"/>
      <c r="CD68" s="304"/>
      <c r="CE68" s="304"/>
      <c r="CF68" s="304"/>
      <c r="CG68" s="304"/>
      <c r="CH68" s="304"/>
      <c r="CI68" s="304"/>
      <c r="CJ68" s="304"/>
      <c r="CK68" s="304"/>
      <c r="CL68" s="304"/>
      <c r="CM68" s="304"/>
      <c r="CN68" s="304"/>
      <c r="CO68" s="304"/>
      <c r="CP68" s="304"/>
      <c r="CQ68" s="304"/>
      <c r="CR68" s="304"/>
      <c r="CS68" s="304"/>
      <c r="CT68" s="304"/>
      <c r="CU68" s="304"/>
      <c r="CV68" s="304"/>
      <c r="CW68" s="304"/>
      <c r="CX68" s="304"/>
      <c r="CY68" s="304"/>
      <c r="CZ68" s="304"/>
      <c r="DA68" s="304"/>
      <c r="DB68" s="304"/>
      <c r="DC68" s="304"/>
      <c r="DD68" s="304"/>
      <c r="DE68" s="304"/>
      <c r="DF68" s="304"/>
      <c r="DG68" s="304"/>
      <c r="DH68" s="304"/>
      <c r="DI68" s="304"/>
      <c r="DJ68" s="304"/>
      <c r="DK68" s="304"/>
      <c r="DL68" s="304"/>
      <c r="DM68" s="304"/>
      <c r="DN68" s="304"/>
      <c r="DO68" s="304"/>
      <c r="DP68" s="304"/>
      <c r="DQ68" s="304"/>
      <c r="DR68" s="304"/>
      <c r="DS68" s="304"/>
      <c r="DT68" s="304"/>
      <c r="DU68" s="304"/>
      <c r="DV68" s="304"/>
      <c r="DW68" s="304"/>
      <c r="DX68" s="304"/>
      <c r="DY68" s="304"/>
      <c r="DZ68" s="304"/>
      <c r="EA68" s="304"/>
      <c r="EB68" s="304"/>
      <c r="EC68" s="304"/>
      <c r="ED68" s="304"/>
      <c r="EE68" s="304"/>
      <c r="EF68" s="304"/>
      <c r="EG68" s="304"/>
      <c r="EH68" s="304"/>
      <c r="EI68" s="304"/>
      <c r="EJ68" s="304"/>
      <c r="EK68" s="304"/>
      <c r="EL68" s="304"/>
      <c r="EM68" s="304"/>
      <c r="EN68" s="304"/>
      <c r="EO68" s="304"/>
      <c r="EP68" s="304"/>
      <c r="EQ68" s="304"/>
      <c r="ER68" s="304"/>
      <c r="ES68" s="304"/>
      <c r="ET68" s="304"/>
      <c r="EU68" s="304"/>
      <c r="EV68" s="304"/>
      <c r="EW68" s="304"/>
      <c r="EX68" s="304"/>
      <c r="EY68" s="304"/>
      <c r="EZ68" s="304"/>
      <c r="FA68" s="304"/>
      <c r="FB68" s="304"/>
      <c r="FC68" s="304"/>
      <c r="FD68" s="304"/>
      <c r="FE68" s="304"/>
      <c r="FF68" s="304"/>
      <c r="FG68" s="304"/>
      <c r="FH68" s="304"/>
      <c r="FI68" s="304"/>
      <c r="FJ68" s="304"/>
      <c r="FK68" s="304"/>
      <c r="FL68" s="304"/>
      <c r="FM68" s="304"/>
      <c r="FN68" s="304"/>
      <c r="FO68" s="304"/>
      <c r="FP68" s="304"/>
      <c r="FQ68" s="304"/>
      <c r="FR68" s="304"/>
      <c r="FS68" s="304"/>
      <c r="FT68" s="304"/>
      <c r="FU68" s="304"/>
      <c r="FV68" s="304"/>
      <c r="FW68" s="304"/>
      <c r="FX68" s="304"/>
      <c r="FY68" s="304"/>
      <c r="FZ68" s="304"/>
      <c r="GA68" s="304"/>
      <c r="GB68" s="304"/>
      <c r="GC68" s="304"/>
      <c r="GD68" s="304"/>
      <c r="GE68" s="304"/>
      <c r="GF68" s="304"/>
      <c r="GG68" s="304"/>
      <c r="GH68" s="304"/>
      <c r="GI68" s="304"/>
      <c r="GJ68" s="304"/>
      <c r="GK68" s="304"/>
      <c r="GL68" s="304"/>
      <c r="GM68" s="304"/>
      <c r="GN68" s="304"/>
      <c r="GO68" s="304"/>
      <c r="GP68" s="304"/>
      <c r="GQ68" s="304"/>
      <c r="GR68" s="304"/>
      <c r="GS68" s="304"/>
      <c r="GT68" s="304"/>
      <c r="GU68" s="304"/>
      <c r="GV68" s="304"/>
      <c r="GW68" s="304"/>
      <c r="GX68" s="304"/>
      <c r="GY68" s="304"/>
      <c r="GZ68" s="304"/>
      <c r="HA68" s="304"/>
      <c r="HB68" s="304"/>
      <c r="HC68" s="304"/>
      <c r="HD68" s="304"/>
      <c r="HE68" s="304"/>
      <c r="HF68" s="304"/>
      <c r="HG68" s="304"/>
      <c r="HH68" s="304"/>
      <c r="HI68" s="304"/>
      <c r="HJ68" s="304"/>
      <c r="HK68" s="304"/>
      <c r="HL68" s="304"/>
      <c r="HM68" s="304"/>
      <c r="HN68" s="304"/>
      <c r="HO68" s="304"/>
      <c r="HP68" s="304"/>
      <c r="HQ68" s="304"/>
      <c r="HR68" s="304"/>
      <c r="HS68" s="251"/>
      <c r="HT68" s="251"/>
      <c r="HU68" s="251"/>
      <c r="HV68" s="251"/>
      <c r="HW68" s="251"/>
      <c r="HX68" s="251"/>
      <c r="HY68" s="251"/>
      <c r="HZ68" s="251"/>
      <c r="IA68" s="251"/>
      <c r="IB68" s="251"/>
      <c r="IC68" s="251"/>
      <c r="ID68" s="251"/>
      <c r="IE68" s="251"/>
      <c r="IF68" s="251"/>
      <c r="IG68" s="251"/>
      <c r="IH68" s="251"/>
      <c r="II68" s="251"/>
      <c r="IJ68" s="251"/>
      <c r="IK68" s="251"/>
      <c r="IL68" s="251"/>
    </row>
    <row r="69" s="246" customFormat="1" ht="45" customHeight="1" spans="1:226">
      <c r="A69" s="271" t="s">
        <v>130</v>
      </c>
      <c r="B69" s="269" t="s">
        <v>36</v>
      </c>
      <c r="C69" s="269" t="s">
        <v>97</v>
      </c>
      <c r="D69" s="269">
        <f>E69</f>
        <v>20</v>
      </c>
      <c r="E69" s="269">
        <v>20</v>
      </c>
      <c r="F69" s="269"/>
      <c r="G69" s="269" t="s">
        <v>131</v>
      </c>
      <c r="H69" s="269">
        <v>2814</v>
      </c>
      <c r="I69" s="269">
        <v>12332</v>
      </c>
      <c r="J69" s="289">
        <f t="shared" si="7"/>
        <v>259</v>
      </c>
      <c r="K69" s="289">
        <v>259</v>
      </c>
      <c r="L69" s="289"/>
      <c r="M69" s="290" t="s">
        <v>28</v>
      </c>
      <c r="N69" s="291"/>
      <c r="O69" s="291"/>
      <c r="P69" s="293" t="s">
        <v>129</v>
      </c>
      <c r="Q69" s="269"/>
      <c r="R69" s="303" t="e">
        <f>J67-#REF!-K67-L67</f>
        <v>#REF!</v>
      </c>
      <c r="S69" s="306"/>
      <c r="T69" s="306"/>
      <c r="U69" s="306"/>
      <c r="V69" s="306"/>
      <c r="W69" s="306"/>
      <c r="X69" s="306"/>
      <c r="Y69" s="306"/>
      <c r="Z69" s="306"/>
      <c r="AA69" s="306"/>
      <c r="AB69" s="304"/>
      <c r="AC69" s="304"/>
      <c r="AD69" s="306"/>
      <c r="AE69" s="306"/>
      <c r="AF69" s="306"/>
      <c r="AG69" s="304"/>
      <c r="AH69" s="304"/>
      <c r="AI69" s="304"/>
      <c r="AJ69" s="304"/>
      <c r="AK69" s="304"/>
      <c r="AL69" s="304"/>
      <c r="AM69" s="304"/>
      <c r="AN69" s="304"/>
      <c r="AO69" s="304"/>
      <c r="AP69" s="304"/>
      <c r="AQ69" s="304"/>
      <c r="AR69" s="304"/>
      <c r="AS69" s="254"/>
      <c r="AT69" s="254"/>
      <c r="AU69" s="254"/>
      <c r="AV69" s="254"/>
      <c r="AW69" s="254"/>
      <c r="AX69" s="254"/>
      <c r="AY69" s="254"/>
      <c r="AZ69" s="254"/>
      <c r="BA69" s="254"/>
      <c r="BB69" s="254"/>
      <c r="BC69" s="254"/>
      <c r="BD69" s="254"/>
      <c r="BE69" s="254"/>
      <c r="BF69" s="254"/>
      <c r="BG69" s="254"/>
      <c r="BH69" s="254"/>
      <c r="BI69" s="254"/>
      <c r="BJ69" s="254"/>
      <c r="BK69" s="254"/>
      <c r="BL69" s="254"/>
      <c r="BM69" s="254"/>
      <c r="BN69" s="254"/>
      <c r="BO69" s="254"/>
      <c r="BP69" s="254"/>
      <c r="BQ69" s="254"/>
      <c r="BR69" s="254"/>
      <c r="BS69" s="254"/>
      <c r="BT69" s="254"/>
      <c r="BU69" s="254"/>
      <c r="BV69" s="254"/>
      <c r="BW69" s="254"/>
      <c r="BX69" s="254"/>
      <c r="BY69" s="254"/>
      <c r="BZ69" s="254"/>
      <c r="CA69" s="254"/>
      <c r="CB69" s="254"/>
      <c r="CC69" s="254"/>
      <c r="CD69" s="254"/>
      <c r="CE69" s="254"/>
      <c r="CF69" s="254"/>
      <c r="CG69" s="254"/>
      <c r="CH69" s="254"/>
      <c r="CI69" s="254"/>
      <c r="CJ69" s="254"/>
      <c r="CK69" s="254"/>
      <c r="CL69" s="254"/>
      <c r="CM69" s="254"/>
      <c r="CN69" s="254"/>
      <c r="CO69" s="254"/>
      <c r="CP69" s="254"/>
      <c r="CQ69" s="254"/>
      <c r="CR69" s="254"/>
      <c r="CS69" s="254"/>
      <c r="CT69" s="254"/>
      <c r="CU69" s="254"/>
      <c r="CV69" s="254"/>
      <c r="CW69" s="254"/>
      <c r="CX69" s="254"/>
      <c r="CY69" s="254"/>
      <c r="CZ69" s="254"/>
      <c r="DA69" s="254"/>
      <c r="DB69" s="254"/>
      <c r="DC69" s="254"/>
      <c r="DD69" s="254"/>
      <c r="DE69" s="254"/>
      <c r="DF69" s="254"/>
      <c r="DG69" s="254"/>
      <c r="DH69" s="254"/>
      <c r="DI69" s="254"/>
      <c r="DJ69" s="254"/>
      <c r="DK69" s="254"/>
      <c r="DL69" s="254"/>
      <c r="DM69" s="254"/>
      <c r="DN69" s="254"/>
      <c r="DO69" s="254"/>
      <c r="DP69" s="254"/>
      <c r="DQ69" s="254"/>
      <c r="DR69" s="254"/>
      <c r="DS69" s="254"/>
      <c r="DT69" s="254"/>
      <c r="DU69" s="254"/>
      <c r="DV69" s="254"/>
      <c r="DW69" s="254"/>
      <c r="DX69" s="254"/>
      <c r="DY69" s="254"/>
      <c r="DZ69" s="254"/>
      <c r="EA69" s="254"/>
      <c r="EB69" s="254"/>
      <c r="EC69" s="254"/>
      <c r="ED69" s="254"/>
      <c r="EE69" s="254"/>
      <c r="EF69" s="254"/>
      <c r="EG69" s="254"/>
      <c r="EH69" s="254"/>
      <c r="EI69" s="254"/>
      <c r="EJ69" s="254"/>
      <c r="EK69" s="254"/>
      <c r="EL69" s="254"/>
      <c r="EM69" s="254"/>
      <c r="EN69" s="254"/>
      <c r="EO69" s="254"/>
      <c r="EP69" s="254"/>
      <c r="EQ69" s="254"/>
      <c r="ER69" s="254"/>
      <c r="ES69" s="254"/>
      <c r="ET69" s="254"/>
      <c r="EU69" s="254"/>
      <c r="EV69" s="254"/>
      <c r="EW69" s="254"/>
      <c r="EX69" s="254"/>
      <c r="EY69" s="254"/>
      <c r="EZ69" s="254"/>
      <c r="FA69" s="254"/>
      <c r="FB69" s="254"/>
      <c r="FC69" s="254"/>
      <c r="FD69" s="254"/>
      <c r="FE69" s="254"/>
      <c r="FF69" s="254"/>
      <c r="FG69" s="254"/>
      <c r="FH69" s="254"/>
      <c r="FI69" s="254"/>
      <c r="FJ69" s="254"/>
      <c r="FK69" s="254"/>
      <c r="FL69" s="254"/>
      <c r="FM69" s="254"/>
      <c r="FN69" s="254"/>
      <c r="FO69" s="254"/>
      <c r="FP69" s="254"/>
      <c r="FQ69" s="254"/>
      <c r="FR69" s="254"/>
      <c r="FS69" s="254"/>
      <c r="FT69" s="254"/>
      <c r="FU69" s="254"/>
      <c r="FV69" s="254"/>
      <c r="FW69" s="254"/>
      <c r="FX69" s="254"/>
      <c r="FY69" s="254"/>
      <c r="FZ69" s="254"/>
      <c r="GA69" s="254"/>
      <c r="GB69" s="254"/>
      <c r="GC69" s="254"/>
      <c r="GD69" s="254"/>
      <c r="GE69" s="254"/>
      <c r="GF69" s="254"/>
      <c r="GG69" s="254"/>
      <c r="GH69" s="254"/>
      <c r="GI69" s="254"/>
      <c r="GJ69" s="254"/>
      <c r="GK69" s="254"/>
      <c r="GL69" s="254"/>
      <c r="GM69" s="254"/>
      <c r="GN69" s="254"/>
      <c r="GO69" s="254"/>
      <c r="GP69" s="254"/>
      <c r="GQ69" s="254"/>
      <c r="GR69" s="254"/>
      <c r="GS69" s="254"/>
      <c r="GT69" s="254"/>
      <c r="GU69" s="254"/>
      <c r="GV69" s="254"/>
      <c r="GW69" s="254"/>
      <c r="GX69" s="254"/>
      <c r="GY69" s="254"/>
      <c r="GZ69" s="254"/>
      <c r="HA69" s="254"/>
      <c r="HB69" s="254"/>
      <c r="HC69" s="254"/>
      <c r="HD69" s="254"/>
      <c r="HE69" s="254"/>
      <c r="HF69" s="254"/>
      <c r="HG69" s="254"/>
      <c r="HH69" s="254"/>
      <c r="HI69" s="254"/>
      <c r="HJ69" s="254"/>
      <c r="HK69" s="254"/>
      <c r="HL69" s="254"/>
      <c r="HM69" s="254"/>
      <c r="HN69" s="254"/>
      <c r="HO69" s="254"/>
      <c r="HP69" s="254"/>
      <c r="HQ69" s="254"/>
      <c r="HR69" s="254"/>
    </row>
    <row r="70" s="247" customFormat="1" ht="45" customHeight="1" spans="1:246">
      <c r="A70" s="271" t="s">
        <v>132</v>
      </c>
      <c r="B70" s="269" t="s">
        <v>36</v>
      </c>
      <c r="C70" s="269" t="s">
        <v>133</v>
      </c>
      <c r="D70" s="269">
        <v>8</v>
      </c>
      <c r="E70" s="269">
        <v>8</v>
      </c>
      <c r="F70" s="269">
        <v>8</v>
      </c>
      <c r="G70" s="269" t="s">
        <v>134</v>
      </c>
      <c r="H70" s="269">
        <v>2815</v>
      </c>
      <c r="I70" s="269">
        <v>12333</v>
      </c>
      <c r="J70" s="289">
        <f t="shared" si="7"/>
        <v>2560</v>
      </c>
      <c r="K70" s="289">
        <v>1920</v>
      </c>
      <c r="L70" s="289">
        <v>640</v>
      </c>
      <c r="M70" s="290"/>
      <c r="N70" s="290" t="s">
        <v>28</v>
      </c>
      <c r="O70" s="291"/>
      <c r="P70" s="293" t="s">
        <v>129</v>
      </c>
      <c r="Q70" s="269"/>
      <c r="R70" s="303" t="e">
        <f>#REF!-#REF!-#REF!-#REF!</f>
        <v>#REF!</v>
      </c>
      <c r="S70" s="306"/>
      <c r="T70" s="306"/>
      <c r="U70" s="306"/>
      <c r="V70" s="306"/>
      <c r="W70" s="306"/>
      <c r="X70" s="306"/>
      <c r="Y70" s="306"/>
      <c r="Z70" s="306"/>
      <c r="AA70" s="304"/>
      <c r="AB70" s="304"/>
      <c r="AC70" s="304"/>
      <c r="AD70" s="304"/>
      <c r="AE70" s="306"/>
      <c r="AF70" s="306"/>
      <c r="AG70" s="304"/>
      <c r="AH70" s="304"/>
      <c r="AI70" s="304"/>
      <c r="AJ70" s="304"/>
      <c r="AK70" s="304"/>
      <c r="AL70" s="304"/>
      <c r="AM70" s="304"/>
      <c r="AN70" s="304"/>
      <c r="AO70" s="304"/>
      <c r="AP70" s="304"/>
      <c r="AQ70" s="304"/>
      <c r="AR70" s="304"/>
      <c r="AS70" s="304"/>
      <c r="AT70" s="304"/>
      <c r="AU70" s="304"/>
      <c r="AV70" s="304"/>
      <c r="AW70" s="304"/>
      <c r="AX70" s="304"/>
      <c r="AY70" s="304"/>
      <c r="AZ70" s="304"/>
      <c r="BA70" s="304"/>
      <c r="BB70" s="304"/>
      <c r="BC70" s="304"/>
      <c r="BD70" s="304"/>
      <c r="BE70" s="304"/>
      <c r="BF70" s="304"/>
      <c r="BG70" s="304"/>
      <c r="BH70" s="304"/>
      <c r="BI70" s="304"/>
      <c r="BJ70" s="304"/>
      <c r="BK70" s="304"/>
      <c r="BL70" s="304"/>
      <c r="BM70" s="304"/>
      <c r="BN70" s="304"/>
      <c r="BO70" s="304"/>
      <c r="BP70" s="304"/>
      <c r="BQ70" s="304"/>
      <c r="BR70" s="304"/>
      <c r="BS70" s="304"/>
      <c r="BT70" s="304"/>
      <c r="BU70" s="304"/>
      <c r="BV70" s="304"/>
      <c r="BW70" s="304"/>
      <c r="BX70" s="304"/>
      <c r="BY70" s="304"/>
      <c r="BZ70" s="304"/>
      <c r="CA70" s="304"/>
      <c r="CB70" s="304"/>
      <c r="CC70" s="304"/>
      <c r="CD70" s="304"/>
      <c r="CE70" s="304"/>
      <c r="CF70" s="304"/>
      <c r="CG70" s="304"/>
      <c r="CH70" s="304"/>
      <c r="CI70" s="304"/>
      <c r="CJ70" s="304"/>
      <c r="CK70" s="304"/>
      <c r="CL70" s="304"/>
      <c r="CM70" s="304"/>
      <c r="CN70" s="304"/>
      <c r="CO70" s="304"/>
      <c r="CP70" s="304"/>
      <c r="CQ70" s="304"/>
      <c r="CR70" s="304"/>
      <c r="CS70" s="304"/>
      <c r="CT70" s="304"/>
      <c r="CU70" s="304"/>
      <c r="CV70" s="304"/>
      <c r="CW70" s="304"/>
      <c r="CX70" s="304"/>
      <c r="CY70" s="304"/>
      <c r="CZ70" s="304"/>
      <c r="DA70" s="304"/>
      <c r="DB70" s="304"/>
      <c r="DC70" s="304"/>
      <c r="DD70" s="304"/>
      <c r="DE70" s="304"/>
      <c r="DF70" s="304"/>
      <c r="DG70" s="304"/>
      <c r="DH70" s="304"/>
      <c r="DI70" s="304"/>
      <c r="DJ70" s="304"/>
      <c r="DK70" s="304"/>
      <c r="DL70" s="304"/>
      <c r="DM70" s="304"/>
      <c r="DN70" s="304"/>
      <c r="DO70" s="304"/>
      <c r="DP70" s="304"/>
      <c r="DQ70" s="304"/>
      <c r="DR70" s="304"/>
      <c r="DS70" s="304"/>
      <c r="DT70" s="304"/>
      <c r="DU70" s="304"/>
      <c r="DV70" s="304"/>
      <c r="DW70" s="304"/>
      <c r="DX70" s="304"/>
      <c r="DY70" s="304"/>
      <c r="DZ70" s="304"/>
      <c r="EA70" s="304"/>
      <c r="EB70" s="304"/>
      <c r="EC70" s="304"/>
      <c r="ED70" s="304"/>
      <c r="EE70" s="304"/>
      <c r="EF70" s="304"/>
      <c r="EG70" s="304"/>
      <c r="EH70" s="304"/>
      <c r="EI70" s="304"/>
      <c r="EJ70" s="304"/>
      <c r="EK70" s="304"/>
      <c r="EL70" s="304"/>
      <c r="EM70" s="304"/>
      <c r="EN70" s="304"/>
      <c r="EO70" s="304"/>
      <c r="EP70" s="304"/>
      <c r="EQ70" s="304"/>
      <c r="ER70" s="304"/>
      <c r="ES70" s="304"/>
      <c r="ET70" s="304"/>
      <c r="EU70" s="304"/>
      <c r="EV70" s="304"/>
      <c r="EW70" s="304"/>
      <c r="EX70" s="304"/>
      <c r="EY70" s="304"/>
      <c r="EZ70" s="304"/>
      <c r="FA70" s="304"/>
      <c r="FB70" s="304"/>
      <c r="FC70" s="304"/>
      <c r="FD70" s="304"/>
      <c r="FE70" s="304"/>
      <c r="FF70" s="304"/>
      <c r="FG70" s="304"/>
      <c r="FH70" s="304"/>
      <c r="FI70" s="304"/>
      <c r="FJ70" s="304"/>
      <c r="FK70" s="304"/>
      <c r="FL70" s="304"/>
      <c r="FM70" s="304"/>
      <c r="FN70" s="304"/>
      <c r="FO70" s="304"/>
      <c r="FP70" s="304"/>
      <c r="FQ70" s="304"/>
      <c r="FR70" s="304"/>
      <c r="FS70" s="304"/>
      <c r="FT70" s="304"/>
      <c r="FU70" s="304"/>
      <c r="FV70" s="304"/>
      <c r="FW70" s="304"/>
      <c r="FX70" s="304"/>
      <c r="FY70" s="304"/>
      <c r="FZ70" s="304"/>
      <c r="GA70" s="304"/>
      <c r="GB70" s="304"/>
      <c r="GC70" s="304"/>
      <c r="GD70" s="304"/>
      <c r="GE70" s="304"/>
      <c r="GF70" s="304"/>
      <c r="GG70" s="304"/>
      <c r="GH70" s="304"/>
      <c r="GI70" s="304"/>
      <c r="GJ70" s="304"/>
      <c r="GK70" s="304"/>
      <c r="GL70" s="304"/>
      <c r="GM70" s="304"/>
      <c r="GN70" s="304"/>
      <c r="GO70" s="304"/>
      <c r="GP70" s="304"/>
      <c r="GQ70" s="304"/>
      <c r="GR70" s="304"/>
      <c r="GS70" s="304"/>
      <c r="GT70" s="304"/>
      <c r="GU70" s="304"/>
      <c r="GV70" s="304"/>
      <c r="GW70" s="304"/>
      <c r="GX70" s="304"/>
      <c r="GY70" s="304"/>
      <c r="GZ70" s="304"/>
      <c r="HA70" s="304"/>
      <c r="HB70" s="304"/>
      <c r="HC70" s="304"/>
      <c r="HD70" s="304"/>
      <c r="HE70" s="304"/>
      <c r="HF70" s="304"/>
      <c r="HG70" s="304"/>
      <c r="HH70" s="304"/>
      <c r="HI70" s="304"/>
      <c r="HJ70" s="304"/>
      <c r="HK70" s="304"/>
      <c r="HL70" s="304"/>
      <c r="HM70" s="304"/>
      <c r="HN70" s="304"/>
      <c r="HO70" s="304"/>
      <c r="HP70" s="304"/>
      <c r="HQ70" s="304"/>
      <c r="HR70" s="304"/>
      <c r="HS70" s="251"/>
      <c r="HT70" s="251"/>
      <c r="HU70" s="251"/>
      <c r="HV70" s="251"/>
      <c r="HW70" s="251"/>
      <c r="HX70" s="251"/>
      <c r="HY70" s="251"/>
      <c r="HZ70" s="251"/>
      <c r="IA70" s="251"/>
      <c r="IB70" s="251"/>
      <c r="IC70" s="251"/>
      <c r="ID70" s="251"/>
      <c r="IE70" s="251"/>
      <c r="IF70" s="251"/>
      <c r="IG70" s="251"/>
      <c r="IH70" s="251"/>
      <c r="II70" s="251"/>
      <c r="IJ70" s="251"/>
      <c r="IK70" s="251"/>
      <c r="IL70" s="251"/>
    </row>
    <row r="71" s="247" customFormat="1" ht="45" customHeight="1" spans="1:246">
      <c r="A71" s="271" t="s">
        <v>135</v>
      </c>
      <c r="B71" s="269" t="s">
        <v>36</v>
      </c>
      <c r="C71" s="269" t="s">
        <v>105</v>
      </c>
      <c r="D71" s="269">
        <v>8</v>
      </c>
      <c r="E71" s="269">
        <v>3</v>
      </c>
      <c r="F71" s="269">
        <v>8</v>
      </c>
      <c r="G71" s="269" t="s">
        <v>136</v>
      </c>
      <c r="H71" s="269">
        <v>2816</v>
      </c>
      <c r="I71" s="269"/>
      <c r="J71" s="289">
        <f t="shared" si="7"/>
        <v>3000</v>
      </c>
      <c r="K71" s="289">
        <v>1000</v>
      </c>
      <c r="L71" s="289">
        <v>2000</v>
      </c>
      <c r="M71" s="291"/>
      <c r="N71" s="291"/>
      <c r="O71" s="290" t="s">
        <v>28</v>
      </c>
      <c r="P71" s="293" t="s">
        <v>129</v>
      </c>
      <c r="Q71" s="269"/>
      <c r="R71" s="303" t="e">
        <f>J68-#REF!-K68-L68</f>
        <v>#REF!</v>
      </c>
      <c r="S71" s="303"/>
      <c r="T71" s="303"/>
      <c r="U71" s="303"/>
      <c r="V71" s="303"/>
      <c r="W71" s="303"/>
      <c r="X71" s="303"/>
      <c r="Y71" s="303"/>
      <c r="Z71" s="303"/>
      <c r="AA71" s="306"/>
      <c r="AB71" s="304"/>
      <c r="AC71" s="304"/>
      <c r="AD71" s="306"/>
      <c r="AE71" s="304"/>
      <c r="AF71" s="304"/>
      <c r="AG71" s="306"/>
      <c r="AH71" s="306"/>
      <c r="AI71" s="306"/>
      <c r="AJ71" s="306"/>
      <c r="AK71" s="306"/>
      <c r="AL71" s="306"/>
      <c r="AM71" s="306"/>
      <c r="AN71" s="306"/>
      <c r="AO71" s="306"/>
      <c r="AP71" s="306"/>
      <c r="AQ71" s="306"/>
      <c r="AR71" s="306"/>
      <c r="AS71" s="304"/>
      <c r="AT71" s="304"/>
      <c r="AU71" s="304"/>
      <c r="AV71" s="304"/>
      <c r="AW71" s="304"/>
      <c r="AX71" s="304"/>
      <c r="AY71" s="304"/>
      <c r="AZ71" s="304"/>
      <c r="BA71" s="304"/>
      <c r="BB71" s="304"/>
      <c r="BC71" s="304"/>
      <c r="BD71" s="304"/>
      <c r="BE71" s="304"/>
      <c r="BF71" s="304"/>
      <c r="BG71" s="304"/>
      <c r="BH71" s="304"/>
      <c r="BI71" s="304"/>
      <c r="BJ71" s="304"/>
      <c r="BK71" s="304"/>
      <c r="BL71" s="304"/>
      <c r="BM71" s="304"/>
      <c r="BN71" s="304"/>
      <c r="BO71" s="304"/>
      <c r="BP71" s="304"/>
      <c r="BQ71" s="304"/>
      <c r="BR71" s="304"/>
      <c r="BS71" s="304"/>
      <c r="BT71" s="304"/>
      <c r="BU71" s="304"/>
      <c r="BV71" s="304"/>
      <c r="BW71" s="304"/>
      <c r="BX71" s="304"/>
      <c r="BY71" s="304"/>
      <c r="BZ71" s="304"/>
      <c r="CA71" s="304"/>
      <c r="CB71" s="304"/>
      <c r="CC71" s="304"/>
      <c r="CD71" s="304"/>
      <c r="CE71" s="304"/>
      <c r="CF71" s="304"/>
      <c r="CG71" s="304"/>
      <c r="CH71" s="304"/>
      <c r="CI71" s="304"/>
      <c r="CJ71" s="304"/>
      <c r="CK71" s="304"/>
      <c r="CL71" s="304"/>
      <c r="CM71" s="304"/>
      <c r="CN71" s="304"/>
      <c r="CO71" s="304"/>
      <c r="CP71" s="304"/>
      <c r="CQ71" s="304"/>
      <c r="CR71" s="304"/>
      <c r="CS71" s="304"/>
      <c r="CT71" s="304"/>
      <c r="CU71" s="304"/>
      <c r="CV71" s="304"/>
      <c r="CW71" s="304"/>
      <c r="CX71" s="304"/>
      <c r="CY71" s="304"/>
      <c r="CZ71" s="304"/>
      <c r="DA71" s="304"/>
      <c r="DB71" s="304"/>
      <c r="DC71" s="304"/>
      <c r="DD71" s="304"/>
      <c r="DE71" s="304"/>
      <c r="DF71" s="304"/>
      <c r="DG71" s="304"/>
      <c r="DH71" s="304"/>
      <c r="DI71" s="304"/>
      <c r="DJ71" s="304"/>
      <c r="DK71" s="304"/>
      <c r="DL71" s="304"/>
      <c r="DM71" s="304"/>
      <c r="DN71" s="304"/>
      <c r="DO71" s="304"/>
      <c r="DP71" s="304"/>
      <c r="DQ71" s="304"/>
      <c r="DR71" s="304"/>
      <c r="DS71" s="304"/>
      <c r="DT71" s="304"/>
      <c r="DU71" s="304"/>
      <c r="DV71" s="304"/>
      <c r="DW71" s="304"/>
      <c r="DX71" s="304"/>
      <c r="DY71" s="304"/>
      <c r="DZ71" s="304"/>
      <c r="EA71" s="304"/>
      <c r="EB71" s="304"/>
      <c r="EC71" s="304"/>
      <c r="ED71" s="304"/>
      <c r="EE71" s="304"/>
      <c r="EF71" s="304"/>
      <c r="EG71" s="304"/>
      <c r="EH71" s="304"/>
      <c r="EI71" s="304"/>
      <c r="EJ71" s="304"/>
      <c r="EK71" s="304"/>
      <c r="EL71" s="304"/>
      <c r="EM71" s="304"/>
      <c r="EN71" s="304"/>
      <c r="EO71" s="304"/>
      <c r="EP71" s="304"/>
      <c r="EQ71" s="304"/>
      <c r="ER71" s="304"/>
      <c r="ES71" s="304"/>
      <c r="ET71" s="304"/>
      <c r="EU71" s="304"/>
      <c r="EV71" s="304"/>
      <c r="EW71" s="304"/>
      <c r="EX71" s="304"/>
      <c r="EY71" s="304"/>
      <c r="EZ71" s="304"/>
      <c r="FA71" s="304"/>
      <c r="FB71" s="304"/>
      <c r="FC71" s="304"/>
      <c r="FD71" s="304"/>
      <c r="FE71" s="304"/>
      <c r="FF71" s="304"/>
      <c r="FG71" s="304"/>
      <c r="FH71" s="304"/>
      <c r="FI71" s="304"/>
      <c r="FJ71" s="304"/>
      <c r="FK71" s="304"/>
      <c r="FL71" s="304"/>
      <c r="FM71" s="304"/>
      <c r="FN71" s="304"/>
      <c r="FO71" s="304"/>
      <c r="FP71" s="304"/>
      <c r="FQ71" s="304"/>
      <c r="FR71" s="304"/>
      <c r="FS71" s="304"/>
      <c r="FT71" s="304"/>
      <c r="FU71" s="304"/>
      <c r="FV71" s="304"/>
      <c r="FW71" s="304"/>
      <c r="FX71" s="304"/>
      <c r="FY71" s="304"/>
      <c r="FZ71" s="304"/>
      <c r="GA71" s="304"/>
      <c r="GB71" s="304"/>
      <c r="GC71" s="304"/>
      <c r="GD71" s="304"/>
      <c r="GE71" s="304"/>
      <c r="GF71" s="304"/>
      <c r="GG71" s="304"/>
      <c r="GH71" s="304"/>
      <c r="GI71" s="304"/>
      <c r="GJ71" s="304"/>
      <c r="GK71" s="304"/>
      <c r="GL71" s="304"/>
      <c r="GM71" s="304"/>
      <c r="GN71" s="304"/>
      <c r="GO71" s="304"/>
      <c r="GP71" s="304"/>
      <c r="GQ71" s="304"/>
      <c r="GR71" s="304"/>
      <c r="GS71" s="304"/>
      <c r="GT71" s="304"/>
      <c r="GU71" s="304"/>
      <c r="GV71" s="304"/>
      <c r="GW71" s="304"/>
      <c r="GX71" s="304"/>
      <c r="GY71" s="304"/>
      <c r="GZ71" s="304"/>
      <c r="HA71" s="304"/>
      <c r="HB71" s="304"/>
      <c r="HC71" s="304"/>
      <c r="HD71" s="304"/>
      <c r="HE71" s="304"/>
      <c r="HF71" s="304"/>
      <c r="HG71" s="304"/>
      <c r="HH71" s="304"/>
      <c r="HI71" s="304"/>
      <c r="HJ71" s="304"/>
      <c r="HK71" s="304"/>
      <c r="HL71" s="304"/>
      <c r="HM71" s="304"/>
      <c r="HN71" s="304"/>
      <c r="HO71" s="304"/>
      <c r="HP71" s="304"/>
      <c r="HQ71" s="304"/>
      <c r="HR71" s="304"/>
      <c r="HS71" s="251"/>
      <c r="HT71" s="251"/>
      <c r="HU71" s="251"/>
      <c r="HV71" s="251"/>
      <c r="HW71" s="251"/>
      <c r="HX71" s="251"/>
      <c r="HY71" s="251"/>
      <c r="HZ71" s="251"/>
      <c r="IA71" s="251"/>
      <c r="IB71" s="251"/>
      <c r="IC71" s="251"/>
      <c r="ID71" s="251"/>
      <c r="IE71" s="251"/>
      <c r="IF71" s="251"/>
      <c r="IG71" s="251"/>
      <c r="IH71" s="251"/>
      <c r="II71" s="251"/>
      <c r="IJ71" s="251"/>
      <c r="IK71" s="251"/>
      <c r="IL71" s="251"/>
    </row>
    <row r="72" s="250" customFormat="1" ht="57" customHeight="1" spans="1:246">
      <c r="A72" s="308" t="s">
        <v>137</v>
      </c>
      <c r="B72" s="269"/>
      <c r="C72" s="269"/>
      <c r="D72" s="269"/>
      <c r="E72" s="269"/>
      <c r="F72" s="269"/>
      <c r="G72" s="269"/>
      <c r="H72" s="269"/>
      <c r="I72" s="269"/>
      <c r="J72" s="289">
        <f t="shared" si="7"/>
        <v>24.8</v>
      </c>
      <c r="K72" s="289">
        <f>K73+K74+K75+K76</f>
        <v>14.8</v>
      </c>
      <c r="L72" s="289">
        <f>L73+L74+L75+L76</f>
        <v>10</v>
      </c>
      <c r="M72" s="291"/>
      <c r="N72" s="291"/>
      <c r="O72" s="290"/>
      <c r="P72" s="293" t="s">
        <v>129</v>
      </c>
      <c r="Q72" s="293"/>
      <c r="R72" s="303" t="e">
        <f>J69-#REF!-K69-L69</f>
        <v>#REF!</v>
      </c>
      <c r="S72" s="304"/>
      <c r="T72" s="304"/>
      <c r="U72" s="304"/>
      <c r="V72" s="304"/>
      <c r="W72" s="304"/>
      <c r="X72" s="304"/>
      <c r="Y72" s="304"/>
      <c r="Z72" s="304"/>
      <c r="AA72" s="306"/>
      <c r="AB72" s="306"/>
      <c r="AC72" s="306"/>
      <c r="AD72" s="304"/>
      <c r="AE72" s="306"/>
      <c r="AF72" s="306"/>
      <c r="AG72" s="306"/>
      <c r="AH72" s="306"/>
      <c r="AI72" s="306"/>
      <c r="AJ72" s="306"/>
      <c r="AK72" s="306"/>
      <c r="AL72" s="306"/>
      <c r="AM72" s="306"/>
      <c r="AN72" s="306"/>
      <c r="AO72" s="306"/>
      <c r="AP72" s="306"/>
      <c r="AQ72" s="306"/>
      <c r="AR72" s="306"/>
      <c r="AS72" s="306"/>
      <c r="AT72" s="306"/>
      <c r="AU72" s="306"/>
      <c r="AV72" s="306"/>
      <c r="AW72" s="306"/>
      <c r="AX72" s="306"/>
      <c r="AY72" s="306"/>
      <c r="AZ72" s="306"/>
      <c r="BA72" s="306"/>
      <c r="BB72" s="306"/>
      <c r="BC72" s="306"/>
      <c r="BD72" s="306"/>
      <c r="BE72" s="306"/>
      <c r="BF72" s="306"/>
      <c r="BG72" s="306"/>
      <c r="BH72" s="306"/>
      <c r="BI72" s="306"/>
      <c r="BJ72" s="306"/>
      <c r="BK72" s="306"/>
      <c r="BL72" s="306"/>
      <c r="BM72" s="306"/>
      <c r="BN72" s="306"/>
      <c r="BO72" s="306"/>
      <c r="BP72" s="306"/>
      <c r="BQ72" s="306"/>
      <c r="BR72" s="306"/>
      <c r="BS72" s="306"/>
      <c r="BT72" s="306"/>
      <c r="BU72" s="306"/>
      <c r="BV72" s="306"/>
      <c r="BW72" s="306"/>
      <c r="BX72" s="306"/>
      <c r="BY72" s="306"/>
      <c r="BZ72" s="306"/>
      <c r="CA72" s="306"/>
      <c r="CB72" s="306"/>
      <c r="CC72" s="306"/>
      <c r="CD72" s="306"/>
      <c r="CE72" s="306"/>
      <c r="CF72" s="306"/>
      <c r="CG72" s="306"/>
      <c r="CH72" s="306"/>
      <c r="CI72" s="306"/>
      <c r="CJ72" s="306"/>
      <c r="CK72" s="306"/>
      <c r="CL72" s="306"/>
      <c r="CM72" s="306"/>
      <c r="CN72" s="306"/>
      <c r="CO72" s="306"/>
      <c r="CP72" s="306"/>
      <c r="CQ72" s="306"/>
      <c r="CR72" s="306"/>
      <c r="CS72" s="306"/>
      <c r="CT72" s="306"/>
      <c r="CU72" s="306"/>
      <c r="CV72" s="306"/>
      <c r="CW72" s="306"/>
      <c r="CX72" s="306"/>
      <c r="CY72" s="306"/>
      <c r="CZ72" s="306"/>
      <c r="DA72" s="306"/>
      <c r="DB72" s="306"/>
      <c r="DC72" s="306"/>
      <c r="DD72" s="306"/>
      <c r="DE72" s="306"/>
      <c r="DF72" s="306"/>
      <c r="DG72" s="306"/>
      <c r="DH72" s="306"/>
      <c r="DI72" s="306"/>
      <c r="DJ72" s="306"/>
      <c r="DK72" s="306"/>
      <c r="DL72" s="306"/>
      <c r="DM72" s="306"/>
      <c r="DN72" s="306"/>
      <c r="DO72" s="306"/>
      <c r="DP72" s="306"/>
      <c r="DQ72" s="306"/>
      <c r="DR72" s="306"/>
      <c r="DS72" s="306"/>
      <c r="DT72" s="306"/>
      <c r="DU72" s="306"/>
      <c r="DV72" s="306"/>
      <c r="DW72" s="306"/>
      <c r="DX72" s="306"/>
      <c r="DY72" s="306"/>
      <c r="DZ72" s="306"/>
      <c r="EA72" s="306"/>
      <c r="EB72" s="306"/>
      <c r="EC72" s="306"/>
      <c r="ED72" s="306"/>
      <c r="EE72" s="306"/>
      <c r="EF72" s="306"/>
      <c r="EG72" s="306"/>
      <c r="EH72" s="306"/>
      <c r="EI72" s="306"/>
      <c r="EJ72" s="306"/>
      <c r="EK72" s="306"/>
      <c r="EL72" s="306"/>
      <c r="EM72" s="306"/>
      <c r="EN72" s="306"/>
      <c r="EO72" s="306"/>
      <c r="EP72" s="306"/>
      <c r="EQ72" s="306"/>
      <c r="ER72" s="306"/>
      <c r="ES72" s="306"/>
      <c r="ET72" s="306"/>
      <c r="EU72" s="306"/>
      <c r="EV72" s="306"/>
      <c r="EW72" s="306"/>
      <c r="EX72" s="306"/>
      <c r="EY72" s="306"/>
      <c r="EZ72" s="306"/>
      <c r="FA72" s="306"/>
      <c r="FB72" s="306"/>
      <c r="FC72" s="306"/>
      <c r="FD72" s="306"/>
      <c r="FE72" s="306"/>
      <c r="FF72" s="306"/>
      <c r="FG72" s="306"/>
      <c r="FH72" s="306"/>
      <c r="FI72" s="306"/>
      <c r="FJ72" s="306"/>
      <c r="FK72" s="306"/>
      <c r="FL72" s="306"/>
      <c r="FM72" s="306"/>
      <c r="FN72" s="306"/>
      <c r="FO72" s="306"/>
      <c r="FP72" s="306"/>
      <c r="FQ72" s="306"/>
      <c r="FR72" s="306"/>
      <c r="FS72" s="306"/>
      <c r="FT72" s="306"/>
      <c r="FU72" s="306"/>
      <c r="FV72" s="306"/>
      <c r="FW72" s="306"/>
      <c r="FX72" s="306"/>
      <c r="FY72" s="306"/>
      <c r="FZ72" s="306"/>
      <c r="GA72" s="306"/>
      <c r="GB72" s="306"/>
      <c r="GC72" s="306"/>
      <c r="GD72" s="306"/>
      <c r="GE72" s="306"/>
      <c r="GF72" s="306"/>
      <c r="GG72" s="306"/>
      <c r="GH72" s="306"/>
      <c r="GI72" s="306"/>
      <c r="GJ72" s="306"/>
      <c r="GK72" s="306"/>
      <c r="GL72" s="306"/>
      <c r="GM72" s="306"/>
      <c r="GN72" s="306"/>
      <c r="GO72" s="306"/>
      <c r="GP72" s="306"/>
      <c r="GQ72" s="306"/>
      <c r="GR72" s="306"/>
      <c r="GS72" s="306"/>
      <c r="GT72" s="306"/>
      <c r="GU72" s="306"/>
      <c r="GV72" s="306"/>
      <c r="GW72" s="306"/>
      <c r="GX72" s="306"/>
      <c r="GY72" s="306"/>
      <c r="GZ72" s="306"/>
      <c r="HA72" s="306"/>
      <c r="HB72" s="306"/>
      <c r="HC72" s="306"/>
      <c r="HD72" s="306"/>
      <c r="HE72" s="306"/>
      <c r="HF72" s="306"/>
      <c r="HG72" s="306"/>
      <c r="HH72" s="306"/>
      <c r="HI72" s="306"/>
      <c r="HJ72" s="306"/>
      <c r="HK72" s="306"/>
      <c r="HL72" s="306"/>
      <c r="HM72" s="306"/>
      <c r="HN72" s="306"/>
      <c r="HO72" s="306"/>
      <c r="HP72" s="306"/>
      <c r="HQ72" s="306"/>
      <c r="HR72" s="306"/>
      <c r="HS72" s="251"/>
      <c r="HT72" s="251"/>
      <c r="HU72" s="251"/>
      <c r="HV72" s="251"/>
      <c r="HW72" s="251"/>
      <c r="HX72" s="251"/>
      <c r="HY72" s="251"/>
      <c r="HZ72" s="251"/>
      <c r="IA72" s="251"/>
      <c r="IB72" s="251"/>
      <c r="IC72" s="251"/>
      <c r="ID72" s="251"/>
      <c r="IE72" s="251"/>
      <c r="IF72" s="251"/>
      <c r="IG72" s="251"/>
      <c r="IH72" s="251"/>
      <c r="II72" s="251"/>
      <c r="IJ72" s="251"/>
      <c r="IK72" s="251"/>
      <c r="IL72" s="251"/>
    </row>
    <row r="73" s="250" customFormat="1" ht="45" customHeight="1" spans="1:246">
      <c r="A73" s="272" t="s">
        <v>138</v>
      </c>
      <c r="B73" s="269"/>
      <c r="C73" s="269"/>
      <c r="D73" s="294"/>
      <c r="E73" s="294"/>
      <c r="F73" s="294"/>
      <c r="G73" s="294"/>
      <c r="H73" s="294"/>
      <c r="I73" s="294"/>
      <c r="J73" s="289"/>
      <c r="K73" s="311"/>
      <c r="L73" s="312"/>
      <c r="M73" s="291"/>
      <c r="N73" s="291"/>
      <c r="O73" s="290" t="s">
        <v>28</v>
      </c>
      <c r="P73" s="313"/>
      <c r="Q73" s="269"/>
      <c r="R73" s="303" t="e">
        <f>J70-#REF!-K70-L70</f>
        <v>#REF!</v>
      </c>
      <c r="S73" s="304"/>
      <c r="T73" s="304"/>
      <c r="U73" s="304"/>
      <c r="V73" s="304"/>
      <c r="W73" s="304"/>
      <c r="X73" s="304"/>
      <c r="Y73" s="304"/>
      <c r="Z73" s="304"/>
      <c r="AA73" s="306"/>
      <c r="AB73" s="304"/>
      <c r="AC73" s="304"/>
      <c r="AD73" s="304"/>
      <c r="AE73" s="304"/>
      <c r="AF73" s="304"/>
      <c r="AG73" s="304"/>
      <c r="AH73" s="304"/>
      <c r="AI73" s="304"/>
      <c r="AJ73" s="304"/>
      <c r="AK73" s="304"/>
      <c r="AL73" s="304"/>
      <c r="AM73" s="304"/>
      <c r="AN73" s="304"/>
      <c r="AO73" s="304"/>
      <c r="AP73" s="304"/>
      <c r="AQ73" s="304"/>
      <c r="AR73" s="304"/>
      <c r="AS73" s="306"/>
      <c r="AT73" s="306"/>
      <c r="AU73" s="306"/>
      <c r="AV73" s="306"/>
      <c r="AW73" s="306"/>
      <c r="AX73" s="306"/>
      <c r="AY73" s="306"/>
      <c r="AZ73" s="306"/>
      <c r="BA73" s="306"/>
      <c r="BB73" s="306"/>
      <c r="BC73" s="306"/>
      <c r="BD73" s="306"/>
      <c r="BE73" s="306"/>
      <c r="BF73" s="306"/>
      <c r="BG73" s="306"/>
      <c r="BH73" s="306"/>
      <c r="BI73" s="306"/>
      <c r="BJ73" s="306"/>
      <c r="BK73" s="306"/>
      <c r="BL73" s="306"/>
      <c r="BM73" s="306"/>
      <c r="BN73" s="306"/>
      <c r="BO73" s="306"/>
      <c r="BP73" s="306"/>
      <c r="BQ73" s="306"/>
      <c r="BR73" s="306"/>
      <c r="BS73" s="306"/>
      <c r="BT73" s="306"/>
      <c r="BU73" s="306"/>
      <c r="BV73" s="306"/>
      <c r="BW73" s="306"/>
      <c r="BX73" s="306"/>
      <c r="BY73" s="306"/>
      <c r="BZ73" s="306"/>
      <c r="CA73" s="306"/>
      <c r="CB73" s="306"/>
      <c r="CC73" s="306"/>
      <c r="CD73" s="306"/>
      <c r="CE73" s="306"/>
      <c r="CF73" s="306"/>
      <c r="CG73" s="306"/>
      <c r="CH73" s="306"/>
      <c r="CI73" s="306"/>
      <c r="CJ73" s="306"/>
      <c r="CK73" s="306"/>
      <c r="CL73" s="306"/>
      <c r="CM73" s="306"/>
      <c r="CN73" s="306"/>
      <c r="CO73" s="306"/>
      <c r="CP73" s="306"/>
      <c r="CQ73" s="306"/>
      <c r="CR73" s="306"/>
      <c r="CS73" s="306"/>
      <c r="CT73" s="306"/>
      <c r="CU73" s="306"/>
      <c r="CV73" s="306"/>
      <c r="CW73" s="306"/>
      <c r="CX73" s="306"/>
      <c r="CY73" s="306"/>
      <c r="CZ73" s="306"/>
      <c r="DA73" s="306"/>
      <c r="DB73" s="306"/>
      <c r="DC73" s="306"/>
      <c r="DD73" s="306"/>
      <c r="DE73" s="306"/>
      <c r="DF73" s="306"/>
      <c r="DG73" s="306"/>
      <c r="DH73" s="306"/>
      <c r="DI73" s="306"/>
      <c r="DJ73" s="306"/>
      <c r="DK73" s="306"/>
      <c r="DL73" s="306"/>
      <c r="DM73" s="306"/>
      <c r="DN73" s="306"/>
      <c r="DO73" s="306"/>
      <c r="DP73" s="306"/>
      <c r="DQ73" s="306"/>
      <c r="DR73" s="306"/>
      <c r="DS73" s="306"/>
      <c r="DT73" s="306"/>
      <c r="DU73" s="306"/>
      <c r="DV73" s="306"/>
      <c r="DW73" s="306"/>
      <c r="DX73" s="306"/>
      <c r="DY73" s="306"/>
      <c r="DZ73" s="306"/>
      <c r="EA73" s="306"/>
      <c r="EB73" s="306"/>
      <c r="EC73" s="306"/>
      <c r="ED73" s="306"/>
      <c r="EE73" s="306"/>
      <c r="EF73" s="306"/>
      <c r="EG73" s="306"/>
      <c r="EH73" s="306"/>
      <c r="EI73" s="306"/>
      <c r="EJ73" s="306"/>
      <c r="EK73" s="306"/>
      <c r="EL73" s="306"/>
      <c r="EM73" s="306"/>
      <c r="EN73" s="306"/>
      <c r="EO73" s="306"/>
      <c r="EP73" s="306"/>
      <c r="EQ73" s="306"/>
      <c r="ER73" s="306"/>
      <c r="ES73" s="306"/>
      <c r="ET73" s="306"/>
      <c r="EU73" s="306"/>
      <c r="EV73" s="306"/>
      <c r="EW73" s="306"/>
      <c r="EX73" s="306"/>
      <c r="EY73" s="306"/>
      <c r="EZ73" s="306"/>
      <c r="FA73" s="306"/>
      <c r="FB73" s="306"/>
      <c r="FC73" s="306"/>
      <c r="FD73" s="306"/>
      <c r="FE73" s="306"/>
      <c r="FF73" s="306"/>
      <c r="FG73" s="306"/>
      <c r="FH73" s="306"/>
      <c r="FI73" s="306"/>
      <c r="FJ73" s="306"/>
      <c r="FK73" s="306"/>
      <c r="FL73" s="306"/>
      <c r="FM73" s="306"/>
      <c r="FN73" s="306"/>
      <c r="FO73" s="306"/>
      <c r="FP73" s="306"/>
      <c r="FQ73" s="306"/>
      <c r="FR73" s="306"/>
      <c r="FS73" s="306"/>
      <c r="FT73" s="306"/>
      <c r="FU73" s="306"/>
      <c r="FV73" s="306"/>
      <c r="FW73" s="306"/>
      <c r="FX73" s="306"/>
      <c r="FY73" s="306"/>
      <c r="FZ73" s="306"/>
      <c r="GA73" s="306"/>
      <c r="GB73" s="306"/>
      <c r="GC73" s="306"/>
      <c r="GD73" s="306"/>
      <c r="GE73" s="306"/>
      <c r="GF73" s="306"/>
      <c r="GG73" s="306"/>
      <c r="GH73" s="306"/>
      <c r="GI73" s="306"/>
      <c r="GJ73" s="306"/>
      <c r="GK73" s="306"/>
      <c r="GL73" s="306"/>
      <c r="GM73" s="306"/>
      <c r="GN73" s="306"/>
      <c r="GO73" s="306"/>
      <c r="GP73" s="306"/>
      <c r="GQ73" s="306"/>
      <c r="GR73" s="306"/>
      <c r="GS73" s="306"/>
      <c r="GT73" s="306"/>
      <c r="GU73" s="306"/>
      <c r="GV73" s="306"/>
      <c r="GW73" s="306"/>
      <c r="GX73" s="306"/>
      <c r="GY73" s="306"/>
      <c r="GZ73" s="306"/>
      <c r="HA73" s="306"/>
      <c r="HB73" s="306"/>
      <c r="HC73" s="306"/>
      <c r="HD73" s="306"/>
      <c r="HE73" s="306"/>
      <c r="HF73" s="306"/>
      <c r="HG73" s="306"/>
      <c r="HH73" s="306"/>
      <c r="HI73" s="306"/>
      <c r="HJ73" s="306"/>
      <c r="HK73" s="306"/>
      <c r="HL73" s="306"/>
      <c r="HM73" s="306"/>
      <c r="HN73" s="306"/>
      <c r="HO73" s="306"/>
      <c r="HP73" s="306"/>
      <c r="HQ73" s="306"/>
      <c r="HR73" s="306"/>
      <c r="HS73" s="251"/>
      <c r="HT73" s="251"/>
      <c r="HU73" s="251"/>
      <c r="HV73" s="251"/>
      <c r="HW73" s="251"/>
      <c r="HX73" s="251"/>
      <c r="HY73" s="251"/>
      <c r="HZ73" s="251"/>
      <c r="IA73" s="251"/>
      <c r="IB73" s="251"/>
      <c r="IC73" s="251"/>
      <c r="ID73" s="251"/>
      <c r="IE73" s="251"/>
      <c r="IF73" s="251"/>
      <c r="IG73" s="251"/>
      <c r="IH73" s="251"/>
      <c r="II73" s="251"/>
      <c r="IJ73" s="251"/>
      <c r="IK73" s="251"/>
      <c r="IL73" s="251"/>
    </row>
    <row r="74" s="247" customFormat="1" ht="78" customHeight="1" spans="1:246">
      <c r="A74" s="272" t="s">
        <v>139</v>
      </c>
      <c r="B74" s="269"/>
      <c r="C74" s="269"/>
      <c r="D74" s="294"/>
      <c r="E74" s="294"/>
      <c r="F74" s="294"/>
      <c r="G74" s="294"/>
      <c r="H74" s="294"/>
      <c r="I74" s="294"/>
      <c r="J74" s="289"/>
      <c r="K74" s="311"/>
      <c r="L74" s="312"/>
      <c r="M74" s="291"/>
      <c r="N74" s="291"/>
      <c r="O74" s="290" t="s">
        <v>28</v>
      </c>
      <c r="P74" s="313"/>
      <c r="Q74" s="269"/>
      <c r="R74" s="303" t="e">
        <f>J71-#REF!-K71-L71</f>
        <v>#REF!</v>
      </c>
      <c r="S74" s="304"/>
      <c r="T74" s="304"/>
      <c r="U74" s="304"/>
      <c r="V74" s="304"/>
      <c r="W74" s="304"/>
      <c r="X74" s="304"/>
      <c r="Y74" s="304"/>
      <c r="Z74" s="304"/>
      <c r="AA74" s="303"/>
      <c r="AB74" s="306"/>
      <c r="AC74" s="306"/>
      <c r="AD74" s="304"/>
      <c r="AE74" s="304"/>
      <c r="AF74" s="304"/>
      <c r="AG74" s="306"/>
      <c r="AH74" s="306"/>
      <c r="AI74" s="306"/>
      <c r="AJ74" s="306"/>
      <c r="AK74" s="306"/>
      <c r="AL74" s="306"/>
      <c r="AM74" s="306"/>
      <c r="AN74" s="306"/>
      <c r="AO74" s="306"/>
      <c r="AP74" s="306"/>
      <c r="AQ74" s="306"/>
      <c r="AR74" s="306"/>
      <c r="AS74" s="304"/>
      <c r="AT74" s="304"/>
      <c r="AU74" s="304"/>
      <c r="AV74" s="304"/>
      <c r="AW74" s="304"/>
      <c r="AX74" s="304"/>
      <c r="AY74" s="304"/>
      <c r="AZ74" s="304"/>
      <c r="BA74" s="304"/>
      <c r="BB74" s="304"/>
      <c r="BC74" s="304"/>
      <c r="BD74" s="304"/>
      <c r="BE74" s="304"/>
      <c r="BF74" s="304"/>
      <c r="BG74" s="304"/>
      <c r="BH74" s="304"/>
      <c r="BI74" s="304"/>
      <c r="BJ74" s="304"/>
      <c r="BK74" s="304"/>
      <c r="BL74" s="304"/>
      <c r="BM74" s="304"/>
      <c r="BN74" s="304"/>
      <c r="BO74" s="304"/>
      <c r="BP74" s="304"/>
      <c r="BQ74" s="304"/>
      <c r="BR74" s="304"/>
      <c r="BS74" s="304"/>
      <c r="BT74" s="304"/>
      <c r="BU74" s="304"/>
      <c r="BV74" s="304"/>
      <c r="BW74" s="304"/>
      <c r="BX74" s="304"/>
      <c r="BY74" s="304"/>
      <c r="BZ74" s="304"/>
      <c r="CA74" s="304"/>
      <c r="CB74" s="304"/>
      <c r="CC74" s="304"/>
      <c r="CD74" s="304"/>
      <c r="CE74" s="304"/>
      <c r="CF74" s="304"/>
      <c r="CG74" s="304"/>
      <c r="CH74" s="304"/>
      <c r="CI74" s="304"/>
      <c r="CJ74" s="304"/>
      <c r="CK74" s="304"/>
      <c r="CL74" s="304"/>
      <c r="CM74" s="304"/>
      <c r="CN74" s="304"/>
      <c r="CO74" s="304"/>
      <c r="CP74" s="304"/>
      <c r="CQ74" s="304"/>
      <c r="CR74" s="304"/>
      <c r="CS74" s="304"/>
      <c r="CT74" s="304"/>
      <c r="CU74" s="304"/>
      <c r="CV74" s="304"/>
      <c r="CW74" s="304"/>
      <c r="CX74" s="304"/>
      <c r="CY74" s="304"/>
      <c r="CZ74" s="304"/>
      <c r="DA74" s="304"/>
      <c r="DB74" s="304"/>
      <c r="DC74" s="304"/>
      <c r="DD74" s="304"/>
      <c r="DE74" s="304"/>
      <c r="DF74" s="304"/>
      <c r="DG74" s="304"/>
      <c r="DH74" s="304"/>
      <c r="DI74" s="304"/>
      <c r="DJ74" s="304"/>
      <c r="DK74" s="304"/>
      <c r="DL74" s="304"/>
      <c r="DM74" s="304"/>
      <c r="DN74" s="304"/>
      <c r="DO74" s="304"/>
      <c r="DP74" s="304"/>
      <c r="DQ74" s="304"/>
      <c r="DR74" s="304"/>
      <c r="DS74" s="304"/>
      <c r="DT74" s="304"/>
      <c r="DU74" s="304"/>
      <c r="DV74" s="304"/>
      <c r="DW74" s="304"/>
      <c r="DX74" s="304"/>
      <c r="DY74" s="304"/>
      <c r="DZ74" s="304"/>
      <c r="EA74" s="304"/>
      <c r="EB74" s="304"/>
      <c r="EC74" s="304"/>
      <c r="ED74" s="304"/>
      <c r="EE74" s="304"/>
      <c r="EF74" s="304"/>
      <c r="EG74" s="304"/>
      <c r="EH74" s="304"/>
      <c r="EI74" s="304"/>
      <c r="EJ74" s="304"/>
      <c r="EK74" s="304"/>
      <c r="EL74" s="304"/>
      <c r="EM74" s="304"/>
      <c r="EN74" s="304"/>
      <c r="EO74" s="304"/>
      <c r="EP74" s="304"/>
      <c r="EQ74" s="304"/>
      <c r="ER74" s="304"/>
      <c r="ES74" s="304"/>
      <c r="ET74" s="304"/>
      <c r="EU74" s="304"/>
      <c r="EV74" s="304"/>
      <c r="EW74" s="304"/>
      <c r="EX74" s="304"/>
      <c r="EY74" s="304"/>
      <c r="EZ74" s="304"/>
      <c r="FA74" s="304"/>
      <c r="FB74" s="304"/>
      <c r="FC74" s="304"/>
      <c r="FD74" s="304"/>
      <c r="FE74" s="304"/>
      <c r="FF74" s="304"/>
      <c r="FG74" s="304"/>
      <c r="FH74" s="304"/>
      <c r="FI74" s="304"/>
      <c r="FJ74" s="304"/>
      <c r="FK74" s="304"/>
      <c r="FL74" s="304"/>
      <c r="FM74" s="304"/>
      <c r="FN74" s="304"/>
      <c r="FO74" s="304"/>
      <c r="FP74" s="304"/>
      <c r="FQ74" s="304"/>
      <c r="FR74" s="304"/>
      <c r="FS74" s="304"/>
      <c r="FT74" s="304"/>
      <c r="FU74" s="304"/>
      <c r="FV74" s="304"/>
      <c r="FW74" s="304"/>
      <c r="FX74" s="304"/>
      <c r="FY74" s="304"/>
      <c r="FZ74" s="304"/>
      <c r="GA74" s="304"/>
      <c r="GB74" s="304"/>
      <c r="GC74" s="304"/>
      <c r="GD74" s="304"/>
      <c r="GE74" s="304"/>
      <c r="GF74" s="304"/>
      <c r="GG74" s="304"/>
      <c r="GH74" s="304"/>
      <c r="GI74" s="304"/>
      <c r="GJ74" s="304"/>
      <c r="GK74" s="304"/>
      <c r="GL74" s="304"/>
      <c r="GM74" s="304"/>
      <c r="GN74" s="304"/>
      <c r="GO74" s="304"/>
      <c r="GP74" s="304"/>
      <c r="GQ74" s="304"/>
      <c r="GR74" s="304"/>
      <c r="GS74" s="304"/>
      <c r="GT74" s="304"/>
      <c r="GU74" s="304"/>
      <c r="GV74" s="304"/>
      <c r="GW74" s="304"/>
      <c r="GX74" s="304"/>
      <c r="GY74" s="304"/>
      <c r="GZ74" s="304"/>
      <c r="HA74" s="304"/>
      <c r="HB74" s="304"/>
      <c r="HC74" s="304"/>
      <c r="HD74" s="304"/>
      <c r="HE74" s="304"/>
      <c r="HF74" s="304"/>
      <c r="HG74" s="304"/>
      <c r="HH74" s="304"/>
      <c r="HI74" s="304"/>
      <c r="HJ74" s="304"/>
      <c r="HK74" s="304"/>
      <c r="HL74" s="304"/>
      <c r="HM74" s="304"/>
      <c r="HN74" s="304"/>
      <c r="HO74" s="304"/>
      <c r="HP74" s="304"/>
      <c r="HQ74" s="304"/>
      <c r="HR74" s="304"/>
      <c r="HS74" s="251"/>
      <c r="HT74" s="251"/>
      <c r="HU74" s="251"/>
      <c r="HV74" s="251"/>
      <c r="HW74" s="251"/>
      <c r="HX74" s="251"/>
      <c r="HY74" s="251"/>
      <c r="HZ74" s="251"/>
      <c r="IA74" s="251"/>
      <c r="IB74" s="251"/>
      <c r="IC74" s="251"/>
      <c r="ID74" s="251"/>
      <c r="IE74" s="251"/>
      <c r="IF74" s="251"/>
      <c r="IG74" s="251"/>
      <c r="IH74" s="251"/>
      <c r="II74" s="251"/>
      <c r="IJ74" s="251"/>
      <c r="IK74" s="251"/>
      <c r="IL74" s="251"/>
    </row>
    <row r="75" s="250" customFormat="1" ht="45" customHeight="1" spans="1:246">
      <c r="A75" s="272" t="s">
        <v>140</v>
      </c>
      <c r="B75" s="269" t="s">
        <v>36</v>
      </c>
      <c r="C75" s="269" t="s">
        <v>141</v>
      </c>
      <c r="D75" s="269">
        <v>300</v>
      </c>
      <c r="E75" s="269">
        <v>100</v>
      </c>
      <c r="F75" s="269">
        <v>100</v>
      </c>
      <c r="G75" s="269" t="s">
        <v>142</v>
      </c>
      <c r="H75" s="269"/>
      <c r="I75" s="269"/>
      <c r="J75" s="289">
        <f>K75+L75</f>
        <v>24.8</v>
      </c>
      <c r="K75" s="289">
        <v>14.8</v>
      </c>
      <c r="L75" s="289">
        <v>10</v>
      </c>
      <c r="M75" s="290" t="s">
        <v>28</v>
      </c>
      <c r="N75" s="290"/>
      <c r="O75" s="290"/>
      <c r="P75" s="293" t="s">
        <v>129</v>
      </c>
      <c r="Q75" s="269"/>
      <c r="R75" s="303" t="e">
        <f>J72-#REF!-K72-L72</f>
        <v>#REF!</v>
      </c>
      <c r="S75" s="306"/>
      <c r="T75" s="306"/>
      <c r="U75" s="306"/>
      <c r="V75" s="306"/>
      <c r="W75" s="306"/>
      <c r="X75" s="306"/>
      <c r="Y75" s="306"/>
      <c r="Z75" s="306"/>
      <c r="AA75" s="304"/>
      <c r="AB75" s="306"/>
      <c r="AC75" s="306"/>
      <c r="AD75" s="306"/>
      <c r="AE75" s="304"/>
      <c r="AF75" s="304"/>
      <c r="AG75" s="304"/>
      <c r="AH75" s="304"/>
      <c r="AI75" s="304"/>
      <c r="AJ75" s="304"/>
      <c r="AK75" s="304"/>
      <c r="AL75" s="304"/>
      <c r="AM75" s="304"/>
      <c r="AN75" s="304"/>
      <c r="AO75" s="304"/>
      <c r="AP75" s="304"/>
      <c r="AQ75" s="304"/>
      <c r="AR75" s="304"/>
      <c r="AS75" s="306"/>
      <c r="AT75" s="306"/>
      <c r="AU75" s="306"/>
      <c r="AV75" s="306"/>
      <c r="AW75" s="306"/>
      <c r="AX75" s="306"/>
      <c r="AY75" s="306"/>
      <c r="AZ75" s="306"/>
      <c r="BA75" s="306"/>
      <c r="BB75" s="306"/>
      <c r="BC75" s="306"/>
      <c r="BD75" s="306"/>
      <c r="BE75" s="306"/>
      <c r="BF75" s="306"/>
      <c r="BG75" s="306"/>
      <c r="BH75" s="306"/>
      <c r="BI75" s="306"/>
      <c r="BJ75" s="306"/>
      <c r="BK75" s="306"/>
      <c r="BL75" s="306"/>
      <c r="BM75" s="306"/>
      <c r="BN75" s="306"/>
      <c r="BO75" s="306"/>
      <c r="BP75" s="306"/>
      <c r="BQ75" s="306"/>
      <c r="BR75" s="306"/>
      <c r="BS75" s="306"/>
      <c r="BT75" s="306"/>
      <c r="BU75" s="306"/>
      <c r="BV75" s="306"/>
      <c r="BW75" s="306"/>
      <c r="BX75" s="306"/>
      <c r="BY75" s="306"/>
      <c r="BZ75" s="306"/>
      <c r="CA75" s="306"/>
      <c r="CB75" s="306"/>
      <c r="CC75" s="306"/>
      <c r="CD75" s="306"/>
      <c r="CE75" s="306"/>
      <c r="CF75" s="306"/>
      <c r="CG75" s="306"/>
      <c r="CH75" s="306"/>
      <c r="CI75" s="306"/>
      <c r="CJ75" s="306"/>
      <c r="CK75" s="306"/>
      <c r="CL75" s="306"/>
      <c r="CM75" s="306"/>
      <c r="CN75" s="306"/>
      <c r="CO75" s="306"/>
      <c r="CP75" s="306"/>
      <c r="CQ75" s="306"/>
      <c r="CR75" s="306"/>
      <c r="CS75" s="306"/>
      <c r="CT75" s="306"/>
      <c r="CU75" s="306"/>
      <c r="CV75" s="306"/>
      <c r="CW75" s="306"/>
      <c r="CX75" s="306"/>
      <c r="CY75" s="306"/>
      <c r="CZ75" s="306"/>
      <c r="DA75" s="306"/>
      <c r="DB75" s="306"/>
      <c r="DC75" s="306"/>
      <c r="DD75" s="306"/>
      <c r="DE75" s="306"/>
      <c r="DF75" s="306"/>
      <c r="DG75" s="306"/>
      <c r="DH75" s="306"/>
      <c r="DI75" s="306"/>
      <c r="DJ75" s="306"/>
      <c r="DK75" s="306"/>
      <c r="DL75" s="306"/>
      <c r="DM75" s="306"/>
      <c r="DN75" s="306"/>
      <c r="DO75" s="306"/>
      <c r="DP75" s="306"/>
      <c r="DQ75" s="306"/>
      <c r="DR75" s="306"/>
      <c r="DS75" s="306"/>
      <c r="DT75" s="306"/>
      <c r="DU75" s="306"/>
      <c r="DV75" s="306"/>
      <c r="DW75" s="306"/>
      <c r="DX75" s="306"/>
      <c r="DY75" s="306"/>
      <c r="DZ75" s="306"/>
      <c r="EA75" s="306"/>
      <c r="EB75" s="306"/>
      <c r="EC75" s="306"/>
      <c r="ED75" s="306"/>
      <c r="EE75" s="306"/>
      <c r="EF75" s="306"/>
      <c r="EG75" s="306"/>
      <c r="EH75" s="306"/>
      <c r="EI75" s="306"/>
      <c r="EJ75" s="306"/>
      <c r="EK75" s="306"/>
      <c r="EL75" s="306"/>
      <c r="EM75" s="306"/>
      <c r="EN75" s="306"/>
      <c r="EO75" s="306"/>
      <c r="EP75" s="306"/>
      <c r="EQ75" s="306"/>
      <c r="ER75" s="306"/>
      <c r="ES75" s="306"/>
      <c r="ET75" s="306"/>
      <c r="EU75" s="306"/>
      <c r="EV75" s="306"/>
      <c r="EW75" s="306"/>
      <c r="EX75" s="306"/>
      <c r="EY75" s="306"/>
      <c r="EZ75" s="306"/>
      <c r="FA75" s="306"/>
      <c r="FB75" s="306"/>
      <c r="FC75" s="306"/>
      <c r="FD75" s="306"/>
      <c r="FE75" s="306"/>
      <c r="FF75" s="306"/>
      <c r="FG75" s="306"/>
      <c r="FH75" s="306"/>
      <c r="FI75" s="306"/>
      <c r="FJ75" s="306"/>
      <c r="FK75" s="306"/>
      <c r="FL75" s="306"/>
      <c r="FM75" s="306"/>
      <c r="FN75" s="306"/>
      <c r="FO75" s="306"/>
      <c r="FP75" s="306"/>
      <c r="FQ75" s="306"/>
      <c r="FR75" s="306"/>
      <c r="FS75" s="306"/>
      <c r="FT75" s="306"/>
      <c r="FU75" s="306"/>
      <c r="FV75" s="306"/>
      <c r="FW75" s="306"/>
      <c r="FX75" s="306"/>
      <c r="FY75" s="306"/>
      <c r="FZ75" s="306"/>
      <c r="GA75" s="306"/>
      <c r="GB75" s="306"/>
      <c r="GC75" s="306"/>
      <c r="GD75" s="306"/>
      <c r="GE75" s="306"/>
      <c r="GF75" s="306"/>
      <c r="GG75" s="306"/>
      <c r="GH75" s="306"/>
      <c r="GI75" s="306"/>
      <c r="GJ75" s="306"/>
      <c r="GK75" s="306"/>
      <c r="GL75" s="306"/>
      <c r="GM75" s="306"/>
      <c r="GN75" s="306"/>
      <c r="GO75" s="306"/>
      <c r="GP75" s="306"/>
      <c r="GQ75" s="306"/>
      <c r="GR75" s="306"/>
      <c r="GS75" s="306"/>
      <c r="GT75" s="306"/>
      <c r="GU75" s="306"/>
      <c r="GV75" s="306"/>
      <c r="GW75" s="306"/>
      <c r="GX75" s="306"/>
      <c r="GY75" s="306"/>
      <c r="GZ75" s="306"/>
      <c r="HA75" s="306"/>
      <c r="HB75" s="306"/>
      <c r="HC75" s="306"/>
      <c r="HD75" s="306"/>
      <c r="HE75" s="306"/>
      <c r="HF75" s="306"/>
      <c r="HG75" s="306"/>
      <c r="HH75" s="306"/>
      <c r="HI75" s="306"/>
      <c r="HJ75" s="306"/>
      <c r="HK75" s="306"/>
      <c r="HL75" s="306"/>
      <c r="HM75" s="306"/>
      <c r="HN75" s="306"/>
      <c r="HO75" s="306"/>
      <c r="HP75" s="306"/>
      <c r="HQ75" s="306"/>
      <c r="HR75" s="306"/>
      <c r="HS75" s="251"/>
      <c r="HT75" s="251"/>
      <c r="HU75" s="251"/>
      <c r="HV75" s="251"/>
      <c r="HW75" s="251"/>
      <c r="HX75" s="251"/>
      <c r="HY75" s="251"/>
      <c r="HZ75" s="251"/>
      <c r="IA75" s="251"/>
      <c r="IB75" s="251"/>
      <c r="IC75" s="251"/>
      <c r="ID75" s="251"/>
      <c r="IE75" s="251"/>
      <c r="IF75" s="251"/>
      <c r="IG75" s="251"/>
      <c r="IH75" s="251"/>
      <c r="II75" s="251"/>
      <c r="IJ75" s="251"/>
      <c r="IK75" s="251"/>
      <c r="IL75" s="251"/>
    </row>
    <row r="76" s="247" customFormat="1" ht="45" customHeight="1" spans="1:246">
      <c r="A76" s="272" t="s">
        <v>143</v>
      </c>
      <c r="B76" s="269" t="s">
        <v>36</v>
      </c>
      <c r="C76" s="269" t="s">
        <v>124</v>
      </c>
      <c r="D76" s="269"/>
      <c r="E76" s="269"/>
      <c r="F76" s="269"/>
      <c r="G76" s="269"/>
      <c r="H76" s="269"/>
      <c r="I76" s="269"/>
      <c r="J76" s="289"/>
      <c r="K76" s="289"/>
      <c r="L76" s="289"/>
      <c r="M76" s="290" t="s">
        <v>28</v>
      </c>
      <c r="N76" s="290"/>
      <c r="O76" s="291"/>
      <c r="P76" s="293" t="s">
        <v>129</v>
      </c>
      <c r="Q76" s="269"/>
      <c r="R76" s="303" t="e">
        <f>J73-#REF!-K73-L73</f>
        <v>#REF!</v>
      </c>
      <c r="S76" s="304"/>
      <c r="T76" s="304"/>
      <c r="U76" s="304"/>
      <c r="V76" s="304"/>
      <c r="W76" s="304"/>
      <c r="X76" s="304"/>
      <c r="Y76" s="304"/>
      <c r="Z76" s="304"/>
      <c r="AA76" s="304"/>
      <c r="AB76" s="306"/>
      <c r="AC76" s="306"/>
      <c r="AD76" s="304"/>
      <c r="AE76" s="306"/>
      <c r="AF76" s="306"/>
      <c r="AG76" s="304"/>
      <c r="AH76" s="304"/>
      <c r="AI76" s="304"/>
      <c r="AJ76" s="304"/>
      <c r="AK76" s="304"/>
      <c r="AL76" s="304"/>
      <c r="AM76" s="304"/>
      <c r="AN76" s="304"/>
      <c r="AO76" s="304"/>
      <c r="AP76" s="304"/>
      <c r="AQ76" s="304"/>
      <c r="AR76" s="304"/>
      <c r="AS76" s="304"/>
      <c r="AT76" s="304"/>
      <c r="AU76" s="304"/>
      <c r="AV76" s="304"/>
      <c r="AW76" s="304"/>
      <c r="AX76" s="304"/>
      <c r="AY76" s="304"/>
      <c r="AZ76" s="304"/>
      <c r="BA76" s="304"/>
      <c r="BB76" s="304"/>
      <c r="BC76" s="304"/>
      <c r="BD76" s="304"/>
      <c r="BE76" s="304"/>
      <c r="BF76" s="304"/>
      <c r="BG76" s="304"/>
      <c r="BH76" s="304"/>
      <c r="BI76" s="304"/>
      <c r="BJ76" s="304"/>
      <c r="BK76" s="304"/>
      <c r="BL76" s="304"/>
      <c r="BM76" s="304"/>
      <c r="BN76" s="304"/>
      <c r="BO76" s="304"/>
      <c r="BP76" s="304"/>
      <c r="BQ76" s="304"/>
      <c r="BR76" s="304"/>
      <c r="BS76" s="304"/>
      <c r="BT76" s="304"/>
      <c r="BU76" s="304"/>
      <c r="BV76" s="304"/>
      <c r="BW76" s="304"/>
      <c r="BX76" s="304"/>
      <c r="BY76" s="304"/>
      <c r="BZ76" s="304"/>
      <c r="CA76" s="304"/>
      <c r="CB76" s="304"/>
      <c r="CC76" s="304"/>
      <c r="CD76" s="304"/>
      <c r="CE76" s="304"/>
      <c r="CF76" s="304"/>
      <c r="CG76" s="304"/>
      <c r="CH76" s="304"/>
      <c r="CI76" s="304"/>
      <c r="CJ76" s="304"/>
      <c r="CK76" s="304"/>
      <c r="CL76" s="304"/>
      <c r="CM76" s="304"/>
      <c r="CN76" s="304"/>
      <c r="CO76" s="304"/>
      <c r="CP76" s="304"/>
      <c r="CQ76" s="304"/>
      <c r="CR76" s="304"/>
      <c r="CS76" s="304"/>
      <c r="CT76" s="304"/>
      <c r="CU76" s="304"/>
      <c r="CV76" s="304"/>
      <c r="CW76" s="304"/>
      <c r="CX76" s="304"/>
      <c r="CY76" s="304"/>
      <c r="CZ76" s="304"/>
      <c r="DA76" s="304"/>
      <c r="DB76" s="304"/>
      <c r="DC76" s="304"/>
      <c r="DD76" s="304"/>
      <c r="DE76" s="304"/>
      <c r="DF76" s="304"/>
      <c r="DG76" s="304"/>
      <c r="DH76" s="304"/>
      <c r="DI76" s="304"/>
      <c r="DJ76" s="304"/>
      <c r="DK76" s="304"/>
      <c r="DL76" s="304"/>
      <c r="DM76" s="304"/>
      <c r="DN76" s="304"/>
      <c r="DO76" s="304"/>
      <c r="DP76" s="304"/>
      <c r="DQ76" s="304"/>
      <c r="DR76" s="304"/>
      <c r="DS76" s="304"/>
      <c r="DT76" s="304"/>
      <c r="DU76" s="304"/>
      <c r="DV76" s="304"/>
      <c r="DW76" s="304"/>
      <c r="DX76" s="304"/>
      <c r="DY76" s="304"/>
      <c r="DZ76" s="304"/>
      <c r="EA76" s="304"/>
      <c r="EB76" s="304"/>
      <c r="EC76" s="304"/>
      <c r="ED76" s="304"/>
      <c r="EE76" s="304"/>
      <c r="EF76" s="304"/>
      <c r="EG76" s="304"/>
      <c r="EH76" s="304"/>
      <c r="EI76" s="304"/>
      <c r="EJ76" s="304"/>
      <c r="EK76" s="304"/>
      <c r="EL76" s="304"/>
      <c r="EM76" s="304"/>
      <c r="EN76" s="304"/>
      <c r="EO76" s="304"/>
      <c r="EP76" s="304"/>
      <c r="EQ76" s="304"/>
      <c r="ER76" s="304"/>
      <c r="ES76" s="304"/>
      <c r="ET76" s="304"/>
      <c r="EU76" s="304"/>
      <c r="EV76" s="304"/>
      <c r="EW76" s="304"/>
      <c r="EX76" s="304"/>
      <c r="EY76" s="304"/>
      <c r="EZ76" s="304"/>
      <c r="FA76" s="304"/>
      <c r="FB76" s="304"/>
      <c r="FC76" s="304"/>
      <c r="FD76" s="304"/>
      <c r="FE76" s="304"/>
      <c r="FF76" s="304"/>
      <c r="FG76" s="304"/>
      <c r="FH76" s="304"/>
      <c r="FI76" s="304"/>
      <c r="FJ76" s="304"/>
      <c r="FK76" s="304"/>
      <c r="FL76" s="304"/>
      <c r="FM76" s="304"/>
      <c r="FN76" s="304"/>
      <c r="FO76" s="304"/>
      <c r="FP76" s="304"/>
      <c r="FQ76" s="304"/>
      <c r="FR76" s="304"/>
      <c r="FS76" s="304"/>
      <c r="FT76" s="304"/>
      <c r="FU76" s="304"/>
      <c r="FV76" s="304"/>
      <c r="FW76" s="304"/>
      <c r="FX76" s="304"/>
      <c r="FY76" s="304"/>
      <c r="FZ76" s="304"/>
      <c r="GA76" s="304"/>
      <c r="GB76" s="304"/>
      <c r="GC76" s="304"/>
      <c r="GD76" s="304"/>
      <c r="GE76" s="304"/>
      <c r="GF76" s="304"/>
      <c r="GG76" s="304"/>
      <c r="GH76" s="304"/>
      <c r="GI76" s="304"/>
      <c r="GJ76" s="304"/>
      <c r="GK76" s="304"/>
      <c r="GL76" s="304"/>
      <c r="GM76" s="304"/>
      <c r="GN76" s="304"/>
      <c r="GO76" s="304"/>
      <c r="GP76" s="304"/>
      <c r="GQ76" s="304"/>
      <c r="GR76" s="304"/>
      <c r="GS76" s="304"/>
      <c r="GT76" s="304"/>
      <c r="GU76" s="304"/>
      <c r="GV76" s="304"/>
      <c r="GW76" s="304"/>
      <c r="GX76" s="304"/>
      <c r="GY76" s="304"/>
      <c r="GZ76" s="304"/>
      <c r="HA76" s="304"/>
      <c r="HB76" s="304"/>
      <c r="HC76" s="304"/>
      <c r="HD76" s="304"/>
      <c r="HE76" s="304"/>
      <c r="HF76" s="304"/>
      <c r="HG76" s="304"/>
      <c r="HH76" s="304"/>
      <c r="HI76" s="304"/>
      <c r="HJ76" s="304"/>
      <c r="HK76" s="304"/>
      <c r="HL76" s="304"/>
      <c r="HM76" s="304"/>
      <c r="HN76" s="304"/>
      <c r="HO76" s="304"/>
      <c r="HP76" s="304"/>
      <c r="HQ76" s="304"/>
      <c r="HR76" s="304"/>
      <c r="HS76" s="251"/>
      <c r="HT76" s="251"/>
      <c r="HU76" s="251"/>
      <c r="HV76" s="251"/>
      <c r="HW76" s="251"/>
      <c r="HX76" s="251"/>
      <c r="HY76" s="251"/>
      <c r="HZ76" s="251"/>
      <c r="IA76" s="251"/>
      <c r="IB76" s="251"/>
      <c r="IC76" s="251"/>
      <c r="ID76" s="251"/>
      <c r="IE76" s="251"/>
      <c r="IF76" s="251"/>
      <c r="IG76" s="251"/>
      <c r="IH76" s="251"/>
      <c r="II76" s="251"/>
      <c r="IJ76" s="251"/>
      <c r="IK76" s="251"/>
      <c r="IL76" s="251"/>
    </row>
    <row r="77" s="247" customFormat="1" ht="45" customHeight="1" spans="1:246">
      <c r="A77" s="270" t="s">
        <v>144</v>
      </c>
      <c r="B77" s="269"/>
      <c r="C77" s="269"/>
      <c r="D77" s="269"/>
      <c r="E77" s="269"/>
      <c r="F77" s="269"/>
      <c r="G77" s="269"/>
      <c r="H77" s="269"/>
      <c r="I77" s="269"/>
      <c r="J77" s="289">
        <f>K77+L77</f>
        <v>5139.08</v>
      </c>
      <c r="K77" s="289">
        <f t="shared" ref="K77:L77" si="9">K78+K79+K80+K81+K82+K83+K84+K85+K86</f>
        <v>4586.08</v>
      </c>
      <c r="L77" s="289">
        <f t="shared" si="9"/>
        <v>553</v>
      </c>
      <c r="M77" s="291"/>
      <c r="N77" s="291"/>
      <c r="O77" s="291"/>
      <c r="P77" s="293" t="s">
        <v>19</v>
      </c>
      <c r="Q77" s="302"/>
      <c r="R77" s="303" t="e">
        <f>J74-#REF!-K74-L74</f>
        <v>#REF!</v>
      </c>
      <c r="S77" s="304"/>
      <c r="T77" s="304"/>
      <c r="U77" s="304"/>
      <c r="V77" s="304"/>
      <c r="W77" s="304"/>
      <c r="X77" s="304"/>
      <c r="Y77" s="304"/>
      <c r="Z77" s="304"/>
      <c r="AA77" s="304"/>
      <c r="AB77" s="303"/>
      <c r="AC77" s="303"/>
      <c r="AD77" s="306"/>
      <c r="AE77" s="304"/>
      <c r="AF77" s="304"/>
      <c r="AG77" s="304"/>
      <c r="AH77" s="304"/>
      <c r="AI77" s="304"/>
      <c r="AJ77" s="304"/>
      <c r="AK77" s="304"/>
      <c r="AL77" s="304"/>
      <c r="AM77" s="304"/>
      <c r="AN77" s="304"/>
      <c r="AO77" s="304"/>
      <c r="AP77" s="304"/>
      <c r="AQ77" s="304"/>
      <c r="AR77" s="304"/>
      <c r="AS77" s="304"/>
      <c r="AT77" s="304"/>
      <c r="AU77" s="304"/>
      <c r="AV77" s="304"/>
      <c r="AW77" s="304"/>
      <c r="AX77" s="304"/>
      <c r="AY77" s="304"/>
      <c r="AZ77" s="304"/>
      <c r="BA77" s="304"/>
      <c r="BB77" s="304"/>
      <c r="BC77" s="304"/>
      <c r="BD77" s="304"/>
      <c r="BE77" s="304"/>
      <c r="BF77" s="304"/>
      <c r="BG77" s="304"/>
      <c r="BH77" s="304"/>
      <c r="BI77" s="304"/>
      <c r="BJ77" s="304"/>
      <c r="BK77" s="304"/>
      <c r="BL77" s="304"/>
      <c r="BM77" s="304"/>
      <c r="BN77" s="304"/>
      <c r="BO77" s="304"/>
      <c r="BP77" s="304"/>
      <c r="BQ77" s="304"/>
      <c r="BR77" s="304"/>
      <c r="BS77" s="304"/>
      <c r="BT77" s="304"/>
      <c r="BU77" s="304"/>
      <c r="BV77" s="304"/>
      <c r="BW77" s="304"/>
      <c r="BX77" s="304"/>
      <c r="BY77" s="304"/>
      <c r="BZ77" s="304"/>
      <c r="CA77" s="304"/>
      <c r="CB77" s="304"/>
      <c r="CC77" s="304"/>
      <c r="CD77" s="304"/>
      <c r="CE77" s="304"/>
      <c r="CF77" s="304"/>
      <c r="CG77" s="304"/>
      <c r="CH77" s="304"/>
      <c r="CI77" s="304"/>
      <c r="CJ77" s="304"/>
      <c r="CK77" s="304"/>
      <c r="CL77" s="304"/>
      <c r="CM77" s="304"/>
      <c r="CN77" s="304"/>
      <c r="CO77" s="304"/>
      <c r="CP77" s="304"/>
      <c r="CQ77" s="304"/>
      <c r="CR77" s="304"/>
      <c r="CS77" s="304"/>
      <c r="CT77" s="304"/>
      <c r="CU77" s="304"/>
      <c r="CV77" s="304"/>
      <c r="CW77" s="304"/>
      <c r="CX77" s="304"/>
      <c r="CY77" s="304"/>
      <c r="CZ77" s="304"/>
      <c r="DA77" s="304"/>
      <c r="DB77" s="304"/>
      <c r="DC77" s="304"/>
      <c r="DD77" s="304"/>
      <c r="DE77" s="304"/>
      <c r="DF77" s="304"/>
      <c r="DG77" s="304"/>
      <c r="DH77" s="304"/>
      <c r="DI77" s="304"/>
      <c r="DJ77" s="304"/>
      <c r="DK77" s="304"/>
      <c r="DL77" s="304"/>
      <c r="DM77" s="304"/>
      <c r="DN77" s="304"/>
      <c r="DO77" s="304"/>
      <c r="DP77" s="304"/>
      <c r="DQ77" s="304"/>
      <c r="DR77" s="304"/>
      <c r="DS77" s="304"/>
      <c r="DT77" s="304"/>
      <c r="DU77" s="304"/>
      <c r="DV77" s="304"/>
      <c r="DW77" s="304"/>
      <c r="DX77" s="304"/>
      <c r="DY77" s="304"/>
      <c r="DZ77" s="304"/>
      <c r="EA77" s="304"/>
      <c r="EB77" s="304"/>
      <c r="EC77" s="304"/>
      <c r="ED77" s="304"/>
      <c r="EE77" s="304"/>
      <c r="EF77" s="304"/>
      <c r="EG77" s="304"/>
      <c r="EH77" s="304"/>
      <c r="EI77" s="304"/>
      <c r="EJ77" s="304"/>
      <c r="EK77" s="304"/>
      <c r="EL77" s="304"/>
      <c r="EM77" s="304"/>
      <c r="EN77" s="304"/>
      <c r="EO77" s="304"/>
      <c r="EP77" s="304"/>
      <c r="EQ77" s="304"/>
      <c r="ER77" s="304"/>
      <c r="ES77" s="304"/>
      <c r="ET77" s="304"/>
      <c r="EU77" s="304"/>
      <c r="EV77" s="304"/>
      <c r="EW77" s="304"/>
      <c r="EX77" s="304"/>
      <c r="EY77" s="304"/>
      <c r="EZ77" s="304"/>
      <c r="FA77" s="304"/>
      <c r="FB77" s="304"/>
      <c r="FC77" s="304"/>
      <c r="FD77" s="304"/>
      <c r="FE77" s="304"/>
      <c r="FF77" s="304"/>
      <c r="FG77" s="304"/>
      <c r="FH77" s="304"/>
      <c r="FI77" s="304"/>
      <c r="FJ77" s="304"/>
      <c r="FK77" s="304"/>
      <c r="FL77" s="304"/>
      <c r="FM77" s="304"/>
      <c r="FN77" s="304"/>
      <c r="FO77" s="304"/>
      <c r="FP77" s="304"/>
      <c r="FQ77" s="304"/>
      <c r="FR77" s="304"/>
      <c r="FS77" s="304"/>
      <c r="FT77" s="304"/>
      <c r="FU77" s="304"/>
      <c r="FV77" s="304"/>
      <c r="FW77" s="304"/>
      <c r="FX77" s="304"/>
      <c r="FY77" s="304"/>
      <c r="FZ77" s="304"/>
      <c r="GA77" s="304"/>
      <c r="GB77" s="304"/>
      <c r="GC77" s="304"/>
      <c r="GD77" s="304"/>
      <c r="GE77" s="304"/>
      <c r="GF77" s="304"/>
      <c r="GG77" s="304"/>
      <c r="GH77" s="304"/>
      <c r="GI77" s="304"/>
      <c r="GJ77" s="304"/>
      <c r="GK77" s="304"/>
      <c r="GL77" s="304"/>
      <c r="GM77" s="304"/>
      <c r="GN77" s="304"/>
      <c r="GO77" s="304"/>
      <c r="GP77" s="304"/>
      <c r="GQ77" s="304"/>
      <c r="GR77" s="304"/>
      <c r="GS77" s="304"/>
      <c r="GT77" s="304"/>
      <c r="GU77" s="304"/>
      <c r="GV77" s="304"/>
      <c r="GW77" s="304"/>
      <c r="GX77" s="304"/>
      <c r="GY77" s="304"/>
      <c r="GZ77" s="304"/>
      <c r="HA77" s="304"/>
      <c r="HB77" s="304"/>
      <c r="HC77" s="304"/>
      <c r="HD77" s="304"/>
      <c r="HE77" s="304"/>
      <c r="HF77" s="304"/>
      <c r="HG77" s="304"/>
      <c r="HH77" s="304"/>
      <c r="HI77" s="304"/>
      <c r="HJ77" s="304"/>
      <c r="HK77" s="304"/>
      <c r="HL77" s="304"/>
      <c r="HM77" s="304"/>
      <c r="HN77" s="304"/>
      <c r="HO77" s="304"/>
      <c r="HP77" s="304"/>
      <c r="HQ77" s="304"/>
      <c r="HR77" s="304"/>
      <c r="HS77" s="251"/>
      <c r="HT77" s="251"/>
      <c r="HU77" s="251"/>
      <c r="HV77" s="251"/>
      <c r="HW77" s="251"/>
      <c r="HX77" s="251"/>
      <c r="HY77" s="251"/>
      <c r="HZ77" s="251"/>
      <c r="IA77" s="251"/>
      <c r="IB77" s="251"/>
      <c r="IC77" s="251"/>
      <c r="ID77" s="251"/>
      <c r="IE77" s="251"/>
      <c r="IF77" s="251"/>
      <c r="IG77" s="251"/>
      <c r="IH77" s="251"/>
      <c r="II77" s="251"/>
      <c r="IJ77" s="251"/>
      <c r="IK77" s="251"/>
      <c r="IL77" s="251"/>
    </row>
    <row r="78" s="247" customFormat="1" ht="45" customHeight="1" spans="1:246">
      <c r="A78" s="271" t="s">
        <v>145</v>
      </c>
      <c r="B78" s="269" t="s">
        <v>21</v>
      </c>
      <c r="C78" s="269" t="s">
        <v>105</v>
      </c>
      <c r="D78" s="269">
        <v>50</v>
      </c>
      <c r="E78" s="269">
        <v>17</v>
      </c>
      <c r="F78" s="269"/>
      <c r="G78" s="269" t="s">
        <v>146</v>
      </c>
      <c r="H78" s="269"/>
      <c r="I78" s="269"/>
      <c r="J78" s="289">
        <f>K78+L78</f>
        <v>441.2</v>
      </c>
      <c r="K78" s="289">
        <v>441.2</v>
      </c>
      <c r="L78" s="289"/>
      <c r="M78" s="290"/>
      <c r="N78" s="290" t="s">
        <v>28</v>
      </c>
      <c r="O78" s="291"/>
      <c r="P78" s="293" t="s">
        <v>147</v>
      </c>
      <c r="Q78" s="269"/>
      <c r="R78" s="303" t="e">
        <f>J75-#REF!-K75-L75</f>
        <v>#REF!</v>
      </c>
      <c r="S78" s="304"/>
      <c r="T78" s="304"/>
      <c r="U78" s="304"/>
      <c r="V78" s="304"/>
      <c r="W78" s="304"/>
      <c r="X78" s="304"/>
      <c r="Y78" s="304"/>
      <c r="Z78" s="304"/>
      <c r="AA78" s="306"/>
      <c r="AB78" s="304"/>
      <c r="AC78" s="304"/>
      <c r="AD78" s="306"/>
      <c r="AE78" s="306"/>
      <c r="AF78" s="306"/>
      <c r="AG78" s="306"/>
      <c r="AH78" s="306"/>
      <c r="AI78" s="306"/>
      <c r="AJ78" s="306"/>
      <c r="AK78" s="306"/>
      <c r="AL78" s="306"/>
      <c r="AM78" s="306"/>
      <c r="AN78" s="306"/>
      <c r="AO78" s="306"/>
      <c r="AP78" s="306"/>
      <c r="AQ78" s="306"/>
      <c r="AR78" s="306"/>
      <c r="AS78" s="304"/>
      <c r="AT78" s="304"/>
      <c r="AU78" s="304"/>
      <c r="AV78" s="304"/>
      <c r="AW78" s="304"/>
      <c r="AX78" s="304"/>
      <c r="AY78" s="304"/>
      <c r="AZ78" s="304"/>
      <c r="BA78" s="304"/>
      <c r="BB78" s="304"/>
      <c r="BC78" s="304"/>
      <c r="BD78" s="304"/>
      <c r="BE78" s="304"/>
      <c r="BF78" s="304"/>
      <c r="BG78" s="304"/>
      <c r="BH78" s="304"/>
      <c r="BI78" s="304"/>
      <c r="BJ78" s="304"/>
      <c r="BK78" s="304"/>
      <c r="BL78" s="304"/>
      <c r="BM78" s="304"/>
      <c r="BN78" s="304"/>
      <c r="BO78" s="304"/>
      <c r="BP78" s="304"/>
      <c r="BQ78" s="304"/>
      <c r="BR78" s="304"/>
      <c r="BS78" s="304"/>
      <c r="BT78" s="304"/>
      <c r="BU78" s="304"/>
      <c r="BV78" s="304"/>
      <c r="BW78" s="304"/>
      <c r="BX78" s="304"/>
      <c r="BY78" s="304"/>
      <c r="BZ78" s="304"/>
      <c r="CA78" s="304"/>
      <c r="CB78" s="304"/>
      <c r="CC78" s="304"/>
      <c r="CD78" s="304"/>
      <c r="CE78" s="304"/>
      <c r="CF78" s="304"/>
      <c r="CG78" s="304"/>
      <c r="CH78" s="304"/>
      <c r="CI78" s="304"/>
      <c r="CJ78" s="304"/>
      <c r="CK78" s="304"/>
      <c r="CL78" s="304"/>
      <c r="CM78" s="304"/>
      <c r="CN78" s="304"/>
      <c r="CO78" s="304"/>
      <c r="CP78" s="304"/>
      <c r="CQ78" s="304"/>
      <c r="CR78" s="304"/>
      <c r="CS78" s="304"/>
      <c r="CT78" s="304"/>
      <c r="CU78" s="304"/>
      <c r="CV78" s="304"/>
      <c r="CW78" s="304"/>
      <c r="CX78" s="304"/>
      <c r="CY78" s="304"/>
      <c r="CZ78" s="304"/>
      <c r="DA78" s="304"/>
      <c r="DB78" s="304"/>
      <c r="DC78" s="304"/>
      <c r="DD78" s="304"/>
      <c r="DE78" s="304"/>
      <c r="DF78" s="304"/>
      <c r="DG78" s="304"/>
      <c r="DH78" s="304"/>
      <c r="DI78" s="304"/>
      <c r="DJ78" s="304"/>
      <c r="DK78" s="304"/>
      <c r="DL78" s="304"/>
      <c r="DM78" s="304"/>
      <c r="DN78" s="304"/>
      <c r="DO78" s="304"/>
      <c r="DP78" s="304"/>
      <c r="DQ78" s="304"/>
      <c r="DR78" s="304"/>
      <c r="DS78" s="304"/>
      <c r="DT78" s="304"/>
      <c r="DU78" s="304"/>
      <c r="DV78" s="304"/>
      <c r="DW78" s="304"/>
      <c r="DX78" s="304"/>
      <c r="DY78" s="304"/>
      <c r="DZ78" s="304"/>
      <c r="EA78" s="304"/>
      <c r="EB78" s="304"/>
      <c r="EC78" s="304"/>
      <c r="ED78" s="304"/>
      <c r="EE78" s="304"/>
      <c r="EF78" s="304"/>
      <c r="EG78" s="304"/>
      <c r="EH78" s="304"/>
      <c r="EI78" s="304"/>
      <c r="EJ78" s="304"/>
      <c r="EK78" s="304"/>
      <c r="EL78" s="304"/>
      <c r="EM78" s="304"/>
      <c r="EN78" s="304"/>
      <c r="EO78" s="304"/>
      <c r="EP78" s="304"/>
      <c r="EQ78" s="304"/>
      <c r="ER78" s="304"/>
      <c r="ES78" s="304"/>
      <c r="ET78" s="304"/>
      <c r="EU78" s="304"/>
      <c r="EV78" s="304"/>
      <c r="EW78" s="304"/>
      <c r="EX78" s="304"/>
      <c r="EY78" s="304"/>
      <c r="EZ78" s="304"/>
      <c r="FA78" s="304"/>
      <c r="FB78" s="304"/>
      <c r="FC78" s="304"/>
      <c r="FD78" s="304"/>
      <c r="FE78" s="304"/>
      <c r="FF78" s="304"/>
      <c r="FG78" s="304"/>
      <c r="FH78" s="304"/>
      <c r="FI78" s="304"/>
      <c r="FJ78" s="304"/>
      <c r="FK78" s="304"/>
      <c r="FL78" s="304"/>
      <c r="FM78" s="304"/>
      <c r="FN78" s="304"/>
      <c r="FO78" s="304"/>
      <c r="FP78" s="304"/>
      <c r="FQ78" s="304"/>
      <c r="FR78" s="304"/>
      <c r="FS78" s="304"/>
      <c r="FT78" s="304"/>
      <c r="FU78" s="304"/>
      <c r="FV78" s="304"/>
      <c r="FW78" s="304"/>
      <c r="FX78" s="304"/>
      <c r="FY78" s="304"/>
      <c r="FZ78" s="304"/>
      <c r="GA78" s="304"/>
      <c r="GB78" s="304"/>
      <c r="GC78" s="304"/>
      <c r="GD78" s="304"/>
      <c r="GE78" s="304"/>
      <c r="GF78" s="304"/>
      <c r="GG78" s="304"/>
      <c r="GH78" s="304"/>
      <c r="GI78" s="304"/>
      <c r="GJ78" s="304"/>
      <c r="GK78" s="304"/>
      <c r="GL78" s="304"/>
      <c r="GM78" s="304"/>
      <c r="GN78" s="304"/>
      <c r="GO78" s="304"/>
      <c r="GP78" s="304"/>
      <c r="GQ78" s="304"/>
      <c r="GR78" s="304"/>
      <c r="GS78" s="304"/>
      <c r="GT78" s="304"/>
      <c r="GU78" s="304"/>
      <c r="GV78" s="304"/>
      <c r="GW78" s="304"/>
      <c r="GX78" s="304"/>
      <c r="GY78" s="304"/>
      <c r="GZ78" s="304"/>
      <c r="HA78" s="304"/>
      <c r="HB78" s="304"/>
      <c r="HC78" s="304"/>
      <c r="HD78" s="304"/>
      <c r="HE78" s="304"/>
      <c r="HF78" s="304"/>
      <c r="HG78" s="304"/>
      <c r="HH78" s="304"/>
      <c r="HI78" s="304"/>
      <c r="HJ78" s="304"/>
      <c r="HK78" s="304"/>
      <c r="HL78" s="304"/>
      <c r="HM78" s="304"/>
      <c r="HN78" s="304"/>
      <c r="HO78" s="304"/>
      <c r="HP78" s="304"/>
      <c r="HQ78" s="304"/>
      <c r="HR78" s="304"/>
      <c r="HS78" s="251"/>
      <c r="HT78" s="251"/>
      <c r="HU78" s="251"/>
      <c r="HV78" s="251"/>
      <c r="HW78" s="251"/>
      <c r="HX78" s="251"/>
      <c r="HY78" s="251"/>
      <c r="HZ78" s="251"/>
      <c r="IA78" s="251"/>
      <c r="IB78" s="251"/>
      <c r="IC78" s="251"/>
      <c r="ID78" s="251"/>
      <c r="IE78" s="251"/>
      <c r="IF78" s="251"/>
      <c r="IG78" s="251"/>
      <c r="IH78" s="251"/>
      <c r="II78" s="251"/>
      <c r="IJ78" s="251"/>
      <c r="IK78" s="251"/>
      <c r="IL78" s="251"/>
    </row>
    <row r="79" s="250" customFormat="1" ht="45" customHeight="1" spans="1:246">
      <c r="A79" s="271" t="s">
        <v>148</v>
      </c>
      <c r="B79" s="269" t="s">
        <v>36</v>
      </c>
      <c r="C79" s="269" t="s">
        <v>105</v>
      </c>
      <c r="D79" s="269">
        <v>7</v>
      </c>
      <c r="E79" s="269">
        <v>4</v>
      </c>
      <c r="F79" s="269"/>
      <c r="G79" s="269" t="s">
        <v>149</v>
      </c>
      <c r="H79" s="269"/>
      <c r="I79" s="269"/>
      <c r="J79" s="289">
        <f>K79+L79</f>
        <v>1923.9</v>
      </c>
      <c r="K79" s="289">
        <v>1923.9</v>
      </c>
      <c r="L79" s="289"/>
      <c r="M79" s="290" t="s">
        <v>28</v>
      </c>
      <c r="N79" s="290"/>
      <c r="O79" s="291"/>
      <c r="P79" s="293" t="s">
        <v>147</v>
      </c>
      <c r="Q79" s="293"/>
      <c r="R79" s="303" t="e">
        <f>J76-#REF!-K76-L76</f>
        <v>#REF!</v>
      </c>
      <c r="S79" s="304"/>
      <c r="T79" s="304"/>
      <c r="U79" s="304"/>
      <c r="V79" s="304"/>
      <c r="W79" s="304"/>
      <c r="X79" s="304"/>
      <c r="Y79" s="304"/>
      <c r="Z79" s="304"/>
      <c r="AA79" s="304"/>
      <c r="AB79" s="304"/>
      <c r="AC79" s="304"/>
      <c r="AD79" s="306"/>
      <c r="AE79" s="306"/>
      <c r="AF79" s="306"/>
      <c r="AG79" s="304"/>
      <c r="AH79" s="304"/>
      <c r="AI79" s="304"/>
      <c r="AJ79" s="304"/>
      <c r="AK79" s="304"/>
      <c r="AL79" s="304"/>
      <c r="AM79" s="304"/>
      <c r="AN79" s="304"/>
      <c r="AO79" s="304"/>
      <c r="AP79" s="304"/>
      <c r="AQ79" s="304"/>
      <c r="AR79" s="304"/>
      <c r="AS79" s="306"/>
      <c r="AT79" s="306"/>
      <c r="AU79" s="306"/>
      <c r="AV79" s="306"/>
      <c r="AW79" s="306"/>
      <c r="AX79" s="306"/>
      <c r="AY79" s="306"/>
      <c r="AZ79" s="306"/>
      <c r="BA79" s="306"/>
      <c r="BB79" s="306"/>
      <c r="BC79" s="306"/>
      <c r="BD79" s="306"/>
      <c r="BE79" s="306"/>
      <c r="BF79" s="306"/>
      <c r="BG79" s="306"/>
      <c r="BH79" s="306"/>
      <c r="BI79" s="306"/>
      <c r="BJ79" s="306"/>
      <c r="BK79" s="306"/>
      <c r="BL79" s="306"/>
      <c r="BM79" s="306"/>
      <c r="BN79" s="306"/>
      <c r="BO79" s="306"/>
      <c r="BP79" s="306"/>
      <c r="BQ79" s="306"/>
      <c r="BR79" s="306"/>
      <c r="BS79" s="306"/>
      <c r="BT79" s="306"/>
      <c r="BU79" s="306"/>
      <c r="BV79" s="306"/>
      <c r="BW79" s="306"/>
      <c r="BX79" s="306"/>
      <c r="BY79" s="306"/>
      <c r="BZ79" s="306"/>
      <c r="CA79" s="306"/>
      <c r="CB79" s="306"/>
      <c r="CC79" s="306"/>
      <c r="CD79" s="306"/>
      <c r="CE79" s="306"/>
      <c r="CF79" s="306"/>
      <c r="CG79" s="306"/>
      <c r="CH79" s="306"/>
      <c r="CI79" s="306"/>
      <c r="CJ79" s="306"/>
      <c r="CK79" s="306"/>
      <c r="CL79" s="306"/>
      <c r="CM79" s="306"/>
      <c r="CN79" s="306"/>
      <c r="CO79" s="306"/>
      <c r="CP79" s="306"/>
      <c r="CQ79" s="306"/>
      <c r="CR79" s="306"/>
      <c r="CS79" s="306"/>
      <c r="CT79" s="306"/>
      <c r="CU79" s="306"/>
      <c r="CV79" s="306"/>
      <c r="CW79" s="306"/>
      <c r="CX79" s="306"/>
      <c r="CY79" s="306"/>
      <c r="CZ79" s="306"/>
      <c r="DA79" s="306"/>
      <c r="DB79" s="306"/>
      <c r="DC79" s="306"/>
      <c r="DD79" s="306"/>
      <c r="DE79" s="306"/>
      <c r="DF79" s="306"/>
      <c r="DG79" s="306"/>
      <c r="DH79" s="306"/>
      <c r="DI79" s="306"/>
      <c r="DJ79" s="306"/>
      <c r="DK79" s="306"/>
      <c r="DL79" s="306"/>
      <c r="DM79" s="306"/>
      <c r="DN79" s="306"/>
      <c r="DO79" s="306"/>
      <c r="DP79" s="306"/>
      <c r="DQ79" s="306"/>
      <c r="DR79" s="306"/>
      <c r="DS79" s="306"/>
      <c r="DT79" s="306"/>
      <c r="DU79" s="306"/>
      <c r="DV79" s="306"/>
      <c r="DW79" s="306"/>
      <c r="DX79" s="306"/>
      <c r="DY79" s="306"/>
      <c r="DZ79" s="306"/>
      <c r="EA79" s="306"/>
      <c r="EB79" s="306"/>
      <c r="EC79" s="306"/>
      <c r="ED79" s="306"/>
      <c r="EE79" s="306"/>
      <c r="EF79" s="306"/>
      <c r="EG79" s="306"/>
      <c r="EH79" s="306"/>
      <c r="EI79" s="306"/>
      <c r="EJ79" s="306"/>
      <c r="EK79" s="306"/>
      <c r="EL79" s="306"/>
      <c r="EM79" s="306"/>
      <c r="EN79" s="306"/>
      <c r="EO79" s="306"/>
      <c r="EP79" s="306"/>
      <c r="EQ79" s="306"/>
      <c r="ER79" s="306"/>
      <c r="ES79" s="306"/>
      <c r="ET79" s="306"/>
      <c r="EU79" s="306"/>
      <c r="EV79" s="306"/>
      <c r="EW79" s="306"/>
      <c r="EX79" s="306"/>
      <c r="EY79" s="306"/>
      <c r="EZ79" s="306"/>
      <c r="FA79" s="306"/>
      <c r="FB79" s="306"/>
      <c r="FC79" s="306"/>
      <c r="FD79" s="306"/>
      <c r="FE79" s="306"/>
      <c r="FF79" s="306"/>
      <c r="FG79" s="306"/>
      <c r="FH79" s="306"/>
      <c r="FI79" s="306"/>
      <c r="FJ79" s="306"/>
      <c r="FK79" s="306"/>
      <c r="FL79" s="306"/>
      <c r="FM79" s="306"/>
      <c r="FN79" s="306"/>
      <c r="FO79" s="306"/>
      <c r="FP79" s="306"/>
      <c r="FQ79" s="306"/>
      <c r="FR79" s="306"/>
      <c r="FS79" s="306"/>
      <c r="FT79" s="306"/>
      <c r="FU79" s="306"/>
      <c r="FV79" s="306"/>
      <c r="FW79" s="306"/>
      <c r="FX79" s="306"/>
      <c r="FY79" s="306"/>
      <c r="FZ79" s="306"/>
      <c r="GA79" s="306"/>
      <c r="GB79" s="306"/>
      <c r="GC79" s="306"/>
      <c r="GD79" s="306"/>
      <c r="GE79" s="306"/>
      <c r="GF79" s="306"/>
      <c r="GG79" s="306"/>
      <c r="GH79" s="306"/>
      <c r="GI79" s="306"/>
      <c r="GJ79" s="306"/>
      <c r="GK79" s="306"/>
      <c r="GL79" s="306"/>
      <c r="GM79" s="306"/>
      <c r="GN79" s="306"/>
      <c r="GO79" s="306"/>
      <c r="GP79" s="306"/>
      <c r="GQ79" s="306"/>
      <c r="GR79" s="306"/>
      <c r="GS79" s="306"/>
      <c r="GT79" s="306"/>
      <c r="GU79" s="306"/>
      <c r="GV79" s="306"/>
      <c r="GW79" s="306"/>
      <c r="GX79" s="306"/>
      <c r="GY79" s="306"/>
      <c r="GZ79" s="306"/>
      <c r="HA79" s="306"/>
      <c r="HB79" s="306"/>
      <c r="HC79" s="306"/>
      <c r="HD79" s="306"/>
      <c r="HE79" s="306"/>
      <c r="HF79" s="306"/>
      <c r="HG79" s="306"/>
      <c r="HH79" s="306"/>
      <c r="HI79" s="306"/>
      <c r="HJ79" s="306"/>
      <c r="HK79" s="306"/>
      <c r="HL79" s="306"/>
      <c r="HM79" s="306"/>
      <c r="HN79" s="306"/>
      <c r="HO79" s="306"/>
      <c r="HP79" s="306"/>
      <c r="HQ79" s="306"/>
      <c r="HR79" s="306"/>
      <c r="HS79" s="251"/>
      <c r="HT79" s="251"/>
      <c r="HU79" s="251"/>
      <c r="HV79" s="251"/>
      <c r="HW79" s="251"/>
      <c r="HX79" s="251"/>
      <c r="HY79" s="251"/>
      <c r="HZ79" s="251"/>
      <c r="IA79" s="251"/>
      <c r="IB79" s="251"/>
      <c r="IC79" s="251"/>
      <c r="ID79" s="251"/>
      <c r="IE79" s="251"/>
      <c r="IF79" s="251"/>
      <c r="IG79" s="251"/>
      <c r="IH79" s="251"/>
      <c r="II79" s="251"/>
      <c r="IJ79" s="251"/>
      <c r="IK79" s="251"/>
      <c r="IL79" s="251"/>
    </row>
    <row r="80" s="247" customFormat="1" ht="45" customHeight="1" spans="1:246">
      <c r="A80" s="271" t="s">
        <v>150</v>
      </c>
      <c r="B80" s="269" t="s">
        <v>21</v>
      </c>
      <c r="C80" s="269" t="s">
        <v>105</v>
      </c>
      <c r="D80" s="269">
        <v>1</v>
      </c>
      <c r="E80" s="269">
        <v>1</v>
      </c>
      <c r="F80" s="269"/>
      <c r="G80" s="269" t="s">
        <v>151</v>
      </c>
      <c r="H80" s="269">
        <v>2814</v>
      </c>
      <c r="I80" s="269">
        <v>12332</v>
      </c>
      <c r="J80" s="289">
        <f>K80+L80</f>
        <v>230</v>
      </c>
      <c r="K80" s="289">
        <v>230</v>
      </c>
      <c r="L80" s="289"/>
      <c r="M80" s="290" t="s">
        <v>28</v>
      </c>
      <c r="N80" s="314"/>
      <c r="O80" s="291"/>
      <c r="P80" s="293" t="s">
        <v>147</v>
      </c>
      <c r="Q80" s="293"/>
      <c r="R80" s="303" t="e">
        <f>J77-#REF!-K77-L77</f>
        <v>#REF!</v>
      </c>
      <c r="S80" s="246"/>
      <c r="T80" s="246"/>
      <c r="U80" s="246"/>
      <c r="V80" s="246"/>
      <c r="W80" s="246"/>
      <c r="X80" s="246"/>
      <c r="Y80" s="246"/>
      <c r="Z80" s="246"/>
      <c r="AA80" s="304"/>
      <c r="AB80" s="304"/>
      <c r="AC80" s="304"/>
      <c r="AD80" s="303"/>
      <c r="AE80" s="306"/>
      <c r="AF80" s="306"/>
      <c r="AG80" s="306"/>
      <c r="AH80" s="306"/>
      <c r="AI80" s="306"/>
      <c r="AJ80" s="306"/>
      <c r="AK80" s="306"/>
      <c r="AL80" s="306"/>
      <c r="AM80" s="306"/>
      <c r="AN80" s="306"/>
      <c r="AO80" s="306"/>
      <c r="AP80" s="306"/>
      <c r="AQ80" s="306"/>
      <c r="AR80" s="306"/>
      <c r="AS80" s="304"/>
      <c r="AT80" s="304"/>
      <c r="AU80" s="304"/>
      <c r="AV80" s="304"/>
      <c r="AW80" s="304"/>
      <c r="AX80" s="304"/>
      <c r="AY80" s="304"/>
      <c r="AZ80" s="304"/>
      <c r="BA80" s="304"/>
      <c r="BB80" s="304"/>
      <c r="BC80" s="304"/>
      <c r="BD80" s="304"/>
      <c r="BE80" s="304"/>
      <c r="BF80" s="304"/>
      <c r="BG80" s="304"/>
      <c r="BH80" s="304"/>
      <c r="BI80" s="304"/>
      <c r="BJ80" s="304"/>
      <c r="BK80" s="304"/>
      <c r="BL80" s="304"/>
      <c r="BM80" s="304"/>
      <c r="BN80" s="304"/>
      <c r="BO80" s="304"/>
      <c r="BP80" s="304"/>
      <c r="BQ80" s="304"/>
      <c r="BR80" s="304"/>
      <c r="BS80" s="304"/>
      <c r="BT80" s="304"/>
      <c r="BU80" s="304"/>
      <c r="BV80" s="304"/>
      <c r="BW80" s="304"/>
      <c r="BX80" s="304"/>
      <c r="BY80" s="304"/>
      <c r="BZ80" s="304"/>
      <c r="CA80" s="304"/>
      <c r="CB80" s="304"/>
      <c r="CC80" s="304"/>
      <c r="CD80" s="304"/>
      <c r="CE80" s="304"/>
      <c r="CF80" s="304"/>
      <c r="CG80" s="304"/>
      <c r="CH80" s="304"/>
      <c r="CI80" s="304"/>
      <c r="CJ80" s="304"/>
      <c r="CK80" s="304"/>
      <c r="CL80" s="304"/>
      <c r="CM80" s="304"/>
      <c r="CN80" s="304"/>
      <c r="CO80" s="304"/>
      <c r="CP80" s="304"/>
      <c r="CQ80" s="304"/>
      <c r="CR80" s="304"/>
      <c r="CS80" s="304"/>
      <c r="CT80" s="304"/>
      <c r="CU80" s="304"/>
      <c r="CV80" s="304"/>
      <c r="CW80" s="304"/>
      <c r="CX80" s="304"/>
      <c r="CY80" s="304"/>
      <c r="CZ80" s="304"/>
      <c r="DA80" s="304"/>
      <c r="DB80" s="304"/>
      <c r="DC80" s="304"/>
      <c r="DD80" s="304"/>
      <c r="DE80" s="304"/>
      <c r="DF80" s="304"/>
      <c r="DG80" s="304"/>
      <c r="DH80" s="304"/>
      <c r="DI80" s="304"/>
      <c r="DJ80" s="304"/>
      <c r="DK80" s="304"/>
      <c r="DL80" s="304"/>
      <c r="DM80" s="304"/>
      <c r="DN80" s="304"/>
      <c r="DO80" s="304"/>
      <c r="DP80" s="304"/>
      <c r="DQ80" s="304"/>
      <c r="DR80" s="304"/>
      <c r="DS80" s="304"/>
      <c r="DT80" s="304"/>
      <c r="DU80" s="304"/>
      <c r="DV80" s="304"/>
      <c r="DW80" s="304"/>
      <c r="DX80" s="304"/>
      <c r="DY80" s="304"/>
      <c r="DZ80" s="304"/>
      <c r="EA80" s="304"/>
      <c r="EB80" s="304"/>
      <c r="EC80" s="304"/>
      <c r="ED80" s="304"/>
      <c r="EE80" s="304"/>
      <c r="EF80" s="304"/>
      <c r="EG80" s="304"/>
      <c r="EH80" s="304"/>
      <c r="EI80" s="304"/>
      <c r="EJ80" s="304"/>
      <c r="EK80" s="304"/>
      <c r="EL80" s="304"/>
      <c r="EM80" s="304"/>
      <c r="EN80" s="304"/>
      <c r="EO80" s="304"/>
      <c r="EP80" s="304"/>
      <c r="EQ80" s="304"/>
      <c r="ER80" s="304"/>
      <c r="ES80" s="304"/>
      <c r="ET80" s="304"/>
      <c r="EU80" s="304"/>
      <c r="EV80" s="304"/>
      <c r="EW80" s="304"/>
      <c r="EX80" s="304"/>
      <c r="EY80" s="304"/>
      <c r="EZ80" s="304"/>
      <c r="FA80" s="304"/>
      <c r="FB80" s="304"/>
      <c r="FC80" s="304"/>
      <c r="FD80" s="304"/>
      <c r="FE80" s="304"/>
      <c r="FF80" s="304"/>
      <c r="FG80" s="304"/>
      <c r="FH80" s="304"/>
      <c r="FI80" s="304"/>
      <c r="FJ80" s="304"/>
      <c r="FK80" s="304"/>
      <c r="FL80" s="304"/>
      <c r="FM80" s="304"/>
      <c r="FN80" s="304"/>
      <c r="FO80" s="304"/>
      <c r="FP80" s="304"/>
      <c r="FQ80" s="304"/>
      <c r="FR80" s="304"/>
      <c r="FS80" s="304"/>
      <c r="FT80" s="304"/>
      <c r="FU80" s="304"/>
      <c r="FV80" s="304"/>
      <c r="FW80" s="304"/>
      <c r="FX80" s="304"/>
      <c r="FY80" s="304"/>
      <c r="FZ80" s="304"/>
      <c r="GA80" s="304"/>
      <c r="GB80" s="304"/>
      <c r="GC80" s="304"/>
      <c r="GD80" s="304"/>
      <c r="GE80" s="304"/>
      <c r="GF80" s="304"/>
      <c r="GG80" s="304"/>
      <c r="GH80" s="304"/>
      <c r="GI80" s="304"/>
      <c r="GJ80" s="304"/>
      <c r="GK80" s="304"/>
      <c r="GL80" s="304"/>
      <c r="GM80" s="304"/>
      <c r="GN80" s="304"/>
      <c r="GO80" s="304"/>
      <c r="GP80" s="304"/>
      <c r="GQ80" s="304"/>
      <c r="GR80" s="304"/>
      <c r="GS80" s="304"/>
      <c r="GT80" s="304"/>
      <c r="GU80" s="304"/>
      <c r="GV80" s="304"/>
      <c r="GW80" s="304"/>
      <c r="GX80" s="304"/>
      <c r="GY80" s="304"/>
      <c r="GZ80" s="304"/>
      <c r="HA80" s="304"/>
      <c r="HB80" s="304"/>
      <c r="HC80" s="304"/>
      <c r="HD80" s="304"/>
      <c r="HE80" s="304"/>
      <c r="HF80" s="304"/>
      <c r="HG80" s="304"/>
      <c r="HH80" s="304"/>
      <c r="HI80" s="304"/>
      <c r="HJ80" s="304"/>
      <c r="HK80" s="304"/>
      <c r="HL80" s="304"/>
      <c r="HM80" s="304"/>
      <c r="HN80" s="304"/>
      <c r="HO80" s="304"/>
      <c r="HP80" s="304"/>
      <c r="HQ80" s="304"/>
      <c r="HR80" s="304"/>
      <c r="HS80" s="251"/>
      <c r="HT80" s="251"/>
      <c r="HU80" s="251"/>
      <c r="HV80" s="251"/>
      <c r="HW80" s="251"/>
      <c r="HX80" s="251"/>
      <c r="HY80" s="251"/>
      <c r="HZ80" s="251"/>
      <c r="IA80" s="251"/>
      <c r="IB80" s="251"/>
      <c r="IC80" s="251"/>
      <c r="ID80" s="251"/>
      <c r="IE80" s="251"/>
      <c r="IF80" s="251"/>
      <c r="IG80" s="251"/>
      <c r="IH80" s="251"/>
      <c r="II80" s="251"/>
      <c r="IJ80" s="251"/>
      <c r="IK80" s="251"/>
      <c r="IL80" s="251"/>
    </row>
    <row r="81" s="250" customFormat="1" ht="45" customHeight="1" spans="1:246">
      <c r="A81" s="271" t="s">
        <v>152</v>
      </c>
      <c r="B81" s="269" t="s">
        <v>21</v>
      </c>
      <c r="C81" s="269" t="s">
        <v>105</v>
      </c>
      <c r="D81" s="269"/>
      <c r="E81" s="269"/>
      <c r="F81" s="269"/>
      <c r="G81" s="269"/>
      <c r="H81" s="269"/>
      <c r="I81" s="269"/>
      <c r="J81" s="289"/>
      <c r="K81" s="289"/>
      <c r="L81" s="289"/>
      <c r="M81" s="291"/>
      <c r="N81" s="291"/>
      <c r="O81" s="290" t="s">
        <v>28</v>
      </c>
      <c r="P81" s="293" t="s">
        <v>147</v>
      </c>
      <c r="Q81" s="269"/>
      <c r="R81" s="303" t="e">
        <f>J78-#REF!-K78-L78</f>
        <v>#REF!</v>
      </c>
      <c r="S81" s="304"/>
      <c r="T81" s="304"/>
      <c r="U81" s="304"/>
      <c r="V81" s="304"/>
      <c r="W81" s="304"/>
      <c r="X81" s="304"/>
      <c r="Y81" s="304"/>
      <c r="Z81" s="304"/>
      <c r="AA81" s="304"/>
      <c r="AB81" s="306"/>
      <c r="AC81" s="306"/>
      <c r="AD81" s="304"/>
      <c r="AE81" s="303"/>
      <c r="AF81" s="303"/>
      <c r="AG81" s="306"/>
      <c r="AH81" s="306"/>
      <c r="AI81" s="306"/>
      <c r="AJ81" s="306"/>
      <c r="AK81" s="306"/>
      <c r="AL81" s="306"/>
      <c r="AM81" s="306"/>
      <c r="AN81" s="306"/>
      <c r="AO81" s="306"/>
      <c r="AP81" s="306"/>
      <c r="AQ81" s="306"/>
      <c r="AR81" s="306"/>
      <c r="AS81" s="306"/>
      <c r="AT81" s="306"/>
      <c r="AU81" s="306"/>
      <c r="AV81" s="306"/>
      <c r="AW81" s="306"/>
      <c r="AX81" s="306"/>
      <c r="AY81" s="306"/>
      <c r="AZ81" s="306"/>
      <c r="BA81" s="306"/>
      <c r="BB81" s="306"/>
      <c r="BC81" s="306"/>
      <c r="BD81" s="306"/>
      <c r="BE81" s="306"/>
      <c r="BF81" s="306"/>
      <c r="BG81" s="306"/>
      <c r="BH81" s="306"/>
      <c r="BI81" s="306"/>
      <c r="BJ81" s="306"/>
      <c r="BK81" s="306"/>
      <c r="BL81" s="306"/>
      <c r="BM81" s="306"/>
      <c r="BN81" s="306"/>
      <c r="BO81" s="306"/>
      <c r="BP81" s="306"/>
      <c r="BQ81" s="306"/>
      <c r="BR81" s="306"/>
      <c r="BS81" s="306"/>
      <c r="BT81" s="306"/>
      <c r="BU81" s="306"/>
      <c r="BV81" s="306"/>
      <c r="BW81" s="306"/>
      <c r="BX81" s="306"/>
      <c r="BY81" s="306"/>
      <c r="BZ81" s="306"/>
      <c r="CA81" s="306"/>
      <c r="CB81" s="306"/>
      <c r="CC81" s="306"/>
      <c r="CD81" s="306"/>
      <c r="CE81" s="306"/>
      <c r="CF81" s="306"/>
      <c r="CG81" s="306"/>
      <c r="CH81" s="306"/>
      <c r="CI81" s="306"/>
      <c r="CJ81" s="306"/>
      <c r="CK81" s="306"/>
      <c r="CL81" s="306"/>
      <c r="CM81" s="306"/>
      <c r="CN81" s="306"/>
      <c r="CO81" s="306"/>
      <c r="CP81" s="306"/>
      <c r="CQ81" s="306"/>
      <c r="CR81" s="306"/>
      <c r="CS81" s="306"/>
      <c r="CT81" s="306"/>
      <c r="CU81" s="306"/>
      <c r="CV81" s="306"/>
      <c r="CW81" s="306"/>
      <c r="CX81" s="306"/>
      <c r="CY81" s="306"/>
      <c r="CZ81" s="306"/>
      <c r="DA81" s="306"/>
      <c r="DB81" s="306"/>
      <c r="DC81" s="306"/>
      <c r="DD81" s="306"/>
      <c r="DE81" s="306"/>
      <c r="DF81" s="306"/>
      <c r="DG81" s="306"/>
      <c r="DH81" s="306"/>
      <c r="DI81" s="306"/>
      <c r="DJ81" s="306"/>
      <c r="DK81" s="306"/>
      <c r="DL81" s="306"/>
      <c r="DM81" s="306"/>
      <c r="DN81" s="306"/>
      <c r="DO81" s="306"/>
      <c r="DP81" s="306"/>
      <c r="DQ81" s="306"/>
      <c r="DR81" s="306"/>
      <c r="DS81" s="306"/>
      <c r="DT81" s="306"/>
      <c r="DU81" s="306"/>
      <c r="DV81" s="306"/>
      <c r="DW81" s="306"/>
      <c r="DX81" s="306"/>
      <c r="DY81" s="306"/>
      <c r="DZ81" s="306"/>
      <c r="EA81" s="306"/>
      <c r="EB81" s="306"/>
      <c r="EC81" s="306"/>
      <c r="ED81" s="306"/>
      <c r="EE81" s="306"/>
      <c r="EF81" s="306"/>
      <c r="EG81" s="306"/>
      <c r="EH81" s="306"/>
      <c r="EI81" s="306"/>
      <c r="EJ81" s="306"/>
      <c r="EK81" s="306"/>
      <c r="EL81" s="306"/>
      <c r="EM81" s="306"/>
      <c r="EN81" s="306"/>
      <c r="EO81" s="306"/>
      <c r="EP81" s="306"/>
      <c r="EQ81" s="306"/>
      <c r="ER81" s="306"/>
      <c r="ES81" s="306"/>
      <c r="ET81" s="306"/>
      <c r="EU81" s="306"/>
      <c r="EV81" s="306"/>
      <c r="EW81" s="306"/>
      <c r="EX81" s="306"/>
      <c r="EY81" s="306"/>
      <c r="EZ81" s="306"/>
      <c r="FA81" s="306"/>
      <c r="FB81" s="306"/>
      <c r="FC81" s="306"/>
      <c r="FD81" s="306"/>
      <c r="FE81" s="306"/>
      <c r="FF81" s="306"/>
      <c r="FG81" s="306"/>
      <c r="FH81" s="306"/>
      <c r="FI81" s="306"/>
      <c r="FJ81" s="306"/>
      <c r="FK81" s="306"/>
      <c r="FL81" s="306"/>
      <c r="FM81" s="306"/>
      <c r="FN81" s="306"/>
      <c r="FO81" s="306"/>
      <c r="FP81" s="306"/>
      <c r="FQ81" s="306"/>
      <c r="FR81" s="306"/>
      <c r="FS81" s="306"/>
      <c r="FT81" s="306"/>
      <c r="FU81" s="306"/>
      <c r="FV81" s="306"/>
      <c r="FW81" s="306"/>
      <c r="FX81" s="306"/>
      <c r="FY81" s="306"/>
      <c r="FZ81" s="306"/>
      <c r="GA81" s="306"/>
      <c r="GB81" s="306"/>
      <c r="GC81" s="306"/>
      <c r="GD81" s="306"/>
      <c r="GE81" s="306"/>
      <c r="GF81" s="306"/>
      <c r="GG81" s="306"/>
      <c r="GH81" s="306"/>
      <c r="GI81" s="306"/>
      <c r="GJ81" s="306"/>
      <c r="GK81" s="306"/>
      <c r="GL81" s="306"/>
      <c r="GM81" s="306"/>
      <c r="GN81" s="306"/>
      <c r="GO81" s="306"/>
      <c r="GP81" s="306"/>
      <c r="GQ81" s="306"/>
      <c r="GR81" s="306"/>
      <c r="GS81" s="306"/>
      <c r="GT81" s="306"/>
      <c r="GU81" s="306"/>
      <c r="GV81" s="306"/>
      <c r="GW81" s="306"/>
      <c r="GX81" s="306"/>
      <c r="GY81" s="306"/>
      <c r="GZ81" s="306"/>
      <c r="HA81" s="306"/>
      <c r="HB81" s="306"/>
      <c r="HC81" s="306"/>
      <c r="HD81" s="306"/>
      <c r="HE81" s="306"/>
      <c r="HF81" s="306"/>
      <c r="HG81" s="306"/>
      <c r="HH81" s="306"/>
      <c r="HI81" s="306"/>
      <c r="HJ81" s="306"/>
      <c r="HK81" s="306"/>
      <c r="HL81" s="306"/>
      <c r="HM81" s="306"/>
      <c r="HN81" s="306"/>
      <c r="HO81" s="306"/>
      <c r="HP81" s="306"/>
      <c r="HQ81" s="306"/>
      <c r="HR81" s="306"/>
      <c r="HS81" s="251"/>
      <c r="HT81" s="251"/>
      <c r="HU81" s="251"/>
      <c r="HV81" s="251"/>
      <c r="HW81" s="251"/>
      <c r="HX81" s="251"/>
      <c r="HY81" s="251"/>
      <c r="HZ81" s="251"/>
      <c r="IA81" s="251"/>
      <c r="IB81" s="251"/>
      <c r="IC81" s="251"/>
      <c r="ID81" s="251"/>
      <c r="IE81" s="251"/>
      <c r="IF81" s="251"/>
      <c r="IG81" s="251"/>
      <c r="IH81" s="251"/>
      <c r="II81" s="251"/>
      <c r="IJ81" s="251"/>
      <c r="IK81" s="251"/>
      <c r="IL81" s="251"/>
    </row>
    <row r="82" s="250" customFormat="1" ht="45" customHeight="1" spans="1:246">
      <c r="A82" s="271" t="s">
        <v>153</v>
      </c>
      <c r="B82" s="269" t="s">
        <v>21</v>
      </c>
      <c r="C82" s="269" t="s">
        <v>105</v>
      </c>
      <c r="D82" s="269">
        <v>1</v>
      </c>
      <c r="E82" s="269">
        <v>1</v>
      </c>
      <c r="F82" s="269"/>
      <c r="G82" s="269" t="s">
        <v>154</v>
      </c>
      <c r="H82" s="269"/>
      <c r="I82" s="269"/>
      <c r="J82" s="289">
        <f>K82+L82</f>
        <v>1416.08</v>
      </c>
      <c r="K82" s="289">
        <v>1416.08</v>
      </c>
      <c r="L82" s="289"/>
      <c r="M82" s="291"/>
      <c r="N82" s="291"/>
      <c r="O82" s="290" t="s">
        <v>28</v>
      </c>
      <c r="P82" s="293" t="s">
        <v>147</v>
      </c>
      <c r="Q82" s="269"/>
      <c r="R82" s="303" t="e">
        <f>J79-#REF!-K79-L79</f>
        <v>#REF!</v>
      </c>
      <c r="S82" s="306"/>
      <c r="T82" s="306"/>
      <c r="U82" s="306"/>
      <c r="V82" s="306"/>
      <c r="W82" s="306"/>
      <c r="X82" s="306"/>
      <c r="Y82" s="306"/>
      <c r="Z82" s="306"/>
      <c r="AA82" s="304"/>
      <c r="AB82" s="304"/>
      <c r="AC82" s="304"/>
      <c r="AD82" s="304"/>
      <c r="AE82" s="304"/>
      <c r="AF82" s="304"/>
      <c r="AG82" s="306"/>
      <c r="AH82" s="306"/>
      <c r="AI82" s="306"/>
      <c r="AJ82" s="306"/>
      <c r="AK82" s="306"/>
      <c r="AL82" s="306"/>
      <c r="AM82" s="306"/>
      <c r="AN82" s="306"/>
      <c r="AO82" s="306"/>
      <c r="AP82" s="306"/>
      <c r="AQ82" s="306"/>
      <c r="AR82" s="306"/>
      <c r="AS82" s="306"/>
      <c r="AT82" s="306"/>
      <c r="AU82" s="306"/>
      <c r="AV82" s="306"/>
      <c r="AW82" s="306"/>
      <c r="AX82" s="306"/>
      <c r="AY82" s="306"/>
      <c r="AZ82" s="306"/>
      <c r="BA82" s="306"/>
      <c r="BB82" s="306"/>
      <c r="BC82" s="306"/>
      <c r="BD82" s="306"/>
      <c r="BE82" s="306"/>
      <c r="BF82" s="306"/>
      <c r="BG82" s="306"/>
      <c r="BH82" s="306"/>
      <c r="BI82" s="306"/>
      <c r="BJ82" s="306"/>
      <c r="BK82" s="306"/>
      <c r="BL82" s="306"/>
      <c r="BM82" s="306"/>
      <c r="BN82" s="306"/>
      <c r="BO82" s="306"/>
      <c r="BP82" s="306"/>
      <c r="BQ82" s="306"/>
      <c r="BR82" s="306"/>
      <c r="BS82" s="306"/>
      <c r="BT82" s="306"/>
      <c r="BU82" s="306"/>
      <c r="BV82" s="306"/>
      <c r="BW82" s="306"/>
      <c r="BX82" s="306"/>
      <c r="BY82" s="306"/>
      <c r="BZ82" s="306"/>
      <c r="CA82" s="306"/>
      <c r="CB82" s="306"/>
      <c r="CC82" s="306"/>
      <c r="CD82" s="306"/>
      <c r="CE82" s="306"/>
      <c r="CF82" s="306"/>
      <c r="CG82" s="306"/>
      <c r="CH82" s="306"/>
      <c r="CI82" s="306"/>
      <c r="CJ82" s="306"/>
      <c r="CK82" s="306"/>
      <c r="CL82" s="306"/>
      <c r="CM82" s="306"/>
      <c r="CN82" s="306"/>
      <c r="CO82" s="306"/>
      <c r="CP82" s="306"/>
      <c r="CQ82" s="306"/>
      <c r="CR82" s="306"/>
      <c r="CS82" s="306"/>
      <c r="CT82" s="306"/>
      <c r="CU82" s="306"/>
      <c r="CV82" s="306"/>
      <c r="CW82" s="306"/>
      <c r="CX82" s="306"/>
      <c r="CY82" s="306"/>
      <c r="CZ82" s="306"/>
      <c r="DA82" s="306"/>
      <c r="DB82" s="306"/>
      <c r="DC82" s="306"/>
      <c r="DD82" s="306"/>
      <c r="DE82" s="306"/>
      <c r="DF82" s="306"/>
      <c r="DG82" s="306"/>
      <c r="DH82" s="306"/>
      <c r="DI82" s="306"/>
      <c r="DJ82" s="306"/>
      <c r="DK82" s="306"/>
      <c r="DL82" s="306"/>
      <c r="DM82" s="306"/>
      <c r="DN82" s="306"/>
      <c r="DO82" s="306"/>
      <c r="DP82" s="306"/>
      <c r="DQ82" s="306"/>
      <c r="DR82" s="306"/>
      <c r="DS82" s="306"/>
      <c r="DT82" s="306"/>
      <c r="DU82" s="306"/>
      <c r="DV82" s="306"/>
      <c r="DW82" s="306"/>
      <c r="DX82" s="306"/>
      <c r="DY82" s="306"/>
      <c r="DZ82" s="306"/>
      <c r="EA82" s="306"/>
      <c r="EB82" s="306"/>
      <c r="EC82" s="306"/>
      <c r="ED82" s="306"/>
      <c r="EE82" s="306"/>
      <c r="EF82" s="306"/>
      <c r="EG82" s="306"/>
      <c r="EH82" s="306"/>
      <c r="EI82" s="306"/>
      <c r="EJ82" s="306"/>
      <c r="EK82" s="306"/>
      <c r="EL82" s="306"/>
      <c r="EM82" s="306"/>
      <c r="EN82" s="306"/>
      <c r="EO82" s="306"/>
      <c r="EP82" s="306"/>
      <c r="EQ82" s="306"/>
      <c r="ER82" s="306"/>
      <c r="ES82" s="306"/>
      <c r="ET82" s="306"/>
      <c r="EU82" s="306"/>
      <c r="EV82" s="306"/>
      <c r="EW82" s="306"/>
      <c r="EX82" s="306"/>
      <c r="EY82" s="306"/>
      <c r="EZ82" s="306"/>
      <c r="FA82" s="306"/>
      <c r="FB82" s="306"/>
      <c r="FC82" s="306"/>
      <c r="FD82" s="306"/>
      <c r="FE82" s="306"/>
      <c r="FF82" s="306"/>
      <c r="FG82" s="306"/>
      <c r="FH82" s="306"/>
      <c r="FI82" s="306"/>
      <c r="FJ82" s="306"/>
      <c r="FK82" s="306"/>
      <c r="FL82" s="306"/>
      <c r="FM82" s="306"/>
      <c r="FN82" s="306"/>
      <c r="FO82" s="306"/>
      <c r="FP82" s="306"/>
      <c r="FQ82" s="306"/>
      <c r="FR82" s="306"/>
      <c r="FS82" s="306"/>
      <c r="FT82" s="306"/>
      <c r="FU82" s="306"/>
      <c r="FV82" s="306"/>
      <c r="FW82" s="306"/>
      <c r="FX82" s="306"/>
      <c r="FY82" s="306"/>
      <c r="FZ82" s="306"/>
      <c r="GA82" s="306"/>
      <c r="GB82" s="306"/>
      <c r="GC82" s="306"/>
      <c r="GD82" s="306"/>
      <c r="GE82" s="306"/>
      <c r="GF82" s="306"/>
      <c r="GG82" s="306"/>
      <c r="GH82" s="306"/>
      <c r="GI82" s="306"/>
      <c r="GJ82" s="306"/>
      <c r="GK82" s="306"/>
      <c r="GL82" s="306"/>
      <c r="GM82" s="306"/>
      <c r="GN82" s="306"/>
      <c r="GO82" s="306"/>
      <c r="GP82" s="306"/>
      <c r="GQ82" s="306"/>
      <c r="GR82" s="306"/>
      <c r="GS82" s="306"/>
      <c r="GT82" s="306"/>
      <c r="GU82" s="306"/>
      <c r="GV82" s="306"/>
      <c r="GW82" s="306"/>
      <c r="GX82" s="306"/>
      <c r="GY82" s="306"/>
      <c r="GZ82" s="306"/>
      <c r="HA82" s="306"/>
      <c r="HB82" s="306"/>
      <c r="HC82" s="306"/>
      <c r="HD82" s="306"/>
      <c r="HE82" s="306"/>
      <c r="HF82" s="306"/>
      <c r="HG82" s="306"/>
      <c r="HH82" s="306"/>
      <c r="HI82" s="306"/>
      <c r="HJ82" s="306"/>
      <c r="HK82" s="306"/>
      <c r="HL82" s="306"/>
      <c r="HM82" s="306"/>
      <c r="HN82" s="306"/>
      <c r="HO82" s="306"/>
      <c r="HP82" s="306"/>
      <c r="HQ82" s="306"/>
      <c r="HR82" s="306"/>
      <c r="HS82" s="251"/>
      <c r="HT82" s="251"/>
      <c r="HU82" s="251"/>
      <c r="HV82" s="251"/>
      <c r="HW82" s="251"/>
      <c r="HX82" s="251"/>
      <c r="HY82" s="251"/>
      <c r="HZ82" s="251"/>
      <c r="IA82" s="251"/>
      <c r="IB82" s="251"/>
      <c r="IC82" s="251"/>
      <c r="ID82" s="251"/>
      <c r="IE82" s="251"/>
      <c r="IF82" s="251"/>
      <c r="IG82" s="251"/>
      <c r="IH82" s="251"/>
      <c r="II82" s="251"/>
      <c r="IJ82" s="251"/>
      <c r="IK82" s="251"/>
      <c r="IL82" s="251"/>
    </row>
    <row r="83" s="250" customFormat="1" ht="45" customHeight="1" spans="1:246">
      <c r="A83" s="271" t="s">
        <v>155</v>
      </c>
      <c r="B83" s="269" t="s">
        <v>36</v>
      </c>
      <c r="C83" s="269" t="s">
        <v>141</v>
      </c>
      <c r="D83" s="269">
        <v>150</v>
      </c>
      <c r="E83" s="269">
        <v>36</v>
      </c>
      <c r="F83" s="269">
        <v>36</v>
      </c>
      <c r="G83" s="269" t="s">
        <v>156</v>
      </c>
      <c r="H83" s="269"/>
      <c r="I83" s="269"/>
      <c r="J83" s="289">
        <f>K83+L83</f>
        <v>453.6</v>
      </c>
      <c r="K83" s="289">
        <v>237.6</v>
      </c>
      <c r="L83" s="289">
        <v>216</v>
      </c>
      <c r="M83" s="290"/>
      <c r="N83" s="290" t="s">
        <v>28</v>
      </c>
      <c r="O83" s="290"/>
      <c r="P83" s="293" t="s">
        <v>147</v>
      </c>
      <c r="Q83" s="269"/>
      <c r="R83" s="303" t="e">
        <f>J80-#REF!-K80-L80</f>
        <v>#REF!</v>
      </c>
      <c r="S83" s="306"/>
      <c r="T83" s="306"/>
      <c r="U83" s="306"/>
      <c r="V83" s="306"/>
      <c r="W83" s="306"/>
      <c r="X83" s="306"/>
      <c r="Y83" s="306"/>
      <c r="Z83" s="306"/>
      <c r="AA83" s="246"/>
      <c r="AB83" s="304"/>
      <c r="AC83" s="304"/>
      <c r="AD83" s="304"/>
      <c r="AE83" s="304"/>
      <c r="AF83" s="304"/>
      <c r="AG83" s="303"/>
      <c r="AH83" s="303"/>
      <c r="AI83" s="303"/>
      <c r="AJ83" s="303"/>
      <c r="AK83" s="303"/>
      <c r="AL83" s="303"/>
      <c r="AM83" s="303"/>
      <c r="AN83" s="303"/>
      <c r="AO83" s="303"/>
      <c r="AP83" s="303"/>
      <c r="AQ83" s="303"/>
      <c r="AR83" s="303"/>
      <c r="AS83" s="306"/>
      <c r="AT83" s="306"/>
      <c r="AU83" s="306"/>
      <c r="AV83" s="306"/>
      <c r="AW83" s="306"/>
      <c r="AX83" s="306"/>
      <c r="AY83" s="306"/>
      <c r="AZ83" s="306"/>
      <c r="BA83" s="306"/>
      <c r="BB83" s="306"/>
      <c r="BC83" s="306"/>
      <c r="BD83" s="306"/>
      <c r="BE83" s="306"/>
      <c r="BF83" s="306"/>
      <c r="BG83" s="306"/>
      <c r="BH83" s="306"/>
      <c r="BI83" s="306"/>
      <c r="BJ83" s="306"/>
      <c r="BK83" s="306"/>
      <c r="BL83" s="306"/>
      <c r="BM83" s="306"/>
      <c r="BN83" s="306"/>
      <c r="BO83" s="306"/>
      <c r="BP83" s="306"/>
      <c r="BQ83" s="306"/>
      <c r="BR83" s="306"/>
      <c r="BS83" s="306"/>
      <c r="BT83" s="306"/>
      <c r="BU83" s="306"/>
      <c r="BV83" s="306"/>
      <c r="BW83" s="306"/>
      <c r="BX83" s="306"/>
      <c r="BY83" s="306"/>
      <c r="BZ83" s="306"/>
      <c r="CA83" s="306"/>
      <c r="CB83" s="306"/>
      <c r="CC83" s="306"/>
      <c r="CD83" s="306"/>
      <c r="CE83" s="306"/>
      <c r="CF83" s="306"/>
      <c r="CG83" s="306"/>
      <c r="CH83" s="306"/>
      <c r="CI83" s="306"/>
      <c r="CJ83" s="306"/>
      <c r="CK83" s="306"/>
      <c r="CL83" s="306"/>
      <c r="CM83" s="306"/>
      <c r="CN83" s="306"/>
      <c r="CO83" s="306"/>
      <c r="CP83" s="306"/>
      <c r="CQ83" s="306"/>
      <c r="CR83" s="306"/>
      <c r="CS83" s="306"/>
      <c r="CT83" s="306"/>
      <c r="CU83" s="306"/>
      <c r="CV83" s="306"/>
      <c r="CW83" s="306"/>
      <c r="CX83" s="306"/>
      <c r="CY83" s="306"/>
      <c r="CZ83" s="306"/>
      <c r="DA83" s="306"/>
      <c r="DB83" s="306"/>
      <c r="DC83" s="306"/>
      <c r="DD83" s="306"/>
      <c r="DE83" s="306"/>
      <c r="DF83" s="306"/>
      <c r="DG83" s="306"/>
      <c r="DH83" s="306"/>
      <c r="DI83" s="306"/>
      <c r="DJ83" s="306"/>
      <c r="DK83" s="306"/>
      <c r="DL83" s="306"/>
      <c r="DM83" s="306"/>
      <c r="DN83" s="306"/>
      <c r="DO83" s="306"/>
      <c r="DP83" s="306"/>
      <c r="DQ83" s="306"/>
      <c r="DR83" s="306"/>
      <c r="DS83" s="306"/>
      <c r="DT83" s="306"/>
      <c r="DU83" s="306"/>
      <c r="DV83" s="306"/>
      <c r="DW83" s="306"/>
      <c r="DX83" s="306"/>
      <c r="DY83" s="306"/>
      <c r="DZ83" s="306"/>
      <c r="EA83" s="306"/>
      <c r="EB83" s="306"/>
      <c r="EC83" s="306"/>
      <c r="ED83" s="306"/>
      <c r="EE83" s="306"/>
      <c r="EF83" s="306"/>
      <c r="EG83" s="306"/>
      <c r="EH83" s="306"/>
      <c r="EI83" s="306"/>
      <c r="EJ83" s="306"/>
      <c r="EK83" s="306"/>
      <c r="EL83" s="306"/>
      <c r="EM83" s="306"/>
      <c r="EN83" s="306"/>
      <c r="EO83" s="306"/>
      <c r="EP83" s="306"/>
      <c r="EQ83" s="306"/>
      <c r="ER83" s="306"/>
      <c r="ES83" s="306"/>
      <c r="ET83" s="306"/>
      <c r="EU83" s="306"/>
      <c r="EV83" s="306"/>
      <c r="EW83" s="306"/>
      <c r="EX83" s="306"/>
      <c r="EY83" s="306"/>
      <c r="EZ83" s="306"/>
      <c r="FA83" s="306"/>
      <c r="FB83" s="306"/>
      <c r="FC83" s="306"/>
      <c r="FD83" s="306"/>
      <c r="FE83" s="306"/>
      <c r="FF83" s="306"/>
      <c r="FG83" s="306"/>
      <c r="FH83" s="306"/>
      <c r="FI83" s="306"/>
      <c r="FJ83" s="306"/>
      <c r="FK83" s="306"/>
      <c r="FL83" s="306"/>
      <c r="FM83" s="306"/>
      <c r="FN83" s="306"/>
      <c r="FO83" s="306"/>
      <c r="FP83" s="306"/>
      <c r="FQ83" s="306"/>
      <c r="FR83" s="306"/>
      <c r="FS83" s="306"/>
      <c r="FT83" s="306"/>
      <c r="FU83" s="306"/>
      <c r="FV83" s="306"/>
      <c r="FW83" s="306"/>
      <c r="FX83" s="306"/>
      <c r="FY83" s="306"/>
      <c r="FZ83" s="306"/>
      <c r="GA83" s="306"/>
      <c r="GB83" s="306"/>
      <c r="GC83" s="306"/>
      <c r="GD83" s="306"/>
      <c r="GE83" s="306"/>
      <c r="GF83" s="306"/>
      <c r="GG83" s="306"/>
      <c r="GH83" s="306"/>
      <c r="GI83" s="306"/>
      <c r="GJ83" s="306"/>
      <c r="GK83" s="306"/>
      <c r="GL83" s="306"/>
      <c r="GM83" s="306"/>
      <c r="GN83" s="306"/>
      <c r="GO83" s="306"/>
      <c r="GP83" s="306"/>
      <c r="GQ83" s="306"/>
      <c r="GR83" s="306"/>
      <c r="GS83" s="306"/>
      <c r="GT83" s="306"/>
      <c r="GU83" s="306"/>
      <c r="GV83" s="306"/>
      <c r="GW83" s="306"/>
      <c r="GX83" s="306"/>
      <c r="GY83" s="306"/>
      <c r="GZ83" s="306"/>
      <c r="HA83" s="306"/>
      <c r="HB83" s="306"/>
      <c r="HC83" s="306"/>
      <c r="HD83" s="306"/>
      <c r="HE83" s="306"/>
      <c r="HF83" s="306"/>
      <c r="HG83" s="306"/>
      <c r="HH83" s="306"/>
      <c r="HI83" s="306"/>
      <c r="HJ83" s="306"/>
      <c r="HK83" s="306"/>
      <c r="HL83" s="306"/>
      <c r="HM83" s="306"/>
      <c r="HN83" s="306"/>
      <c r="HO83" s="306"/>
      <c r="HP83" s="306"/>
      <c r="HQ83" s="306"/>
      <c r="HR83" s="306"/>
      <c r="HS83" s="251"/>
      <c r="HT83" s="251"/>
      <c r="HU83" s="251"/>
      <c r="HV83" s="251"/>
      <c r="HW83" s="251"/>
      <c r="HX83" s="251"/>
      <c r="HY83" s="251"/>
      <c r="HZ83" s="251"/>
      <c r="IA83" s="251"/>
      <c r="IB83" s="251"/>
      <c r="IC83" s="251"/>
      <c r="ID83" s="251"/>
      <c r="IE83" s="251"/>
      <c r="IF83" s="251"/>
      <c r="IG83" s="251"/>
      <c r="IH83" s="251"/>
      <c r="II83" s="251"/>
      <c r="IJ83" s="251"/>
      <c r="IK83" s="251"/>
      <c r="IL83" s="251"/>
    </row>
    <row r="84" s="245" customFormat="1" ht="45" customHeight="1" spans="1:226">
      <c r="A84" s="271" t="s">
        <v>157</v>
      </c>
      <c r="B84" s="269" t="s">
        <v>36</v>
      </c>
      <c r="C84" s="269" t="s">
        <v>141</v>
      </c>
      <c r="D84" s="269">
        <v>1875</v>
      </c>
      <c r="E84" s="269">
        <v>625</v>
      </c>
      <c r="F84" s="269">
        <v>625</v>
      </c>
      <c r="G84" s="269" t="s">
        <v>158</v>
      </c>
      <c r="H84" s="269"/>
      <c r="I84" s="269"/>
      <c r="J84" s="289">
        <f>K84+L84</f>
        <v>674.3</v>
      </c>
      <c r="K84" s="289">
        <v>337.3</v>
      </c>
      <c r="L84" s="289">
        <v>337</v>
      </c>
      <c r="M84" s="290" t="s">
        <v>28</v>
      </c>
      <c r="N84" s="290"/>
      <c r="O84" s="291"/>
      <c r="P84" s="293" t="s">
        <v>147</v>
      </c>
      <c r="Q84" s="293"/>
      <c r="R84" s="303" t="e">
        <f>J81-#REF!-K81-L81</f>
        <v>#REF!</v>
      </c>
      <c r="S84" s="304"/>
      <c r="T84" s="304"/>
      <c r="U84" s="304"/>
      <c r="V84" s="304"/>
      <c r="W84" s="304"/>
      <c r="X84" s="304"/>
      <c r="Y84" s="304"/>
      <c r="Z84" s="304"/>
      <c r="AA84" s="304"/>
      <c r="AB84" s="304"/>
      <c r="AC84" s="304"/>
      <c r="AD84" s="306"/>
      <c r="AE84" s="304"/>
      <c r="AF84" s="304"/>
      <c r="AG84" s="304"/>
      <c r="AH84" s="304"/>
      <c r="AI84" s="304"/>
      <c r="AJ84" s="304"/>
      <c r="AK84" s="304"/>
      <c r="AL84" s="304"/>
      <c r="AM84" s="304"/>
      <c r="AN84" s="304"/>
      <c r="AO84" s="304"/>
      <c r="AP84" s="304"/>
      <c r="AQ84" s="304"/>
      <c r="AR84" s="304"/>
      <c r="AS84" s="303"/>
      <c r="AT84" s="303"/>
      <c r="AU84" s="303"/>
      <c r="AV84" s="303"/>
      <c r="AW84" s="303"/>
      <c r="AX84" s="303"/>
      <c r="AY84" s="303"/>
      <c r="AZ84" s="303"/>
      <c r="BA84" s="303"/>
      <c r="BB84" s="303"/>
      <c r="BC84" s="303"/>
      <c r="BD84" s="303"/>
      <c r="BE84" s="303"/>
      <c r="BF84" s="303"/>
      <c r="BG84" s="303"/>
      <c r="BH84" s="303"/>
      <c r="BI84" s="303"/>
      <c r="BJ84" s="303"/>
      <c r="BK84" s="303"/>
      <c r="BL84" s="303"/>
      <c r="BM84" s="303"/>
      <c r="BN84" s="303"/>
      <c r="BO84" s="303"/>
      <c r="BP84" s="303"/>
      <c r="BQ84" s="303"/>
      <c r="BR84" s="303"/>
      <c r="BS84" s="303"/>
      <c r="BT84" s="303"/>
      <c r="BU84" s="303"/>
      <c r="BV84" s="303"/>
      <c r="BW84" s="303"/>
      <c r="BX84" s="303"/>
      <c r="BY84" s="303"/>
      <c r="BZ84" s="303"/>
      <c r="CA84" s="303"/>
      <c r="CB84" s="303"/>
      <c r="CC84" s="303"/>
      <c r="CD84" s="303"/>
      <c r="CE84" s="303"/>
      <c r="CF84" s="303"/>
      <c r="CG84" s="303"/>
      <c r="CH84" s="303"/>
      <c r="CI84" s="303"/>
      <c r="CJ84" s="303"/>
      <c r="CK84" s="303"/>
      <c r="CL84" s="303"/>
      <c r="CM84" s="303"/>
      <c r="CN84" s="303"/>
      <c r="CO84" s="303"/>
      <c r="CP84" s="303"/>
      <c r="CQ84" s="303"/>
      <c r="CR84" s="303"/>
      <c r="CS84" s="303"/>
      <c r="CT84" s="303"/>
      <c r="CU84" s="303"/>
      <c r="CV84" s="303"/>
      <c r="CW84" s="303"/>
      <c r="CX84" s="303"/>
      <c r="CY84" s="303"/>
      <c r="CZ84" s="303"/>
      <c r="DA84" s="303"/>
      <c r="DB84" s="303"/>
      <c r="DC84" s="303"/>
      <c r="DD84" s="303"/>
      <c r="DE84" s="303"/>
      <c r="DF84" s="303"/>
      <c r="DG84" s="303"/>
      <c r="DH84" s="303"/>
      <c r="DI84" s="303"/>
      <c r="DJ84" s="303"/>
      <c r="DK84" s="303"/>
      <c r="DL84" s="303"/>
      <c r="DM84" s="303"/>
      <c r="DN84" s="303"/>
      <c r="DO84" s="303"/>
      <c r="DP84" s="303"/>
      <c r="DQ84" s="303"/>
      <c r="DR84" s="303"/>
      <c r="DS84" s="303"/>
      <c r="DT84" s="303"/>
      <c r="DU84" s="303"/>
      <c r="DV84" s="303"/>
      <c r="DW84" s="303"/>
      <c r="DX84" s="303"/>
      <c r="DY84" s="303"/>
      <c r="DZ84" s="303"/>
      <c r="EA84" s="303"/>
      <c r="EB84" s="303"/>
      <c r="EC84" s="303"/>
      <c r="ED84" s="303"/>
      <c r="EE84" s="303"/>
      <c r="EF84" s="303"/>
      <c r="EG84" s="303"/>
      <c r="EH84" s="303"/>
      <c r="EI84" s="303"/>
      <c r="EJ84" s="303"/>
      <c r="EK84" s="303"/>
      <c r="EL84" s="303"/>
      <c r="EM84" s="303"/>
      <c r="EN84" s="303"/>
      <c r="EO84" s="303"/>
      <c r="EP84" s="303"/>
      <c r="EQ84" s="303"/>
      <c r="ER84" s="303"/>
      <c r="ES84" s="303"/>
      <c r="ET84" s="303"/>
      <c r="EU84" s="303"/>
      <c r="EV84" s="303"/>
      <c r="EW84" s="303"/>
      <c r="EX84" s="303"/>
      <c r="EY84" s="303"/>
      <c r="EZ84" s="303"/>
      <c r="FA84" s="303"/>
      <c r="FB84" s="303"/>
      <c r="FC84" s="303"/>
      <c r="FD84" s="303"/>
      <c r="FE84" s="303"/>
      <c r="FF84" s="303"/>
      <c r="FG84" s="303"/>
      <c r="FH84" s="303"/>
      <c r="FI84" s="303"/>
      <c r="FJ84" s="303"/>
      <c r="FK84" s="303"/>
      <c r="FL84" s="303"/>
      <c r="FM84" s="303"/>
      <c r="FN84" s="303"/>
      <c r="FO84" s="303"/>
      <c r="FP84" s="303"/>
      <c r="FQ84" s="303"/>
      <c r="FR84" s="303"/>
      <c r="FS84" s="303"/>
      <c r="FT84" s="303"/>
      <c r="FU84" s="303"/>
      <c r="FV84" s="303"/>
      <c r="FW84" s="303"/>
      <c r="FX84" s="303"/>
      <c r="FY84" s="303"/>
      <c r="FZ84" s="303"/>
      <c r="GA84" s="303"/>
      <c r="GB84" s="303"/>
      <c r="GC84" s="303"/>
      <c r="GD84" s="303"/>
      <c r="GE84" s="303"/>
      <c r="GF84" s="303"/>
      <c r="GG84" s="303"/>
      <c r="GH84" s="303"/>
      <c r="GI84" s="303"/>
      <c r="GJ84" s="303"/>
      <c r="GK84" s="303"/>
      <c r="GL84" s="303"/>
      <c r="GM84" s="303"/>
      <c r="GN84" s="303"/>
      <c r="GO84" s="303"/>
      <c r="GP84" s="303"/>
      <c r="GQ84" s="303"/>
      <c r="GR84" s="303"/>
      <c r="GS84" s="303"/>
      <c r="GT84" s="303"/>
      <c r="GU84" s="303"/>
      <c r="GV84" s="303"/>
      <c r="GW84" s="303"/>
      <c r="GX84" s="303"/>
      <c r="GY84" s="303"/>
      <c r="GZ84" s="303"/>
      <c r="HA84" s="303"/>
      <c r="HB84" s="303"/>
      <c r="HC84" s="303"/>
      <c r="HD84" s="303"/>
      <c r="HE84" s="303"/>
      <c r="HF84" s="303"/>
      <c r="HG84" s="303"/>
      <c r="HH84" s="303"/>
      <c r="HI84" s="303"/>
      <c r="HJ84" s="303"/>
      <c r="HK84" s="303"/>
      <c r="HL84" s="303"/>
      <c r="HM84" s="303"/>
      <c r="HN84" s="303"/>
      <c r="HO84" s="303"/>
      <c r="HP84" s="303"/>
      <c r="HQ84" s="303"/>
      <c r="HR84" s="303"/>
    </row>
    <row r="85" s="247" customFormat="1" ht="45" customHeight="1" spans="1:246">
      <c r="A85" s="271" t="s">
        <v>159</v>
      </c>
      <c r="B85" s="269" t="s">
        <v>36</v>
      </c>
      <c r="C85" s="269" t="s">
        <v>141</v>
      </c>
      <c r="D85" s="269">
        <v>905</v>
      </c>
      <c r="E85" s="269"/>
      <c r="F85" s="269"/>
      <c r="G85" s="269" t="s">
        <v>160</v>
      </c>
      <c r="H85" s="269"/>
      <c r="I85" s="269"/>
      <c r="J85" s="289">
        <f>K85+L85</f>
        <v>0</v>
      </c>
      <c r="K85" s="289"/>
      <c r="L85" s="289"/>
      <c r="M85" s="290" t="s">
        <v>28</v>
      </c>
      <c r="N85" s="290"/>
      <c r="O85" s="291"/>
      <c r="P85" s="293" t="s">
        <v>147</v>
      </c>
      <c r="Q85" s="293"/>
      <c r="R85" s="303" t="e">
        <f>J82-#REF!-K82-L82</f>
        <v>#REF!</v>
      </c>
      <c r="S85" s="304"/>
      <c r="T85" s="304"/>
      <c r="U85" s="304"/>
      <c r="V85" s="304"/>
      <c r="W85" s="304"/>
      <c r="X85" s="304"/>
      <c r="Y85" s="304"/>
      <c r="Z85" s="304"/>
      <c r="AA85" s="306"/>
      <c r="AB85" s="304"/>
      <c r="AC85" s="304"/>
      <c r="AD85" s="304"/>
      <c r="AE85" s="306"/>
      <c r="AF85" s="306"/>
      <c r="AG85" s="304"/>
      <c r="AH85" s="304"/>
      <c r="AI85" s="304"/>
      <c r="AJ85" s="304"/>
      <c r="AK85" s="304"/>
      <c r="AL85" s="304"/>
      <c r="AM85" s="304"/>
      <c r="AN85" s="304"/>
      <c r="AO85" s="304"/>
      <c r="AP85" s="304"/>
      <c r="AQ85" s="304"/>
      <c r="AR85" s="304"/>
      <c r="AS85" s="304"/>
      <c r="AT85" s="304"/>
      <c r="AU85" s="304"/>
      <c r="AV85" s="304"/>
      <c r="AW85" s="304"/>
      <c r="AX85" s="304"/>
      <c r="AY85" s="304"/>
      <c r="AZ85" s="304"/>
      <c r="BA85" s="304"/>
      <c r="BB85" s="304"/>
      <c r="BC85" s="304"/>
      <c r="BD85" s="304"/>
      <c r="BE85" s="304"/>
      <c r="BF85" s="304"/>
      <c r="BG85" s="304"/>
      <c r="BH85" s="304"/>
      <c r="BI85" s="304"/>
      <c r="BJ85" s="304"/>
      <c r="BK85" s="304"/>
      <c r="BL85" s="304"/>
      <c r="BM85" s="304"/>
      <c r="BN85" s="304"/>
      <c r="BO85" s="304"/>
      <c r="BP85" s="304"/>
      <c r="BQ85" s="304"/>
      <c r="BR85" s="304"/>
      <c r="BS85" s="304"/>
      <c r="BT85" s="304"/>
      <c r="BU85" s="304"/>
      <c r="BV85" s="304"/>
      <c r="BW85" s="304"/>
      <c r="BX85" s="304"/>
      <c r="BY85" s="304"/>
      <c r="BZ85" s="304"/>
      <c r="CA85" s="304"/>
      <c r="CB85" s="304"/>
      <c r="CC85" s="304"/>
      <c r="CD85" s="304"/>
      <c r="CE85" s="304"/>
      <c r="CF85" s="304"/>
      <c r="CG85" s="304"/>
      <c r="CH85" s="304"/>
      <c r="CI85" s="304"/>
      <c r="CJ85" s="304"/>
      <c r="CK85" s="304"/>
      <c r="CL85" s="304"/>
      <c r="CM85" s="304"/>
      <c r="CN85" s="304"/>
      <c r="CO85" s="304"/>
      <c r="CP85" s="304"/>
      <c r="CQ85" s="304"/>
      <c r="CR85" s="304"/>
      <c r="CS85" s="304"/>
      <c r="CT85" s="304"/>
      <c r="CU85" s="304"/>
      <c r="CV85" s="304"/>
      <c r="CW85" s="304"/>
      <c r="CX85" s="304"/>
      <c r="CY85" s="304"/>
      <c r="CZ85" s="304"/>
      <c r="DA85" s="304"/>
      <c r="DB85" s="304"/>
      <c r="DC85" s="304"/>
      <c r="DD85" s="304"/>
      <c r="DE85" s="304"/>
      <c r="DF85" s="304"/>
      <c r="DG85" s="304"/>
      <c r="DH85" s="304"/>
      <c r="DI85" s="304"/>
      <c r="DJ85" s="304"/>
      <c r="DK85" s="304"/>
      <c r="DL85" s="304"/>
      <c r="DM85" s="304"/>
      <c r="DN85" s="304"/>
      <c r="DO85" s="304"/>
      <c r="DP85" s="304"/>
      <c r="DQ85" s="304"/>
      <c r="DR85" s="304"/>
      <c r="DS85" s="304"/>
      <c r="DT85" s="304"/>
      <c r="DU85" s="304"/>
      <c r="DV85" s="304"/>
      <c r="DW85" s="304"/>
      <c r="DX85" s="304"/>
      <c r="DY85" s="304"/>
      <c r="DZ85" s="304"/>
      <c r="EA85" s="304"/>
      <c r="EB85" s="304"/>
      <c r="EC85" s="304"/>
      <c r="ED85" s="304"/>
      <c r="EE85" s="304"/>
      <c r="EF85" s="304"/>
      <c r="EG85" s="304"/>
      <c r="EH85" s="304"/>
      <c r="EI85" s="304"/>
      <c r="EJ85" s="304"/>
      <c r="EK85" s="304"/>
      <c r="EL85" s="304"/>
      <c r="EM85" s="304"/>
      <c r="EN85" s="304"/>
      <c r="EO85" s="304"/>
      <c r="EP85" s="304"/>
      <c r="EQ85" s="304"/>
      <c r="ER85" s="304"/>
      <c r="ES85" s="304"/>
      <c r="ET85" s="304"/>
      <c r="EU85" s="304"/>
      <c r="EV85" s="304"/>
      <c r="EW85" s="304"/>
      <c r="EX85" s="304"/>
      <c r="EY85" s="304"/>
      <c r="EZ85" s="304"/>
      <c r="FA85" s="304"/>
      <c r="FB85" s="304"/>
      <c r="FC85" s="304"/>
      <c r="FD85" s="304"/>
      <c r="FE85" s="304"/>
      <c r="FF85" s="304"/>
      <c r="FG85" s="304"/>
      <c r="FH85" s="304"/>
      <c r="FI85" s="304"/>
      <c r="FJ85" s="304"/>
      <c r="FK85" s="304"/>
      <c r="FL85" s="304"/>
      <c r="FM85" s="304"/>
      <c r="FN85" s="304"/>
      <c r="FO85" s="304"/>
      <c r="FP85" s="304"/>
      <c r="FQ85" s="304"/>
      <c r="FR85" s="304"/>
      <c r="FS85" s="304"/>
      <c r="FT85" s="304"/>
      <c r="FU85" s="304"/>
      <c r="FV85" s="304"/>
      <c r="FW85" s="304"/>
      <c r="FX85" s="304"/>
      <c r="FY85" s="304"/>
      <c r="FZ85" s="304"/>
      <c r="GA85" s="304"/>
      <c r="GB85" s="304"/>
      <c r="GC85" s="304"/>
      <c r="GD85" s="304"/>
      <c r="GE85" s="304"/>
      <c r="GF85" s="304"/>
      <c r="GG85" s="304"/>
      <c r="GH85" s="304"/>
      <c r="GI85" s="304"/>
      <c r="GJ85" s="304"/>
      <c r="GK85" s="304"/>
      <c r="GL85" s="304"/>
      <c r="GM85" s="304"/>
      <c r="GN85" s="304"/>
      <c r="GO85" s="304"/>
      <c r="GP85" s="304"/>
      <c r="GQ85" s="304"/>
      <c r="GR85" s="304"/>
      <c r="GS85" s="304"/>
      <c r="GT85" s="304"/>
      <c r="GU85" s="304"/>
      <c r="GV85" s="304"/>
      <c r="GW85" s="304"/>
      <c r="GX85" s="304"/>
      <c r="GY85" s="304"/>
      <c r="GZ85" s="304"/>
      <c r="HA85" s="304"/>
      <c r="HB85" s="304"/>
      <c r="HC85" s="304"/>
      <c r="HD85" s="304"/>
      <c r="HE85" s="304"/>
      <c r="HF85" s="304"/>
      <c r="HG85" s="304"/>
      <c r="HH85" s="304"/>
      <c r="HI85" s="304"/>
      <c r="HJ85" s="304"/>
      <c r="HK85" s="304"/>
      <c r="HL85" s="304"/>
      <c r="HM85" s="304"/>
      <c r="HN85" s="304"/>
      <c r="HO85" s="304"/>
      <c r="HP85" s="304"/>
      <c r="HQ85" s="304"/>
      <c r="HR85" s="304"/>
      <c r="HS85" s="251"/>
      <c r="HT85" s="251"/>
      <c r="HU85" s="251"/>
      <c r="HV85" s="251"/>
      <c r="HW85" s="251"/>
      <c r="HX85" s="251"/>
      <c r="HY85" s="251"/>
      <c r="HZ85" s="251"/>
      <c r="IA85" s="251"/>
      <c r="IB85" s="251"/>
      <c r="IC85" s="251"/>
      <c r="ID85" s="251"/>
      <c r="IE85" s="251"/>
      <c r="IF85" s="251"/>
      <c r="IG85" s="251"/>
      <c r="IH85" s="251"/>
      <c r="II85" s="251"/>
      <c r="IJ85" s="251"/>
      <c r="IK85" s="251"/>
      <c r="IL85" s="251"/>
    </row>
    <row r="86" s="247" customFormat="1" ht="45" customHeight="1" spans="1:246">
      <c r="A86" s="271" t="s">
        <v>161</v>
      </c>
      <c r="B86" s="269" t="s">
        <v>36</v>
      </c>
      <c r="C86" s="269" t="s">
        <v>141</v>
      </c>
      <c r="D86" s="269"/>
      <c r="E86" s="269"/>
      <c r="F86" s="269"/>
      <c r="G86" s="269"/>
      <c r="H86" s="269"/>
      <c r="I86" s="269"/>
      <c r="J86" s="289"/>
      <c r="K86" s="289"/>
      <c r="L86" s="289"/>
      <c r="M86" s="290" t="s">
        <v>28</v>
      </c>
      <c r="N86" s="290"/>
      <c r="O86" s="290"/>
      <c r="P86" s="293" t="s">
        <v>147</v>
      </c>
      <c r="Q86" s="293"/>
      <c r="R86" s="303" t="e">
        <f>J83-#REF!-K83-L83</f>
        <v>#REF!</v>
      </c>
      <c r="S86" s="304"/>
      <c r="T86" s="304"/>
      <c r="U86" s="304"/>
      <c r="V86" s="304"/>
      <c r="W86" s="304"/>
      <c r="X86" s="304"/>
      <c r="Y86" s="304"/>
      <c r="Z86" s="304"/>
      <c r="AA86" s="306"/>
      <c r="AB86" s="246"/>
      <c r="AC86" s="246"/>
      <c r="AD86" s="304"/>
      <c r="AE86" s="304"/>
      <c r="AF86" s="304"/>
      <c r="AG86" s="304"/>
      <c r="AH86" s="304"/>
      <c r="AI86" s="304"/>
      <c r="AJ86" s="304"/>
      <c r="AK86" s="304"/>
      <c r="AL86" s="304"/>
      <c r="AM86" s="304"/>
      <c r="AN86" s="304"/>
      <c r="AO86" s="304"/>
      <c r="AP86" s="304"/>
      <c r="AQ86" s="304"/>
      <c r="AR86" s="304"/>
      <c r="AS86" s="304"/>
      <c r="AT86" s="304"/>
      <c r="AU86" s="304"/>
      <c r="AV86" s="304"/>
      <c r="AW86" s="304"/>
      <c r="AX86" s="304"/>
      <c r="AY86" s="304"/>
      <c r="AZ86" s="304"/>
      <c r="BA86" s="304"/>
      <c r="BB86" s="304"/>
      <c r="BC86" s="304"/>
      <c r="BD86" s="304"/>
      <c r="BE86" s="304"/>
      <c r="BF86" s="304"/>
      <c r="BG86" s="304"/>
      <c r="BH86" s="304"/>
      <c r="BI86" s="304"/>
      <c r="BJ86" s="304"/>
      <c r="BK86" s="304"/>
      <c r="BL86" s="304"/>
      <c r="BM86" s="304"/>
      <c r="BN86" s="304"/>
      <c r="BO86" s="304"/>
      <c r="BP86" s="304"/>
      <c r="BQ86" s="304"/>
      <c r="BR86" s="304"/>
      <c r="BS86" s="304"/>
      <c r="BT86" s="304"/>
      <c r="BU86" s="304"/>
      <c r="BV86" s="304"/>
      <c r="BW86" s="304"/>
      <c r="BX86" s="304"/>
      <c r="BY86" s="304"/>
      <c r="BZ86" s="304"/>
      <c r="CA86" s="304"/>
      <c r="CB86" s="304"/>
      <c r="CC86" s="304"/>
      <c r="CD86" s="304"/>
      <c r="CE86" s="304"/>
      <c r="CF86" s="304"/>
      <c r="CG86" s="304"/>
      <c r="CH86" s="304"/>
      <c r="CI86" s="304"/>
      <c r="CJ86" s="304"/>
      <c r="CK86" s="304"/>
      <c r="CL86" s="304"/>
      <c r="CM86" s="304"/>
      <c r="CN86" s="304"/>
      <c r="CO86" s="304"/>
      <c r="CP86" s="304"/>
      <c r="CQ86" s="304"/>
      <c r="CR86" s="304"/>
      <c r="CS86" s="304"/>
      <c r="CT86" s="304"/>
      <c r="CU86" s="304"/>
      <c r="CV86" s="304"/>
      <c r="CW86" s="304"/>
      <c r="CX86" s="304"/>
      <c r="CY86" s="304"/>
      <c r="CZ86" s="304"/>
      <c r="DA86" s="304"/>
      <c r="DB86" s="304"/>
      <c r="DC86" s="304"/>
      <c r="DD86" s="304"/>
      <c r="DE86" s="304"/>
      <c r="DF86" s="304"/>
      <c r="DG86" s="304"/>
      <c r="DH86" s="304"/>
      <c r="DI86" s="304"/>
      <c r="DJ86" s="304"/>
      <c r="DK86" s="304"/>
      <c r="DL86" s="304"/>
      <c r="DM86" s="304"/>
      <c r="DN86" s="304"/>
      <c r="DO86" s="304"/>
      <c r="DP86" s="304"/>
      <c r="DQ86" s="304"/>
      <c r="DR86" s="304"/>
      <c r="DS86" s="304"/>
      <c r="DT86" s="304"/>
      <c r="DU86" s="304"/>
      <c r="DV86" s="304"/>
      <c r="DW86" s="304"/>
      <c r="DX86" s="304"/>
      <c r="DY86" s="304"/>
      <c r="DZ86" s="304"/>
      <c r="EA86" s="304"/>
      <c r="EB86" s="304"/>
      <c r="EC86" s="304"/>
      <c r="ED86" s="304"/>
      <c r="EE86" s="304"/>
      <c r="EF86" s="304"/>
      <c r="EG86" s="304"/>
      <c r="EH86" s="304"/>
      <c r="EI86" s="304"/>
      <c r="EJ86" s="304"/>
      <c r="EK86" s="304"/>
      <c r="EL86" s="304"/>
      <c r="EM86" s="304"/>
      <c r="EN86" s="304"/>
      <c r="EO86" s="304"/>
      <c r="EP86" s="304"/>
      <c r="EQ86" s="304"/>
      <c r="ER86" s="304"/>
      <c r="ES86" s="304"/>
      <c r="ET86" s="304"/>
      <c r="EU86" s="304"/>
      <c r="EV86" s="304"/>
      <c r="EW86" s="304"/>
      <c r="EX86" s="304"/>
      <c r="EY86" s="304"/>
      <c r="EZ86" s="304"/>
      <c r="FA86" s="304"/>
      <c r="FB86" s="304"/>
      <c r="FC86" s="304"/>
      <c r="FD86" s="304"/>
      <c r="FE86" s="304"/>
      <c r="FF86" s="304"/>
      <c r="FG86" s="304"/>
      <c r="FH86" s="304"/>
      <c r="FI86" s="304"/>
      <c r="FJ86" s="304"/>
      <c r="FK86" s="304"/>
      <c r="FL86" s="304"/>
      <c r="FM86" s="304"/>
      <c r="FN86" s="304"/>
      <c r="FO86" s="304"/>
      <c r="FP86" s="304"/>
      <c r="FQ86" s="304"/>
      <c r="FR86" s="304"/>
      <c r="FS86" s="304"/>
      <c r="FT86" s="304"/>
      <c r="FU86" s="304"/>
      <c r="FV86" s="304"/>
      <c r="FW86" s="304"/>
      <c r="FX86" s="304"/>
      <c r="FY86" s="304"/>
      <c r="FZ86" s="304"/>
      <c r="GA86" s="304"/>
      <c r="GB86" s="304"/>
      <c r="GC86" s="304"/>
      <c r="GD86" s="304"/>
      <c r="GE86" s="304"/>
      <c r="GF86" s="304"/>
      <c r="GG86" s="304"/>
      <c r="GH86" s="304"/>
      <c r="GI86" s="304"/>
      <c r="GJ86" s="304"/>
      <c r="GK86" s="304"/>
      <c r="GL86" s="304"/>
      <c r="GM86" s="304"/>
      <c r="GN86" s="304"/>
      <c r="GO86" s="304"/>
      <c r="GP86" s="304"/>
      <c r="GQ86" s="304"/>
      <c r="GR86" s="304"/>
      <c r="GS86" s="304"/>
      <c r="GT86" s="304"/>
      <c r="GU86" s="304"/>
      <c r="GV86" s="304"/>
      <c r="GW86" s="304"/>
      <c r="GX86" s="304"/>
      <c r="GY86" s="304"/>
      <c r="GZ86" s="304"/>
      <c r="HA86" s="304"/>
      <c r="HB86" s="304"/>
      <c r="HC86" s="304"/>
      <c r="HD86" s="304"/>
      <c r="HE86" s="304"/>
      <c r="HF86" s="304"/>
      <c r="HG86" s="304"/>
      <c r="HH86" s="304"/>
      <c r="HI86" s="304"/>
      <c r="HJ86" s="304"/>
      <c r="HK86" s="304"/>
      <c r="HL86" s="304"/>
      <c r="HM86" s="304"/>
      <c r="HN86" s="304"/>
      <c r="HO86" s="304"/>
      <c r="HP86" s="304"/>
      <c r="HQ86" s="304"/>
      <c r="HR86" s="304"/>
      <c r="HS86" s="251"/>
      <c r="HT86" s="251"/>
      <c r="HU86" s="251"/>
      <c r="HV86" s="251"/>
      <c r="HW86" s="251"/>
      <c r="HX86" s="251"/>
      <c r="HY86" s="251"/>
      <c r="HZ86" s="251"/>
      <c r="IA86" s="251"/>
      <c r="IB86" s="251"/>
      <c r="IC86" s="251"/>
      <c r="ID86" s="251"/>
      <c r="IE86" s="251"/>
      <c r="IF86" s="251"/>
      <c r="IG86" s="251"/>
      <c r="IH86" s="251"/>
      <c r="II86" s="251"/>
      <c r="IJ86" s="251"/>
      <c r="IK86" s="251"/>
      <c r="IL86" s="251"/>
    </row>
    <row r="87" s="247" customFormat="1" ht="45" customHeight="1" spans="1:246">
      <c r="A87" s="270" t="s">
        <v>162</v>
      </c>
      <c r="B87" s="269" t="s">
        <v>21</v>
      </c>
      <c r="C87" s="269" t="s">
        <v>141</v>
      </c>
      <c r="D87" s="269"/>
      <c r="E87" s="269"/>
      <c r="F87" s="269"/>
      <c r="G87" s="269"/>
      <c r="H87" s="269"/>
      <c r="I87" s="269"/>
      <c r="J87" s="289">
        <f>K87+L87</f>
        <v>1835.39</v>
      </c>
      <c r="K87" s="289">
        <f>K88+K89+K90+K91+K92+K93</f>
        <v>997.73</v>
      </c>
      <c r="L87" s="289">
        <f>L88+L89+L90+L91+L92+L93</f>
        <v>837.66</v>
      </c>
      <c r="M87" s="291"/>
      <c r="N87" s="291"/>
      <c r="O87" s="291"/>
      <c r="P87" s="292" t="s">
        <v>19</v>
      </c>
      <c r="Q87" s="302"/>
      <c r="R87" s="303" t="e">
        <f>J84-#REF!-K84-L84</f>
        <v>#REF!</v>
      </c>
      <c r="S87" s="306"/>
      <c r="T87" s="306"/>
      <c r="U87" s="306"/>
      <c r="V87" s="306"/>
      <c r="W87" s="306"/>
      <c r="X87" s="306"/>
      <c r="Y87" s="306"/>
      <c r="Z87" s="306"/>
      <c r="AA87" s="304"/>
      <c r="AB87" s="304"/>
      <c r="AC87" s="304"/>
      <c r="AD87" s="304"/>
      <c r="AE87" s="304"/>
      <c r="AF87" s="304"/>
      <c r="AG87" s="306"/>
      <c r="AH87" s="306"/>
      <c r="AI87" s="306"/>
      <c r="AJ87" s="306"/>
      <c r="AK87" s="306"/>
      <c r="AL87" s="306"/>
      <c r="AM87" s="306"/>
      <c r="AN87" s="306"/>
      <c r="AO87" s="306"/>
      <c r="AP87" s="306"/>
      <c r="AQ87" s="306"/>
      <c r="AR87" s="306"/>
      <c r="AS87" s="304"/>
      <c r="AT87" s="304"/>
      <c r="AU87" s="304"/>
      <c r="AV87" s="304"/>
      <c r="AW87" s="304"/>
      <c r="AX87" s="304"/>
      <c r="AY87" s="304"/>
      <c r="AZ87" s="304"/>
      <c r="BA87" s="304"/>
      <c r="BB87" s="304"/>
      <c r="BC87" s="304"/>
      <c r="BD87" s="304"/>
      <c r="BE87" s="304"/>
      <c r="BF87" s="304"/>
      <c r="BG87" s="304"/>
      <c r="BH87" s="304"/>
      <c r="BI87" s="304"/>
      <c r="BJ87" s="304"/>
      <c r="BK87" s="304"/>
      <c r="BL87" s="304"/>
      <c r="BM87" s="304"/>
      <c r="BN87" s="304"/>
      <c r="BO87" s="304"/>
      <c r="BP87" s="304"/>
      <c r="BQ87" s="304"/>
      <c r="BR87" s="304"/>
      <c r="BS87" s="304"/>
      <c r="BT87" s="304"/>
      <c r="BU87" s="304"/>
      <c r="BV87" s="304"/>
      <c r="BW87" s="304"/>
      <c r="BX87" s="304"/>
      <c r="BY87" s="304"/>
      <c r="BZ87" s="304"/>
      <c r="CA87" s="304"/>
      <c r="CB87" s="304"/>
      <c r="CC87" s="304"/>
      <c r="CD87" s="304"/>
      <c r="CE87" s="304"/>
      <c r="CF87" s="304"/>
      <c r="CG87" s="304"/>
      <c r="CH87" s="304"/>
      <c r="CI87" s="304"/>
      <c r="CJ87" s="304"/>
      <c r="CK87" s="304"/>
      <c r="CL87" s="304"/>
      <c r="CM87" s="304"/>
      <c r="CN87" s="304"/>
      <c r="CO87" s="304"/>
      <c r="CP87" s="304"/>
      <c r="CQ87" s="304"/>
      <c r="CR87" s="304"/>
      <c r="CS87" s="304"/>
      <c r="CT87" s="304"/>
      <c r="CU87" s="304"/>
      <c r="CV87" s="304"/>
      <c r="CW87" s="304"/>
      <c r="CX87" s="304"/>
      <c r="CY87" s="304"/>
      <c r="CZ87" s="304"/>
      <c r="DA87" s="304"/>
      <c r="DB87" s="304"/>
      <c r="DC87" s="304"/>
      <c r="DD87" s="304"/>
      <c r="DE87" s="304"/>
      <c r="DF87" s="304"/>
      <c r="DG87" s="304"/>
      <c r="DH87" s="304"/>
      <c r="DI87" s="304"/>
      <c r="DJ87" s="304"/>
      <c r="DK87" s="304"/>
      <c r="DL87" s="304"/>
      <c r="DM87" s="304"/>
      <c r="DN87" s="304"/>
      <c r="DO87" s="304"/>
      <c r="DP87" s="304"/>
      <c r="DQ87" s="304"/>
      <c r="DR87" s="304"/>
      <c r="DS87" s="304"/>
      <c r="DT87" s="304"/>
      <c r="DU87" s="304"/>
      <c r="DV87" s="304"/>
      <c r="DW87" s="304"/>
      <c r="DX87" s="304"/>
      <c r="DY87" s="304"/>
      <c r="DZ87" s="304"/>
      <c r="EA87" s="304"/>
      <c r="EB87" s="304"/>
      <c r="EC87" s="304"/>
      <c r="ED87" s="304"/>
      <c r="EE87" s="304"/>
      <c r="EF87" s="304"/>
      <c r="EG87" s="304"/>
      <c r="EH87" s="304"/>
      <c r="EI87" s="304"/>
      <c r="EJ87" s="304"/>
      <c r="EK87" s="304"/>
      <c r="EL87" s="304"/>
      <c r="EM87" s="304"/>
      <c r="EN87" s="304"/>
      <c r="EO87" s="304"/>
      <c r="EP87" s="304"/>
      <c r="EQ87" s="304"/>
      <c r="ER87" s="304"/>
      <c r="ES87" s="304"/>
      <c r="ET87" s="304"/>
      <c r="EU87" s="304"/>
      <c r="EV87" s="304"/>
      <c r="EW87" s="304"/>
      <c r="EX87" s="304"/>
      <c r="EY87" s="304"/>
      <c r="EZ87" s="304"/>
      <c r="FA87" s="304"/>
      <c r="FB87" s="304"/>
      <c r="FC87" s="304"/>
      <c r="FD87" s="304"/>
      <c r="FE87" s="304"/>
      <c r="FF87" s="304"/>
      <c r="FG87" s="304"/>
      <c r="FH87" s="304"/>
      <c r="FI87" s="304"/>
      <c r="FJ87" s="304"/>
      <c r="FK87" s="304"/>
      <c r="FL87" s="304"/>
      <c r="FM87" s="304"/>
      <c r="FN87" s="304"/>
      <c r="FO87" s="304"/>
      <c r="FP87" s="304"/>
      <c r="FQ87" s="304"/>
      <c r="FR87" s="304"/>
      <c r="FS87" s="304"/>
      <c r="FT87" s="304"/>
      <c r="FU87" s="304"/>
      <c r="FV87" s="304"/>
      <c r="FW87" s="304"/>
      <c r="FX87" s="304"/>
      <c r="FY87" s="304"/>
      <c r="FZ87" s="304"/>
      <c r="GA87" s="304"/>
      <c r="GB87" s="304"/>
      <c r="GC87" s="304"/>
      <c r="GD87" s="304"/>
      <c r="GE87" s="304"/>
      <c r="GF87" s="304"/>
      <c r="GG87" s="304"/>
      <c r="GH87" s="304"/>
      <c r="GI87" s="304"/>
      <c r="GJ87" s="304"/>
      <c r="GK87" s="304"/>
      <c r="GL87" s="304"/>
      <c r="GM87" s="304"/>
      <c r="GN87" s="304"/>
      <c r="GO87" s="304"/>
      <c r="GP87" s="304"/>
      <c r="GQ87" s="304"/>
      <c r="GR87" s="304"/>
      <c r="GS87" s="304"/>
      <c r="GT87" s="304"/>
      <c r="GU87" s="304"/>
      <c r="GV87" s="304"/>
      <c r="GW87" s="304"/>
      <c r="GX87" s="304"/>
      <c r="GY87" s="304"/>
      <c r="GZ87" s="304"/>
      <c r="HA87" s="304"/>
      <c r="HB87" s="304"/>
      <c r="HC87" s="304"/>
      <c r="HD87" s="304"/>
      <c r="HE87" s="304"/>
      <c r="HF87" s="304"/>
      <c r="HG87" s="304"/>
      <c r="HH87" s="304"/>
      <c r="HI87" s="304"/>
      <c r="HJ87" s="304"/>
      <c r="HK87" s="304"/>
      <c r="HL87" s="304"/>
      <c r="HM87" s="304"/>
      <c r="HN87" s="304"/>
      <c r="HO87" s="304"/>
      <c r="HP87" s="304"/>
      <c r="HQ87" s="304"/>
      <c r="HR87" s="304"/>
      <c r="HS87" s="251"/>
      <c r="HT87" s="251"/>
      <c r="HU87" s="251"/>
      <c r="HV87" s="251"/>
      <c r="HW87" s="251"/>
      <c r="HX87" s="251"/>
      <c r="HY87" s="251"/>
      <c r="HZ87" s="251"/>
      <c r="IA87" s="251"/>
      <c r="IB87" s="251"/>
      <c r="IC87" s="251"/>
      <c r="ID87" s="251"/>
      <c r="IE87" s="251"/>
      <c r="IF87" s="251"/>
      <c r="IG87" s="251"/>
      <c r="IH87" s="251"/>
      <c r="II87" s="251"/>
      <c r="IJ87" s="251"/>
      <c r="IK87" s="251"/>
      <c r="IL87" s="251"/>
    </row>
    <row r="88" s="250" customFormat="1" ht="72" customHeight="1" spans="1:246">
      <c r="A88" s="271" t="s">
        <v>163</v>
      </c>
      <c r="B88" s="269" t="s">
        <v>36</v>
      </c>
      <c r="C88" s="269" t="s">
        <v>141</v>
      </c>
      <c r="D88" s="269">
        <v>1000</v>
      </c>
      <c r="E88" s="269">
        <v>336</v>
      </c>
      <c r="F88" s="269">
        <v>328</v>
      </c>
      <c r="G88" s="269" t="s">
        <v>164</v>
      </c>
      <c r="H88" s="269">
        <v>1000</v>
      </c>
      <c r="I88" s="269">
        <v>4200</v>
      </c>
      <c r="J88" s="289">
        <f>K88+L88</f>
        <v>1738.14</v>
      </c>
      <c r="K88" s="289">
        <v>936.48</v>
      </c>
      <c r="L88" s="289">
        <v>801.66</v>
      </c>
      <c r="M88" s="290" t="s">
        <v>28</v>
      </c>
      <c r="N88" s="291"/>
      <c r="O88" s="291"/>
      <c r="P88" s="293" t="s">
        <v>165</v>
      </c>
      <c r="Q88" s="293"/>
      <c r="R88" s="303" t="e">
        <f>J85-#REF!-K85-L85</f>
        <v>#REF!</v>
      </c>
      <c r="S88" s="306"/>
      <c r="T88" s="306"/>
      <c r="U88" s="306"/>
      <c r="V88" s="306"/>
      <c r="W88" s="306"/>
      <c r="X88" s="306"/>
      <c r="Y88" s="306"/>
      <c r="Z88" s="306"/>
      <c r="AA88" s="304"/>
      <c r="AB88" s="306"/>
      <c r="AC88" s="306"/>
      <c r="AD88" s="304"/>
      <c r="AE88" s="304"/>
      <c r="AF88" s="304"/>
      <c r="AG88" s="304"/>
      <c r="AH88" s="304"/>
      <c r="AI88" s="304"/>
      <c r="AJ88" s="304"/>
      <c r="AK88" s="304"/>
      <c r="AL88" s="304"/>
      <c r="AM88" s="304"/>
      <c r="AN88" s="304"/>
      <c r="AO88" s="304"/>
      <c r="AP88" s="304"/>
      <c r="AQ88" s="304"/>
      <c r="AR88" s="304"/>
      <c r="AS88" s="306"/>
      <c r="AT88" s="306"/>
      <c r="AU88" s="306"/>
      <c r="AV88" s="306"/>
      <c r="AW88" s="306"/>
      <c r="AX88" s="306"/>
      <c r="AY88" s="306"/>
      <c r="AZ88" s="306"/>
      <c r="BA88" s="306"/>
      <c r="BB88" s="306"/>
      <c r="BC88" s="306"/>
      <c r="BD88" s="306"/>
      <c r="BE88" s="306"/>
      <c r="BF88" s="306"/>
      <c r="BG88" s="306"/>
      <c r="BH88" s="306"/>
      <c r="BI88" s="306"/>
      <c r="BJ88" s="306"/>
      <c r="BK88" s="306"/>
      <c r="BL88" s="306"/>
      <c r="BM88" s="306"/>
      <c r="BN88" s="306"/>
      <c r="BO88" s="306"/>
      <c r="BP88" s="306"/>
      <c r="BQ88" s="306"/>
      <c r="BR88" s="306"/>
      <c r="BS88" s="306"/>
      <c r="BT88" s="306"/>
      <c r="BU88" s="306"/>
      <c r="BV88" s="306"/>
      <c r="BW88" s="306"/>
      <c r="BX88" s="306"/>
      <c r="BY88" s="306"/>
      <c r="BZ88" s="306"/>
      <c r="CA88" s="306"/>
      <c r="CB88" s="306"/>
      <c r="CC88" s="306"/>
      <c r="CD88" s="306"/>
      <c r="CE88" s="306"/>
      <c r="CF88" s="306"/>
      <c r="CG88" s="306"/>
      <c r="CH88" s="306"/>
      <c r="CI88" s="306"/>
      <c r="CJ88" s="306"/>
      <c r="CK88" s="306"/>
      <c r="CL88" s="306"/>
      <c r="CM88" s="306"/>
      <c r="CN88" s="306"/>
      <c r="CO88" s="306"/>
      <c r="CP88" s="306"/>
      <c r="CQ88" s="306"/>
      <c r="CR88" s="306"/>
      <c r="CS88" s="306"/>
      <c r="CT88" s="306"/>
      <c r="CU88" s="306"/>
      <c r="CV88" s="306"/>
      <c r="CW88" s="306"/>
      <c r="CX88" s="306"/>
      <c r="CY88" s="306"/>
      <c r="CZ88" s="306"/>
      <c r="DA88" s="306"/>
      <c r="DB88" s="306"/>
      <c r="DC88" s="306"/>
      <c r="DD88" s="306"/>
      <c r="DE88" s="306"/>
      <c r="DF88" s="306"/>
      <c r="DG88" s="306"/>
      <c r="DH88" s="306"/>
      <c r="DI88" s="306"/>
      <c r="DJ88" s="306"/>
      <c r="DK88" s="306"/>
      <c r="DL88" s="306"/>
      <c r="DM88" s="306"/>
      <c r="DN88" s="306"/>
      <c r="DO88" s="306"/>
      <c r="DP88" s="306"/>
      <c r="DQ88" s="306"/>
      <c r="DR88" s="306"/>
      <c r="DS88" s="306"/>
      <c r="DT88" s="306"/>
      <c r="DU88" s="306"/>
      <c r="DV88" s="306"/>
      <c r="DW88" s="306"/>
      <c r="DX88" s="306"/>
      <c r="DY88" s="306"/>
      <c r="DZ88" s="306"/>
      <c r="EA88" s="306"/>
      <c r="EB88" s="306"/>
      <c r="EC88" s="306"/>
      <c r="ED88" s="306"/>
      <c r="EE88" s="306"/>
      <c r="EF88" s="306"/>
      <c r="EG88" s="306"/>
      <c r="EH88" s="306"/>
      <c r="EI88" s="306"/>
      <c r="EJ88" s="306"/>
      <c r="EK88" s="306"/>
      <c r="EL88" s="306"/>
      <c r="EM88" s="306"/>
      <c r="EN88" s="306"/>
      <c r="EO88" s="306"/>
      <c r="EP88" s="306"/>
      <c r="EQ88" s="306"/>
      <c r="ER88" s="306"/>
      <c r="ES88" s="306"/>
      <c r="ET88" s="306"/>
      <c r="EU88" s="306"/>
      <c r="EV88" s="306"/>
      <c r="EW88" s="306"/>
      <c r="EX88" s="306"/>
      <c r="EY88" s="306"/>
      <c r="EZ88" s="306"/>
      <c r="FA88" s="306"/>
      <c r="FB88" s="306"/>
      <c r="FC88" s="306"/>
      <c r="FD88" s="306"/>
      <c r="FE88" s="306"/>
      <c r="FF88" s="306"/>
      <c r="FG88" s="306"/>
      <c r="FH88" s="306"/>
      <c r="FI88" s="306"/>
      <c r="FJ88" s="306"/>
      <c r="FK88" s="306"/>
      <c r="FL88" s="306"/>
      <c r="FM88" s="306"/>
      <c r="FN88" s="306"/>
      <c r="FO88" s="306"/>
      <c r="FP88" s="306"/>
      <c r="FQ88" s="306"/>
      <c r="FR88" s="306"/>
      <c r="FS88" s="306"/>
      <c r="FT88" s="306"/>
      <c r="FU88" s="306"/>
      <c r="FV88" s="306"/>
      <c r="FW88" s="306"/>
      <c r="FX88" s="306"/>
      <c r="FY88" s="306"/>
      <c r="FZ88" s="306"/>
      <c r="GA88" s="306"/>
      <c r="GB88" s="306"/>
      <c r="GC88" s="306"/>
      <c r="GD88" s="306"/>
      <c r="GE88" s="306"/>
      <c r="GF88" s="306"/>
      <c r="GG88" s="306"/>
      <c r="GH88" s="306"/>
      <c r="GI88" s="306"/>
      <c r="GJ88" s="306"/>
      <c r="GK88" s="306"/>
      <c r="GL88" s="306"/>
      <c r="GM88" s="306"/>
      <c r="GN88" s="306"/>
      <c r="GO88" s="306"/>
      <c r="GP88" s="306"/>
      <c r="GQ88" s="306"/>
      <c r="GR88" s="306"/>
      <c r="GS88" s="306"/>
      <c r="GT88" s="306"/>
      <c r="GU88" s="306"/>
      <c r="GV88" s="306"/>
      <c r="GW88" s="306"/>
      <c r="GX88" s="306"/>
      <c r="GY88" s="306"/>
      <c r="GZ88" s="306"/>
      <c r="HA88" s="306"/>
      <c r="HB88" s="306"/>
      <c r="HC88" s="306"/>
      <c r="HD88" s="306"/>
      <c r="HE88" s="306"/>
      <c r="HF88" s="306"/>
      <c r="HG88" s="306"/>
      <c r="HH88" s="306"/>
      <c r="HI88" s="306"/>
      <c r="HJ88" s="306"/>
      <c r="HK88" s="306"/>
      <c r="HL88" s="306"/>
      <c r="HM88" s="306"/>
      <c r="HN88" s="306"/>
      <c r="HO88" s="306"/>
      <c r="HP88" s="306"/>
      <c r="HQ88" s="306"/>
      <c r="HR88" s="306"/>
      <c r="HS88" s="251"/>
      <c r="HT88" s="251"/>
      <c r="HU88" s="251"/>
      <c r="HV88" s="251"/>
      <c r="HW88" s="251"/>
      <c r="HX88" s="251"/>
      <c r="HY88" s="251"/>
      <c r="HZ88" s="251"/>
      <c r="IA88" s="251"/>
      <c r="IB88" s="251"/>
      <c r="IC88" s="251"/>
      <c r="ID88" s="251"/>
      <c r="IE88" s="251"/>
      <c r="IF88" s="251"/>
      <c r="IG88" s="251"/>
      <c r="IH88" s="251"/>
      <c r="II88" s="251"/>
      <c r="IJ88" s="251"/>
      <c r="IK88" s="251"/>
      <c r="IL88" s="251"/>
    </row>
    <row r="89" s="247" customFormat="1" ht="45" customHeight="1" spans="1:246">
      <c r="A89" s="271" t="s">
        <v>166</v>
      </c>
      <c r="B89" s="269" t="s">
        <v>36</v>
      </c>
      <c r="C89" s="269" t="s">
        <v>141</v>
      </c>
      <c r="D89" s="269">
        <v>700</v>
      </c>
      <c r="E89" s="269">
        <v>200</v>
      </c>
      <c r="F89" s="269">
        <v>200</v>
      </c>
      <c r="G89" s="269" t="s">
        <v>167</v>
      </c>
      <c r="H89" s="269">
        <v>600</v>
      </c>
      <c r="I89" s="269">
        <v>2520</v>
      </c>
      <c r="J89" s="289">
        <f>K89+L89</f>
        <v>72</v>
      </c>
      <c r="K89" s="289">
        <v>36</v>
      </c>
      <c r="L89" s="289">
        <v>36</v>
      </c>
      <c r="M89" s="290" t="s">
        <v>28</v>
      </c>
      <c r="N89" s="291"/>
      <c r="O89" s="291"/>
      <c r="P89" s="293" t="s">
        <v>165</v>
      </c>
      <c r="Q89" s="293"/>
      <c r="R89" s="303" t="e">
        <f>J86-#REF!-K86-L86</f>
        <v>#REF!</v>
      </c>
      <c r="S89" s="306"/>
      <c r="T89" s="306"/>
      <c r="U89" s="306"/>
      <c r="V89" s="306"/>
      <c r="W89" s="306"/>
      <c r="X89" s="306"/>
      <c r="Y89" s="306"/>
      <c r="Z89" s="306"/>
      <c r="AA89" s="304"/>
      <c r="AB89" s="306"/>
      <c r="AC89" s="306"/>
      <c r="AD89" s="246"/>
      <c r="AE89" s="304"/>
      <c r="AF89" s="304"/>
      <c r="AG89" s="304"/>
      <c r="AH89" s="304"/>
      <c r="AI89" s="304"/>
      <c r="AJ89" s="304"/>
      <c r="AK89" s="304"/>
      <c r="AL89" s="304"/>
      <c r="AM89" s="304"/>
      <c r="AN89" s="304"/>
      <c r="AO89" s="304"/>
      <c r="AP89" s="304"/>
      <c r="AQ89" s="304"/>
      <c r="AR89" s="304"/>
      <c r="AS89" s="304"/>
      <c r="AT89" s="304"/>
      <c r="AU89" s="304"/>
      <c r="AV89" s="304"/>
      <c r="AW89" s="304"/>
      <c r="AX89" s="304"/>
      <c r="AY89" s="304"/>
      <c r="AZ89" s="304"/>
      <c r="BA89" s="304"/>
      <c r="BB89" s="304"/>
      <c r="BC89" s="304"/>
      <c r="BD89" s="304"/>
      <c r="BE89" s="304"/>
      <c r="BF89" s="304"/>
      <c r="BG89" s="304"/>
      <c r="BH89" s="304"/>
      <c r="BI89" s="304"/>
      <c r="BJ89" s="304"/>
      <c r="BK89" s="304"/>
      <c r="BL89" s="304"/>
      <c r="BM89" s="304"/>
      <c r="BN89" s="304"/>
      <c r="BO89" s="304"/>
      <c r="BP89" s="304"/>
      <c r="BQ89" s="304"/>
      <c r="BR89" s="304"/>
      <c r="BS89" s="304"/>
      <c r="BT89" s="304"/>
      <c r="BU89" s="304"/>
      <c r="BV89" s="304"/>
      <c r="BW89" s="304"/>
      <c r="BX89" s="304"/>
      <c r="BY89" s="304"/>
      <c r="BZ89" s="304"/>
      <c r="CA89" s="304"/>
      <c r="CB89" s="304"/>
      <c r="CC89" s="304"/>
      <c r="CD89" s="304"/>
      <c r="CE89" s="304"/>
      <c r="CF89" s="304"/>
      <c r="CG89" s="304"/>
      <c r="CH89" s="304"/>
      <c r="CI89" s="304"/>
      <c r="CJ89" s="304"/>
      <c r="CK89" s="304"/>
      <c r="CL89" s="304"/>
      <c r="CM89" s="304"/>
      <c r="CN89" s="304"/>
      <c r="CO89" s="304"/>
      <c r="CP89" s="304"/>
      <c r="CQ89" s="304"/>
      <c r="CR89" s="304"/>
      <c r="CS89" s="304"/>
      <c r="CT89" s="304"/>
      <c r="CU89" s="304"/>
      <c r="CV89" s="304"/>
      <c r="CW89" s="304"/>
      <c r="CX89" s="304"/>
      <c r="CY89" s="304"/>
      <c r="CZ89" s="304"/>
      <c r="DA89" s="304"/>
      <c r="DB89" s="304"/>
      <c r="DC89" s="304"/>
      <c r="DD89" s="304"/>
      <c r="DE89" s="304"/>
      <c r="DF89" s="304"/>
      <c r="DG89" s="304"/>
      <c r="DH89" s="304"/>
      <c r="DI89" s="304"/>
      <c r="DJ89" s="304"/>
      <c r="DK89" s="304"/>
      <c r="DL89" s="304"/>
      <c r="DM89" s="304"/>
      <c r="DN89" s="304"/>
      <c r="DO89" s="304"/>
      <c r="DP89" s="304"/>
      <c r="DQ89" s="304"/>
      <c r="DR89" s="304"/>
      <c r="DS89" s="304"/>
      <c r="DT89" s="304"/>
      <c r="DU89" s="304"/>
      <c r="DV89" s="304"/>
      <c r="DW89" s="304"/>
      <c r="DX89" s="304"/>
      <c r="DY89" s="304"/>
      <c r="DZ89" s="304"/>
      <c r="EA89" s="304"/>
      <c r="EB89" s="304"/>
      <c r="EC89" s="304"/>
      <c r="ED89" s="304"/>
      <c r="EE89" s="304"/>
      <c r="EF89" s="304"/>
      <c r="EG89" s="304"/>
      <c r="EH89" s="304"/>
      <c r="EI89" s="304"/>
      <c r="EJ89" s="304"/>
      <c r="EK89" s="304"/>
      <c r="EL89" s="304"/>
      <c r="EM89" s="304"/>
      <c r="EN89" s="304"/>
      <c r="EO89" s="304"/>
      <c r="EP89" s="304"/>
      <c r="EQ89" s="304"/>
      <c r="ER89" s="304"/>
      <c r="ES89" s="304"/>
      <c r="ET89" s="304"/>
      <c r="EU89" s="304"/>
      <c r="EV89" s="304"/>
      <c r="EW89" s="304"/>
      <c r="EX89" s="304"/>
      <c r="EY89" s="304"/>
      <c r="EZ89" s="304"/>
      <c r="FA89" s="304"/>
      <c r="FB89" s="304"/>
      <c r="FC89" s="304"/>
      <c r="FD89" s="304"/>
      <c r="FE89" s="304"/>
      <c r="FF89" s="304"/>
      <c r="FG89" s="304"/>
      <c r="FH89" s="304"/>
      <c r="FI89" s="304"/>
      <c r="FJ89" s="304"/>
      <c r="FK89" s="304"/>
      <c r="FL89" s="304"/>
      <c r="FM89" s="304"/>
      <c r="FN89" s="304"/>
      <c r="FO89" s="304"/>
      <c r="FP89" s="304"/>
      <c r="FQ89" s="304"/>
      <c r="FR89" s="304"/>
      <c r="FS89" s="304"/>
      <c r="FT89" s="304"/>
      <c r="FU89" s="304"/>
      <c r="FV89" s="304"/>
      <c r="FW89" s="304"/>
      <c r="FX89" s="304"/>
      <c r="FY89" s="304"/>
      <c r="FZ89" s="304"/>
      <c r="GA89" s="304"/>
      <c r="GB89" s="304"/>
      <c r="GC89" s="304"/>
      <c r="GD89" s="304"/>
      <c r="GE89" s="304"/>
      <c r="GF89" s="304"/>
      <c r="GG89" s="304"/>
      <c r="GH89" s="304"/>
      <c r="GI89" s="304"/>
      <c r="GJ89" s="304"/>
      <c r="GK89" s="304"/>
      <c r="GL89" s="304"/>
      <c r="GM89" s="304"/>
      <c r="GN89" s="304"/>
      <c r="GO89" s="304"/>
      <c r="GP89" s="304"/>
      <c r="GQ89" s="304"/>
      <c r="GR89" s="304"/>
      <c r="GS89" s="304"/>
      <c r="GT89" s="304"/>
      <c r="GU89" s="304"/>
      <c r="GV89" s="304"/>
      <c r="GW89" s="304"/>
      <c r="GX89" s="304"/>
      <c r="GY89" s="304"/>
      <c r="GZ89" s="304"/>
      <c r="HA89" s="304"/>
      <c r="HB89" s="304"/>
      <c r="HC89" s="304"/>
      <c r="HD89" s="304"/>
      <c r="HE89" s="304"/>
      <c r="HF89" s="304"/>
      <c r="HG89" s="304"/>
      <c r="HH89" s="304"/>
      <c r="HI89" s="304"/>
      <c r="HJ89" s="304"/>
      <c r="HK89" s="304"/>
      <c r="HL89" s="304"/>
      <c r="HM89" s="304"/>
      <c r="HN89" s="304"/>
      <c r="HO89" s="304"/>
      <c r="HP89" s="304"/>
      <c r="HQ89" s="304"/>
      <c r="HR89" s="304"/>
      <c r="HS89" s="251"/>
      <c r="HT89" s="251"/>
      <c r="HU89" s="251"/>
      <c r="HV89" s="251"/>
      <c r="HW89" s="251"/>
      <c r="HX89" s="251"/>
      <c r="HY89" s="251"/>
      <c r="HZ89" s="251"/>
      <c r="IA89" s="251"/>
      <c r="IB89" s="251"/>
      <c r="IC89" s="251"/>
      <c r="ID89" s="251"/>
      <c r="IE89" s="251"/>
      <c r="IF89" s="251"/>
      <c r="IG89" s="251"/>
      <c r="IH89" s="251"/>
      <c r="II89" s="251"/>
      <c r="IJ89" s="251"/>
      <c r="IK89" s="251"/>
      <c r="IL89" s="251"/>
    </row>
    <row r="90" s="247" customFormat="1" ht="45" customHeight="1" spans="1:246">
      <c r="A90" s="271" t="s">
        <v>168</v>
      </c>
      <c r="B90" s="269" t="s">
        <v>36</v>
      </c>
      <c r="C90" s="269" t="s">
        <v>141</v>
      </c>
      <c r="D90" s="269">
        <v>750</v>
      </c>
      <c r="E90" s="269"/>
      <c r="F90" s="269"/>
      <c r="G90" s="269" t="s">
        <v>169</v>
      </c>
      <c r="H90" s="269">
        <v>750</v>
      </c>
      <c r="I90" s="269">
        <v>3150</v>
      </c>
      <c r="J90" s="289">
        <f>K90+L90</f>
        <v>25.25</v>
      </c>
      <c r="K90" s="289">
        <v>25.25</v>
      </c>
      <c r="L90" s="289">
        <v>0</v>
      </c>
      <c r="M90" s="290" t="s">
        <v>28</v>
      </c>
      <c r="N90" s="291"/>
      <c r="O90" s="291"/>
      <c r="P90" s="293" t="s">
        <v>165</v>
      </c>
      <c r="Q90" s="293"/>
      <c r="R90" s="303" t="e">
        <f>J87-#REF!-K87-L87</f>
        <v>#REF!</v>
      </c>
      <c r="S90" s="254"/>
      <c r="T90" s="254"/>
      <c r="U90" s="254"/>
      <c r="V90" s="254"/>
      <c r="W90" s="254"/>
      <c r="X90" s="254"/>
      <c r="Y90" s="254"/>
      <c r="Z90" s="254"/>
      <c r="AA90" s="306"/>
      <c r="AB90" s="304"/>
      <c r="AC90" s="304"/>
      <c r="AD90" s="304"/>
      <c r="AE90" s="246"/>
      <c r="AF90" s="246"/>
      <c r="AG90" s="304"/>
      <c r="AH90" s="304"/>
      <c r="AI90" s="304"/>
      <c r="AJ90" s="304"/>
      <c r="AK90" s="304"/>
      <c r="AL90" s="304"/>
      <c r="AM90" s="304"/>
      <c r="AN90" s="304"/>
      <c r="AO90" s="304"/>
      <c r="AP90" s="304"/>
      <c r="AQ90" s="304"/>
      <c r="AR90" s="304"/>
      <c r="AS90" s="304"/>
      <c r="AT90" s="304"/>
      <c r="AU90" s="304"/>
      <c r="AV90" s="304"/>
      <c r="AW90" s="304"/>
      <c r="AX90" s="304"/>
      <c r="AY90" s="304"/>
      <c r="AZ90" s="304"/>
      <c r="BA90" s="304"/>
      <c r="BB90" s="304"/>
      <c r="BC90" s="304"/>
      <c r="BD90" s="304"/>
      <c r="BE90" s="304"/>
      <c r="BF90" s="304"/>
      <c r="BG90" s="304"/>
      <c r="BH90" s="304"/>
      <c r="BI90" s="304"/>
      <c r="BJ90" s="304"/>
      <c r="BK90" s="304"/>
      <c r="BL90" s="304"/>
      <c r="BM90" s="304"/>
      <c r="BN90" s="304"/>
      <c r="BO90" s="304"/>
      <c r="BP90" s="304"/>
      <c r="BQ90" s="304"/>
      <c r="BR90" s="304"/>
      <c r="BS90" s="304"/>
      <c r="BT90" s="304"/>
      <c r="BU90" s="304"/>
      <c r="BV90" s="304"/>
      <c r="BW90" s="304"/>
      <c r="BX90" s="304"/>
      <c r="BY90" s="304"/>
      <c r="BZ90" s="304"/>
      <c r="CA90" s="304"/>
      <c r="CB90" s="304"/>
      <c r="CC90" s="304"/>
      <c r="CD90" s="304"/>
      <c r="CE90" s="304"/>
      <c r="CF90" s="304"/>
      <c r="CG90" s="304"/>
      <c r="CH90" s="304"/>
      <c r="CI90" s="304"/>
      <c r="CJ90" s="304"/>
      <c r="CK90" s="304"/>
      <c r="CL90" s="304"/>
      <c r="CM90" s="304"/>
      <c r="CN90" s="304"/>
      <c r="CO90" s="304"/>
      <c r="CP90" s="304"/>
      <c r="CQ90" s="304"/>
      <c r="CR90" s="304"/>
      <c r="CS90" s="304"/>
      <c r="CT90" s="304"/>
      <c r="CU90" s="304"/>
      <c r="CV90" s="304"/>
      <c r="CW90" s="304"/>
      <c r="CX90" s="304"/>
      <c r="CY90" s="304"/>
      <c r="CZ90" s="304"/>
      <c r="DA90" s="304"/>
      <c r="DB90" s="304"/>
      <c r="DC90" s="304"/>
      <c r="DD90" s="304"/>
      <c r="DE90" s="304"/>
      <c r="DF90" s="304"/>
      <c r="DG90" s="304"/>
      <c r="DH90" s="304"/>
      <c r="DI90" s="304"/>
      <c r="DJ90" s="304"/>
      <c r="DK90" s="304"/>
      <c r="DL90" s="304"/>
      <c r="DM90" s="304"/>
      <c r="DN90" s="304"/>
      <c r="DO90" s="304"/>
      <c r="DP90" s="304"/>
      <c r="DQ90" s="304"/>
      <c r="DR90" s="304"/>
      <c r="DS90" s="304"/>
      <c r="DT90" s="304"/>
      <c r="DU90" s="304"/>
      <c r="DV90" s="304"/>
      <c r="DW90" s="304"/>
      <c r="DX90" s="304"/>
      <c r="DY90" s="304"/>
      <c r="DZ90" s="304"/>
      <c r="EA90" s="304"/>
      <c r="EB90" s="304"/>
      <c r="EC90" s="304"/>
      <c r="ED90" s="304"/>
      <c r="EE90" s="304"/>
      <c r="EF90" s="304"/>
      <c r="EG90" s="304"/>
      <c r="EH90" s="304"/>
      <c r="EI90" s="304"/>
      <c r="EJ90" s="304"/>
      <c r="EK90" s="304"/>
      <c r="EL90" s="304"/>
      <c r="EM90" s="304"/>
      <c r="EN90" s="304"/>
      <c r="EO90" s="304"/>
      <c r="EP90" s="304"/>
      <c r="EQ90" s="304"/>
      <c r="ER90" s="304"/>
      <c r="ES90" s="304"/>
      <c r="ET90" s="304"/>
      <c r="EU90" s="304"/>
      <c r="EV90" s="304"/>
      <c r="EW90" s="304"/>
      <c r="EX90" s="304"/>
      <c r="EY90" s="304"/>
      <c r="EZ90" s="304"/>
      <c r="FA90" s="304"/>
      <c r="FB90" s="304"/>
      <c r="FC90" s="304"/>
      <c r="FD90" s="304"/>
      <c r="FE90" s="304"/>
      <c r="FF90" s="304"/>
      <c r="FG90" s="304"/>
      <c r="FH90" s="304"/>
      <c r="FI90" s="304"/>
      <c r="FJ90" s="304"/>
      <c r="FK90" s="304"/>
      <c r="FL90" s="304"/>
      <c r="FM90" s="304"/>
      <c r="FN90" s="304"/>
      <c r="FO90" s="304"/>
      <c r="FP90" s="304"/>
      <c r="FQ90" s="304"/>
      <c r="FR90" s="304"/>
      <c r="FS90" s="304"/>
      <c r="FT90" s="304"/>
      <c r="FU90" s="304"/>
      <c r="FV90" s="304"/>
      <c r="FW90" s="304"/>
      <c r="FX90" s="304"/>
      <c r="FY90" s="304"/>
      <c r="FZ90" s="304"/>
      <c r="GA90" s="304"/>
      <c r="GB90" s="304"/>
      <c r="GC90" s="304"/>
      <c r="GD90" s="304"/>
      <c r="GE90" s="304"/>
      <c r="GF90" s="304"/>
      <c r="GG90" s="304"/>
      <c r="GH90" s="304"/>
      <c r="GI90" s="304"/>
      <c r="GJ90" s="304"/>
      <c r="GK90" s="304"/>
      <c r="GL90" s="304"/>
      <c r="GM90" s="304"/>
      <c r="GN90" s="304"/>
      <c r="GO90" s="304"/>
      <c r="GP90" s="304"/>
      <c r="GQ90" s="304"/>
      <c r="GR90" s="304"/>
      <c r="GS90" s="304"/>
      <c r="GT90" s="304"/>
      <c r="GU90" s="304"/>
      <c r="GV90" s="304"/>
      <c r="GW90" s="304"/>
      <c r="GX90" s="304"/>
      <c r="GY90" s="304"/>
      <c r="GZ90" s="304"/>
      <c r="HA90" s="304"/>
      <c r="HB90" s="304"/>
      <c r="HC90" s="304"/>
      <c r="HD90" s="304"/>
      <c r="HE90" s="304"/>
      <c r="HF90" s="304"/>
      <c r="HG90" s="304"/>
      <c r="HH90" s="304"/>
      <c r="HI90" s="304"/>
      <c r="HJ90" s="304"/>
      <c r="HK90" s="304"/>
      <c r="HL90" s="304"/>
      <c r="HM90" s="304"/>
      <c r="HN90" s="304"/>
      <c r="HO90" s="304"/>
      <c r="HP90" s="304"/>
      <c r="HQ90" s="304"/>
      <c r="HR90" s="304"/>
      <c r="HS90" s="251"/>
      <c r="HT90" s="251"/>
      <c r="HU90" s="251"/>
      <c r="HV90" s="251"/>
      <c r="HW90" s="251"/>
      <c r="HX90" s="251"/>
      <c r="HY90" s="251"/>
      <c r="HZ90" s="251"/>
      <c r="IA90" s="251"/>
      <c r="IB90" s="251"/>
      <c r="IC90" s="251"/>
      <c r="ID90" s="251"/>
      <c r="IE90" s="251"/>
      <c r="IF90" s="251"/>
      <c r="IG90" s="251"/>
      <c r="IH90" s="251"/>
      <c r="II90" s="251"/>
      <c r="IJ90" s="251"/>
      <c r="IK90" s="251"/>
      <c r="IL90" s="251"/>
    </row>
    <row r="91" s="247" customFormat="1" ht="45" customHeight="1" spans="1:246">
      <c r="A91" s="271" t="s">
        <v>170</v>
      </c>
      <c r="B91" s="269" t="s">
        <v>36</v>
      </c>
      <c r="C91" s="269" t="s">
        <v>141</v>
      </c>
      <c r="D91" s="269"/>
      <c r="E91" s="269"/>
      <c r="F91" s="269"/>
      <c r="G91" s="269"/>
      <c r="H91" s="269"/>
      <c r="I91" s="269"/>
      <c r="J91" s="289"/>
      <c r="K91" s="289"/>
      <c r="L91" s="289"/>
      <c r="M91" s="290"/>
      <c r="N91" s="291"/>
      <c r="O91" s="290" t="s">
        <v>28</v>
      </c>
      <c r="P91" s="293"/>
      <c r="Q91" s="293"/>
      <c r="R91" s="303" t="e">
        <f>J88-#REF!-K88-L88</f>
        <v>#REF!</v>
      </c>
      <c r="S91" s="306"/>
      <c r="T91" s="306"/>
      <c r="U91" s="306"/>
      <c r="V91" s="306"/>
      <c r="W91" s="306"/>
      <c r="X91" s="306"/>
      <c r="Y91" s="306"/>
      <c r="Z91" s="306"/>
      <c r="AA91" s="306"/>
      <c r="AB91" s="304"/>
      <c r="AC91" s="304"/>
      <c r="AD91" s="306"/>
      <c r="AE91" s="304"/>
      <c r="AF91" s="304"/>
      <c r="AG91" s="304"/>
      <c r="AH91" s="304"/>
      <c r="AI91" s="304"/>
      <c r="AJ91" s="304"/>
      <c r="AK91" s="304"/>
      <c r="AL91" s="304"/>
      <c r="AM91" s="304"/>
      <c r="AN91" s="304"/>
      <c r="AO91" s="304"/>
      <c r="AP91" s="304"/>
      <c r="AQ91" s="304"/>
      <c r="AR91" s="304"/>
      <c r="AS91" s="304"/>
      <c r="AT91" s="304"/>
      <c r="AU91" s="304"/>
      <c r="AV91" s="304"/>
      <c r="AW91" s="304"/>
      <c r="AX91" s="304"/>
      <c r="AY91" s="304"/>
      <c r="AZ91" s="304"/>
      <c r="BA91" s="304"/>
      <c r="BB91" s="304"/>
      <c r="BC91" s="304"/>
      <c r="BD91" s="304"/>
      <c r="BE91" s="304"/>
      <c r="BF91" s="304"/>
      <c r="BG91" s="304"/>
      <c r="BH91" s="304"/>
      <c r="BI91" s="304"/>
      <c r="BJ91" s="304"/>
      <c r="BK91" s="304"/>
      <c r="BL91" s="304"/>
      <c r="BM91" s="304"/>
      <c r="BN91" s="304"/>
      <c r="BO91" s="304"/>
      <c r="BP91" s="304"/>
      <c r="BQ91" s="304"/>
      <c r="BR91" s="304"/>
      <c r="BS91" s="304"/>
      <c r="BT91" s="304"/>
      <c r="BU91" s="304"/>
      <c r="BV91" s="304"/>
      <c r="BW91" s="304"/>
      <c r="BX91" s="304"/>
      <c r="BY91" s="304"/>
      <c r="BZ91" s="304"/>
      <c r="CA91" s="304"/>
      <c r="CB91" s="304"/>
      <c r="CC91" s="304"/>
      <c r="CD91" s="304"/>
      <c r="CE91" s="304"/>
      <c r="CF91" s="304"/>
      <c r="CG91" s="304"/>
      <c r="CH91" s="304"/>
      <c r="CI91" s="304"/>
      <c r="CJ91" s="304"/>
      <c r="CK91" s="304"/>
      <c r="CL91" s="304"/>
      <c r="CM91" s="304"/>
      <c r="CN91" s="304"/>
      <c r="CO91" s="304"/>
      <c r="CP91" s="304"/>
      <c r="CQ91" s="304"/>
      <c r="CR91" s="304"/>
      <c r="CS91" s="304"/>
      <c r="CT91" s="304"/>
      <c r="CU91" s="304"/>
      <c r="CV91" s="304"/>
      <c r="CW91" s="304"/>
      <c r="CX91" s="304"/>
      <c r="CY91" s="304"/>
      <c r="CZ91" s="304"/>
      <c r="DA91" s="304"/>
      <c r="DB91" s="304"/>
      <c r="DC91" s="304"/>
      <c r="DD91" s="304"/>
      <c r="DE91" s="304"/>
      <c r="DF91" s="304"/>
      <c r="DG91" s="304"/>
      <c r="DH91" s="304"/>
      <c r="DI91" s="304"/>
      <c r="DJ91" s="304"/>
      <c r="DK91" s="304"/>
      <c r="DL91" s="304"/>
      <c r="DM91" s="304"/>
      <c r="DN91" s="304"/>
      <c r="DO91" s="304"/>
      <c r="DP91" s="304"/>
      <c r="DQ91" s="304"/>
      <c r="DR91" s="304"/>
      <c r="DS91" s="304"/>
      <c r="DT91" s="304"/>
      <c r="DU91" s="304"/>
      <c r="DV91" s="304"/>
      <c r="DW91" s="304"/>
      <c r="DX91" s="304"/>
      <c r="DY91" s="304"/>
      <c r="DZ91" s="304"/>
      <c r="EA91" s="304"/>
      <c r="EB91" s="304"/>
      <c r="EC91" s="304"/>
      <c r="ED91" s="304"/>
      <c r="EE91" s="304"/>
      <c r="EF91" s="304"/>
      <c r="EG91" s="304"/>
      <c r="EH91" s="304"/>
      <c r="EI91" s="304"/>
      <c r="EJ91" s="304"/>
      <c r="EK91" s="304"/>
      <c r="EL91" s="304"/>
      <c r="EM91" s="304"/>
      <c r="EN91" s="304"/>
      <c r="EO91" s="304"/>
      <c r="EP91" s="304"/>
      <c r="EQ91" s="304"/>
      <c r="ER91" s="304"/>
      <c r="ES91" s="304"/>
      <c r="ET91" s="304"/>
      <c r="EU91" s="304"/>
      <c r="EV91" s="304"/>
      <c r="EW91" s="304"/>
      <c r="EX91" s="304"/>
      <c r="EY91" s="304"/>
      <c r="EZ91" s="304"/>
      <c r="FA91" s="304"/>
      <c r="FB91" s="304"/>
      <c r="FC91" s="304"/>
      <c r="FD91" s="304"/>
      <c r="FE91" s="304"/>
      <c r="FF91" s="304"/>
      <c r="FG91" s="304"/>
      <c r="FH91" s="304"/>
      <c r="FI91" s="304"/>
      <c r="FJ91" s="304"/>
      <c r="FK91" s="304"/>
      <c r="FL91" s="304"/>
      <c r="FM91" s="304"/>
      <c r="FN91" s="304"/>
      <c r="FO91" s="304"/>
      <c r="FP91" s="304"/>
      <c r="FQ91" s="304"/>
      <c r="FR91" s="304"/>
      <c r="FS91" s="304"/>
      <c r="FT91" s="304"/>
      <c r="FU91" s="304"/>
      <c r="FV91" s="304"/>
      <c r="FW91" s="304"/>
      <c r="FX91" s="304"/>
      <c r="FY91" s="304"/>
      <c r="FZ91" s="304"/>
      <c r="GA91" s="304"/>
      <c r="GB91" s="304"/>
      <c r="GC91" s="304"/>
      <c r="GD91" s="304"/>
      <c r="GE91" s="304"/>
      <c r="GF91" s="304"/>
      <c r="GG91" s="304"/>
      <c r="GH91" s="304"/>
      <c r="GI91" s="304"/>
      <c r="GJ91" s="304"/>
      <c r="GK91" s="304"/>
      <c r="GL91" s="304"/>
      <c r="GM91" s="304"/>
      <c r="GN91" s="304"/>
      <c r="GO91" s="304"/>
      <c r="GP91" s="304"/>
      <c r="GQ91" s="304"/>
      <c r="GR91" s="304"/>
      <c r="GS91" s="304"/>
      <c r="GT91" s="304"/>
      <c r="GU91" s="304"/>
      <c r="GV91" s="304"/>
      <c r="GW91" s="304"/>
      <c r="GX91" s="304"/>
      <c r="GY91" s="304"/>
      <c r="GZ91" s="304"/>
      <c r="HA91" s="304"/>
      <c r="HB91" s="304"/>
      <c r="HC91" s="304"/>
      <c r="HD91" s="304"/>
      <c r="HE91" s="304"/>
      <c r="HF91" s="304"/>
      <c r="HG91" s="304"/>
      <c r="HH91" s="304"/>
      <c r="HI91" s="304"/>
      <c r="HJ91" s="304"/>
      <c r="HK91" s="304"/>
      <c r="HL91" s="304"/>
      <c r="HM91" s="304"/>
      <c r="HN91" s="304"/>
      <c r="HO91" s="304"/>
      <c r="HP91" s="304"/>
      <c r="HQ91" s="304"/>
      <c r="HR91" s="304"/>
      <c r="HS91" s="251"/>
      <c r="HT91" s="251"/>
      <c r="HU91" s="251"/>
      <c r="HV91" s="251"/>
      <c r="HW91" s="251"/>
      <c r="HX91" s="251"/>
      <c r="HY91" s="251"/>
      <c r="HZ91" s="251"/>
      <c r="IA91" s="251"/>
      <c r="IB91" s="251"/>
      <c r="IC91" s="251"/>
      <c r="ID91" s="251"/>
      <c r="IE91" s="251"/>
      <c r="IF91" s="251"/>
      <c r="IG91" s="251"/>
      <c r="IH91" s="251"/>
      <c r="II91" s="251"/>
      <c r="IJ91" s="251"/>
      <c r="IK91" s="251"/>
      <c r="IL91" s="251"/>
    </row>
    <row r="92" s="247" customFormat="1" ht="59.1" customHeight="1" spans="1:246">
      <c r="A92" s="271" t="s">
        <v>171</v>
      </c>
      <c r="B92" s="269" t="s">
        <v>36</v>
      </c>
      <c r="C92" s="269"/>
      <c r="D92" s="269"/>
      <c r="E92" s="269"/>
      <c r="F92" s="269"/>
      <c r="G92" s="269"/>
      <c r="H92" s="269"/>
      <c r="I92" s="269"/>
      <c r="J92" s="289"/>
      <c r="K92" s="289"/>
      <c r="L92" s="289"/>
      <c r="M92" s="290"/>
      <c r="N92" s="290"/>
      <c r="O92" s="291"/>
      <c r="P92" s="293"/>
      <c r="Q92" s="269"/>
      <c r="R92" s="303" t="e">
        <f>J89-#REF!-K89-L89</f>
        <v>#REF!</v>
      </c>
      <c r="S92" s="306"/>
      <c r="T92" s="306"/>
      <c r="U92" s="306"/>
      <c r="V92" s="306"/>
      <c r="W92" s="306"/>
      <c r="X92" s="306"/>
      <c r="Y92" s="306"/>
      <c r="Z92" s="306"/>
      <c r="AA92" s="306"/>
      <c r="AB92" s="304"/>
      <c r="AC92" s="304"/>
      <c r="AD92" s="306"/>
      <c r="AE92" s="306"/>
      <c r="AF92" s="306"/>
      <c r="AG92" s="246"/>
      <c r="AH92" s="246"/>
      <c r="AI92" s="246"/>
      <c r="AJ92" s="246"/>
      <c r="AK92" s="246"/>
      <c r="AL92" s="246"/>
      <c r="AM92" s="246"/>
      <c r="AN92" s="246"/>
      <c r="AO92" s="246"/>
      <c r="AP92" s="246"/>
      <c r="AQ92" s="246"/>
      <c r="AR92" s="246"/>
      <c r="AS92" s="304"/>
      <c r="AT92" s="304"/>
      <c r="AU92" s="304"/>
      <c r="AV92" s="304"/>
      <c r="AW92" s="304"/>
      <c r="AX92" s="304"/>
      <c r="AY92" s="304"/>
      <c r="AZ92" s="304"/>
      <c r="BA92" s="304"/>
      <c r="BB92" s="304"/>
      <c r="BC92" s="304"/>
      <c r="BD92" s="304"/>
      <c r="BE92" s="304"/>
      <c r="BF92" s="304"/>
      <c r="BG92" s="304"/>
      <c r="BH92" s="304"/>
      <c r="BI92" s="304"/>
      <c r="BJ92" s="304"/>
      <c r="BK92" s="304"/>
      <c r="BL92" s="304"/>
      <c r="BM92" s="304"/>
      <c r="BN92" s="304"/>
      <c r="BO92" s="304"/>
      <c r="BP92" s="304"/>
      <c r="BQ92" s="304"/>
      <c r="BR92" s="304"/>
      <c r="BS92" s="304"/>
      <c r="BT92" s="304"/>
      <c r="BU92" s="304"/>
      <c r="BV92" s="304"/>
      <c r="BW92" s="304"/>
      <c r="BX92" s="304"/>
      <c r="BY92" s="304"/>
      <c r="BZ92" s="304"/>
      <c r="CA92" s="304"/>
      <c r="CB92" s="304"/>
      <c r="CC92" s="304"/>
      <c r="CD92" s="304"/>
      <c r="CE92" s="304"/>
      <c r="CF92" s="304"/>
      <c r="CG92" s="304"/>
      <c r="CH92" s="304"/>
      <c r="CI92" s="304"/>
      <c r="CJ92" s="304"/>
      <c r="CK92" s="304"/>
      <c r="CL92" s="304"/>
      <c r="CM92" s="304"/>
      <c r="CN92" s="304"/>
      <c r="CO92" s="304"/>
      <c r="CP92" s="304"/>
      <c r="CQ92" s="304"/>
      <c r="CR92" s="304"/>
      <c r="CS92" s="304"/>
      <c r="CT92" s="304"/>
      <c r="CU92" s="304"/>
      <c r="CV92" s="304"/>
      <c r="CW92" s="304"/>
      <c r="CX92" s="304"/>
      <c r="CY92" s="304"/>
      <c r="CZ92" s="304"/>
      <c r="DA92" s="304"/>
      <c r="DB92" s="304"/>
      <c r="DC92" s="304"/>
      <c r="DD92" s="304"/>
      <c r="DE92" s="304"/>
      <c r="DF92" s="304"/>
      <c r="DG92" s="304"/>
      <c r="DH92" s="304"/>
      <c r="DI92" s="304"/>
      <c r="DJ92" s="304"/>
      <c r="DK92" s="304"/>
      <c r="DL92" s="304"/>
      <c r="DM92" s="304"/>
      <c r="DN92" s="304"/>
      <c r="DO92" s="304"/>
      <c r="DP92" s="304"/>
      <c r="DQ92" s="304"/>
      <c r="DR92" s="304"/>
      <c r="DS92" s="304"/>
      <c r="DT92" s="304"/>
      <c r="DU92" s="304"/>
      <c r="DV92" s="304"/>
      <c r="DW92" s="304"/>
      <c r="DX92" s="304"/>
      <c r="DY92" s="304"/>
      <c r="DZ92" s="304"/>
      <c r="EA92" s="304"/>
      <c r="EB92" s="304"/>
      <c r="EC92" s="304"/>
      <c r="ED92" s="304"/>
      <c r="EE92" s="304"/>
      <c r="EF92" s="304"/>
      <c r="EG92" s="304"/>
      <c r="EH92" s="304"/>
      <c r="EI92" s="304"/>
      <c r="EJ92" s="304"/>
      <c r="EK92" s="304"/>
      <c r="EL92" s="304"/>
      <c r="EM92" s="304"/>
      <c r="EN92" s="304"/>
      <c r="EO92" s="304"/>
      <c r="EP92" s="304"/>
      <c r="EQ92" s="304"/>
      <c r="ER92" s="304"/>
      <c r="ES92" s="304"/>
      <c r="ET92" s="304"/>
      <c r="EU92" s="304"/>
      <c r="EV92" s="304"/>
      <c r="EW92" s="304"/>
      <c r="EX92" s="304"/>
      <c r="EY92" s="304"/>
      <c r="EZ92" s="304"/>
      <c r="FA92" s="304"/>
      <c r="FB92" s="304"/>
      <c r="FC92" s="304"/>
      <c r="FD92" s="304"/>
      <c r="FE92" s="304"/>
      <c r="FF92" s="304"/>
      <c r="FG92" s="304"/>
      <c r="FH92" s="304"/>
      <c r="FI92" s="304"/>
      <c r="FJ92" s="304"/>
      <c r="FK92" s="304"/>
      <c r="FL92" s="304"/>
      <c r="FM92" s="304"/>
      <c r="FN92" s="304"/>
      <c r="FO92" s="304"/>
      <c r="FP92" s="304"/>
      <c r="FQ92" s="304"/>
      <c r="FR92" s="304"/>
      <c r="FS92" s="304"/>
      <c r="FT92" s="304"/>
      <c r="FU92" s="304"/>
      <c r="FV92" s="304"/>
      <c r="FW92" s="304"/>
      <c r="FX92" s="304"/>
      <c r="FY92" s="304"/>
      <c r="FZ92" s="304"/>
      <c r="GA92" s="304"/>
      <c r="GB92" s="304"/>
      <c r="GC92" s="304"/>
      <c r="GD92" s="304"/>
      <c r="GE92" s="304"/>
      <c r="GF92" s="304"/>
      <c r="GG92" s="304"/>
      <c r="GH92" s="304"/>
      <c r="GI92" s="304"/>
      <c r="GJ92" s="304"/>
      <c r="GK92" s="304"/>
      <c r="GL92" s="304"/>
      <c r="GM92" s="304"/>
      <c r="GN92" s="304"/>
      <c r="GO92" s="304"/>
      <c r="GP92" s="304"/>
      <c r="GQ92" s="304"/>
      <c r="GR92" s="304"/>
      <c r="GS92" s="304"/>
      <c r="GT92" s="304"/>
      <c r="GU92" s="304"/>
      <c r="GV92" s="304"/>
      <c r="GW92" s="304"/>
      <c r="GX92" s="304"/>
      <c r="GY92" s="304"/>
      <c r="GZ92" s="304"/>
      <c r="HA92" s="304"/>
      <c r="HB92" s="304"/>
      <c r="HC92" s="304"/>
      <c r="HD92" s="304"/>
      <c r="HE92" s="304"/>
      <c r="HF92" s="304"/>
      <c r="HG92" s="304"/>
      <c r="HH92" s="304"/>
      <c r="HI92" s="304"/>
      <c r="HJ92" s="304"/>
      <c r="HK92" s="304"/>
      <c r="HL92" s="304"/>
      <c r="HM92" s="304"/>
      <c r="HN92" s="304"/>
      <c r="HO92" s="304"/>
      <c r="HP92" s="304"/>
      <c r="HQ92" s="304"/>
      <c r="HR92" s="304"/>
      <c r="HS92" s="251"/>
      <c r="HT92" s="251"/>
      <c r="HU92" s="251"/>
      <c r="HV92" s="251"/>
      <c r="HW92" s="251"/>
      <c r="HX92" s="251"/>
      <c r="HY92" s="251"/>
      <c r="HZ92" s="251"/>
      <c r="IA92" s="251"/>
      <c r="IB92" s="251"/>
      <c r="IC92" s="251"/>
      <c r="ID92" s="251"/>
      <c r="IE92" s="251"/>
      <c r="IF92" s="251"/>
      <c r="IG92" s="251"/>
      <c r="IH92" s="251"/>
      <c r="II92" s="251"/>
      <c r="IJ92" s="251"/>
      <c r="IK92" s="251"/>
      <c r="IL92" s="251"/>
    </row>
    <row r="93" s="246" customFormat="1" ht="45" customHeight="1" spans="1:44">
      <c r="A93" s="271" t="s">
        <v>172</v>
      </c>
      <c r="B93" s="269" t="s">
        <v>36</v>
      </c>
      <c r="C93" s="269"/>
      <c r="D93" s="269"/>
      <c r="E93" s="269"/>
      <c r="F93" s="269"/>
      <c r="G93" s="269"/>
      <c r="H93" s="269"/>
      <c r="I93" s="269"/>
      <c r="J93" s="289"/>
      <c r="K93" s="289"/>
      <c r="L93" s="289"/>
      <c r="M93" s="290" t="s">
        <v>28</v>
      </c>
      <c r="N93" s="291"/>
      <c r="O93" s="291"/>
      <c r="P93" s="293" t="s">
        <v>173</v>
      </c>
      <c r="Q93" s="269"/>
      <c r="R93" s="303" t="e">
        <f>J90-#REF!-K90-L90</f>
        <v>#REF!</v>
      </c>
      <c r="S93" s="306"/>
      <c r="T93" s="306"/>
      <c r="U93" s="306"/>
      <c r="V93" s="306"/>
      <c r="W93" s="306"/>
      <c r="X93" s="306"/>
      <c r="Y93" s="306"/>
      <c r="Z93" s="306"/>
      <c r="AA93" s="254"/>
      <c r="AB93" s="306"/>
      <c r="AC93" s="306"/>
      <c r="AD93" s="304"/>
      <c r="AE93" s="306"/>
      <c r="AF93" s="306"/>
      <c r="AG93" s="304"/>
      <c r="AH93" s="304"/>
      <c r="AI93" s="304"/>
      <c r="AJ93" s="304"/>
      <c r="AK93" s="304"/>
      <c r="AL93" s="304"/>
      <c r="AM93" s="304"/>
      <c r="AN93" s="304"/>
      <c r="AO93" s="304"/>
      <c r="AP93" s="304"/>
      <c r="AQ93" s="304"/>
      <c r="AR93" s="304"/>
    </row>
    <row r="94" s="247" customFormat="1" ht="45" customHeight="1" spans="1:246">
      <c r="A94" s="270" t="s">
        <v>174</v>
      </c>
      <c r="B94" s="269"/>
      <c r="C94" s="269"/>
      <c r="D94" s="269"/>
      <c r="E94" s="269">
        <f>E95+E96</f>
        <v>8430</v>
      </c>
      <c r="F94" s="269"/>
      <c r="G94" s="269"/>
      <c r="H94" s="269"/>
      <c r="I94" s="269"/>
      <c r="J94" s="289">
        <f t="shared" ref="J94:J109" si="10">K94+L94</f>
        <v>5470.451</v>
      </c>
      <c r="K94" s="289">
        <f>K95+K96</f>
        <v>5470.451</v>
      </c>
      <c r="L94" s="289">
        <f>L95+L96</f>
        <v>0</v>
      </c>
      <c r="M94" s="291"/>
      <c r="N94" s="291"/>
      <c r="O94" s="291"/>
      <c r="P94" s="293" t="s">
        <v>175</v>
      </c>
      <c r="Q94" s="302"/>
      <c r="R94" s="303" t="e">
        <f>J91-#REF!-K91-L91</f>
        <v>#REF!</v>
      </c>
      <c r="S94" s="306"/>
      <c r="T94" s="306"/>
      <c r="U94" s="306"/>
      <c r="V94" s="306"/>
      <c r="W94" s="306"/>
      <c r="X94" s="306"/>
      <c r="Y94" s="306"/>
      <c r="Z94" s="306"/>
      <c r="AA94" s="306"/>
      <c r="AB94" s="306"/>
      <c r="AC94" s="306"/>
      <c r="AD94" s="304"/>
      <c r="AE94" s="304"/>
      <c r="AF94" s="304"/>
      <c r="AG94" s="306"/>
      <c r="AH94" s="306"/>
      <c r="AI94" s="306"/>
      <c r="AJ94" s="306"/>
      <c r="AK94" s="306"/>
      <c r="AL94" s="306"/>
      <c r="AM94" s="306"/>
      <c r="AN94" s="306"/>
      <c r="AO94" s="306"/>
      <c r="AP94" s="306"/>
      <c r="AQ94" s="306"/>
      <c r="AR94" s="306"/>
      <c r="AS94" s="304"/>
      <c r="AT94" s="304"/>
      <c r="AU94" s="304"/>
      <c r="AV94" s="304"/>
      <c r="AW94" s="304"/>
      <c r="AX94" s="304"/>
      <c r="AY94" s="304"/>
      <c r="AZ94" s="304"/>
      <c r="BA94" s="304"/>
      <c r="BB94" s="304"/>
      <c r="BC94" s="304"/>
      <c r="BD94" s="304"/>
      <c r="BE94" s="304"/>
      <c r="BF94" s="304"/>
      <c r="BG94" s="304"/>
      <c r="BH94" s="304"/>
      <c r="BI94" s="304"/>
      <c r="BJ94" s="304"/>
      <c r="BK94" s="304"/>
      <c r="BL94" s="304"/>
      <c r="BM94" s="304"/>
      <c r="BN94" s="304"/>
      <c r="BO94" s="304"/>
      <c r="BP94" s="304"/>
      <c r="BQ94" s="304"/>
      <c r="BR94" s="304"/>
      <c r="BS94" s="304"/>
      <c r="BT94" s="304"/>
      <c r="BU94" s="304"/>
      <c r="BV94" s="304"/>
      <c r="BW94" s="304"/>
      <c r="BX94" s="304"/>
      <c r="BY94" s="304"/>
      <c r="BZ94" s="304"/>
      <c r="CA94" s="304"/>
      <c r="CB94" s="304"/>
      <c r="CC94" s="304"/>
      <c r="CD94" s="304"/>
      <c r="CE94" s="304"/>
      <c r="CF94" s="304"/>
      <c r="CG94" s="304"/>
      <c r="CH94" s="304"/>
      <c r="CI94" s="304"/>
      <c r="CJ94" s="304"/>
      <c r="CK94" s="304"/>
      <c r="CL94" s="304"/>
      <c r="CM94" s="304"/>
      <c r="CN94" s="304"/>
      <c r="CO94" s="304"/>
      <c r="CP94" s="304"/>
      <c r="CQ94" s="304"/>
      <c r="CR94" s="304"/>
      <c r="CS94" s="304"/>
      <c r="CT94" s="304"/>
      <c r="CU94" s="304"/>
      <c r="CV94" s="304"/>
      <c r="CW94" s="304"/>
      <c r="CX94" s="304"/>
      <c r="CY94" s="304"/>
      <c r="CZ94" s="304"/>
      <c r="DA94" s="304"/>
      <c r="DB94" s="304"/>
      <c r="DC94" s="304"/>
      <c r="DD94" s="304"/>
      <c r="DE94" s="304"/>
      <c r="DF94" s="304"/>
      <c r="DG94" s="304"/>
      <c r="DH94" s="304"/>
      <c r="DI94" s="304"/>
      <c r="DJ94" s="304"/>
      <c r="DK94" s="304"/>
      <c r="DL94" s="304"/>
      <c r="DM94" s="304"/>
      <c r="DN94" s="304"/>
      <c r="DO94" s="304"/>
      <c r="DP94" s="304"/>
      <c r="DQ94" s="304"/>
      <c r="DR94" s="304"/>
      <c r="DS94" s="304"/>
      <c r="DT94" s="304"/>
      <c r="DU94" s="304"/>
      <c r="DV94" s="304"/>
      <c r="DW94" s="304"/>
      <c r="DX94" s="304"/>
      <c r="DY94" s="304"/>
      <c r="DZ94" s="304"/>
      <c r="EA94" s="304"/>
      <c r="EB94" s="304"/>
      <c r="EC94" s="304"/>
      <c r="ED94" s="304"/>
      <c r="EE94" s="304"/>
      <c r="EF94" s="304"/>
      <c r="EG94" s="304"/>
      <c r="EH94" s="304"/>
      <c r="EI94" s="304"/>
      <c r="EJ94" s="304"/>
      <c r="EK94" s="304"/>
      <c r="EL94" s="304"/>
      <c r="EM94" s="304"/>
      <c r="EN94" s="304"/>
      <c r="EO94" s="304"/>
      <c r="EP94" s="304"/>
      <c r="EQ94" s="304"/>
      <c r="ER94" s="304"/>
      <c r="ES94" s="304"/>
      <c r="ET94" s="304"/>
      <c r="EU94" s="304"/>
      <c r="EV94" s="304"/>
      <c r="EW94" s="304"/>
      <c r="EX94" s="304"/>
      <c r="EY94" s="304"/>
      <c r="EZ94" s="304"/>
      <c r="FA94" s="304"/>
      <c r="FB94" s="304"/>
      <c r="FC94" s="304"/>
      <c r="FD94" s="304"/>
      <c r="FE94" s="304"/>
      <c r="FF94" s="304"/>
      <c r="FG94" s="304"/>
      <c r="FH94" s="304"/>
      <c r="FI94" s="304"/>
      <c r="FJ94" s="304"/>
      <c r="FK94" s="304"/>
      <c r="FL94" s="304"/>
      <c r="FM94" s="304"/>
      <c r="FN94" s="304"/>
      <c r="FO94" s="304"/>
      <c r="FP94" s="304"/>
      <c r="FQ94" s="304"/>
      <c r="FR94" s="304"/>
      <c r="FS94" s="304"/>
      <c r="FT94" s="304"/>
      <c r="FU94" s="304"/>
      <c r="FV94" s="304"/>
      <c r="FW94" s="304"/>
      <c r="FX94" s="304"/>
      <c r="FY94" s="304"/>
      <c r="FZ94" s="304"/>
      <c r="GA94" s="304"/>
      <c r="GB94" s="304"/>
      <c r="GC94" s="304"/>
      <c r="GD94" s="304"/>
      <c r="GE94" s="304"/>
      <c r="GF94" s="304"/>
      <c r="GG94" s="304"/>
      <c r="GH94" s="304"/>
      <c r="GI94" s="304"/>
      <c r="GJ94" s="304"/>
      <c r="GK94" s="304"/>
      <c r="GL94" s="304"/>
      <c r="GM94" s="304"/>
      <c r="GN94" s="304"/>
      <c r="GO94" s="304"/>
      <c r="GP94" s="304"/>
      <c r="GQ94" s="304"/>
      <c r="GR94" s="304"/>
      <c r="GS94" s="304"/>
      <c r="GT94" s="304"/>
      <c r="GU94" s="304"/>
      <c r="GV94" s="304"/>
      <c r="GW94" s="304"/>
      <c r="GX94" s="304"/>
      <c r="GY94" s="304"/>
      <c r="GZ94" s="304"/>
      <c r="HA94" s="304"/>
      <c r="HB94" s="304"/>
      <c r="HC94" s="304"/>
      <c r="HD94" s="304"/>
      <c r="HE94" s="304"/>
      <c r="HF94" s="304"/>
      <c r="HG94" s="304"/>
      <c r="HH94" s="304"/>
      <c r="HI94" s="304"/>
      <c r="HJ94" s="304"/>
      <c r="HK94" s="304"/>
      <c r="HL94" s="304"/>
      <c r="HM94" s="304"/>
      <c r="HN94" s="304"/>
      <c r="HO94" s="304"/>
      <c r="HP94" s="304"/>
      <c r="HQ94" s="304"/>
      <c r="HR94" s="304"/>
      <c r="HS94" s="251"/>
      <c r="HT94" s="251"/>
      <c r="HU94" s="251"/>
      <c r="HV94" s="251"/>
      <c r="HW94" s="251"/>
      <c r="HX94" s="251"/>
      <c r="HY94" s="251"/>
      <c r="HZ94" s="251"/>
      <c r="IA94" s="251"/>
      <c r="IB94" s="251"/>
      <c r="IC94" s="251"/>
      <c r="ID94" s="251"/>
      <c r="IE94" s="251"/>
      <c r="IF94" s="251"/>
      <c r="IG94" s="251"/>
      <c r="IH94" s="251"/>
      <c r="II94" s="251"/>
      <c r="IJ94" s="251"/>
      <c r="IK94" s="251"/>
      <c r="IL94" s="251"/>
    </row>
    <row r="95" s="250" customFormat="1" ht="45" customHeight="1" spans="1:246">
      <c r="A95" s="309" t="s">
        <v>176</v>
      </c>
      <c r="B95" s="269" t="s">
        <v>36</v>
      </c>
      <c r="C95" s="269" t="s">
        <v>177</v>
      </c>
      <c r="D95" s="269">
        <v>200</v>
      </c>
      <c r="E95" s="269">
        <v>200</v>
      </c>
      <c r="F95" s="269"/>
      <c r="G95" s="269" t="s">
        <v>178</v>
      </c>
      <c r="H95" s="269"/>
      <c r="I95" s="269"/>
      <c r="J95" s="289">
        <f t="shared" si="10"/>
        <v>460</v>
      </c>
      <c r="K95" s="289">
        <v>460</v>
      </c>
      <c r="L95" s="289"/>
      <c r="M95" s="290" t="s">
        <v>28</v>
      </c>
      <c r="N95" s="291"/>
      <c r="O95" s="291"/>
      <c r="P95" s="293" t="s">
        <v>179</v>
      </c>
      <c r="Q95" s="293"/>
      <c r="R95" s="303" t="e">
        <f>J92-#REF!-K92-L92</f>
        <v>#REF!</v>
      </c>
      <c r="S95" s="304"/>
      <c r="T95" s="304"/>
      <c r="U95" s="304"/>
      <c r="V95" s="304"/>
      <c r="W95" s="304"/>
      <c r="X95" s="304"/>
      <c r="Y95" s="304"/>
      <c r="Z95" s="304"/>
      <c r="AA95" s="306"/>
      <c r="AB95" s="306"/>
      <c r="AC95" s="306"/>
      <c r="AD95" s="304"/>
      <c r="AE95" s="304"/>
      <c r="AF95" s="304"/>
      <c r="AG95" s="306"/>
      <c r="AH95" s="306"/>
      <c r="AI95" s="306"/>
      <c r="AJ95" s="306"/>
      <c r="AK95" s="306"/>
      <c r="AL95" s="306"/>
      <c r="AM95" s="306"/>
      <c r="AN95" s="306"/>
      <c r="AO95" s="306"/>
      <c r="AP95" s="306"/>
      <c r="AQ95" s="306"/>
      <c r="AR95" s="306"/>
      <c r="AS95" s="306"/>
      <c r="AT95" s="306"/>
      <c r="AU95" s="306"/>
      <c r="AV95" s="306"/>
      <c r="AW95" s="306"/>
      <c r="AX95" s="306"/>
      <c r="AY95" s="306"/>
      <c r="AZ95" s="306"/>
      <c r="BA95" s="306"/>
      <c r="BB95" s="306"/>
      <c r="BC95" s="306"/>
      <c r="BD95" s="306"/>
      <c r="BE95" s="306"/>
      <c r="BF95" s="306"/>
      <c r="BG95" s="306"/>
      <c r="BH95" s="306"/>
      <c r="BI95" s="306"/>
      <c r="BJ95" s="306"/>
      <c r="BK95" s="306"/>
      <c r="BL95" s="306"/>
      <c r="BM95" s="306"/>
      <c r="BN95" s="306"/>
      <c r="BO95" s="306"/>
      <c r="BP95" s="306"/>
      <c r="BQ95" s="306"/>
      <c r="BR95" s="306"/>
      <c r="BS95" s="306"/>
      <c r="BT95" s="306"/>
      <c r="BU95" s="306"/>
      <c r="BV95" s="306"/>
      <c r="BW95" s="306"/>
      <c r="BX95" s="306"/>
      <c r="BY95" s="306"/>
      <c r="BZ95" s="306"/>
      <c r="CA95" s="306"/>
      <c r="CB95" s="306"/>
      <c r="CC95" s="306"/>
      <c r="CD95" s="306"/>
      <c r="CE95" s="306"/>
      <c r="CF95" s="306"/>
      <c r="CG95" s="306"/>
      <c r="CH95" s="306"/>
      <c r="CI95" s="306"/>
      <c r="CJ95" s="306"/>
      <c r="CK95" s="306"/>
      <c r="CL95" s="306"/>
      <c r="CM95" s="306"/>
      <c r="CN95" s="306"/>
      <c r="CO95" s="306"/>
      <c r="CP95" s="306"/>
      <c r="CQ95" s="306"/>
      <c r="CR95" s="306"/>
      <c r="CS95" s="306"/>
      <c r="CT95" s="306"/>
      <c r="CU95" s="306"/>
      <c r="CV95" s="306"/>
      <c r="CW95" s="306"/>
      <c r="CX95" s="306"/>
      <c r="CY95" s="306"/>
      <c r="CZ95" s="306"/>
      <c r="DA95" s="306"/>
      <c r="DB95" s="306"/>
      <c r="DC95" s="306"/>
      <c r="DD95" s="306"/>
      <c r="DE95" s="306"/>
      <c r="DF95" s="306"/>
      <c r="DG95" s="306"/>
      <c r="DH95" s="306"/>
      <c r="DI95" s="306"/>
      <c r="DJ95" s="306"/>
      <c r="DK95" s="306"/>
      <c r="DL95" s="306"/>
      <c r="DM95" s="306"/>
      <c r="DN95" s="306"/>
      <c r="DO95" s="306"/>
      <c r="DP95" s="306"/>
      <c r="DQ95" s="306"/>
      <c r="DR95" s="306"/>
      <c r="DS95" s="306"/>
      <c r="DT95" s="306"/>
      <c r="DU95" s="306"/>
      <c r="DV95" s="306"/>
      <c r="DW95" s="306"/>
      <c r="DX95" s="306"/>
      <c r="DY95" s="306"/>
      <c r="DZ95" s="306"/>
      <c r="EA95" s="306"/>
      <c r="EB95" s="306"/>
      <c r="EC95" s="306"/>
      <c r="ED95" s="306"/>
      <c r="EE95" s="306"/>
      <c r="EF95" s="306"/>
      <c r="EG95" s="306"/>
      <c r="EH95" s="306"/>
      <c r="EI95" s="306"/>
      <c r="EJ95" s="306"/>
      <c r="EK95" s="306"/>
      <c r="EL95" s="306"/>
      <c r="EM95" s="306"/>
      <c r="EN95" s="306"/>
      <c r="EO95" s="306"/>
      <c r="EP95" s="306"/>
      <c r="EQ95" s="306"/>
      <c r="ER95" s="306"/>
      <c r="ES95" s="306"/>
      <c r="ET95" s="306"/>
      <c r="EU95" s="306"/>
      <c r="EV95" s="306"/>
      <c r="EW95" s="306"/>
      <c r="EX95" s="306"/>
      <c r="EY95" s="306"/>
      <c r="EZ95" s="306"/>
      <c r="FA95" s="306"/>
      <c r="FB95" s="306"/>
      <c r="FC95" s="306"/>
      <c r="FD95" s="306"/>
      <c r="FE95" s="306"/>
      <c r="FF95" s="306"/>
      <c r="FG95" s="306"/>
      <c r="FH95" s="306"/>
      <c r="FI95" s="306"/>
      <c r="FJ95" s="306"/>
      <c r="FK95" s="306"/>
      <c r="FL95" s="306"/>
      <c r="FM95" s="306"/>
      <c r="FN95" s="306"/>
      <c r="FO95" s="306"/>
      <c r="FP95" s="306"/>
      <c r="FQ95" s="306"/>
      <c r="FR95" s="306"/>
      <c r="FS95" s="306"/>
      <c r="FT95" s="306"/>
      <c r="FU95" s="306"/>
      <c r="FV95" s="306"/>
      <c r="FW95" s="306"/>
      <c r="FX95" s="306"/>
      <c r="FY95" s="306"/>
      <c r="FZ95" s="306"/>
      <c r="GA95" s="306"/>
      <c r="GB95" s="306"/>
      <c r="GC95" s="306"/>
      <c r="GD95" s="306"/>
      <c r="GE95" s="306"/>
      <c r="GF95" s="306"/>
      <c r="GG95" s="306"/>
      <c r="GH95" s="306"/>
      <c r="GI95" s="306"/>
      <c r="GJ95" s="306"/>
      <c r="GK95" s="306"/>
      <c r="GL95" s="306"/>
      <c r="GM95" s="306"/>
      <c r="GN95" s="306"/>
      <c r="GO95" s="306"/>
      <c r="GP95" s="306"/>
      <c r="GQ95" s="306"/>
      <c r="GR95" s="306"/>
      <c r="GS95" s="306"/>
      <c r="GT95" s="306"/>
      <c r="GU95" s="306"/>
      <c r="GV95" s="306"/>
      <c r="GW95" s="306"/>
      <c r="GX95" s="306"/>
      <c r="GY95" s="306"/>
      <c r="GZ95" s="306"/>
      <c r="HA95" s="306"/>
      <c r="HB95" s="306"/>
      <c r="HC95" s="306"/>
      <c r="HD95" s="306"/>
      <c r="HE95" s="306"/>
      <c r="HF95" s="306"/>
      <c r="HG95" s="306"/>
      <c r="HH95" s="306"/>
      <c r="HI95" s="306"/>
      <c r="HJ95" s="306"/>
      <c r="HK95" s="306"/>
      <c r="HL95" s="306"/>
      <c r="HM95" s="306"/>
      <c r="HN95" s="306"/>
      <c r="HO95" s="306"/>
      <c r="HP95" s="306"/>
      <c r="HQ95" s="306"/>
      <c r="HR95" s="306"/>
      <c r="HS95" s="251"/>
      <c r="HT95" s="251"/>
      <c r="HU95" s="251"/>
      <c r="HV95" s="251"/>
      <c r="HW95" s="251"/>
      <c r="HX95" s="251"/>
      <c r="HY95" s="251"/>
      <c r="HZ95" s="251"/>
      <c r="IA95" s="251"/>
      <c r="IB95" s="251"/>
      <c r="IC95" s="251"/>
      <c r="ID95" s="251"/>
      <c r="IE95" s="251"/>
      <c r="IF95" s="251"/>
      <c r="IG95" s="251"/>
      <c r="IH95" s="251"/>
      <c r="II95" s="251"/>
      <c r="IJ95" s="251"/>
      <c r="IK95" s="251"/>
      <c r="IL95" s="251"/>
    </row>
    <row r="96" s="250" customFormat="1" ht="45" customHeight="1" spans="1:246">
      <c r="A96" s="309" t="s">
        <v>180</v>
      </c>
      <c r="B96" s="269" t="s">
        <v>36</v>
      </c>
      <c r="C96" s="269" t="s">
        <v>177</v>
      </c>
      <c r="D96" s="269">
        <f>E96+F96</f>
        <v>8230</v>
      </c>
      <c r="E96" s="269">
        <v>8230</v>
      </c>
      <c r="F96" s="269"/>
      <c r="G96" s="269"/>
      <c r="H96" s="269"/>
      <c r="I96" s="269"/>
      <c r="J96" s="289">
        <f t="shared" si="10"/>
        <v>5010.451</v>
      </c>
      <c r="K96" s="289">
        <v>5010.451</v>
      </c>
      <c r="L96" s="289"/>
      <c r="M96" s="290" t="s">
        <v>28</v>
      </c>
      <c r="N96" s="291"/>
      <c r="O96" s="291"/>
      <c r="P96" s="293" t="s">
        <v>175</v>
      </c>
      <c r="Q96" s="269"/>
      <c r="R96" s="303" t="e">
        <f>J93-#REF!-K93-L93</f>
        <v>#REF!</v>
      </c>
      <c r="S96" s="304"/>
      <c r="T96" s="304"/>
      <c r="U96" s="304"/>
      <c r="V96" s="304"/>
      <c r="W96" s="304"/>
      <c r="X96" s="304"/>
      <c r="Y96" s="304"/>
      <c r="Z96" s="304"/>
      <c r="AA96" s="306"/>
      <c r="AB96" s="254"/>
      <c r="AC96" s="254"/>
      <c r="AD96" s="306"/>
      <c r="AE96" s="304"/>
      <c r="AF96" s="304"/>
      <c r="AG96" s="304"/>
      <c r="AH96" s="304"/>
      <c r="AI96" s="304"/>
      <c r="AJ96" s="304"/>
      <c r="AK96" s="304"/>
      <c r="AL96" s="304"/>
      <c r="AM96" s="304"/>
      <c r="AN96" s="304"/>
      <c r="AO96" s="304"/>
      <c r="AP96" s="304"/>
      <c r="AQ96" s="304"/>
      <c r="AR96" s="304"/>
      <c r="AS96" s="306"/>
      <c r="AT96" s="306"/>
      <c r="AU96" s="306"/>
      <c r="AV96" s="306"/>
      <c r="AW96" s="306"/>
      <c r="AX96" s="306"/>
      <c r="AY96" s="306"/>
      <c r="AZ96" s="306"/>
      <c r="BA96" s="306"/>
      <c r="BB96" s="306"/>
      <c r="BC96" s="306"/>
      <c r="BD96" s="306"/>
      <c r="BE96" s="306"/>
      <c r="BF96" s="306"/>
      <c r="BG96" s="306"/>
      <c r="BH96" s="306"/>
      <c r="BI96" s="306"/>
      <c r="BJ96" s="306"/>
      <c r="BK96" s="306"/>
      <c r="BL96" s="306"/>
      <c r="BM96" s="306"/>
      <c r="BN96" s="306"/>
      <c r="BO96" s="306"/>
      <c r="BP96" s="306"/>
      <c r="BQ96" s="306"/>
      <c r="BR96" s="306"/>
      <c r="BS96" s="306"/>
      <c r="BT96" s="306"/>
      <c r="BU96" s="306"/>
      <c r="BV96" s="306"/>
      <c r="BW96" s="306"/>
      <c r="BX96" s="306"/>
      <c r="BY96" s="306"/>
      <c r="BZ96" s="306"/>
      <c r="CA96" s="306"/>
      <c r="CB96" s="306"/>
      <c r="CC96" s="306"/>
      <c r="CD96" s="306"/>
      <c r="CE96" s="306"/>
      <c r="CF96" s="306"/>
      <c r="CG96" s="306"/>
      <c r="CH96" s="306"/>
      <c r="CI96" s="306"/>
      <c r="CJ96" s="306"/>
      <c r="CK96" s="306"/>
      <c r="CL96" s="306"/>
      <c r="CM96" s="306"/>
      <c r="CN96" s="306"/>
      <c r="CO96" s="306"/>
      <c r="CP96" s="306"/>
      <c r="CQ96" s="306"/>
      <c r="CR96" s="306"/>
      <c r="CS96" s="306"/>
      <c r="CT96" s="306"/>
      <c r="CU96" s="306"/>
      <c r="CV96" s="306"/>
      <c r="CW96" s="306"/>
      <c r="CX96" s="306"/>
      <c r="CY96" s="306"/>
      <c r="CZ96" s="306"/>
      <c r="DA96" s="306"/>
      <c r="DB96" s="306"/>
      <c r="DC96" s="306"/>
      <c r="DD96" s="306"/>
      <c r="DE96" s="306"/>
      <c r="DF96" s="306"/>
      <c r="DG96" s="306"/>
      <c r="DH96" s="306"/>
      <c r="DI96" s="306"/>
      <c r="DJ96" s="306"/>
      <c r="DK96" s="306"/>
      <c r="DL96" s="306"/>
      <c r="DM96" s="306"/>
      <c r="DN96" s="306"/>
      <c r="DO96" s="306"/>
      <c r="DP96" s="306"/>
      <c r="DQ96" s="306"/>
      <c r="DR96" s="306"/>
      <c r="DS96" s="306"/>
      <c r="DT96" s="306"/>
      <c r="DU96" s="306"/>
      <c r="DV96" s="306"/>
      <c r="DW96" s="306"/>
      <c r="DX96" s="306"/>
      <c r="DY96" s="306"/>
      <c r="DZ96" s="306"/>
      <c r="EA96" s="306"/>
      <c r="EB96" s="306"/>
      <c r="EC96" s="306"/>
      <c r="ED96" s="306"/>
      <c r="EE96" s="306"/>
      <c r="EF96" s="306"/>
      <c r="EG96" s="306"/>
      <c r="EH96" s="306"/>
      <c r="EI96" s="306"/>
      <c r="EJ96" s="306"/>
      <c r="EK96" s="306"/>
      <c r="EL96" s="306"/>
      <c r="EM96" s="306"/>
      <c r="EN96" s="306"/>
      <c r="EO96" s="306"/>
      <c r="EP96" s="306"/>
      <c r="EQ96" s="306"/>
      <c r="ER96" s="306"/>
      <c r="ES96" s="306"/>
      <c r="ET96" s="306"/>
      <c r="EU96" s="306"/>
      <c r="EV96" s="306"/>
      <c r="EW96" s="306"/>
      <c r="EX96" s="306"/>
      <c r="EY96" s="306"/>
      <c r="EZ96" s="306"/>
      <c r="FA96" s="306"/>
      <c r="FB96" s="306"/>
      <c r="FC96" s="306"/>
      <c r="FD96" s="306"/>
      <c r="FE96" s="306"/>
      <c r="FF96" s="306"/>
      <c r="FG96" s="306"/>
      <c r="FH96" s="306"/>
      <c r="FI96" s="306"/>
      <c r="FJ96" s="306"/>
      <c r="FK96" s="306"/>
      <c r="FL96" s="306"/>
      <c r="FM96" s="306"/>
      <c r="FN96" s="306"/>
      <c r="FO96" s="306"/>
      <c r="FP96" s="306"/>
      <c r="FQ96" s="306"/>
      <c r="FR96" s="306"/>
      <c r="FS96" s="306"/>
      <c r="FT96" s="306"/>
      <c r="FU96" s="306"/>
      <c r="FV96" s="306"/>
      <c r="FW96" s="306"/>
      <c r="FX96" s="306"/>
      <c r="FY96" s="306"/>
      <c r="FZ96" s="306"/>
      <c r="GA96" s="306"/>
      <c r="GB96" s="306"/>
      <c r="GC96" s="306"/>
      <c r="GD96" s="306"/>
      <c r="GE96" s="306"/>
      <c r="GF96" s="306"/>
      <c r="GG96" s="306"/>
      <c r="GH96" s="306"/>
      <c r="GI96" s="306"/>
      <c r="GJ96" s="306"/>
      <c r="GK96" s="306"/>
      <c r="GL96" s="306"/>
      <c r="GM96" s="306"/>
      <c r="GN96" s="306"/>
      <c r="GO96" s="306"/>
      <c r="GP96" s="306"/>
      <c r="GQ96" s="306"/>
      <c r="GR96" s="306"/>
      <c r="GS96" s="306"/>
      <c r="GT96" s="306"/>
      <c r="GU96" s="306"/>
      <c r="GV96" s="306"/>
      <c r="GW96" s="306"/>
      <c r="GX96" s="306"/>
      <c r="GY96" s="306"/>
      <c r="GZ96" s="306"/>
      <c r="HA96" s="306"/>
      <c r="HB96" s="306"/>
      <c r="HC96" s="306"/>
      <c r="HD96" s="306"/>
      <c r="HE96" s="306"/>
      <c r="HF96" s="306"/>
      <c r="HG96" s="306"/>
      <c r="HH96" s="306"/>
      <c r="HI96" s="306"/>
      <c r="HJ96" s="306"/>
      <c r="HK96" s="306"/>
      <c r="HL96" s="306"/>
      <c r="HM96" s="306"/>
      <c r="HN96" s="306"/>
      <c r="HO96" s="306"/>
      <c r="HP96" s="306"/>
      <c r="HQ96" s="306"/>
      <c r="HR96" s="306"/>
      <c r="HS96" s="251"/>
      <c r="HT96" s="251"/>
      <c r="HU96" s="251"/>
      <c r="HV96" s="251"/>
      <c r="HW96" s="251"/>
      <c r="HX96" s="251"/>
      <c r="HY96" s="251"/>
      <c r="HZ96" s="251"/>
      <c r="IA96" s="251"/>
      <c r="IB96" s="251"/>
      <c r="IC96" s="251"/>
      <c r="ID96" s="251"/>
      <c r="IE96" s="251"/>
      <c r="IF96" s="251"/>
      <c r="IG96" s="251"/>
      <c r="IH96" s="251"/>
      <c r="II96" s="251"/>
      <c r="IJ96" s="251"/>
      <c r="IK96" s="251"/>
      <c r="IL96" s="251"/>
    </row>
    <row r="97" s="247" customFormat="1" ht="45" customHeight="1" spans="1:246">
      <c r="A97" s="270" t="s">
        <v>181</v>
      </c>
      <c r="B97" s="269"/>
      <c r="C97" s="269"/>
      <c r="D97" s="269"/>
      <c r="E97" s="269"/>
      <c r="F97" s="269"/>
      <c r="G97" s="269"/>
      <c r="H97" s="269"/>
      <c r="I97" s="269"/>
      <c r="J97" s="289">
        <f t="shared" si="10"/>
        <v>89587.8919335859</v>
      </c>
      <c r="K97" s="289">
        <f t="shared" ref="K97:L97" si="11">K98+K104+K107+K112+K120+K124</f>
        <v>54604.9644552666</v>
      </c>
      <c r="L97" s="289">
        <f t="shared" si="11"/>
        <v>34982.9274783193</v>
      </c>
      <c r="M97" s="291"/>
      <c r="N97" s="291"/>
      <c r="O97" s="291"/>
      <c r="P97" s="292" t="s">
        <v>19</v>
      </c>
      <c r="Q97" s="302"/>
      <c r="R97" s="303" t="e">
        <f>J95-#REF!-K95-L95</f>
        <v>#REF!</v>
      </c>
      <c r="S97" s="306"/>
      <c r="T97" s="306"/>
      <c r="U97" s="306"/>
      <c r="V97" s="306"/>
      <c r="W97" s="306"/>
      <c r="X97" s="306"/>
      <c r="Y97" s="306"/>
      <c r="Z97" s="306"/>
      <c r="AA97" s="306"/>
      <c r="AB97" s="306"/>
      <c r="AC97" s="306"/>
      <c r="AD97" s="306"/>
      <c r="AE97" s="306"/>
      <c r="AF97" s="306"/>
      <c r="AG97" s="304"/>
      <c r="AH97" s="304"/>
      <c r="AI97" s="304"/>
      <c r="AJ97" s="304"/>
      <c r="AK97" s="304"/>
      <c r="AL97" s="304"/>
      <c r="AM97" s="304"/>
      <c r="AN97" s="304"/>
      <c r="AO97" s="304"/>
      <c r="AP97" s="304"/>
      <c r="AQ97" s="304"/>
      <c r="AR97" s="304"/>
      <c r="AS97" s="304"/>
      <c r="AT97" s="304"/>
      <c r="AU97" s="304"/>
      <c r="AV97" s="304"/>
      <c r="AW97" s="304"/>
      <c r="AX97" s="304"/>
      <c r="AY97" s="304"/>
      <c r="AZ97" s="304"/>
      <c r="BA97" s="304"/>
      <c r="BB97" s="304"/>
      <c r="BC97" s="304"/>
      <c r="BD97" s="304"/>
      <c r="BE97" s="304"/>
      <c r="BF97" s="304"/>
      <c r="BG97" s="304"/>
      <c r="BH97" s="304"/>
      <c r="BI97" s="304"/>
      <c r="BJ97" s="304"/>
      <c r="BK97" s="304"/>
      <c r="BL97" s="304"/>
      <c r="BM97" s="304"/>
      <c r="BN97" s="304"/>
      <c r="BO97" s="304"/>
      <c r="BP97" s="304"/>
      <c r="BQ97" s="304"/>
      <c r="BR97" s="304"/>
      <c r="BS97" s="304"/>
      <c r="BT97" s="304"/>
      <c r="BU97" s="304"/>
      <c r="BV97" s="304"/>
      <c r="BW97" s="304"/>
      <c r="BX97" s="304"/>
      <c r="BY97" s="304"/>
      <c r="BZ97" s="304"/>
      <c r="CA97" s="304"/>
      <c r="CB97" s="304"/>
      <c r="CC97" s="304"/>
      <c r="CD97" s="304"/>
      <c r="CE97" s="304"/>
      <c r="CF97" s="304"/>
      <c r="CG97" s="304"/>
      <c r="CH97" s="304"/>
      <c r="CI97" s="304"/>
      <c r="CJ97" s="304"/>
      <c r="CK97" s="304"/>
      <c r="CL97" s="304"/>
      <c r="CM97" s="304"/>
      <c r="CN97" s="304"/>
      <c r="CO97" s="304"/>
      <c r="CP97" s="304"/>
      <c r="CQ97" s="304"/>
      <c r="CR97" s="304"/>
      <c r="CS97" s="304"/>
      <c r="CT97" s="304"/>
      <c r="CU97" s="304"/>
      <c r="CV97" s="304"/>
      <c r="CW97" s="304"/>
      <c r="CX97" s="304"/>
      <c r="CY97" s="304"/>
      <c r="CZ97" s="304"/>
      <c r="DA97" s="304"/>
      <c r="DB97" s="304"/>
      <c r="DC97" s="304"/>
      <c r="DD97" s="304"/>
      <c r="DE97" s="304"/>
      <c r="DF97" s="304"/>
      <c r="DG97" s="304"/>
      <c r="DH97" s="304"/>
      <c r="DI97" s="304"/>
      <c r="DJ97" s="304"/>
      <c r="DK97" s="304"/>
      <c r="DL97" s="304"/>
      <c r="DM97" s="304"/>
      <c r="DN97" s="304"/>
      <c r="DO97" s="304"/>
      <c r="DP97" s="304"/>
      <c r="DQ97" s="304"/>
      <c r="DR97" s="304"/>
      <c r="DS97" s="304"/>
      <c r="DT97" s="304"/>
      <c r="DU97" s="304"/>
      <c r="DV97" s="304"/>
      <c r="DW97" s="304"/>
      <c r="DX97" s="304"/>
      <c r="DY97" s="304"/>
      <c r="DZ97" s="304"/>
      <c r="EA97" s="304"/>
      <c r="EB97" s="304"/>
      <c r="EC97" s="304"/>
      <c r="ED97" s="304"/>
      <c r="EE97" s="304"/>
      <c r="EF97" s="304"/>
      <c r="EG97" s="304"/>
      <c r="EH97" s="304"/>
      <c r="EI97" s="304"/>
      <c r="EJ97" s="304"/>
      <c r="EK97" s="304"/>
      <c r="EL97" s="304"/>
      <c r="EM97" s="304"/>
      <c r="EN97" s="304"/>
      <c r="EO97" s="304"/>
      <c r="EP97" s="304"/>
      <c r="EQ97" s="304"/>
      <c r="ER97" s="304"/>
      <c r="ES97" s="304"/>
      <c r="ET97" s="304"/>
      <c r="EU97" s="304"/>
      <c r="EV97" s="304"/>
      <c r="EW97" s="304"/>
      <c r="EX97" s="304"/>
      <c r="EY97" s="304"/>
      <c r="EZ97" s="304"/>
      <c r="FA97" s="304"/>
      <c r="FB97" s="304"/>
      <c r="FC97" s="304"/>
      <c r="FD97" s="304"/>
      <c r="FE97" s="304"/>
      <c r="FF97" s="304"/>
      <c r="FG97" s="304"/>
      <c r="FH97" s="304"/>
      <c r="FI97" s="304"/>
      <c r="FJ97" s="304"/>
      <c r="FK97" s="304"/>
      <c r="FL97" s="304"/>
      <c r="FM97" s="304"/>
      <c r="FN97" s="304"/>
      <c r="FO97" s="304"/>
      <c r="FP97" s="304"/>
      <c r="FQ97" s="304"/>
      <c r="FR97" s="304"/>
      <c r="FS97" s="304"/>
      <c r="FT97" s="304"/>
      <c r="FU97" s="304"/>
      <c r="FV97" s="304"/>
      <c r="FW97" s="304"/>
      <c r="FX97" s="304"/>
      <c r="FY97" s="304"/>
      <c r="FZ97" s="304"/>
      <c r="GA97" s="304"/>
      <c r="GB97" s="304"/>
      <c r="GC97" s="304"/>
      <c r="GD97" s="304"/>
      <c r="GE97" s="304"/>
      <c r="GF97" s="304"/>
      <c r="GG97" s="304"/>
      <c r="GH97" s="304"/>
      <c r="GI97" s="304"/>
      <c r="GJ97" s="304"/>
      <c r="GK97" s="304"/>
      <c r="GL97" s="304"/>
      <c r="GM97" s="304"/>
      <c r="GN97" s="304"/>
      <c r="GO97" s="304"/>
      <c r="GP97" s="304"/>
      <c r="GQ97" s="304"/>
      <c r="GR97" s="304"/>
      <c r="GS97" s="304"/>
      <c r="GT97" s="304"/>
      <c r="GU97" s="304"/>
      <c r="GV97" s="304"/>
      <c r="GW97" s="304"/>
      <c r="GX97" s="304"/>
      <c r="GY97" s="304"/>
      <c r="GZ97" s="304"/>
      <c r="HA97" s="304"/>
      <c r="HB97" s="304"/>
      <c r="HC97" s="304"/>
      <c r="HD97" s="304"/>
      <c r="HE97" s="304"/>
      <c r="HF97" s="304"/>
      <c r="HG97" s="304"/>
      <c r="HH97" s="304"/>
      <c r="HI97" s="304"/>
      <c r="HJ97" s="304"/>
      <c r="HK97" s="304"/>
      <c r="HL97" s="304"/>
      <c r="HM97" s="304"/>
      <c r="HN97" s="304"/>
      <c r="HO97" s="304"/>
      <c r="HP97" s="304"/>
      <c r="HQ97" s="304"/>
      <c r="HR97" s="304"/>
      <c r="HS97" s="251"/>
      <c r="HT97" s="251"/>
      <c r="HU97" s="251"/>
      <c r="HV97" s="251"/>
      <c r="HW97" s="251"/>
      <c r="HX97" s="251"/>
      <c r="HY97" s="251"/>
      <c r="HZ97" s="251"/>
      <c r="IA97" s="251"/>
      <c r="IB97" s="251"/>
      <c r="IC97" s="251"/>
      <c r="ID97" s="251"/>
      <c r="IE97" s="251"/>
      <c r="IF97" s="251"/>
      <c r="IG97" s="251"/>
      <c r="IH97" s="251"/>
      <c r="II97" s="251"/>
      <c r="IJ97" s="251"/>
      <c r="IK97" s="251"/>
      <c r="IL97" s="251"/>
    </row>
    <row r="98" s="247" customFormat="1" ht="45" customHeight="1" spans="1:246">
      <c r="A98" s="271" t="s">
        <v>182</v>
      </c>
      <c r="B98" s="269"/>
      <c r="C98" s="269"/>
      <c r="D98" s="269"/>
      <c r="E98" s="269"/>
      <c r="F98" s="269"/>
      <c r="G98" s="269"/>
      <c r="H98" s="269"/>
      <c r="I98" s="269"/>
      <c r="J98" s="289">
        <f t="shared" si="10"/>
        <v>26255.9966684</v>
      </c>
      <c r="K98" s="289">
        <f t="shared" ref="K98:L98" si="12">K99+K100+K101+K102+K103</f>
        <v>19497.1861684</v>
      </c>
      <c r="L98" s="289">
        <f t="shared" si="12"/>
        <v>6758.8105</v>
      </c>
      <c r="M98" s="291"/>
      <c r="N98" s="291"/>
      <c r="O98" s="291"/>
      <c r="P98" s="293" t="s">
        <v>183</v>
      </c>
      <c r="Q98" s="269"/>
      <c r="R98" s="303" t="e">
        <f>J96-#REF!-K96-L96</f>
        <v>#REF!</v>
      </c>
      <c r="S98" s="304"/>
      <c r="T98" s="304"/>
      <c r="U98" s="304"/>
      <c r="V98" s="304"/>
      <c r="W98" s="304"/>
      <c r="X98" s="304"/>
      <c r="Y98" s="304"/>
      <c r="Z98" s="304"/>
      <c r="AA98" s="304"/>
      <c r="AB98" s="306"/>
      <c r="AC98" s="306"/>
      <c r="AD98" s="306"/>
      <c r="AE98" s="306"/>
      <c r="AF98" s="306"/>
      <c r="AG98" s="304"/>
      <c r="AH98" s="304"/>
      <c r="AI98" s="304"/>
      <c r="AJ98" s="304"/>
      <c r="AK98" s="304"/>
      <c r="AL98" s="304"/>
      <c r="AM98" s="304"/>
      <c r="AN98" s="304"/>
      <c r="AO98" s="304"/>
      <c r="AP98" s="304"/>
      <c r="AQ98" s="304"/>
      <c r="AR98" s="304"/>
      <c r="AS98" s="304"/>
      <c r="AT98" s="304"/>
      <c r="AU98" s="304"/>
      <c r="AV98" s="304"/>
      <c r="AW98" s="304"/>
      <c r="AX98" s="304"/>
      <c r="AY98" s="304"/>
      <c r="AZ98" s="304"/>
      <c r="BA98" s="304"/>
      <c r="BB98" s="304"/>
      <c r="BC98" s="304"/>
      <c r="BD98" s="304"/>
      <c r="BE98" s="304"/>
      <c r="BF98" s="304"/>
      <c r="BG98" s="304"/>
      <c r="BH98" s="304"/>
      <c r="BI98" s="304"/>
      <c r="BJ98" s="304"/>
      <c r="BK98" s="304"/>
      <c r="BL98" s="304"/>
      <c r="BM98" s="304"/>
      <c r="BN98" s="304"/>
      <c r="BO98" s="304"/>
      <c r="BP98" s="304"/>
      <c r="BQ98" s="304"/>
      <c r="BR98" s="304"/>
      <c r="BS98" s="304"/>
      <c r="BT98" s="304"/>
      <c r="BU98" s="304"/>
      <c r="BV98" s="304"/>
      <c r="BW98" s="304"/>
      <c r="BX98" s="304"/>
      <c r="BY98" s="304"/>
      <c r="BZ98" s="304"/>
      <c r="CA98" s="304"/>
      <c r="CB98" s="304"/>
      <c r="CC98" s="304"/>
      <c r="CD98" s="304"/>
      <c r="CE98" s="304"/>
      <c r="CF98" s="304"/>
      <c r="CG98" s="304"/>
      <c r="CH98" s="304"/>
      <c r="CI98" s="304"/>
      <c r="CJ98" s="304"/>
      <c r="CK98" s="304"/>
      <c r="CL98" s="304"/>
      <c r="CM98" s="304"/>
      <c r="CN98" s="304"/>
      <c r="CO98" s="304"/>
      <c r="CP98" s="304"/>
      <c r="CQ98" s="304"/>
      <c r="CR98" s="304"/>
      <c r="CS98" s="304"/>
      <c r="CT98" s="304"/>
      <c r="CU98" s="304"/>
      <c r="CV98" s="304"/>
      <c r="CW98" s="304"/>
      <c r="CX98" s="304"/>
      <c r="CY98" s="304"/>
      <c r="CZ98" s="304"/>
      <c r="DA98" s="304"/>
      <c r="DB98" s="304"/>
      <c r="DC98" s="304"/>
      <c r="DD98" s="304"/>
      <c r="DE98" s="304"/>
      <c r="DF98" s="304"/>
      <c r="DG98" s="304"/>
      <c r="DH98" s="304"/>
      <c r="DI98" s="304"/>
      <c r="DJ98" s="304"/>
      <c r="DK98" s="304"/>
      <c r="DL98" s="304"/>
      <c r="DM98" s="304"/>
      <c r="DN98" s="304"/>
      <c r="DO98" s="304"/>
      <c r="DP98" s="304"/>
      <c r="DQ98" s="304"/>
      <c r="DR98" s="304"/>
      <c r="DS98" s="304"/>
      <c r="DT98" s="304"/>
      <c r="DU98" s="304"/>
      <c r="DV98" s="304"/>
      <c r="DW98" s="304"/>
      <c r="DX98" s="304"/>
      <c r="DY98" s="304"/>
      <c r="DZ98" s="304"/>
      <c r="EA98" s="304"/>
      <c r="EB98" s="304"/>
      <c r="EC98" s="304"/>
      <c r="ED98" s="304"/>
      <c r="EE98" s="304"/>
      <c r="EF98" s="304"/>
      <c r="EG98" s="304"/>
      <c r="EH98" s="304"/>
      <c r="EI98" s="304"/>
      <c r="EJ98" s="304"/>
      <c r="EK98" s="304"/>
      <c r="EL98" s="304"/>
      <c r="EM98" s="304"/>
      <c r="EN98" s="304"/>
      <c r="EO98" s="304"/>
      <c r="EP98" s="304"/>
      <c r="EQ98" s="304"/>
      <c r="ER98" s="304"/>
      <c r="ES98" s="304"/>
      <c r="ET98" s="304"/>
      <c r="EU98" s="304"/>
      <c r="EV98" s="304"/>
      <c r="EW98" s="304"/>
      <c r="EX98" s="304"/>
      <c r="EY98" s="304"/>
      <c r="EZ98" s="304"/>
      <c r="FA98" s="304"/>
      <c r="FB98" s="304"/>
      <c r="FC98" s="304"/>
      <c r="FD98" s="304"/>
      <c r="FE98" s="304"/>
      <c r="FF98" s="304"/>
      <c r="FG98" s="304"/>
      <c r="FH98" s="304"/>
      <c r="FI98" s="304"/>
      <c r="FJ98" s="304"/>
      <c r="FK98" s="304"/>
      <c r="FL98" s="304"/>
      <c r="FM98" s="304"/>
      <c r="FN98" s="304"/>
      <c r="FO98" s="304"/>
      <c r="FP98" s="304"/>
      <c r="FQ98" s="304"/>
      <c r="FR98" s="304"/>
      <c r="FS98" s="304"/>
      <c r="FT98" s="304"/>
      <c r="FU98" s="304"/>
      <c r="FV98" s="304"/>
      <c r="FW98" s="304"/>
      <c r="FX98" s="304"/>
      <c r="FY98" s="304"/>
      <c r="FZ98" s="304"/>
      <c r="GA98" s="304"/>
      <c r="GB98" s="304"/>
      <c r="GC98" s="304"/>
      <c r="GD98" s="304"/>
      <c r="GE98" s="304"/>
      <c r="GF98" s="304"/>
      <c r="GG98" s="304"/>
      <c r="GH98" s="304"/>
      <c r="GI98" s="304"/>
      <c r="GJ98" s="304"/>
      <c r="GK98" s="304"/>
      <c r="GL98" s="304"/>
      <c r="GM98" s="304"/>
      <c r="GN98" s="304"/>
      <c r="GO98" s="304"/>
      <c r="GP98" s="304"/>
      <c r="GQ98" s="304"/>
      <c r="GR98" s="304"/>
      <c r="GS98" s="304"/>
      <c r="GT98" s="304"/>
      <c r="GU98" s="304"/>
      <c r="GV98" s="304"/>
      <c r="GW98" s="304"/>
      <c r="GX98" s="304"/>
      <c r="GY98" s="304"/>
      <c r="GZ98" s="304"/>
      <c r="HA98" s="304"/>
      <c r="HB98" s="304"/>
      <c r="HC98" s="304"/>
      <c r="HD98" s="304"/>
      <c r="HE98" s="304"/>
      <c r="HF98" s="304"/>
      <c r="HG98" s="304"/>
      <c r="HH98" s="304"/>
      <c r="HI98" s="304"/>
      <c r="HJ98" s="304"/>
      <c r="HK98" s="304"/>
      <c r="HL98" s="304"/>
      <c r="HM98" s="304"/>
      <c r="HN98" s="304"/>
      <c r="HO98" s="304"/>
      <c r="HP98" s="304"/>
      <c r="HQ98" s="304"/>
      <c r="HR98" s="304"/>
      <c r="HS98" s="251"/>
      <c r="HT98" s="251"/>
      <c r="HU98" s="251"/>
      <c r="HV98" s="251"/>
      <c r="HW98" s="251"/>
      <c r="HX98" s="251"/>
      <c r="HY98" s="251"/>
      <c r="HZ98" s="251"/>
      <c r="IA98" s="251"/>
      <c r="IB98" s="251"/>
      <c r="IC98" s="251"/>
      <c r="ID98" s="251"/>
      <c r="IE98" s="251"/>
      <c r="IF98" s="251"/>
      <c r="IG98" s="251"/>
      <c r="IH98" s="251"/>
      <c r="II98" s="251"/>
      <c r="IJ98" s="251"/>
      <c r="IK98" s="251"/>
      <c r="IL98" s="251"/>
    </row>
    <row r="99" s="247" customFormat="1" ht="60" customHeight="1" spans="1:246">
      <c r="A99" s="272" t="s">
        <v>184</v>
      </c>
      <c r="B99" s="269" t="s">
        <v>36</v>
      </c>
      <c r="C99" s="269" t="s">
        <v>87</v>
      </c>
      <c r="D99" s="269">
        <f>E99+F99</f>
        <v>30.3</v>
      </c>
      <c r="E99" s="269">
        <v>30.3</v>
      </c>
      <c r="F99" s="269"/>
      <c r="G99" s="269" t="s">
        <v>185</v>
      </c>
      <c r="H99" s="269"/>
      <c r="I99" s="269">
        <v>5692</v>
      </c>
      <c r="J99" s="289">
        <f t="shared" si="10"/>
        <v>754.3868</v>
      </c>
      <c r="K99" s="289">
        <v>754.3868</v>
      </c>
      <c r="L99" s="289"/>
      <c r="M99" s="290"/>
      <c r="N99" s="290" t="s">
        <v>28</v>
      </c>
      <c r="O99" s="291"/>
      <c r="P99" s="293" t="s">
        <v>183</v>
      </c>
      <c r="Q99" s="269"/>
      <c r="R99" s="303" t="e">
        <f>#REF!-#REF!-#REF!-#REF!</f>
        <v>#REF!</v>
      </c>
      <c r="S99" s="304"/>
      <c r="T99" s="304"/>
      <c r="U99" s="304"/>
      <c r="V99" s="304"/>
      <c r="W99" s="304"/>
      <c r="X99" s="304"/>
      <c r="Y99" s="304"/>
      <c r="Z99" s="304"/>
      <c r="AA99" s="304"/>
      <c r="AB99" s="306"/>
      <c r="AC99" s="306"/>
      <c r="AD99" s="254"/>
      <c r="AE99" s="306"/>
      <c r="AF99" s="306"/>
      <c r="AG99" s="306"/>
      <c r="AH99" s="306"/>
      <c r="AI99" s="306"/>
      <c r="AJ99" s="306"/>
      <c r="AK99" s="306"/>
      <c r="AL99" s="306"/>
      <c r="AM99" s="306"/>
      <c r="AN99" s="306"/>
      <c r="AO99" s="306"/>
      <c r="AP99" s="306"/>
      <c r="AQ99" s="306"/>
      <c r="AR99" s="306"/>
      <c r="AS99" s="304"/>
      <c r="AT99" s="304"/>
      <c r="AU99" s="304"/>
      <c r="AV99" s="304"/>
      <c r="AW99" s="304"/>
      <c r="AX99" s="304"/>
      <c r="AY99" s="304"/>
      <c r="AZ99" s="304"/>
      <c r="BA99" s="304"/>
      <c r="BB99" s="304"/>
      <c r="BC99" s="304"/>
      <c r="BD99" s="304"/>
      <c r="BE99" s="304"/>
      <c r="BF99" s="304"/>
      <c r="BG99" s="304"/>
      <c r="BH99" s="304"/>
      <c r="BI99" s="304"/>
      <c r="BJ99" s="304"/>
      <c r="BK99" s="304"/>
      <c r="BL99" s="304"/>
      <c r="BM99" s="304"/>
      <c r="BN99" s="304"/>
      <c r="BO99" s="304"/>
      <c r="BP99" s="304"/>
      <c r="BQ99" s="304"/>
      <c r="BR99" s="304"/>
      <c r="BS99" s="304"/>
      <c r="BT99" s="304"/>
      <c r="BU99" s="304"/>
      <c r="BV99" s="304"/>
      <c r="BW99" s="304"/>
      <c r="BX99" s="304"/>
      <c r="BY99" s="304"/>
      <c r="BZ99" s="304"/>
      <c r="CA99" s="304"/>
      <c r="CB99" s="304"/>
      <c r="CC99" s="304"/>
      <c r="CD99" s="304"/>
      <c r="CE99" s="304"/>
      <c r="CF99" s="304"/>
      <c r="CG99" s="304"/>
      <c r="CH99" s="304"/>
      <c r="CI99" s="304"/>
      <c r="CJ99" s="304"/>
      <c r="CK99" s="304"/>
      <c r="CL99" s="304"/>
      <c r="CM99" s="304"/>
      <c r="CN99" s="304"/>
      <c r="CO99" s="304"/>
      <c r="CP99" s="304"/>
      <c r="CQ99" s="304"/>
      <c r="CR99" s="304"/>
      <c r="CS99" s="304"/>
      <c r="CT99" s="304"/>
      <c r="CU99" s="304"/>
      <c r="CV99" s="304"/>
      <c r="CW99" s="304"/>
      <c r="CX99" s="304"/>
      <c r="CY99" s="304"/>
      <c r="CZ99" s="304"/>
      <c r="DA99" s="304"/>
      <c r="DB99" s="304"/>
      <c r="DC99" s="304"/>
      <c r="DD99" s="304"/>
      <c r="DE99" s="304"/>
      <c r="DF99" s="304"/>
      <c r="DG99" s="304"/>
      <c r="DH99" s="304"/>
      <c r="DI99" s="304"/>
      <c r="DJ99" s="304"/>
      <c r="DK99" s="304"/>
      <c r="DL99" s="304"/>
      <c r="DM99" s="304"/>
      <c r="DN99" s="304"/>
      <c r="DO99" s="304"/>
      <c r="DP99" s="304"/>
      <c r="DQ99" s="304"/>
      <c r="DR99" s="304"/>
      <c r="DS99" s="304"/>
      <c r="DT99" s="304"/>
      <c r="DU99" s="304"/>
      <c r="DV99" s="304"/>
      <c r="DW99" s="304"/>
      <c r="DX99" s="304"/>
      <c r="DY99" s="304"/>
      <c r="DZ99" s="304"/>
      <c r="EA99" s="304"/>
      <c r="EB99" s="304"/>
      <c r="EC99" s="304"/>
      <c r="ED99" s="304"/>
      <c r="EE99" s="304"/>
      <c r="EF99" s="304"/>
      <c r="EG99" s="304"/>
      <c r="EH99" s="304"/>
      <c r="EI99" s="304"/>
      <c r="EJ99" s="304"/>
      <c r="EK99" s="304"/>
      <c r="EL99" s="304"/>
      <c r="EM99" s="304"/>
      <c r="EN99" s="304"/>
      <c r="EO99" s="304"/>
      <c r="EP99" s="304"/>
      <c r="EQ99" s="304"/>
      <c r="ER99" s="304"/>
      <c r="ES99" s="304"/>
      <c r="ET99" s="304"/>
      <c r="EU99" s="304"/>
      <c r="EV99" s="304"/>
      <c r="EW99" s="304"/>
      <c r="EX99" s="304"/>
      <c r="EY99" s="304"/>
      <c r="EZ99" s="304"/>
      <c r="FA99" s="304"/>
      <c r="FB99" s="304"/>
      <c r="FC99" s="304"/>
      <c r="FD99" s="304"/>
      <c r="FE99" s="304"/>
      <c r="FF99" s="304"/>
      <c r="FG99" s="304"/>
      <c r="FH99" s="304"/>
      <c r="FI99" s="304"/>
      <c r="FJ99" s="304"/>
      <c r="FK99" s="304"/>
      <c r="FL99" s="304"/>
      <c r="FM99" s="304"/>
      <c r="FN99" s="304"/>
      <c r="FO99" s="304"/>
      <c r="FP99" s="304"/>
      <c r="FQ99" s="304"/>
      <c r="FR99" s="304"/>
      <c r="FS99" s="304"/>
      <c r="FT99" s="304"/>
      <c r="FU99" s="304"/>
      <c r="FV99" s="304"/>
      <c r="FW99" s="304"/>
      <c r="FX99" s="304"/>
      <c r="FY99" s="304"/>
      <c r="FZ99" s="304"/>
      <c r="GA99" s="304"/>
      <c r="GB99" s="304"/>
      <c r="GC99" s="304"/>
      <c r="GD99" s="304"/>
      <c r="GE99" s="304"/>
      <c r="GF99" s="304"/>
      <c r="GG99" s="304"/>
      <c r="GH99" s="304"/>
      <c r="GI99" s="304"/>
      <c r="GJ99" s="304"/>
      <c r="GK99" s="304"/>
      <c r="GL99" s="304"/>
      <c r="GM99" s="304"/>
      <c r="GN99" s="304"/>
      <c r="GO99" s="304"/>
      <c r="GP99" s="304"/>
      <c r="GQ99" s="304"/>
      <c r="GR99" s="304"/>
      <c r="GS99" s="304"/>
      <c r="GT99" s="304"/>
      <c r="GU99" s="304"/>
      <c r="GV99" s="304"/>
      <c r="GW99" s="304"/>
      <c r="GX99" s="304"/>
      <c r="GY99" s="304"/>
      <c r="GZ99" s="304"/>
      <c r="HA99" s="304"/>
      <c r="HB99" s="304"/>
      <c r="HC99" s="304"/>
      <c r="HD99" s="304"/>
      <c r="HE99" s="304"/>
      <c r="HF99" s="304"/>
      <c r="HG99" s="304"/>
      <c r="HH99" s="304"/>
      <c r="HI99" s="304"/>
      <c r="HJ99" s="304"/>
      <c r="HK99" s="304"/>
      <c r="HL99" s="304"/>
      <c r="HM99" s="304"/>
      <c r="HN99" s="304"/>
      <c r="HO99" s="304"/>
      <c r="HP99" s="304"/>
      <c r="HQ99" s="304"/>
      <c r="HR99" s="304"/>
      <c r="HS99" s="251"/>
      <c r="HT99" s="251"/>
      <c r="HU99" s="251"/>
      <c r="HV99" s="251"/>
      <c r="HW99" s="251"/>
      <c r="HX99" s="251"/>
      <c r="HY99" s="251"/>
      <c r="HZ99" s="251"/>
      <c r="IA99" s="251"/>
      <c r="IB99" s="251"/>
      <c r="IC99" s="251"/>
      <c r="ID99" s="251"/>
      <c r="IE99" s="251"/>
      <c r="IF99" s="251"/>
      <c r="IG99" s="251"/>
      <c r="IH99" s="251"/>
      <c r="II99" s="251"/>
      <c r="IJ99" s="251"/>
      <c r="IK99" s="251"/>
      <c r="IL99" s="251"/>
    </row>
    <row r="100" s="250" customFormat="1" ht="45" customHeight="1" spans="1:246">
      <c r="A100" s="272" t="s">
        <v>186</v>
      </c>
      <c r="B100" s="269" t="s">
        <v>36</v>
      </c>
      <c r="C100" s="269" t="s">
        <v>87</v>
      </c>
      <c r="D100" s="269">
        <v>189.263</v>
      </c>
      <c r="E100" s="269"/>
      <c r="F100" s="269"/>
      <c r="G100" s="269" t="s">
        <v>187</v>
      </c>
      <c r="H100" s="269"/>
      <c r="I100" s="269"/>
      <c r="J100" s="289">
        <f t="shared" si="10"/>
        <v>0</v>
      </c>
      <c r="K100" s="289"/>
      <c r="L100" s="289"/>
      <c r="M100" s="290" t="s">
        <v>28</v>
      </c>
      <c r="N100" s="291"/>
      <c r="O100" s="291"/>
      <c r="P100" s="293" t="s">
        <v>183</v>
      </c>
      <c r="Q100" s="269"/>
      <c r="R100" s="303" t="e">
        <f>J97-#REF!-K97-L97</f>
        <v>#REF!</v>
      </c>
      <c r="S100" s="246"/>
      <c r="T100" s="246"/>
      <c r="U100" s="246"/>
      <c r="V100" s="246"/>
      <c r="W100" s="246"/>
      <c r="X100" s="246"/>
      <c r="Y100" s="246"/>
      <c r="Z100" s="246"/>
      <c r="AA100" s="246"/>
      <c r="AB100" s="306"/>
      <c r="AC100" s="306"/>
      <c r="AD100" s="306"/>
      <c r="AE100" s="254"/>
      <c r="AF100" s="254"/>
      <c r="AG100" s="306"/>
      <c r="AH100" s="306"/>
      <c r="AI100" s="306"/>
      <c r="AJ100" s="306"/>
      <c r="AK100" s="306"/>
      <c r="AL100" s="306"/>
      <c r="AM100" s="306"/>
      <c r="AN100" s="306"/>
      <c r="AO100" s="306"/>
      <c r="AP100" s="306"/>
      <c r="AQ100" s="306"/>
      <c r="AR100" s="306"/>
      <c r="AS100" s="306"/>
      <c r="AT100" s="306"/>
      <c r="AU100" s="306"/>
      <c r="AV100" s="306"/>
      <c r="AW100" s="306"/>
      <c r="AX100" s="306"/>
      <c r="AY100" s="306"/>
      <c r="AZ100" s="306"/>
      <c r="BA100" s="306"/>
      <c r="BB100" s="306"/>
      <c r="BC100" s="306"/>
      <c r="BD100" s="306"/>
      <c r="BE100" s="306"/>
      <c r="BF100" s="306"/>
      <c r="BG100" s="306"/>
      <c r="BH100" s="306"/>
      <c r="BI100" s="306"/>
      <c r="BJ100" s="306"/>
      <c r="BK100" s="306"/>
      <c r="BL100" s="306"/>
      <c r="BM100" s="306"/>
      <c r="BN100" s="306"/>
      <c r="BO100" s="306"/>
      <c r="BP100" s="306"/>
      <c r="BQ100" s="306"/>
      <c r="BR100" s="306"/>
      <c r="BS100" s="306"/>
      <c r="BT100" s="306"/>
      <c r="BU100" s="306"/>
      <c r="BV100" s="306"/>
      <c r="BW100" s="306"/>
      <c r="BX100" s="306"/>
      <c r="BY100" s="306"/>
      <c r="BZ100" s="306"/>
      <c r="CA100" s="306"/>
      <c r="CB100" s="306"/>
      <c r="CC100" s="306"/>
      <c r="CD100" s="306"/>
      <c r="CE100" s="306"/>
      <c r="CF100" s="306"/>
      <c r="CG100" s="306"/>
      <c r="CH100" s="306"/>
      <c r="CI100" s="306"/>
      <c r="CJ100" s="306"/>
      <c r="CK100" s="306"/>
      <c r="CL100" s="306"/>
      <c r="CM100" s="306"/>
      <c r="CN100" s="306"/>
      <c r="CO100" s="306"/>
      <c r="CP100" s="306"/>
      <c r="CQ100" s="306"/>
      <c r="CR100" s="306"/>
      <c r="CS100" s="306"/>
      <c r="CT100" s="306"/>
      <c r="CU100" s="306"/>
      <c r="CV100" s="306"/>
      <c r="CW100" s="306"/>
      <c r="CX100" s="306"/>
      <c r="CY100" s="306"/>
      <c r="CZ100" s="306"/>
      <c r="DA100" s="306"/>
      <c r="DB100" s="306"/>
      <c r="DC100" s="306"/>
      <c r="DD100" s="306"/>
      <c r="DE100" s="306"/>
      <c r="DF100" s="306"/>
      <c r="DG100" s="306"/>
      <c r="DH100" s="306"/>
      <c r="DI100" s="306"/>
      <c r="DJ100" s="306"/>
      <c r="DK100" s="306"/>
      <c r="DL100" s="306"/>
      <c r="DM100" s="306"/>
      <c r="DN100" s="306"/>
      <c r="DO100" s="306"/>
      <c r="DP100" s="306"/>
      <c r="DQ100" s="306"/>
      <c r="DR100" s="306"/>
      <c r="DS100" s="306"/>
      <c r="DT100" s="306"/>
      <c r="DU100" s="306"/>
      <c r="DV100" s="306"/>
      <c r="DW100" s="306"/>
      <c r="DX100" s="306"/>
      <c r="DY100" s="306"/>
      <c r="DZ100" s="306"/>
      <c r="EA100" s="306"/>
      <c r="EB100" s="306"/>
      <c r="EC100" s="306"/>
      <c r="ED100" s="306"/>
      <c r="EE100" s="306"/>
      <c r="EF100" s="306"/>
      <c r="EG100" s="306"/>
      <c r="EH100" s="306"/>
      <c r="EI100" s="306"/>
      <c r="EJ100" s="306"/>
      <c r="EK100" s="306"/>
      <c r="EL100" s="306"/>
      <c r="EM100" s="306"/>
      <c r="EN100" s="306"/>
      <c r="EO100" s="306"/>
      <c r="EP100" s="306"/>
      <c r="EQ100" s="306"/>
      <c r="ER100" s="306"/>
      <c r="ES100" s="306"/>
      <c r="ET100" s="306"/>
      <c r="EU100" s="306"/>
      <c r="EV100" s="306"/>
      <c r="EW100" s="306"/>
      <c r="EX100" s="306"/>
      <c r="EY100" s="306"/>
      <c r="EZ100" s="306"/>
      <c r="FA100" s="306"/>
      <c r="FB100" s="306"/>
      <c r="FC100" s="306"/>
      <c r="FD100" s="306"/>
      <c r="FE100" s="306"/>
      <c r="FF100" s="306"/>
      <c r="FG100" s="306"/>
      <c r="FH100" s="306"/>
      <c r="FI100" s="306"/>
      <c r="FJ100" s="306"/>
      <c r="FK100" s="306"/>
      <c r="FL100" s="306"/>
      <c r="FM100" s="306"/>
      <c r="FN100" s="306"/>
      <c r="FO100" s="306"/>
      <c r="FP100" s="306"/>
      <c r="FQ100" s="306"/>
      <c r="FR100" s="306"/>
      <c r="FS100" s="306"/>
      <c r="FT100" s="306"/>
      <c r="FU100" s="306"/>
      <c r="FV100" s="306"/>
      <c r="FW100" s="306"/>
      <c r="FX100" s="306"/>
      <c r="FY100" s="306"/>
      <c r="FZ100" s="306"/>
      <c r="GA100" s="306"/>
      <c r="GB100" s="306"/>
      <c r="GC100" s="306"/>
      <c r="GD100" s="306"/>
      <c r="GE100" s="306"/>
      <c r="GF100" s="306"/>
      <c r="GG100" s="306"/>
      <c r="GH100" s="306"/>
      <c r="GI100" s="306"/>
      <c r="GJ100" s="306"/>
      <c r="GK100" s="306"/>
      <c r="GL100" s="306"/>
      <c r="GM100" s="306"/>
      <c r="GN100" s="306"/>
      <c r="GO100" s="306"/>
      <c r="GP100" s="306"/>
      <c r="GQ100" s="306"/>
      <c r="GR100" s="306"/>
      <c r="GS100" s="306"/>
      <c r="GT100" s="306"/>
      <c r="GU100" s="306"/>
      <c r="GV100" s="306"/>
      <c r="GW100" s="306"/>
      <c r="GX100" s="306"/>
      <c r="GY100" s="306"/>
      <c r="GZ100" s="306"/>
      <c r="HA100" s="306"/>
      <c r="HB100" s="306"/>
      <c r="HC100" s="306"/>
      <c r="HD100" s="306"/>
      <c r="HE100" s="306"/>
      <c r="HF100" s="306"/>
      <c r="HG100" s="306"/>
      <c r="HH100" s="306"/>
      <c r="HI100" s="306"/>
      <c r="HJ100" s="306"/>
      <c r="HK100" s="306"/>
      <c r="HL100" s="306"/>
      <c r="HM100" s="306"/>
      <c r="HN100" s="306"/>
      <c r="HO100" s="306"/>
      <c r="HP100" s="306"/>
      <c r="HQ100" s="306"/>
      <c r="HR100" s="306"/>
      <c r="HS100" s="251"/>
      <c r="HT100" s="251"/>
      <c r="HU100" s="251"/>
      <c r="HV100" s="251"/>
      <c r="HW100" s="251"/>
      <c r="HX100" s="251"/>
      <c r="HY100" s="251"/>
      <c r="HZ100" s="251"/>
      <c r="IA100" s="251"/>
      <c r="IB100" s="251"/>
      <c r="IC100" s="251"/>
      <c r="ID100" s="251"/>
      <c r="IE100" s="251"/>
      <c r="IF100" s="251"/>
      <c r="IG100" s="251"/>
      <c r="IH100" s="251"/>
      <c r="II100" s="251"/>
      <c r="IJ100" s="251"/>
      <c r="IK100" s="251"/>
      <c r="IL100" s="251"/>
    </row>
    <row r="101" s="250" customFormat="1" ht="45" customHeight="1" spans="1:246">
      <c r="A101" s="272" t="s">
        <v>188</v>
      </c>
      <c r="B101" s="269" t="s">
        <v>36</v>
      </c>
      <c r="C101" s="269" t="s">
        <v>87</v>
      </c>
      <c r="D101" s="269">
        <f>E101</f>
        <v>619.565</v>
      </c>
      <c r="E101" s="269">
        <v>619.565</v>
      </c>
      <c r="F101" s="269"/>
      <c r="G101" s="269" t="s">
        <v>189</v>
      </c>
      <c r="H101" s="269"/>
      <c r="I101" s="269"/>
      <c r="J101" s="289">
        <f t="shared" si="10"/>
        <v>14739.6082164</v>
      </c>
      <c r="K101" s="289">
        <v>14739.6082164</v>
      </c>
      <c r="L101" s="289"/>
      <c r="M101" s="290"/>
      <c r="N101" s="290" t="s">
        <v>28</v>
      </c>
      <c r="O101" s="291"/>
      <c r="P101" s="293" t="s">
        <v>183</v>
      </c>
      <c r="Q101" s="269"/>
      <c r="R101" s="303" t="e">
        <f>J98-#REF!-K98-L98</f>
        <v>#REF!</v>
      </c>
      <c r="S101" s="304"/>
      <c r="T101" s="304"/>
      <c r="U101" s="304"/>
      <c r="V101" s="304"/>
      <c r="W101" s="304"/>
      <c r="X101" s="304"/>
      <c r="Y101" s="304"/>
      <c r="Z101" s="304"/>
      <c r="AA101" s="306"/>
      <c r="AB101" s="304"/>
      <c r="AC101" s="304"/>
      <c r="AD101" s="306"/>
      <c r="AE101" s="306"/>
      <c r="AF101" s="306"/>
      <c r="AG101" s="306"/>
      <c r="AH101" s="306"/>
      <c r="AI101" s="306"/>
      <c r="AJ101" s="306"/>
      <c r="AK101" s="306"/>
      <c r="AL101" s="306"/>
      <c r="AM101" s="306"/>
      <c r="AN101" s="306"/>
      <c r="AO101" s="306"/>
      <c r="AP101" s="306"/>
      <c r="AQ101" s="306"/>
      <c r="AR101" s="306"/>
      <c r="AS101" s="306"/>
      <c r="AT101" s="306"/>
      <c r="AU101" s="306"/>
      <c r="AV101" s="306"/>
      <c r="AW101" s="306"/>
      <c r="AX101" s="306"/>
      <c r="AY101" s="306"/>
      <c r="AZ101" s="306"/>
      <c r="BA101" s="306"/>
      <c r="BB101" s="306"/>
      <c r="BC101" s="306"/>
      <c r="BD101" s="306"/>
      <c r="BE101" s="306"/>
      <c r="BF101" s="306"/>
      <c r="BG101" s="306"/>
      <c r="BH101" s="306"/>
      <c r="BI101" s="306"/>
      <c r="BJ101" s="306"/>
      <c r="BK101" s="306"/>
      <c r="BL101" s="306"/>
      <c r="BM101" s="306"/>
      <c r="BN101" s="306"/>
      <c r="BO101" s="306"/>
      <c r="BP101" s="306"/>
      <c r="BQ101" s="306"/>
      <c r="BR101" s="306"/>
      <c r="BS101" s="306"/>
      <c r="BT101" s="306"/>
      <c r="BU101" s="306"/>
      <c r="BV101" s="306"/>
      <c r="BW101" s="306"/>
      <c r="BX101" s="306"/>
      <c r="BY101" s="306"/>
      <c r="BZ101" s="306"/>
      <c r="CA101" s="306"/>
      <c r="CB101" s="306"/>
      <c r="CC101" s="306"/>
      <c r="CD101" s="306"/>
      <c r="CE101" s="306"/>
      <c r="CF101" s="306"/>
      <c r="CG101" s="306"/>
      <c r="CH101" s="306"/>
      <c r="CI101" s="306"/>
      <c r="CJ101" s="306"/>
      <c r="CK101" s="306"/>
      <c r="CL101" s="306"/>
      <c r="CM101" s="306"/>
      <c r="CN101" s="306"/>
      <c r="CO101" s="306"/>
      <c r="CP101" s="306"/>
      <c r="CQ101" s="306"/>
      <c r="CR101" s="306"/>
      <c r="CS101" s="306"/>
      <c r="CT101" s="306"/>
      <c r="CU101" s="306"/>
      <c r="CV101" s="306"/>
      <c r="CW101" s="306"/>
      <c r="CX101" s="306"/>
      <c r="CY101" s="306"/>
      <c r="CZ101" s="306"/>
      <c r="DA101" s="306"/>
      <c r="DB101" s="306"/>
      <c r="DC101" s="306"/>
      <c r="DD101" s="306"/>
      <c r="DE101" s="306"/>
      <c r="DF101" s="306"/>
      <c r="DG101" s="306"/>
      <c r="DH101" s="306"/>
      <c r="DI101" s="306"/>
      <c r="DJ101" s="306"/>
      <c r="DK101" s="306"/>
      <c r="DL101" s="306"/>
      <c r="DM101" s="306"/>
      <c r="DN101" s="306"/>
      <c r="DO101" s="306"/>
      <c r="DP101" s="306"/>
      <c r="DQ101" s="306"/>
      <c r="DR101" s="306"/>
      <c r="DS101" s="306"/>
      <c r="DT101" s="306"/>
      <c r="DU101" s="306"/>
      <c r="DV101" s="306"/>
      <c r="DW101" s="306"/>
      <c r="DX101" s="306"/>
      <c r="DY101" s="306"/>
      <c r="DZ101" s="306"/>
      <c r="EA101" s="306"/>
      <c r="EB101" s="306"/>
      <c r="EC101" s="306"/>
      <c r="ED101" s="306"/>
      <c r="EE101" s="306"/>
      <c r="EF101" s="306"/>
      <c r="EG101" s="306"/>
      <c r="EH101" s="306"/>
      <c r="EI101" s="306"/>
      <c r="EJ101" s="306"/>
      <c r="EK101" s="306"/>
      <c r="EL101" s="306"/>
      <c r="EM101" s="306"/>
      <c r="EN101" s="306"/>
      <c r="EO101" s="306"/>
      <c r="EP101" s="306"/>
      <c r="EQ101" s="306"/>
      <c r="ER101" s="306"/>
      <c r="ES101" s="306"/>
      <c r="ET101" s="306"/>
      <c r="EU101" s="306"/>
      <c r="EV101" s="306"/>
      <c r="EW101" s="306"/>
      <c r="EX101" s="306"/>
      <c r="EY101" s="306"/>
      <c r="EZ101" s="306"/>
      <c r="FA101" s="306"/>
      <c r="FB101" s="306"/>
      <c r="FC101" s="306"/>
      <c r="FD101" s="306"/>
      <c r="FE101" s="306"/>
      <c r="FF101" s="306"/>
      <c r="FG101" s="306"/>
      <c r="FH101" s="306"/>
      <c r="FI101" s="306"/>
      <c r="FJ101" s="306"/>
      <c r="FK101" s="306"/>
      <c r="FL101" s="306"/>
      <c r="FM101" s="306"/>
      <c r="FN101" s="306"/>
      <c r="FO101" s="306"/>
      <c r="FP101" s="306"/>
      <c r="FQ101" s="306"/>
      <c r="FR101" s="306"/>
      <c r="FS101" s="306"/>
      <c r="FT101" s="306"/>
      <c r="FU101" s="306"/>
      <c r="FV101" s="306"/>
      <c r="FW101" s="306"/>
      <c r="FX101" s="306"/>
      <c r="FY101" s="306"/>
      <c r="FZ101" s="306"/>
      <c r="GA101" s="306"/>
      <c r="GB101" s="306"/>
      <c r="GC101" s="306"/>
      <c r="GD101" s="306"/>
      <c r="GE101" s="306"/>
      <c r="GF101" s="306"/>
      <c r="GG101" s="306"/>
      <c r="GH101" s="306"/>
      <c r="GI101" s="306"/>
      <c r="GJ101" s="306"/>
      <c r="GK101" s="306"/>
      <c r="GL101" s="306"/>
      <c r="GM101" s="306"/>
      <c r="GN101" s="306"/>
      <c r="GO101" s="306"/>
      <c r="GP101" s="306"/>
      <c r="GQ101" s="306"/>
      <c r="GR101" s="306"/>
      <c r="GS101" s="306"/>
      <c r="GT101" s="306"/>
      <c r="GU101" s="306"/>
      <c r="GV101" s="306"/>
      <c r="GW101" s="306"/>
      <c r="GX101" s="306"/>
      <c r="GY101" s="306"/>
      <c r="GZ101" s="306"/>
      <c r="HA101" s="306"/>
      <c r="HB101" s="306"/>
      <c r="HC101" s="306"/>
      <c r="HD101" s="306"/>
      <c r="HE101" s="306"/>
      <c r="HF101" s="306"/>
      <c r="HG101" s="306"/>
      <c r="HH101" s="306"/>
      <c r="HI101" s="306"/>
      <c r="HJ101" s="306"/>
      <c r="HK101" s="306"/>
      <c r="HL101" s="306"/>
      <c r="HM101" s="306"/>
      <c r="HN101" s="306"/>
      <c r="HO101" s="306"/>
      <c r="HP101" s="306"/>
      <c r="HQ101" s="306"/>
      <c r="HR101" s="306"/>
      <c r="HS101" s="251"/>
      <c r="HT101" s="251"/>
      <c r="HU101" s="251"/>
      <c r="HV101" s="251"/>
      <c r="HW101" s="251"/>
      <c r="HX101" s="251"/>
      <c r="HY101" s="251"/>
      <c r="HZ101" s="251"/>
      <c r="IA101" s="251"/>
      <c r="IB101" s="251"/>
      <c r="IC101" s="251"/>
      <c r="ID101" s="251"/>
      <c r="IE101" s="251"/>
      <c r="IF101" s="251"/>
      <c r="IG101" s="251"/>
      <c r="IH101" s="251"/>
      <c r="II101" s="251"/>
      <c r="IJ101" s="251"/>
      <c r="IK101" s="251"/>
      <c r="IL101" s="251"/>
    </row>
    <row r="102" s="250" customFormat="1" ht="45" customHeight="1" spans="1:246">
      <c r="A102" s="272" t="s">
        <v>190</v>
      </c>
      <c r="B102" s="269" t="s">
        <v>36</v>
      </c>
      <c r="C102" s="269" t="s">
        <v>87</v>
      </c>
      <c r="D102" s="269">
        <f>E102+F102</f>
        <v>468.7435</v>
      </c>
      <c r="E102" s="269">
        <v>187.507</v>
      </c>
      <c r="F102" s="269">
        <v>281.2365</v>
      </c>
      <c r="G102" s="269" t="s">
        <v>191</v>
      </c>
      <c r="H102" s="269"/>
      <c r="I102" s="269"/>
      <c r="J102" s="289">
        <f t="shared" si="10"/>
        <v>8203.015</v>
      </c>
      <c r="K102" s="289">
        <v>3281.2045</v>
      </c>
      <c r="L102" s="289">
        <v>4921.8105</v>
      </c>
      <c r="M102" s="291"/>
      <c r="N102" s="291"/>
      <c r="O102" s="290" t="s">
        <v>28</v>
      </c>
      <c r="P102" s="293" t="s">
        <v>183</v>
      </c>
      <c r="Q102" s="269"/>
      <c r="R102" s="303" t="e">
        <f>J99-#REF!-K99-L99</f>
        <v>#REF!</v>
      </c>
      <c r="S102" s="304"/>
      <c r="T102" s="304"/>
      <c r="U102" s="304"/>
      <c r="V102" s="304"/>
      <c r="W102" s="304"/>
      <c r="X102" s="304"/>
      <c r="Y102" s="304"/>
      <c r="Z102" s="304"/>
      <c r="AA102" s="304"/>
      <c r="AB102" s="304"/>
      <c r="AC102" s="304"/>
      <c r="AD102" s="306"/>
      <c r="AE102" s="306"/>
      <c r="AF102" s="306"/>
      <c r="AG102" s="254"/>
      <c r="AH102" s="254"/>
      <c r="AI102" s="254"/>
      <c r="AJ102" s="254"/>
      <c r="AK102" s="254"/>
      <c r="AL102" s="254"/>
      <c r="AM102" s="254"/>
      <c r="AN102" s="254"/>
      <c r="AO102" s="254"/>
      <c r="AP102" s="254"/>
      <c r="AQ102" s="254"/>
      <c r="AR102" s="254"/>
      <c r="AS102" s="306"/>
      <c r="AT102" s="306"/>
      <c r="AU102" s="306"/>
      <c r="AV102" s="306"/>
      <c r="AW102" s="306"/>
      <c r="AX102" s="306"/>
      <c r="AY102" s="306"/>
      <c r="AZ102" s="306"/>
      <c r="BA102" s="306"/>
      <c r="BB102" s="306"/>
      <c r="BC102" s="306"/>
      <c r="BD102" s="306"/>
      <c r="BE102" s="306"/>
      <c r="BF102" s="306"/>
      <c r="BG102" s="306"/>
      <c r="BH102" s="306"/>
      <c r="BI102" s="306"/>
      <c r="BJ102" s="306"/>
      <c r="BK102" s="306"/>
      <c r="BL102" s="306"/>
      <c r="BM102" s="306"/>
      <c r="BN102" s="306"/>
      <c r="BO102" s="306"/>
      <c r="BP102" s="306"/>
      <c r="BQ102" s="306"/>
      <c r="BR102" s="306"/>
      <c r="BS102" s="306"/>
      <c r="BT102" s="306"/>
      <c r="BU102" s="306"/>
      <c r="BV102" s="306"/>
      <c r="BW102" s="306"/>
      <c r="BX102" s="306"/>
      <c r="BY102" s="306"/>
      <c r="BZ102" s="306"/>
      <c r="CA102" s="306"/>
      <c r="CB102" s="306"/>
      <c r="CC102" s="306"/>
      <c r="CD102" s="306"/>
      <c r="CE102" s="306"/>
      <c r="CF102" s="306"/>
      <c r="CG102" s="306"/>
      <c r="CH102" s="306"/>
      <c r="CI102" s="306"/>
      <c r="CJ102" s="306"/>
      <c r="CK102" s="306"/>
      <c r="CL102" s="306"/>
      <c r="CM102" s="306"/>
      <c r="CN102" s="306"/>
      <c r="CO102" s="306"/>
      <c r="CP102" s="306"/>
      <c r="CQ102" s="306"/>
      <c r="CR102" s="306"/>
      <c r="CS102" s="306"/>
      <c r="CT102" s="306"/>
      <c r="CU102" s="306"/>
      <c r="CV102" s="306"/>
      <c r="CW102" s="306"/>
      <c r="CX102" s="306"/>
      <c r="CY102" s="306"/>
      <c r="CZ102" s="306"/>
      <c r="DA102" s="306"/>
      <c r="DB102" s="306"/>
      <c r="DC102" s="306"/>
      <c r="DD102" s="306"/>
      <c r="DE102" s="306"/>
      <c r="DF102" s="306"/>
      <c r="DG102" s="306"/>
      <c r="DH102" s="306"/>
      <c r="DI102" s="306"/>
      <c r="DJ102" s="306"/>
      <c r="DK102" s="306"/>
      <c r="DL102" s="306"/>
      <c r="DM102" s="306"/>
      <c r="DN102" s="306"/>
      <c r="DO102" s="306"/>
      <c r="DP102" s="306"/>
      <c r="DQ102" s="306"/>
      <c r="DR102" s="306"/>
      <c r="DS102" s="306"/>
      <c r="DT102" s="306"/>
      <c r="DU102" s="306"/>
      <c r="DV102" s="306"/>
      <c r="DW102" s="306"/>
      <c r="DX102" s="306"/>
      <c r="DY102" s="306"/>
      <c r="DZ102" s="306"/>
      <c r="EA102" s="306"/>
      <c r="EB102" s="306"/>
      <c r="EC102" s="306"/>
      <c r="ED102" s="306"/>
      <c r="EE102" s="306"/>
      <c r="EF102" s="306"/>
      <c r="EG102" s="306"/>
      <c r="EH102" s="306"/>
      <c r="EI102" s="306"/>
      <c r="EJ102" s="306"/>
      <c r="EK102" s="306"/>
      <c r="EL102" s="306"/>
      <c r="EM102" s="306"/>
      <c r="EN102" s="306"/>
      <c r="EO102" s="306"/>
      <c r="EP102" s="306"/>
      <c r="EQ102" s="306"/>
      <c r="ER102" s="306"/>
      <c r="ES102" s="306"/>
      <c r="ET102" s="306"/>
      <c r="EU102" s="306"/>
      <c r="EV102" s="306"/>
      <c r="EW102" s="306"/>
      <c r="EX102" s="306"/>
      <c r="EY102" s="306"/>
      <c r="EZ102" s="306"/>
      <c r="FA102" s="306"/>
      <c r="FB102" s="306"/>
      <c r="FC102" s="306"/>
      <c r="FD102" s="306"/>
      <c r="FE102" s="306"/>
      <c r="FF102" s="306"/>
      <c r="FG102" s="306"/>
      <c r="FH102" s="306"/>
      <c r="FI102" s="306"/>
      <c r="FJ102" s="306"/>
      <c r="FK102" s="306"/>
      <c r="FL102" s="306"/>
      <c r="FM102" s="306"/>
      <c r="FN102" s="306"/>
      <c r="FO102" s="306"/>
      <c r="FP102" s="306"/>
      <c r="FQ102" s="306"/>
      <c r="FR102" s="306"/>
      <c r="FS102" s="306"/>
      <c r="FT102" s="306"/>
      <c r="FU102" s="306"/>
      <c r="FV102" s="306"/>
      <c r="FW102" s="306"/>
      <c r="FX102" s="306"/>
      <c r="FY102" s="306"/>
      <c r="FZ102" s="306"/>
      <c r="GA102" s="306"/>
      <c r="GB102" s="306"/>
      <c r="GC102" s="306"/>
      <c r="GD102" s="306"/>
      <c r="GE102" s="306"/>
      <c r="GF102" s="306"/>
      <c r="GG102" s="306"/>
      <c r="GH102" s="306"/>
      <c r="GI102" s="306"/>
      <c r="GJ102" s="306"/>
      <c r="GK102" s="306"/>
      <c r="GL102" s="306"/>
      <c r="GM102" s="306"/>
      <c r="GN102" s="306"/>
      <c r="GO102" s="306"/>
      <c r="GP102" s="306"/>
      <c r="GQ102" s="306"/>
      <c r="GR102" s="306"/>
      <c r="GS102" s="306"/>
      <c r="GT102" s="306"/>
      <c r="GU102" s="306"/>
      <c r="GV102" s="306"/>
      <c r="GW102" s="306"/>
      <c r="GX102" s="306"/>
      <c r="GY102" s="306"/>
      <c r="GZ102" s="306"/>
      <c r="HA102" s="306"/>
      <c r="HB102" s="306"/>
      <c r="HC102" s="306"/>
      <c r="HD102" s="306"/>
      <c r="HE102" s="306"/>
      <c r="HF102" s="306"/>
      <c r="HG102" s="306"/>
      <c r="HH102" s="306"/>
      <c r="HI102" s="306"/>
      <c r="HJ102" s="306"/>
      <c r="HK102" s="306"/>
      <c r="HL102" s="306"/>
      <c r="HM102" s="306"/>
      <c r="HN102" s="306"/>
      <c r="HO102" s="306"/>
      <c r="HP102" s="306"/>
      <c r="HQ102" s="306"/>
      <c r="HR102" s="306"/>
      <c r="HS102" s="251"/>
      <c r="HT102" s="251"/>
      <c r="HU102" s="251"/>
      <c r="HV102" s="251"/>
      <c r="HW102" s="251"/>
      <c r="HX102" s="251"/>
      <c r="HY102" s="251"/>
      <c r="HZ102" s="251"/>
      <c r="IA102" s="251"/>
      <c r="IB102" s="251"/>
      <c r="IC102" s="251"/>
      <c r="ID102" s="251"/>
      <c r="IE102" s="251"/>
      <c r="IF102" s="251"/>
      <c r="IG102" s="251"/>
      <c r="IH102" s="251"/>
      <c r="II102" s="251"/>
      <c r="IJ102" s="251"/>
      <c r="IK102" s="251"/>
      <c r="IL102" s="251"/>
    </row>
    <row r="103" s="246" customFormat="1" ht="45" customHeight="1" spans="1:226">
      <c r="A103" s="272" t="s">
        <v>192</v>
      </c>
      <c r="B103" s="269" t="s">
        <v>36</v>
      </c>
      <c r="C103" s="269" t="s">
        <v>193</v>
      </c>
      <c r="D103" s="269">
        <f>E103+F103</f>
        <v>35</v>
      </c>
      <c r="E103" s="269">
        <v>13</v>
      </c>
      <c r="F103" s="269">
        <v>22</v>
      </c>
      <c r="G103" s="269" t="s">
        <v>194</v>
      </c>
      <c r="H103" s="269"/>
      <c r="I103" s="269"/>
      <c r="J103" s="289">
        <f t="shared" si="10"/>
        <v>2558.986652</v>
      </c>
      <c r="K103" s="289">
        <v>721.986652</v>
      </c>
      <c r="L103" s="289">
        <v>1837</v>
      </c>
      <c r="M103" s="290"/>
      <c r="N103" s="290" t="s">
        <v>28</v>
      </c>
      <c r="O103" s="291"/>
      <c r="P103" s="293" t="s">
        <v>183</v>
      </c>
      <c r="Q103" s="269"/>
      <c r="R103" s="303" t="e">
        <f>J100-#REF!-K100-L100</f>
        <v>#REF!</v>
      </c>
      <c r="S103" s="304"/>
      <c r="T103" s="304"/>
      <c r="U103" s="304"/>
      <c r="V103" s="304"/>
      <c r="W103" s="304"/>
      <c r="X103" s="304"/>
      <c r="Y103" s="304"/>
      <c r="Z103" s="304"/>
      <c r="AA103" s="304"/>
      <c r="AD103" s="306"/>
      <c r="AE103" s="306"/>
      <c r="AF103" s="306"/>
      <c r="AG103" s="306"/>
      <c r="AH103" s="306"/>
      <c r="AI103" s="306"/>
      <c r="AJ103" s="306"/>
      <c r="AK103" s="306"/>
      <c r="AL103" s="306"/>
      <c r="AM103" s="306"/>
      <c r="AN103" s="306"/>
      <c r="AO103" s="306"/>
      <c r="AP103" s="306"/>
      <c r="AQ103" s="306"/>
      <c r="AR103" s="306"/>
      <c r="AS103" s="254"/>
      <c r="AT103" s="254"/>
      <c r="AU103" s="254"/>
      <c r="AV103" s="254"/>
      <c r="AW103" s="254"/>
      <c r="AX103" s="254"/>
      <c r="AY103" s="254"/>
      <c r="AZ103" s="254"/>
      <c r="BA103" s="254"/>
      <c r="BB103" s="254"/>
      <c r="BC103" s="254"/>
      <c r="BD103" s="254"/>
      <c r="BE103" s="254"/>
      <c r="BF103" s="254"/>
      <c r="BG103" s="254"/>
      <c r="BH103" s="254"/>
      <c r="BI103" s="254"/>
      <c r="BJ103" s="254"/>
      <c r="BK103" s="254"/>
      <c r="BL103" s="254"/>
      <c r="BM103" s="254"/>
      <c r="BN103" s="254"/>
      <c r="BO103" s="254"/>
      <c r="BP103" s="254"/>
      <c r="BQ103" s="254"/>
      <c r="BR103" s="254"/>
      <c r="BS103" s="254"/>
      <c r="BT103" s="254"/>
      <c r="BU103" s="254"/>
      <c r="BV103" s="254"/>
      <c r="BW103" s="254"/>
      <c r="BX103" s="254"/>
      <c r="BY103" s="254"/>
      <c r="BZ103" s="254"/>
      <c r="CA103" s="254"/>
      <c r="CB103" s="254"/>
      <c r="CC103" s="254"/>
      <c r="CD103" s="254"/>
      <c r="CE103" s="254"/>
      <c r="CF103" s="254"/>
      <c r="CG103" s="254"/>
      <c r="CH103" s="254"/>
      <c r="CI103" s="254"/>
      <c r="CJ103" s="254"/>
      <c r="CK103" s="254"/>
      <c r="CL103" s="254"/>
      <c r="CM103" s="254"/>
      <c r="CN103" s="254"/>
      <c r="CO103" s="254"/>
      <c r="CP103" s="254"/>
      <c r="CQ103" s="254"/>
      <c r="CR103" s="254"/>
      <c r="CS103" s="254"/>
      <c r="CT103" s="254"/>
      <c r="CU103" s="254"/>
      <c r="CV103" s="254"/>
      <c r="CW103" s="254"/>
      <c r="CX103" s="254"/>
      <c r="CY103" s="254"/>
      <c r="CZ103" s="254"/>
      <c r="DA103" s="254"/>
      <c r="DB103" s="254"/>
      <c r="DC103" s="254"/>
      <c r="DD103" s="254"/>
      <c r="DE103" s="254"/>
      <c r="DF103" s="254"/>
      <c r="DG103" s="254"/>
      <c r="DH103" s="254"/>
      <c r="DI103" s="254"/>
      <c r="DJ103" s="254"/>
      <c r="DK103" s="254"/>
      <c r="DL103" s="254"/>
      <c r="DM103" s="254"/>
      <c r="DN103" s="254"/>
      <c r="DO103" s="254"/>
      <c r="DP103" s="254"/>
      <c r="DQ103" s="254"/>
      <c r="DR103" s="254"/>
      <c r="DS103" s="254"/>
      <c r="DT103" s="254"/>
      <c r="DU103" s="254"/>
      <c r="DV103" s="254"/>
      <c r="DW103" s="254"/>
      <c r="DX103" s="254"/>
      <c r="DY103" s="254"/>
      <c r="DZ103" s="254"/>
      <c r="EA103" s="254"/>
      <c r="EB103" s="254"/>
      <c r="EC103" s="254"/>
      <c r="ED103" s="254"/>
      <c r="EE103" s="254"/>
      <c r="EF103" s="254"/>
      <c r="EG103" s="254"/>
      <c r="EH103" s="254"/>
      <c r="EI103" s="254"/>
      <c r="EJ103" s="254"/>
      <c r="EK103" s="254"/>
      <c r="EL103" s="254"/>
      <c r="EM103" s="254"/>
      <c r="EN103" s="254"/>
      <c r="EO103" s="254"/>
      <c r="EP103" s="254"/>
      <c r="EQ103" s="254"/>
      <c r="ER103" s="254"/>
      <c r="ES103" s="254"/>
      <c r="ET103" s="254"/>
      <c r="EU103" s="254"/>
      <c r="EV103" s="254"/>
      <c r="EW103" s="254"/>
      <c r="EX103" s="254"/>
      <c r="EY103" s="254"/>
      <c r="EZ103" s="254"/>
      <c r="FA103" s="254"/>
      <c r="FB103" s="254"/>
      <c r="FC103" s="254"/>
      <c r="FD103" s="254"/>
      <c r="FE103" s="254"/>
      <c r="FF103" s="254"/>
      <c r="FG103" s="254"/>
      <c r="FH103" s="254"/>
      <c r="FI103" s="254"/>
      <c r="FJ103" s="254"/>
      <c r="FK103" s="254"/>
      <c r="FL103" s="254"/>
      <c r="FM103" s="254"/>
      <c r="FN103" s="254"/>
      <c r="FO103" s="254"/>
      <c r="FP103" s="254"/>
      <c r="FQ103" s="254"/>
      <c r="FR103" s="254"/>
      <c r="FS103" s="254"/>
      <c r="FT103" s="254"/>
      <c r="FU103" s="254"/>
      <c r="FV103" s="254"/>
      <c r="FW103" s="254"/>
      <c r="FX103" s="254"/>
      <c r="FY103" s="254"/>
      <c r="FZ103" s="254"/>
      <c r="GA103" s="254"/>
      <c r="GB103" s="254"/>
      <c r="GC103" s="254"/>
      <c r="GD103" s="254"/>
      <c r="GE103" s="254"/>
      <c r="GF103" s="254"/>
      <c r="GG103" s="254"/>
      <c r="GH103" s="254"/>
      <c r="GI103" s="254"/>
      <c r="GJ103" s="254"/>
      <c r="GK103" s="254"/>
      <c r="GL103" s="254"/>
      <c r="GM103" s="254"/>
      <c r="GN103" s="254"/>
      <c r="GO103" s="254"/>
      <c r="GP103" s="254"/>
      <c r="GQ103" s="254"/>
      <c r="GR103" s="254"/>
      <c r="GS103" s="254"/>
      <c r="GT103" s="254"/>
      <c r="GU103" s="254"/>
      <c r="GV103" s="254"/>
      <c r="GW103" s="254"/>
      <c r="GX103" s="254"/>
      <c r="GY103" s="254"/>
      <c r="GZ103" s="254"/>
      <c r="HA103" s="254"/>
      <c r="HB103" s="254"/>
      <c r="HC103" s="254"/>
      <c r="HD103" s="254"/>
      <c r="HE103" s="254"/>
      <c r="HF103" s="254"/>
      <c r="HG103" s="254"/>
      <c r="HH103" s="254"/>
      <c r="HI103" s="254"/>
      <c r="HJ103" s="254"/>
      <c r="HK103" s="254"/>
      <c r="HL103" s="254"/>
      <c r="HM103" s="254"/>
      <c r="HN103" s="254"/>
      <c r="HO103" s="254"/>
      <c r="HP103" s="254"/>
      <c r="HQ103" s="254"/>
      <c r="HR103" s="254"/>
    </row>
    <row r="104" s="250" customFormat="1" ht="81" customHeight="1" spans="1:246">
      <c r="A104" s="310" t="s">
        <v>195</v>
      </c>
      <c r="B104" s="269"/>
      <c r="C104" s="269"/>
      <c r="D104" s="269"/>
      <c r="E104" s="269"/>
      <c r="F104" s="269"/>
      <c r="G104" s="269"/>
      <c r="H104" s="269" t="s">
        <v>56</v>
      </c>
      <c r="I104" s="269" t="s">
        <v>56</v>
      </c>
      <c r="J104" s="289">
        <f t="shared" si="10"/>
        <v>9817.01</v>
      </c>
      <c r="K104" s="289">
        <f t="shared" ref="K104:L104" si="13">K105+K106</f>
        <v>6308.27</v>
      </c>
      <c r="L104" s="289">
        <f t="shared" si="13"/>
        <v>3508.74</v>
      </c>
      <c r="M104" s="291"/>
      <c r="N104" s="291"/>
      <c r="O104" s="291"/>
      <c r="P104" s="293" t="s">
        <v>196</v>
      </c>
      <c r="Q104" s="269"/>
      <c r="R104" s="303" t="e">
        <f>J101-#REF!-K101-L101</f>
        <v>#REF!</v>
      </c>
      <c r="S104" s="304"/>
      <c r="T104" s="304"/>
      <c r="U104" s="304"/>
      <c r="V104" s="304"/>
      <c r="W104" s="304"/>
      <c r="X104" s="304"/>
      <c r="Y104" s="304"/>
      <c r="Z104" s="304"/>
      <c r="AA104" s="246"/>
      <c r="AB104" s="306"/>
      <c r="AC104" s="306"/>
      <c r="AD104" s="304"/>
      <c r="AE104" s="306"/>
      <c r="AF104" s="306"/>
      <c r="AG104" s="306"/>
      <c r="AH104" s="306"/>
      <c r="AI104" s="306"/>
      <c r="AJ104" s="306"/>
      <c r="AK104" s="306"/>
      <c r="AL104" s="306"/>
      <c r="AM104" s="306"/>
      <c r="AN104" s="306"/>
      <c r="AO104" s="306"/>
      <c r="AP104" s="306"/>
      <c r="AQ104" s="306"/>
      <c r="AR104" s="306"/>
      <c r="AS104" s="306"/>
      <c r="AT104" s="306"/>
      <c r="AU104" s="306"/>
      <c r="AV104" s="306"/>
      <c r="AW104" s="306"/>
      <c r="AX104" s="306"/>
      <c r="AY104" s="306"/>
      <c r="AZ104" s="306"/>
      <c r="BA104" s="306"/>
      <c r="BB104" s="306"/>
      <c r="BC104" s="306"/>
      <c r="BD104" s="306"/>
      <c r="BE104" s="306"/>
      <c r="BF104" s="306"/>
      <c r="BG104" s="306"/>
      <c r="BH104" s="306"/>
      <c r="BI104" s="306"/>
      <c r="BJ104" s="306"/>
      <c r="BK104" s="306"/>
      <c r="BL104" s="306"/>
      <c r="BM104" s="306"/>
      <c r="BN104" s="306"/>
      <c r="BO104" s="306"/>
      <c r="BP104" s="306"/>
      <c r="BQ104" s="306"/>
      <c r="BR104" s="306"/>
      <c r="BS104" s="306"/>
      <c r="BT104" s="306"/>
      <c r="BU104" s="306"/>
      <c r="BV104" s="306"/>
      <c r="BW104" s="306"/>
      <c r="BX104" s="306"/>
      <c r="BY104" s="306"/>
      <c r="BZ104" s="306"/>
      <c r="CA104" s="306"/>
      <c r="CB104" s="306"/>
      <c r="CC104" s="306"/>
      <c r="CD104" s="306"/>
      <c r="CE104" s="306"/>
      <c r="CF104" s="306"/>
      <c r="CG104" s="306"/>
      <c r="CH104" s="306"/>
      <c r="CI104" s="306"/>
      <c r="CJ104" s="306"/>
      <c r="CK104" s="306"/>
      <c r="CL104" s="306"/>
      <c r="CM104" s="306"/>
      <c r="CN104" s="306"/>
      <c r="CO104" s="306"/>
      <c r="CP104" s="306"/>
      <c r="CQ104" s="306"/>
      <c r="CR104" s="306"/>
      <c r="CS104" s="306"/>
      <c r="CT104" s="306"/>
      <c r="CU104" s="306"/>
      <c r="CV104" s="306"/>
      <c r="CW104" s="306"/>
      <c r="CX104" s="306"/>
      <c r="CY104" s="306"/>
      <c r="CZ104" s="306"/>
      <c r="DA104" s="306"/>
      <c r="DB104" s="306"/>
      <c r="DC104" s="306"/>
      <c r="DD104" s="306"/>
      <c r="DE104" s="306"/>
      <c r="DF104" s="306"/>
      <c r="DG104" s="306"/>
      <c r="DH104" s="306"/>
      <c r="DI104" s="306"/>
      <c r="DJ104" s="306"/>
      <c r="DK104" s="306"/>
      <c r="DL104" s="306"/>
      <c r="DM104" s="306"/>
      <c r="DN104" s="306"/>
      <c r="DO104" s="306"/>
      <c r="DP104" s="306"/>
      <c r="DQ104" s="306"/>
      <c r="DR104" s="306"/>
      <c r="DS104" s="306"/>
      <c r="DT104" s="306"/>
      <c r="DU104" s="306"/>
      <c r="DV104" s="306"/>
      <c r="DW104" s="306"/>
      <c r="DX104" s="306"/>
      <c r="DY104" s="306"/>
      <c r="DZ104" s="306"/>
      <c r="EA104" s="306"/>
      <c r="EB104" s="306"/>
      <c r="EC104" s="306"/>
      <c r="ED104" s="306"/>
      <c r="EE104" s="306"/>
      <c r="EF104" s="306"/>
      <c r="EG104" s="306"/>
      <c r="EH104" s="306"/>
      <c r="EI104" s="306"/>
      <c r="EJ104" s="306"/>
      <c r="EK104" s="306"/>
      <c r="EL104" s="306"/>
      <c r="EM104" s="306"/>
      <c r="EN104" s="306"/>
      <c r="EO104" s="306"/>
      <c r="EP104" s="306"/>
      <c r="EQ104" s="306"/>
      <c r="ER104" s="306"/>
      <c r="ES104" s="306"/>
      <c r="ET104" s="306"/>
      <c r="EU104" s="306"/>
      <c r="EV104" s="306"/>
      <c r="EW104" s="306"/>
      <c r="EX104" s="306"/>
      <c r="EY104" s="306"/>
      <c r="EZ104" s="306"/>
      <c r="FA104" s="306"/>
      <c r="FB104" s="306"/>
      <c r="FC104" s="306"/>
      <c r="FD104" s="306"/>
      <c r="FE104" s="306"/>
      <c r="FF104" s="306"/>
      <c r="FG104" s="306"/>
      <c r="FH104" s="306"/>
      <c r="FI104" s="306"/>
      <c r="FJ104" s="306"/>
      <c r="FK104" s="306"/>
      <c r="FL104" s="306"/>
      <c r="FM104" s="306"/>
      <c r="FN104" s="306"/>
      <c r="FO104" s="306"/>
      <c r="FP104" s="306"/>
      <c r="FQ104" s="306"/>
      <c r="FR104" s="306"/>
      <c r="FS104" s="306"/>
      <c r="FT104" s="306"/>
      <c r="FU104" s="306"/>
      <c r="FV104" s="306"/>
      <c r="FW104" s="306"/>
      <c r="FX104" s="306"/>
      <c r="FY104" s="306"/>
      <c r="FZ104" s="306"/>
      <c r="GA104" s="306"/>
      <c r="GB104" s="306"/>
      <c r="GC104" s="306"/>
      <c r="GD104" s="306"/>
      <c r="GE104" s="306"/>
      <c r="GF104" s="306"/>
      <c r="GG104" s="306"/>
      <c r="GH104" s="306"/>
      <c r="GI104" s="306"/>
      <c r="GJ104" s="306"/>
      <c r="GK104" s="306"/>
      <c r="GL104" s="306"/>
      <c r="GM104" s="306"/>
      <c r="GN104" s="306"/>
      <c r="GO104" s="306"/>
      <c r="GP104" s="306"/>
      <c r="GQ104" s="306"/>
      <c r="GR104" s="306"/>
      <c r="GS104" s="306"/>
      <c r="GT104" s="306"/>
      <c r="GU104" s="306"/>
      <c r="GV104" s="306"/>
      <c r="GW104" s="306"/>
      <c r="GX104" s="306"/>
      <c r="GY104" s="306"/>
      <c r="GZ104" s="306"/>
      <c r="HA104" s="306"/>
      <c r="HB104" s="306"/>
      <c r="HC104" s="306"/>
      <c r="HD104" s="306"/>
      <c r="HE104" s="306"/>
      <c r="HF104" s="306"/>
      <c r="HG104" s="306"/>
      <c r="HH104" s="306"/>
      <c r="HI104" s="306"/>
      <c r="HJ104" s="306"/>
      <c r="HK104" s="306"/>
      <c r="HL104" s="306"/>
      <c r="HM104" s="306"/>
      <c r="HN104" s="306"/>
      <c r="HO104" s="306"/>
      <c r="HP104" s="306"/>
      <c r="HQ104" s="306"/>
      <c r="HR104" s="306"/>
      <c r="HS104" s="251"/>
      <c r="HT104" s="251"/>
      <c r="HU104" s="251"/>
      <c r="HV104" s="251"/>
      <c r="HW104" s="251"/>
      <c r="HX104" s="251"/>
      <c r="HY104" s="251"/>
      <c r="HZ104" s="251"/>
      <c r="IA104" s="251"/>
      <c r="IB104" s="251"/>
      <c r="IC104" s="251"/>
      <c r="ID104" s="251"/>
      <c r="IE104" s="251"/>
      <c r="IF104" s="251"/>
      <c r="IG104" s="251"/>
      <c r="IH104" s="251"/>
      <c r="II104" s="251"/>
      <c r="IJ104" s="251"/>
      <c r="IK104" s="251"/>
      <c r="IL104" s="251"/>
    </row>
    <row r="105" s="250" customFormat="1" ht="45" customHeight="1" spans="1:246">
      <c r="A105" s="272" t="s">
        <v>197</v>
      </c>
      <c r="B105" s="269" t="s">
        <v>36</v>
      </c>
      <c r="C105" s="269" t="s">
        <v>124</v>
      </c>
      <c r="D105" s="269">
        <f>E105+F105</f>
        <v>14676</v>
      </c>
      <c r="E105" s="269">
        <v>6117</v>
      </c>
      <c r="F105" s="269">
        <v>8559</v>
      </c>
      <c r="G105" s="269" t="s">
        <v>198</v>
      </c>
      <c r="H105" s="269"/>
      <c r="I105" s="269"/>
      <c r="J105" s="289">
        <f t="shared" si="10"/>
        <v>7243.01</v>
      </c>
      <c r="K105" s="289">
        <v>4778.27</v>
      </c>
      <c r="L105" s="289">
        <v>2464.74</v>
      </c>
      <c r="M105" s="290"/>
      <c r="N105" s="290" t="s">
        <v>28</v>
      </c>
      <c r="O105" s="291"/>
      <c r="P105" s="293" t="s">
        <v>196</v>
      </c>
      <c r="Q105" s="269"/>
      <c r="R105" s="303" t="e">
        <f>J102-#REF!-K102-L102</f>
        <v>#REF!</v>
      </c>
      <c r="S105" s="304"/>
      <c r="T105" s="304"/>
      <c r="U105" s="304"/>
      <c r="V105" s="304"/>
      <c r="W105" s="304"/>
      <c r="X105" s="304"/>
      <c r="Y105" s="304"/>
      <c r="Z105" s="304"/>
      <c r="AA105" s="304"/>
      <c r="AB105" s="304"/>
      <c r="AC105" s="304"/>
      <c r="AD105" s="304"/>
      <c r="AE105" s="304"/>
      <c r="AF105" s="304"/>
      <c r="AG105" s="306"/>
      <c r="AH105" s="306"/>
      <c r="AI105" s="306"/>
      <c r="AJ105" s="306"/>
      <c r="AK105" s="306"/>
      <c r="AL105" s="306"/>
      <c r="AM105" s="306"/>
      <c r="AN105" s="306"/>
      <c r="AO105" s="306"/>
      <c r="AP105" s="306"/>
      <c r="AQ105" s="306"/>
      <c r="AR105" s="306"/>
      <c r="AS105" s="306"/>
      <c r="AT105" s="306"/>
      <c r="AU105" s="306"/>
      <c r="AV105" s="306"/>
      <c r="AW105" s="306"/>
      <c r="AX105" s="306"/>
      <c r="AY105" s="306"/>
      <c r="AZ105" s="306"/>
      <c r="BA105" s="306"/>
      <c r="BB105" s="306"/>
      <c r="BC105" s="306"/>
      <c r="BD105" s="306"/>
      <c r="BE105" s="306"/>
      <c r="BF105" s="306"/>
      <c r="BG105" s="306"/>
      <c r="BH105" s="306"/>
      <c r="BI105" s="306"/>
      <c r="BJ105" s="306"/>
      <c r="BK105" s="306"/>
      <c r="BL105" s="306"/>
      <c r="BM105" s="306"/>
      <c r="BN105" s="306"/>
      <c r="BO105" s="306"/>
      <c r="BP105" s="306"/>
      <c r="BQ105" s="306"/>
      <c r="BR105" s="306"/>
      <c r="BS105" s="306"/>
      <c r="BT105" s="306"/>
      <c r="BU105" s="306"/>
      <c r="BV105" s="306"/>
      <c r="BW105" s="306"/>
      <c r="BX105" s="306"/>
      <c r="BY105" s="306"/>
      <c r="BZ105" s="306"/>
      <c r="CA105" s="306"/>
      <c r="CB105" s="306"/>
      <c r="CC105" s="306"/>
      <c r="CD105" s="306"/>
      <c r="CE105" s="306"/>
      <c r="CF105" s="306"/>
      <c r="CG105" s="306"/>
      <c r="CH105" s="306"/>
      <c r="CI105" s="306"/>
      <c r="CJ105" s="306"/>
      <c r="CK105" s="306"/>
      <c r="CL105" s="306"/>
      <c r="CM105" s="306"/>
      <c r="CN105" s="306"/>
      <c r="CO105" s="306"/>
      <c r="CP105" s="306"/>
      <c r="CQ105" s="306"/>
      <c r="CR105" s="306"/>
      <c r="CS105" s="306"/>
      <c r="CT105" s="306"/>
      <c r="CU105" s="306"/>
      <c r="CV105" s="306"/>
      <c r="CW105" s="306"/>
      <c r="CX105" s="306"/>
      <c r="CY105" s="306"/>
      <c r="CZ105" s="306"/>
      <c r="DA105" s="306"/>
      <c r="DB105" s="306"/>
      <c r="DC105" s="306"/>
      <c r="DD105" s="306"/>
      <c r="DE105" s="306"/>
      <c r="DF105" s="306"/>
      <c r="DG105" s="306"/>
      <c r="DH105" s="306"/>
      <c r="DI105" s="306"/>
      <c r="DJ105" s="306"/>
      <c r="DK105" s="306"/>
      <c r="DL105" s="306"/>
      <c r="DM105" s="306"/>
      <c r="DN105" s="306"/>
      <c r="DO105" s="306"/>
      <c r="DP105" s="306"/>
      <c r="DQ105" s="306"/>
      <c r="DR105" s="306"/>
      <c r="DS105" s="306"/>
      <c r="DT105" s="306"/>
      <c r="DU105" s="306"/>
      <c r="DV105" s="306"/>
      <c r="DW105" s="306"/>
      <c r="DX105" s="306"/>
      <c r="DY105" s="306"/>
      <c r="DZ105" s="306"/>
      <c r="EA105" s="306"/>
      <c r="EB105" s="306"/>
      <c r="EC105" s="306"/>
      <c r="ED105" s="306"/>
      <c r="EE105" s="306"/>
      <c r="EF105" s="306"/>
      <c r="EG105" s="306"/>
      <c r="EH105" s="306"/>
      <c r="EI105" s="306"/>
      <c r="EJ105" s="306"/>
      <c r="EK105" s="306"/>
      <c r="EL105" s="306"/>
      <c r="EM105" s="306"/>
      <c r="EN105" s="306"/>
      <c r="EO105" s="306"/>
      <c r="EP105" s="306"/>
      <c r="EQ105" s="306"/>
      <c r="ER105" s="306"/>
      <c r="ES105" s="306"/>
      <c r="ET105" s="306"/>
      <c r="EU105" s="306"/>
      <c r="EV105" s="306"/>
      <c r="EW105" s="306"/>
      <c r="EX105" s="306"/>
      <c r="EY105" s="306"/>
      <c r="EZ105" s="306"/>
      <c r="FA105" s="306"/>
      <c r="FB105" s="306"/>
      <c r="FC105" s="306"/>
      <c r="FD105" s="306"/>
      <c r="FE105" s="306"/>
      <c r="FF105" s="306"/>
      <c r="FG105" s="306"/>
      <c r="FH105" s="306"/>
      <c r="FI105" s="306"/>
      <c r="FJ105" s="306"/>
      <c r="FK105" s="306"/>
      <c r="FL105" s="306"/>
      <c r="FM105" s="306"/>
      <c r="FN105" s="306"/>
      <c r="FO105" s="306"/>
      <c r="FP105" s="306"/>
      <c r="FQ105" s="306"/>
      <c r="FR105" s="306"/>
      <c r="FS105" s="306"/>
      <c r="FT105" s="306"/>
      <c r="FU105" s="306"/>
      <c r="FV105" s="306"/>
      <c r="FW105" s="306"/>
      <c r="FX105" s="306"/>
      <c r="FY105" s="306"/>
      <c r="FZ105" s="306"/>
      <c r="GA105" s="306"/>
      <c r="GB105" s="306"/>
      <c r="GC105" s="306"/>
      <c r="GD105" s="306"/>
      <c r="GE105" s="306"/>
      <c r="GF105" s="306"/>
      <c r="GG105" s="306"/>
      <c r="GH105" s="306"/>
      <c r="GI105" s="306"/>
      <c r="GJ105" s="306"/>
      <c r="GK105" s="306"/>
      <c r="GL105" s="306"/>
      <c r="GM105" s="306"/>
      <c r="GN105" s="306"/>
      <c r="GO105" s="306"/>
      <c r="GP105" s="306"/>
      <c r="GQ105" s="306"/>
      <c r="GR105" s="306"/>
      <c r="GS105" s="306"/>
      <c r="GT105" s="306"/>
      <c r="GU105" s="306"/>
      <c r="GV105" s="306"/>
      <c r="GW105" s="306"/>
      <c r="GX105" s="306"/>
      <c r="GY105" s="306"/>
      <c r="GZ105" s="306"/>
      <c r="HA105" s="306"/>
      <c r="HB105" s="306"/>
      <c r="HC105" s="306"/>
      <c r="HD105" s="306"/>
      <c r="HE105" s="306"/>
      <c r="HF105" s="306"/>
      <c r="HG105" s="306"/>
      <c r="HH105" s="306"/>
      <c r="HI105" s="306"/>
      <c r="HJ105" s="306"/>
      <c r="HK105" s="306"/>
      <c r="HL105" s="306"/>
      <c r="HM105" s="306"/>
      <c r="HN105" s="306"/>
      <c r="HO105" s="306"/>
      <c r="HP105" s="306"/>
      <c r="HQ105" s="306"/>
      <c r="HR105" s="306"/>
      <c r="HS105" s="251"/>
      <c r="HT105" s="251"/>
      <c r="HU105" s="251"/>
      <c r="HV105" s="251"/>
      <c r="HW105" s="251"/>
      <c r="HX105" s="251"/>
      <c r="HY105" s="251"/>
      <c r="HZ105" s="251"/>
      <c r="IA105" s="251"/>
      <c r="IB105" s="251"/>
      <c r="IC105" s="251"/>
      <c r="ID105" s="251"/>
      <c r="IE105" s="251"/>
      <c r="IF105" s="251"/>
      <c r="IG105" s="251"/>
      <c r="IH105" s="251"/>
      <c r="II105" s="251"/>
      <c r="IJ105" s="251"/>
      <c r="IK105" s="251"/>
      <c r="IL105" s="251"/>
    </row>
    <row r="106" s="250" customFormat="1" ht="45" customHeight="1" spans="1:246">
      <c r="A106" s="272" t="s">
        <v>199</v>
      </c>
      <c r="B106" s="269" t="s">
        <v>36</v>
      </c>
      <c r="C106" s="269" t="s">
        <v>200</v>
      </c>
      <c r="D106" s="269">
        <f>E106+F106</f>
        <v>2</v>
      </c>
      <c r="E106" s="269">
        <v>1</v>
      </c>
      <c r="F106" s="269">
        <v>1</v>
      </c>
      <c r="G106" s="269" t="s">
        <v>201</v>
      </c>
      <c r="H106" s="269"/>
      <c r="I106" s="269"/>
      <c r="J106" s="289">
        <f t="shared" si="10"/>
        <v>2574</v>
      </c>
      <c r="K106" s="289">
        <v>1530</v>
      </c>
      <c r="L106" s="289">
        <v>1044</v>
      </c>
      <c r="M106" s="290"/>
      <c r="N106" s="290" t="s">
        <v>28</v>
      </c>
      <c r="O106" s="290"/>
      <c r="P106" s="293" t="s">
        <v>196</v>
      </c>
      <c r="Q106" s="269"/>
      <c r="R106" s="303" t="e">
        <f>J103-#REF!-K103-L103</f>
        <v>#REF!</v>
      </c>
      <c r="S106" s="304"/>
      <c r="T106" s="304"/>
      <c r="U106" s="304"/>
      <c r="V106" s="304"/>
      <c r="W106" s="304"/>
      <c r="X106" s="304"/>
      <c r="Y106" s="304"/>
      <c r="Z106" s="304"/>
      <c r="AA106" s="304"/>
      <c r="AB106" s="304"/>
      <c r="AC106" s="304"/>
      <c r="AD106" s="246"/>
      <c r="AE106" s="304"/>
      <c r="AF106" s="304"/>
      <c r="AG106" s="306"/>
      <c r="AH106" s="306"/>
      <c r="AI106" s="306"/>
      <c r="AJ106" s="306"/>
      <c r="AK106" s="306"/>
      <c r="AL106" s="306"/>
      <c r="AM106" s="306"/>
      <c r="AN106" s="306"/>
      <c r="AO106" s="306"/>
      <c r="AP106" s="306"/>
      <c r="AQ106" s="306"/>
      <c r="AR106" s="306"/>
      <c r="AS106" s="306"/>
      <c r="AT106" s="306"/>
      <c r="AU106" s="306"/>
      <c r="AV106" s="306"/>
      <c r="AW106" s="306"/>
      <c r="AX106" s="306"/>
      <c r="AY106" s="306"/>
      <c r="AZ106" s="306"/>
      <c r="BA106" s="306"/>
      <c r="BB106" s="306"/>
      <c r="BC106" s="306"/>
      <c r="BD106" s="306"/>
      <c r="BE106" s="306"/>
      <c r="BF106" s="306"/>
      <c r="BG106" s="306"/>
      <c r="BH106" s="306"/>
      <c r="BI106" s="306"/>
      <c r="BJ106" s="306"/>
      <c r="BK106" s="306"/>
      <c r="BL106" s="306"/>
      <c r="BM106" s="306"/>
      <c r="BN106" s="306"/>
      <c r="BO106" s="306"/>
      <c r="BP106" s="306"/>
      <c r="BQ106" s="306"/>
      <c r="BR106" s="306"/>
      <c r="BS106" s="306"/>
      <c r="BT106" s="306"/>
      <c r="BU106" s="306"/>
      <c r="BV106" s="306"/>
      <c r="BW106" s="306"/>
      <c r="BX106" s="306"/>
      <c r="BY106" s="306"/>
      <c r="BZ106" s="306"/>
      <c r="CA106" s="306"/>
      <c r="CB106" s="306"/>
      <c r="CC106" s="306"/>
      <c r="CD106" s="306"/>
      <c r="CE106" s="306"/>
      <c r="CF106" s="306"/>
      <c r="CG106" s="306"/>
      <c r="CH106" s="306"/>
      <c r="CI106" s="306"/>
      <c r="CJ106" s="306"/>
      <c r="CK106" s="306"/>
      <c r="CL106" s="306"/>
      <c r="CM106" s="306"/>
      <c r="CN106" s="306"/>
      <c r="CO106" s="306"/>
      <c r="CP106" s="306"/>
      <c r="CQ106" s="306"/>
      <c r="CR106" s="306"/>
      <c r="CS106" s="306"/>
      <c r="CT106" s="306"/>
      <c r="CU106" s="306"/>
      <c r="CV106" s="306"/>
      <c r="CW106" s="306"/>
      <c r="CX106" s="306"/>
      <c r="CY106" s="306"/>
      <c r="CZ106" s="306"/>
      <c r="DA106" s="306"/>
      <c r="DB106" s="306"/>
      <c r="DC106" s="306"/>
      <c r="DD106" s="306"/>
      <c r="DE106" s="306"/>
      <c r="DF106" s="306"/>
      <c r="DG106" s="306"/>
      <c r="DH106" s="306"/>
      <c r="DI106" s="306"/>
      <c r="DJ106" s="306"/>
      <c r="DK106" s="306"/>
      <c r="DL106" s="306"/>
      <c r="DM106" s="306"/>
      <c r="DN106" s="306"/>
      <c r="DO106" s="306"/>
      <c r="DP106" s="306"/>
      <c r="DQ106" s="306"/>
      <c r="DR106" s="306"/>
      <c r="DS106" s="306"/>
      <c r="DT106" s="306"/>
      <c r="DU106" s="306"/>
      <c r="DV106" s="306"/>
      <c r="DW106" s="306"/>
      <c r="DX106" s="306"/>
      <c r="DY106" s="306"/>
      <c r="DZ106" s="306"/>
      <c r="EA106" s="306"/>
      <c r="EB106" s="306"/>
      <c r="EC106" s="306"/>
      <c r="ED106" s="306"/>
      <c r="EE106" s="306"/>
      <c r="EF106" s="306"/>
      <c r="EG106" s="306"/>
      <c r="EH106" s="306"/>
      <c r="EI106" s="306"/>
      <c r="EJ106" s="306"/>
      <c r="EK106" s="306"/>
      <c r="EL106" s="306"/>
      <c r="EM106" s="306"/>
      <c r="EN106" s="306"/>
      <c r="EO106" s="306"/>
      <c r="EP106" s="306"/>
      <c r="EQ106" s="306"/>
      <c r="ER106" s="306"/>
      <c r="ES106" s="306"/>
      <c r="ET106" s="306"/>
      <c r="EU106" s="306"/>
      <c r="EV106" s="306"/>
      <c r="EW106" s="306"/>
      <c r="EX106" s="306"/>
      <c r="EY106" s="306"/>
      <c r="EZ106" s="306"/>
      <c r="FA106" s="306"/>
      <c r="FB106" s="306"/>
      <c r="FC106" s="306"/>
      <c r="FD106" s="306"/>
      <c r="FE106" s="306"/>
      <c r="FF106" s="306"/>
      <c r="FG106" s="306"/>
      <c r="FH106" s="306"/>
      <c r="FI106" s="306"/>
      <c r="FJ106" s="306"/>
      <c r="FK106" s="306"/>
      <c r="FL106" s="306"/>
      <c r="FM106" s="306"/>
      <c r="FN106" s="306"/>
      <c r="FO106" s="306"/>
      <c r="FP106" s="306"/>
      <c r="FQ106" s="306"/>
      <c r="FR106" s="306"/>
      <c r="FS106" s="306"/>
      <c r="FT106" s="306"/>
      <c r="FU106" s="306"/>
      <c r="FV106" s="306"/>
      <c r="FW106" s="306"/>
      <c r="FX106" s="306"/>
      <c r="FY106" s="306"/>
      <c r="FZ106" s="306"/>
      <c r="GA106" s="306"/>
      <c r="GB106" s="306"/>
      <c r="GC106" s="306"/>
      <c r="GD106" s="306"/>
      <c r="GE106" s="306"/>
      <c r="GF106" s="306"/>
      <c r="GG106" s="306"/>
      <c r="GH106" s="306"/>
      <c r="GI106" s="306"/>
      <c r="GJ106" s="306"/>
      <c r="GK106" s="306"/>
      <c r="GL106" s="306"/>
      <c r="GM106" s="306"/>
      <c r="GN106" s="306"/>
      <c r="GO106" s="306"/>
      <c r="GP106" s="306"/>
      <c r="GQ106" s="306"/>
      <c r="GR106" s="306"/>
      <c r="GS106" s="306"/>
      <c r="GT106" s="306"/>
      <c r="GU106" s="306"/>
      <c r="GV106" s="306"/>
      <c r="GW106" s="306"/>
      <c r="GX106" s="306"/>
      <c r="GY106" s="306"/>
      <c r="GZ106" s="306"/>
      <c r="HA106" s="306"/>
      <c r="HB106" s="306"/>
      <c r="HC106" s="306"/>
      <c r="HD106" s="306"/>
      <c r="HE106" s="306"/>
      <c r="HF106" s="306"/>
      <c r="HG106" s="306"/>
      <c r="HH106" s="306"/>
      <c r="HI106" s="306"/>
      <c r="HJ106" s="306"/>
      <c r="HK106" s="306"/>
      <c r="HL106" s="306"/>
      <c r="HM106" s="306"/>
      <c r="HN106" s="306"/>
      <c r="HO106" s="306"/>
      <c r="HP106" s="306"/>
      <c r="HQ106" s="306"/>
      <c r="HR106" s="306"/>
      <c r="HS106" s="251"/>
      <c r="HT106" s="251"/>
      <c r="HU106" s="251"/>
      <c r="HV106" s="251"/>
      <c r="HW106" s="251"/>
      <c r="HX106" s="251"/>
      <c r="HY106" s="251"/>
      <c r="HZ106" s="251"/>
      <c r="IA106" s="251"/>
      <c r="IB106" s="251"/>
      <c r="IC106" s="251"/>
      <c r="ID106" s="251"/>
      <c r="IE106" s="251"/>
      <c r="IF106" s="251"/>
      <c r="IG106" s="251"/>
      <c r="IH106" s="251"/>
      <c r="II106" s="251"/>
      <c r="IJ106" s="251"/>
      <c r="IK106" s="251"/>
      <c r="IL106" s="251"/>
    </row>
    <row r="107" s="250" customFormat="1" ht="45" customHeight="1" spans="1:246">
      <c r="A107" s="310" t="s">
        <v>202</v>
      </c>
      <c r="B107" s="269"/>
      <c r="C107" s="269"/>
      <c r="D107" s="269"/>
      <c r="E107" s="269"/>
      <c r="F107" s="269"/>
      <c r="G107" s="269"/>
      <c r="H107" s="269"/>
      <c r="I107" s="269"/>
      <c r="J107" s="289">
        <f t="shared" si="10"/>
        <v>24264.1774</v>
      </c>
      <c r="K107" s="289">
        <f t="shared" ref="K107:L107" si="14">K108+K109+K110+K111</f>
        <v>12711.4374</v>
      </c>
      <c r="L107" s="289">
        <f t="shared" si="14"/>
        <v>11552.74</v>
      </c>
      <c r="M107" s="291"/>
      <c r="N107" s="291"/>
      <c r="O107" s="291"/>
      <c r="P107" s="293" t="s">
        <v>196</v>
      </c>
      <c r="Q107" s="269"/>
      <c r="R107" s="303" t="e">
        <f>J104-#REF!-K104-L104</f>
        <v>#REF!</v>
      </c>
      <c r="S107" s="304"/>
      <c r="T107" s="304"/>
      <c r="U107" s="304"/>
      <c r="V107" s="304"/>
      <c r="W107" s="304"/>
      <c r="X107" s="304"/>
      <c r="Y107" s="304"/>
      <c r="Z107" s="304"/>
      <c r="AA107" s="304"/>
      <c r="AB107" s="246"/>
      <c r="AC107" s="246"/>
      <c r="AD107" s="306"/>
      <c r="AE107" s="246"/>
      <c r="AF107" s="246"/>
      <c r="AG107" s="304"/>
      <c r="AH107" s="304"/>
      <c r="AI107" s="304"/>
      <c r="AJ107" s="304"/>
      <c r="AK107" s="304"/>
      <c r="AL107" s="304"/>
      <c r="AM107" s="304"/>
      <c r="AN107" s="304"/>
      <c r="AO107" s="304"/>
      <c r="AP107" s="304"/>
      <c r="AQ107" s="304"/>
      <c r="AR107" s="304"/>
      <c r="AS107" s="306"/>
      <c r="AT107" s="306"/>
      <c r="AU107" s="306"/>
      <c r="AV107" s="306"/>
      <c r="AW107" s="306"/>
      <c r="AX107" s="306"/>
      <c r="AY107" s="306"/>
      <c r="AZ107" s="306"/>
      <c r="BA107" s="306"/>
      <c r="BB107" s="306"/>
      <c r="BC107" s="306"/>
      <c r="BD107" s="306"/>
      <c r="BE107" s="306"/>
      <c r="BF107" s="306"/>
      <c r="BG107" s="306"/>
      <c r="BH107" s="306"/>
      <c r="BI107" s="306"/>
      <c r="BJ107" s="306"/>
      <c r="BK107" s="306"/>
      <c r="BL107" s="306"/>
      <c r="BM107" s="306"/>
      <c r="BN107" s="306"/>
      <c r="BO107" s="306"/>
      <c r="BP107" s="306"/>
      <c r="BQ107" s="306"/>
      <c r="BR107" s="306"/>
      <c r="BS107" s="306"/>
      <c r="BT107" s="306"/>
      <c r="BU107" s="306"/>
      <c r="BV107" s="306"/>
      <c r="BW107" s="306"/>
      <c r="BX107" s="306"/>
      <c r="BY107" s="306"/>
      <c r="BZ107" s="306"/>
      <c r="CA107" s="306"/>
      <c r="CB107" s="306"/>
      <c r="CC107" s="306"/>
      <c r="CD107" s="306"/>
      <c r="CE107" s="306"/>
      <c r="CF107" s="306"/>
      <c r="CG107" s="306"/>
      <c r="CH107" s="306"/>
      <c r="CI107" s="306"/>
      <c r="CJ107" s="306"/>
      <c r="CK107" s="306"/>
      <c r="CL107" s="306"/>
      <c r="CM107" s="306"/>
      <c r="CN107" s="306"/>
      <c r="CO107" s="306"/>
      <c r="CP107" s="306"/>
      <c r="CQ107" s="306"/>
      <c r="CR107" s="306"/>
      <c r="CS107" s="306"/>
      <c r="CT107" s="306"/>
      <c r="CU107" s="306"/>
      <c r="CV107" s="306"/>
      <c r="CW107" s="306"/>
      <c r="CX107" s="306"/>
      <c r="CY107" s="306"/>
      <c r="CZ107" s="306"/>
      <c r="DA107" s="306"/>
      <c r="DB107" s="306"/>
      <c r="DC107" s="306"/>
      <c r="DD107" s="306"/>
      <c r="DE107" s="306"/>
      <c r="DF107" s="306"/>
      <c r="DG107" s="306"/>
      <c r="DH107" s="306"/>
      <c r="DI107" s="306"/>
      <c r="DJ107" s="306"/>
      <c r="DK107" s="306"/>
      <c r="DL107" s="306"/>
      <c r="DM107" s="306"/>
      <c r="DN107" s="306"/>
      <c r="DO107" s="306"/>
      <c r="DP107" s="306"/>
      <c r="DQ107" s="306"/>
      <c r="DR107" s="306"/>
      <c r="DS107" s="306"/>
      <c r="DT107" s="306"/>
      <c r="DU107" s="306"/>
      <c r="DV107" s="306"/>
      <c r="DW107" s="306"/>
      <c r="DX107" s="306"/>
      <c r="DY107" s="306"/>
      <c r="DZ107" s="306"/>
      <c r="EA107" s="306"/>
      <c r="EB107" s="306"/>
      <c r="EC107" s="306"/>
      <c r="ED107" s="306"/>
      <c r="EE107" s="306"/>
      <c r="EF107" s="306"/>
      <c r="EG107" s="306"/>
      <c r="EH107" s="306"/>
      <c r="EI107" s="306"/>
      <c r="EJ107" s="306"/>
      <c r="EK107" s="306"/>
      <c r="EL107" s="306"/>
      <c r="EM107" s="306"/>
      <c r="EN107" s="306"/>
      <c r="EO107" s="306"/>
      <c r="EP107" s="306"/>
      <c r="EQ107" s="306"/>
      <c r="ER107" s="306"/>
      <c r="ES107" s="306"/>
      <c r="ET107" s="306"/>
      <c r="EU107" s="306"/>
      <c r="EV107" s="306"/>
      <c r="EW107" s="306"/>
      <c r="EX107" s="306"/>
      <c r="EY107" s="306"/>
      <c r="EZ107" s="306"/>
      <c r="FA107" s="306"/>
      <c r="FB107" s="306"/>
      <c r="FC107" s="306"/>
      <c r="FD107" s="306"/>
      <c r="FE107" s="306"/>
      <c r="FF107" s="306"/>
      <c r="FG107" s="306"/>
      <c r="FH107" s="306"/>
      <c r="FI107" s="306"/>
      <c r="FJ107" s="306"/>
      <c r="FK107" s="306"/>
      <c r="FL107" s="306"/>
      <c r="FM107" s="306"/>
      <c r="FN107" s="306"/>
      <c r="FO107" s="306"/>
      <c r="FP107" s="306"/>
      <c r="FQ107" s="306"/>
      <c r="FR107" s="306"/>
      <c r="FS107" s="306"/>
      <c r="FT107" s="306"/>
      <c r="FU107" s="306"/>
      <c r="FV107" s="306"/>
      <c r="FW107" s="306"/>
      <c r="FX107" s="306"/>
      <c r="FY107" s="306"/>
      <c r="FZ107" s="306"/>
      <c r="GA107" s="306"/>
      <c r="GB107" s="306"/>
      <c r="GC107" s="306"/>
      <c r="GD107" s="306"/>
      <c r="GE107" s="306"/>
      <c r="GF107" s="306"/>
      <c r="GG107" s="306"/>
      <c r="GH107" s="306"/>
      <c r="GI107" s="306"/>
      <c r="GJ107" s="306"/>
      <c r="GK107" s="306"/>
      <c r="GL107" s="306"/>
      <c r="GM107" s="306"/>
      <c r="GN107" s="306"/>
      <c r="GO107" s="306"/>
      <c r="GP107" s="306"/>
      <c r="GQ107" s="306"/>
      <c r="GR107" s="306"/>
      <c r="GS107" s="306"/>
      <c r="GT107" s="306"/>
      <c r="GU107" s="306"/>
      <c r="GV107" s="306"/>
      <c r="GW107" s="306"/>
      <c r="GX107" s="306"/>
      <c r="GY107" s="306"/>
      <c r="GZ107" s="306"/>
      <c r="HA107" s="306"/>
      <c r="HB107" s="306"/>
      <c r="HC107" s="306"/>
      <c r="HD107" s="306"/>
      <c r="HE107" s="306"/>
      <c r="HF107" s="306"/>
      <c r="HG107" s="306"/>
      <c r="HH107" s="306"/>
      <c r="HI107" s="306"/>
      <c r="HJ107" s="306"/>
      <c r="HK107" s="306"/>
      <c r="HL107" s="306"/>
      <c r="HM107" s="306"/>
      <c r="HN107" s="306"/>
      <c r="HO107" s="306"/>
      <c r="HP107" s="306"/>
      <c r="HQ107" s="306"/>
      <c r="HR107" s="306"/>
      <c r="HS107" s="251"/>
      <c r="HT107" s="251"/>
      <c r="HU107" s="251"/>
      <c r="HV107" s="251"/>
      <c r="HW107" s="251"/>
      <c r="HX107" s="251"/>
      <c r="HY107" s="251"/>
      <c r="HZ107" s="251"/>
      <c r="IA107" s="251"/>
      <c r="IB107" s="251"/>
      <c r="IC107" s="251"/>
      <c r="ID107" s="251"/>
      <c r="IE107" s="251"/>
      <c r="IF107" s="251"/>
      <c r="IG107" s="251"/>
      <c r="IH107" s="251"/>
      <c r="II107" s="251"/>
      <c r="IJ107" s="251"/>
      <c r="IK107" s="251"/>
      <c r="IL107" s="251"/>
    </row>
    <row r="108" s="247" customFormat="1" ht="45" customHeight="1" spans="1:246">
      <c r="A108" s="272" t="s">
        <v>203</v>
      </c>
      <c r="B108" s="269" t="s">
        <v>36</v>
      </c>
      <c r="C108" s="269" t="s">
        <v>124</v>
      </c>
      <c r="D108" s="269">
        <f>E108+F108</f>
        <v>40610</v>
      </c>
      <c r="E108" s="269">
        <v>32178</v>
      </c>
      <c r="F108" s="269">
        <v>8432</v>
      </c>
      <c r="G108" s="269" t="s">
        <v>204</v>
      </c>
      <c r="H108" s="269"/>
      <c r="I108" s="269"/>
      <c r="J108" s="289">
        <f t="shared" si="10"/>
        <v>18814.9174</v>
      </c>
      <c r="K108" s="289">
        <v>7262.1774</v>
      </c>
      <c r="L108" s="289">
        <v>11552.74</v>
      </c>
      <c r="M108" s="290"/>
      <c r="N108" s="290" t="s">
        <v>28</v>
      </c>
      <c r="O108" s="291"/>
      <c r="P108" s="293" t="s">
        <v>196</v>
      </c>
      <c r="Q108" s="269"/>
      <c r="R108" s="303" t="e">
        <f>J105-#REF!-K105-L105</f>
        <v>#REF!</v>
      </c>
      <c r="S108" s="304"/>
      <c r="T108" s="304"/>
      <c r="U108" s="304"/>
      <c r="V108" s="304"/>
      <c r="W108" s="304"/>
      <c r="X108" s="304"/>
      <c r="Y108" s="304"/>
      <c r="Z108" s="304"/>
      <c r="AA108" s="304"/>
      <c r="AB108" s="304"/>
      <c r="AC108" s="304"/>
      <c r="AD108" s="304"/>
      <c r="AE108" s="306"/>
      <c r="AF108" s="306"/>
      <c r="AG108" s="304"/>
      <c r="AH108" s="304"/>
      <c r="AI108" s="304"/>
      <c r="AJ108" s="304"/>
      <c r="AK108" s="304"/>
      <c r="AL108" s="304"/>
      <c r="AM108" s="304"/>
      <c r="AN108" s="304"/>
      <c r="AO108" s="304"/>
      <c r="AP108" s="304"/>
      <c r="AQ108" s="304"/>
      <c r="AR108" s="304"/>
      <c r="AS108" s="304"/>
      <c r="AT108" s="304"/>
      <c r="AU108" s="304"/>
      <c r="AV108" s="304"/>
      <c r="AW108" s="304"/>
      <c r="AX108" s="304"/>
      <c r="AY108" s="304"/>
      <c r="AZ108" s="304"/>
      <c r="BA108" s="304"/>
      <c r="BB108" s="304"/>
      <c r="BC108" s="304"/>
      <c r="BD108" s="304"/>
      <c r="BE108" s="304"/>
      <c r="BF108" s="304"/>
      <c r="BG108" s="304"/>
      <c r="BH108" s="304"/>
      <c r="BI108" s="304"/>
      <c r="BJ108" s="304"/>
      <c r="BK108" s="304"/>
      <c r="BL108" s="304"/>
      <c r="BM108" s="304"/>
      <c r="BN108" s="304"/>
      <c r="BO108" s="304"/>
      <c r="BP108" s="304"/>
      <c r="BQ108" s="304"/>
      <c r="BR108" s="304"/>
      <c r="BS108" s="304"/>
      <c r="BT108" s="304"/>
      <c r="BU108" s="304"/>
      <c r="BV108" s="304"/>
      <c r="BW108" s="304"/>
      <c r="BX108" s="304"/>
      <c r="BY108" s="304"/>
      <c r="BZ108" s="304"/>
      <c r="CA108" s="304"/>
      <c r="CB108" s="304"/>
      <c r="CC108" s="304"/>
      <c r="CD108" s="304"/>
      <c r="CE108" s="304"/>
      <c r="CF108" s="304"/>
      <c r="CG108" s="304"/>
      <c r="CH108" s="304"/>
      <c r="CI108" s="304"/>
      <c r="CJ108" s="304"/>
      <c r="CK108" s="304"/>
      <c r="CL108" s="304"/>
      <c r="CM108" s="304"/>
      <c r="CN108" s="304"/>
      <c r="CO108" s="304"/>
      <c r="CP108" s="304"/>
      <c r="CQ108" s="304"/>
      <c r="CR108" s="304"/>
      <c r="CS108" s="304"/>
      <c r="CT108" s="304"/>
      <c r="CU108" s="304"/>
      <c r="CV108" s="304"/>
      <c r="CW108" s="304"/>
      <c r="CX108" s="304"/>
      <c r="CY108" s="304"/>
      <c r="CZ108" s="304"/>
      <c r="DA108" s="304"/>
      <c r="DB108" s="304"/>
      <c r="DC108" s="304"/>
      <c r="DD108" s="304"/>
      <c r="DE108" s="304"/>
      <c r="DF108" s="304"/>
      <c r="DG108" s="304"/>
      <c r="DH108" s="304"/>
      <c r="DI108" s="304"/>
      <c r="DJ108" s="304"/>
      <c r="DK108" s="304"/>
      <c r="DL108" s="304"/>
      <c r="DM108" s="304"/>
      <c r="DN108" s="304"/>
      <c r="DO108" s="304"/>
      <c r="DP108" s="304"/>
      <c r="DQ108" s="304"/>
      <c r="DR108" s="304"/>
      <c r="DS108" s="304"/>
      <c r="DT108" s="304"/>
      <c r="DU108" s="304"/>
      <c r="DV108" s="304"/>
      <c r="DW108" s="304"/>
      <c r="DX108" s="304"/>
      <c r="DY108" s="304"/>
      <c r="DZ108" s="304"/>
      <c r="EA108" s="304"/>
      <c r="EB108" s="304"/>
      <c r="EC108" s="304"/>
      <c r="ED108" s="304"/>
      <c r="EE108" s="304"/>
      <c r="EF108" s="304"/>
      <c r="EG108" s="304"/>
      <c r="EH108" s="304"/>
      <c r="EI108" s="304"/>
      <c r="EJ108" s="304"/>
      <c r="EK108" s="304"/>
      <c r="EL108" s="304"/>
      <c r="EM108" s="304"/>
      <c r="EN108" s="304"/>
      <c r="EO108" s="304"/>
      <c r="EP108" s="304"/>
      <c r="EQ108" s="304"/>
      <c r="ER108" s="304"/>
      <c r="ES108" s="304"/>
      <c r="ET108" s="304"/>
      <c r="EU108" s="304"/>
      <c r="EV108" s="304"/>
      <c r="EW108" s="304"/>
      <c r="EX108" s="304"/>
      <c r="EY108" s="304"/>
      <c r="EZ108" s="304"/>
      <c r="FA108" s="304"/>
      <c r="FB108" s="304"/>
      <c r="FC108" s="304"/>
      <c r="FD108" s="304"/>
      <c r="FE108" s="304"/>
      <c r="FF108" s="304"/>
      <c r="FG108" s="304"/>
      <c r="FH108" s="304"/>
      <c r="FI108" s="304"/>
      <c r="FJ108" s="304"/>
      <c r="FK108" s="304"/>
      <c r="FL108" s="304"/>
      <c r="FM108" s="304"/>
      <c r="FN108" s="304"/>
      <c r="FO108" s="304"/>
      <c r="FP108" s="304"/>
      <c r="FQ108" s="304"/>
      <c r="FR108" s="304"/>
      <c r="FS108" s="304"/>
      <c r="FT108" s="304"/>
      <c r="FU108" s="304"/>
      <c r="FV108" s="304"/>
      <c r="FW108" s="304"/>
      <c r="FX108" s="304"/>
      <c r="FY108" s="304"/>
      <c r="FZ108" s="304"/>
      <c r="GA108" s="304"/>
      <c r="GB108" s="304"/>
      <c r="GC108" s="304"/>
      <c r="GD108" s="304"/>
      <c r="GE108" s="304"/>
      <c r="GF108" s="304"/>
      <c r="GG108" s="304"/>
      <c r="GH108" s="304"/>
      <c r="GI108" s="304"/>
      <c r="GJ108" s="304"/>
      <c r="GK108" s="304"/>
      <c r="GL108" s="304"/>
      <c r="GM108" s="304"/>
      <c r="GN108" s="304"/>
      <c r="GO108" s="304"/>
      <c r="GP108" s="304"/>
      <c r="GQ108" s="304"/>
      <c r="GR108" s="304"/>
      <c r="GS108" s="304"/>
      <c r="GT108" s="304"/>
      <c r="GU108" s="304"/>
      <c r="GV108" s="304"/>
      <c r="GW108" s="304"/>
      <c r="GX108" s="304"/>
      <c r="GY108" s="304"/>
      <c r="GZ108" s="304"/>
      <c r="HA108" s="304"/>
      <c r="HB108" s="304"/>
      <c r="HC108" s="304"/>
      <c r="HD108" s="304"/>
      <c r="HE108" s="304"/>
      <c r="HF108" s="304"/>
      <c r="HG108" s="304"/>
      <c r="HH108" s="304"/>
      <c r="HI108" s="304"/>
      <c r="HJ108" s="304"/>
      <c r="HK108" s="304"/>
      <c r="HL108" s="304"/>
      <c r="HM108" s="304"/>
      <c r="HN108" s="304"/>
      <c r="HO108" s="304"/>
      <c r="HP108" s="304"/>
      <c r="HQ108" s="304"/>
      <c r="HR108" s="304"/>
      <c r="HS108" s="251"/>
      <c r="HT108" s="251"/>
      <c r="HU108" s="251"/>
      <c r="HV108" s="251"/>
      <c r="HW108" s="251"/>
      <c r="HX108" s="251"/>
      <c r="HY108" s="251"/>
      <c r="HZ108" s="251"/>
      <c r="IA108" s="251"/>
      <c r="IB108" s="251"/>
      <c r="IC108" s="251"/>
      <c r="ID108" s="251"/>
      <c r="IE108" s="251"/>
      <c r="IF108" s="251"/>
      <c r="IG108" s="251"/>
      <c r="IH108" s="251"/>
      <c r="II108" s="251"/>
      <c r="IJ108" s="251"/>
      <c r="IK108" s="251"/>
      <c r="IL108" s="251"/>
    </row>
    <row r="109" s="247" customFormat="1" ht="45" customHeight="1" spans="1:246">
      <c r="A109" s="272" t="s">
        <v>205</v>
      </c>
      <c r="B109" s="269" t="s">
        <v>36</v>
      </c>
      <c r="C109" s="269" t="s">
        <v>200</v>
      </c>
      <c r="D109" s="269">
        <v>20</v>
      </c>
      <c r="E109" s="269">
        <v>10</v>
      </c>
      <c r="F109" s="269"/>
      <c r="G109" s="269" t="s">
        <v>206</v>
      </c>
      <c r="H109" s="269"/>
      <c r="I109" s="269"/>
      <c r="J109" s="289">
        <f t="shared" si="10"/>
        <v>2422.26</v>
      </c>
      <c r="K109" s="289">
        <v>2422.26</v>
      </c>
      <c r="L109" s="289"/>
      <c r="M109" s="290"/>
      <c r="N109" s="290" t="s">
        <v>28</v>
      </c>
      <c r="O109" s="291"/>
      <c r="P109" s="293" t="s">
        <v>196</v>
      </c>
      <c r="Q109" s="269"/>
      <c r="R109" s="303" t="e">
        <f>J106-#REF!-K106-L106</f>
        <v>#REF!</v>
      </c>
      <c r="S109" s="304"/>
      <c r="T109" s="304"/>
      <c r="U109" s="304"/>
      <c r="V109" s="304"/>
      <c r="W109" s="304"/>
      <c r="X109" s="304"/>
      <c r="Y109" s="304"/>
      <c r="Z109" s="304"/>
      <c r="AA109" s="304"/>
      <c r="AB109" s="304"/>
      <c r="AC109" s="304"/>
      <c r="AD109" s="304"/>
      <c r="AE109" s="304"/>
      <c r="AF109" s="304"/>
      <c r="AG109" s="246"/>
      <c r="AH109" s="246"/>
      <c r="AI109" s="246"/>
      <c r="AJ109" s="246"/>
      <c r="AK109" s="246"/>
      <c r="AL109" s="246"/>
      <c r="AM109" s="246"/>
      <c r="AN109" s="246"/>
      <c r="AO109" s="246"/>
      <c r="AP109" s="246"/>
      <c r="AQ109" s="246"/>
      <c r="AR109" s="246"/>
      <c r="AS109" s="304"/>
      <c r="AT109" s="304"/>
      <c r="AU109" s="304"/>
      <c r="AV109" s="304"/>
      <c r="AW109" s="304"/>
      <c r="AX109" s="304"/>
      <c r="AY109" s="304"/>
      <c r="AZ109" s="304"/>
      <c r="BA109" s="304"/>
      <c r="BB109" s="304"/>
      <c r="BC109" s="304"/>
      <c r="BD109" s="304"/>
      <c r="BE109" s="304"/>
      <c r="BF109" s="304"/>
      <c r="BG109" s="304"/>
      <c r="BH109" s="304"/>
      <c r="BI109" s="304"/>
      <c r="BJ109" s="304"/>
      <c r="BK109" s="304"/>
      <c r="BL109" s="304"/>
      <c r="BM109" s="304"/>
      <c r="BN109" s="304"/>
      <c r="BO109" s="304"/>
      <c r="BP109" s="304"/>
      <c r="BQ109" s="304"/>
      <c r="BR109" s="304"/>
      <c r="BS109" s="304"/>
      <c r="BT109" s="304"/>
      <c r="BU109" s="304"/>
      <c r="BV109" s="304"/>
      <c r="BW109" s="304"/>
      <c r="BX109" s="304"/>
      <c r="BY109" s="304"/>
      <c r="BZ109" s="304"/>
      <c r="CA109" s="304"/>
      <c r="CB109" s="304"/>
      <c r="CC109" s="304"/>
      <c r="CD109" s="304"/>
      <c r="CE109" s="304"/>
      <c r="CF109" s="304"/>
      <c r="CG109" s="304"/>
      <c r="CH109" s="304"/>
      <c r="CI109" s="304"/>
      <c r="CJ109" s="304"/>
      <c r="CK109" s="304"/>
      <c r="CL109" s="304"/>
      <c r="CM109" s="304"/>
      <c r="CN109" s="304"/>
      <c r="CO109" s="304"/>
      <c r="CP109" s="304"/>
      <c r="CQ109" s="304"/>
      <c r="CR109" s="304"/>
      <c r="CS109" s="304"/>
      <c r="CT109" s="304"/>
      <c r="CU109" s="304"/>
      <c r="CV109" s="304"/>
      <c r="CW109" s="304"/>
      <c r="CX109" s="304"/>
      <c r="CY109" s="304"/>
      <c r="CZ109" s="304"/>
      <c r="DA109" s="304"/>
      <c r="DB109" s="304"/>
      <c r="DC109" s="304"/>
      <c r="DD109" s="304"/>
      <c r="DE109" s="304"/>
      <c r="DF109" s="304"/>
      <c r="DG109" s="304"/>
      <c r="DH109" s="304"/>
      <c r="DI109" s="304"/>
      <c r="DJ109" s="304"/>
      <c r="DK109" s="304"/>
      <c r="DL109" s="304"/>
      <c r="DM109" s="304"/>
      <c r="DN109" s="304"/>
      <c r="DO109" s="304"/>
      <c r="DP109" s="304"/>
      <c r="DQ109" s="304"/>
      <c r="DR109" s="304"/>
      <c r="DS109" s="304"/>
      <c r="DT109" s="304"/>
      <c r="DU109" s="304"/>
      <c r="DV109" s="304"/>
      <c r="DW109" s="304"/>
      <c r="DX109" s="304"/>
      <c r="DY109" s="304"/>
      <c r="DZ109" s="304"/>
      <c r="EA109" s="304"/>
      <c r="EB109" s="304"/>
      <c r="EC109" s="304"/>
      <c r="ED109" s="304"/>
      <c r="EE109" s="304"/>
      <c r="EF109" s="304"/>
      <c r="EG109" s="304"/>
      <c r="EH109" s="304"/>
      <c r="EI109" s="304"/>
      <c r="EJ109" s="304"/>
      <c r="EK109" s="304"/>
      <c r="EL109" s="304"/>
      <c r="EM109" s="304"/>
      <c r="EN109" s="304"/>
      <c r="EO109" s="304"/>
      <c r="EP109" s="304"/>
      <c r="EQ109" s="304"/>
      <c r="ER109" s="304"/>
      <c r="ES109" s="304"/>
      <c r="ET109" s="304"/>
      <c r="EU109" s="304"/>
      <c r="EV109" s="304"/>
      <c r="EW109" s="304"/>
      <c r="EX109" s="304"/>
      <c r="EY109" s="304"/>
      <c r="EZ109" s="304"/>
      <c r="FA109" s="304"/>
      <c r="FB109" s="304"/>
      <c r="FC109" s="304"/>
      <c r="FD109" s="304"/>
      <c r="FE109" s="304"/>
      <c r="FF109" s="304"/>
      <c r="FG109" s="304"/>
      <c r="FH109" s="304"/>
      <c r="FI109" s="304"/>
      <c r="FJ109" s="304"/>
      <c r="FK109" s="304"/>
      <c r="FL109" s="304"/>
      <c r="FM109" s="304"/>
      <c r="FN109" s="304"/>
      <c r="FO109" s="304"/>
      <c r="FP109" s="304"/>
      <c r="FQ109" s="304"/>
      <c r="FR109" s="304"/>
      <c r="FS109" s="304"/>
      <c r="FT109" s="304"/>
      <c r="FU109" s="304"/>
      <c r="FV109" s="304"/>
      <c r="FW109" s="304"/>
      <c r="FX109" s="304"/>
      <c r="FY109" s="304"/>
      <c r="FZ109" s="304"/>
      <c r="GA109" s="304"/>
      <c r="GB109" s="304"/>
      <c r="GC109" s="304"/>
      <c r="GD109" s="304"/>
      <c r="GE109" s="304"/>
      <c r="GF109" s="304"/>
      <c r="GG109" s="304"/>
      <c r="GH109" s="304"/>
      <c r="GI109" s="304"/>
      <c r="GJ109" s="304"/>
      <c r="GK109" s="304"/>
      <c r="GL109" s="304"/>
      <c r="GM109" s="304"/>
      <c r="GN109" s="304"/>
      <c r="GO109" s="304"/>
      <c r="GP109" s="304"/>
      <c r="GQ109" s="304"/>
      <c r="GR109" s="304"/>
      <c r="GS109" s="304"/>
      <c r="GT109" s="304"/>
      <c r="GU109" s="304"/>
      <c r="GV109" s="304"/>
      <c r="GW109" s="304"/>
      <c r="GX109" s="304"/>
      <c r="GY109" s="304"/>
      <c r="GZ109" s="304"/>
      <c r="HA109" s="304"/>
      <c r="HB109" s="304"/>
      <c r="HC109" s="304"/>
      <c r="HD109" s="304"/>
      <c r="HE109" s="304"/>
      <c r="HF109" s="304"/>
      <c r="HG109" s="304"/>
      <c r="HH109" s="304"/>
      <c r="HI109" s="304"/>
      <c r="HJ109" s="304"/>
      <c r="HK109" s="304"/>
      <c r="HL109" s="304"/>
      <c r="HM109" s="304"/>
      <c r="HN109" s="304"/>
      <c r="HO109" s="304"/>
      <c r="HP109" s="304"/>
      <c r="HQ109" s="304"/>
      <c r="HR109" s="304"/>
      <c r="HS109" s="251"/>
      <c r="HT109" s="251"/>
      <c r="HU109" s="251"/>
      <c r="HV109" s="251"/>
      <c r="HW109" s="251"/>
      <c r="HX109" s="251"/>
      <c r="HY109" s="251"/>
      <c r="HZ109" s="251"/>
      <c r="IA109" s="251"/>
      <c r="IB109" s="251"/>
      <c r="IC109" s="251"/>
      <c r="ID109" s="251"/>
      <c r="IE109" s="251"/>
      <c r="IF109" s="251"/>
      <c r="IG109" s="251"/>
      <c r="IH109" s="251"/>
      <c r="II109" s="251"/>
      <c r="IJ109" s="251"/>
      <c r="IK109" s="251"/>
      <c r="IL109" s="251"/>
    </row>
    <row r="110" s="246" customFormat="1" ht="45" customHeight="1" spans="1:44">
      <c r="A110" s="272" t="s">
        <v>207</v>
      </c>
      <c r="B110" s="269" t="s">
        <v>36</v>
      </c>
      <c r="C110" s="269" t="s">
        <v>105</v>
      </c>
      <c r="D110" s="269">
        <v>12</v>
      </c>
      <c r="E110" s="269">
        <v>1</v>
      </c>
      <c r="F110" s="269"/>
      <c r="G110" s="269" t="s">
        <v>208</v>
      </c>
      <c r="H110" s="269"/>
      <c r="I110" s="269"/>
      <c r="J110" s="289"/>
      <c r="K110" s="289"/>
      <c r="L110" s="289"/>
      <c r="M110" s="290"/>
      <c r="N110" s="290"/>
      <c r="O110" s="290" t="s">
        <v>28</v>
      </c>
      <c r="P110" s="293" t="s">
        <v>209</v>
      </c>
      <c r="Q110" s="269"/>
      <c r="R110" s="303" t="e">
        <f>J107-#REF!-K107-L107</f>
        <v>#REF!</v>
      </c>
      <c r="S110" s="304"/>
      <c r="T110" s="304"/>
      <c r="U110" s="304"/>
      <c r="V110" s="304"/>
      <c r="W110" s="304"/>
      <c r="X110" s="304"/>
      <c r="Y110" s="304"/>
      <c r="Z110" s="304"/>
      <c r="AA110" s="304"/>
      <c r="AB110" s="304"/>
      <c r="AC110" s="304"/>
      <c r="AE110" s="304"/>
      <c r="AF110" s="304"/>
      <c r="AG110" s="306"/>
      <c r="AH110" s="306"/>
      <c r="AI110" s="306"/>
      <c r="AJ110" s="306"/>
      <c r="AK110" s="306"/>
      <c r="AL110" s="306"/>
      <c r="AM110" s="306"/>
      <c r="AN110" s="306"/>
      <c r="AO110" s="306"/>
      <c r="AP110" s="306"/>
      <c r="AQ110" s="306"/>
      <c r="AR110" s="306"/>
    </row>
    <row r="111" s="250" customFormat="1" ht="45" customHeight="1" spans="1:246">
      <c r="A111" s="272" t="s">
        <v>210</v>
      </c>
      <c r="B111" s="269" t="s">
        <v>36</v>
      </c>
      <c r="C111" s="269" t="s">
        <v>200</v>
      </c>
      <c r="D111" s="269">
        <v>4</v>
      </c>
      <c r="E111" s="269">
        <v>2</v>
      </c>
      <c r="F111" s="269"/>
      <c r="G111" s="269" t="s">
        <v>211</v>
      </c>
      <c r="H111" s="269"/>
      <c r="I111" s="269"/>
      <c r="J111" s="289">
        <f t="shared" ref="J111:J122" si="15">K111+L111</f>
        <v>3027</v>
      </c>
      <c r="K111" s="289">
        <v>3027</v>
      </c>
      <c r="L111" s="289"/>
      <c r="M111" s="291"/>
      <c r="N111" s="291" t="s">
        <v>28</v>
      </c>
      <c r="O111" s="291"/>
      <c r="P111" s="293" t="s">
        <v>196</v>
      </c>
      <c r="Q111" s="269"/>
      <c r="R111" s="303" t="e">
        <f>J108-#REF!-K108-L108</f>
        <v>#REF!</v>
      </c>
      <c r="S111" s="304"/>
      <c r="T111" s="304"/>
      <c r="U111" s="304"/>
      <c r="V111" s="304"/>
      <c r="W111" s="304"/>
      <c r="X111" s="304"/>
      <c r="Y111" s="304"/>
      <c r="Z111" s="304"/>
      <c r="AA111" s="304"/>
      <c r="AB111" s="304"/>
      <c r="AC111" s="304"/>
      <c r="AD111" s="304"/>
      <c r="AE111" s="246"/>
      <c r="AF111" s="246"/>
      <c r="AG111" s="304"/>
      <c r="AH111" s="304"/>
      <c r="AI111" s="304"/>
      <c r="AJ111" s="304"/>
      <c r="AK111" s="304"/>
      <c r="AL111" s="304"/>
      <c r="AM111" s="304"/>
      <c r="AN111" s="304"/>
      <c r="AO111" s="304"/>
      <c r="AP111" s="304"/>
      <c r="AQ111" s="304"/>
      <c r="AR111" s="304"/>
      <c r="AS111" s="306"/>
      <c r="AT111" s="306"/>
      <c r="AU111" s="306"/>
      <c r="AV111" s="306"/>
      <c r="AW111" s="306"/>
      <c r="AX111" s="306"/>
      <c r="AY111" s="306"/>
      <c r="AZ111" s="306"/>
      <c r="BA111" s="306"/>
      <c r="BB111" s="306"/>
      <c r="BC111" s="306"/>
      <c r="BD111" s="306"/>
      <c r="BE111" s="306"/>
      <c r="BF111" s="306"/>
      <c r="BG111" s="306"/>
      <c r="BH111" s="306"/>
      <c r="BI111" s="306"/>
      <c r="BJ111" s="306"/>
      <c r="BK111" s="306"/>
      <c r="BL111" s="306"/>
      <c r="BM111" s="306"/>
      <c r="BN111" s="306"/>
      <c r="BO111" s="306"/>
      <c r="BP111" s="306"/>
      <c r="BQ111" s="306"/>
      <c r="BR111" s="306"/>
      <c r="BS111" s="306"/>
      <c r="BT111" s="306"/>
      <c r="BU111" s="306"/>
      <c r="BV111" s="306"/>
      <c r="BW111" s="306"/>
      <c r="BX111" s="306"/>
      <c r="BY111" s="306"/>
      <c r="BZ111" s="306"/>
      <c r="CA111" s="306"/>
      <c r="CB111" s="306"/>
      <c r="CC111" s="306"/>
      <c r="CD111" s="306"/>
      <c r="CE111" s="306"/>
      <c r="CF111" s="306"/>
      <c r="CG111" s="306"/>
      <c r="CH111" s="306"/>
      <c r="CI111" s="306"/>
      <c r="CJ111" s="306"/>
      <c r="CK111" s="306"/>
      <c r="CL111" s="306"/>
      <c r="CM111" s="306"/>
      <c r="CN111" s="306"/>
      <c r="CO111" s="306"/>
      <c r="CP111" s="306"/>
      <c r="CQ111" s="306"/>
      <c r="CR111" s="306"/>
      <c r="CS111" s="306"/>
      <c r="CT111" s="306"/>
      <c r="CU111" s="306"/>
      <c r="CV111" s="306"/>
      <c r="CW111" s="306"/>
      <c r="CX111" s="306"/>
      <c r="CY111" s="306"/>
      <c r="CZ111" s="306"/>
      <c r="DA111" s="306"/>
      <c r="DB111" s="306"/>
      <c r="DC111" s="306"/>
      <c r="DD111" s="306"/>
      <c r="DE111" s="306"/>
      <c r="DF111" s="306"/>
      <c r="DG111" s="306"/>
      <c r="DH111" s="306"/>
      <c r="DI111" s="306"/>
      <c r="DJ111" s="306"/>
      <c r="DK111" s="306"/>
      <c r="DL111" s="306"/>
      <c r="DM111" s="306"/>
      <c r="DN111" s="306"/>
      <c r="DO111" s="306"/>
      <c r="DP111" s="306"/>
      <c r="DQ111" s="306"/>
      <c r="DR111" s="306"/>
      <c r="DS111" s="306"/>
      <c r="DT111" s="306"/>
      <c r="DU111" s="306"/>
      <c r="DV111" s="306"/>
      <c r="DW111" s="306"/>
      <c r="DX111" s="306"/>
      <c r="DY111" s="306"/>
      <c r="DZ111" s="306"/>
      <c r="EA111" s="306"/>
      <c r="EB111" s="306"/>
      <c r="EC111" s="306"/>
      <c r="ED111" s="306"/>
      <c r="EE111" s="306"/>
      <c r="EF111" s="306"/>
      <c r="EG111" s="306"/>
      <c r="EH111" s="306"/>
      <c r="EI111" s="306"/>
      <c r="EJ111" s="306"/>
      <c r="EK111" s="306"/>
      <c r="EL111" s="306"/>
      <c r="EM111" s="306"/>
      <c r="EN111" s="306"/>
      <c r="EO111" s="306"/>
      <c r="EP111" s="306"/>
      <c r="EQ111" s="306"/>
      <c r="ER111" s="306"/>
      <c r="ES111" s="306"/>
      <c r="ET111" s="306"/>
      <c r="EU111" s="306"/>
      <c r="EV111" s="306"/>
      <c r="EW111" s="306"/>
      <c r="EX111" s="306"/>
      <c r="EY111" s="306"/>
      <c r="EZ111" s="306"/>
      <c r="FA111" s="306"/>
      <c r="FB111" s="306"/>
      <c r="FC111" s="306"/>
      <c r="FD111" s="306"/>
      <c r="FE111" s="306"/>
      <c r="FF111" s="306"/>
      <c r="FG111" s="306"/>
      <c r="FH111" s="306"/>
      <c r="FI111" s="306"/>
      <c r="FJ111" s="306"/>
      <c r="FK111" s="306"/>
      <c r="FL111" s="306"/>
      <c r="FM111" s="306"/>
      <c r="FN111" s="306"/>
      <c r="FO111" s="306"/>
      <c r="FP111" s="306"/>
      <c r="FQ111" s="306"/>
      <c r="FR111" s="306"/>
      <c r="FS111" s="306"/>
      <c r="FT111" s="306"/>
      <c r="FU111" s="306"/>
      <c r="FV111" s="306"/>
      <c r="FW111" s="306"/>
      <c r="FX111" s="306"/>
      <c r="FY111" s="306"/>
      <c r="FZ111" s="306"/>
      <c r="GA111" s="306"/>
      <c r="GB111" s="306"/>
      <c r="GC111" s="306"/>
      <c r="GD111" s="306"/>
      <c r="GE111" s="306"/>
      <c r="GF111" s="306"/>
      <c r="GG111" s="306"/>
      <c r="GH111" s="306"/>
      <c r="GI111" s="306"/>
      <c r="GJ111" s="306"/>
      <c r="GK111" s="306"/>
      <c r="GL111" s="306"/>
      <c r="GM111" s="306"/>
      <c r="GN111" s="306"/>
      <c r="GO111" s="306"/>
      <c r="GP111" s="306"/>
      <c r="GQ111" s="306"/>
      <c r="GR111" s="306"/>
      <c r="GS111" s="306"/>
      <c r="GT111" s="306"/>
      <c r="GU111" s="306"/>
      <c r="GV111" s="306"/>
      <c r="GW111" s="306"/>
      <c r="GX111" s="306"/>
      <c r="GY111" s="306"/>
      <c r="GZ111" s="306"/>
      <c r="HA111" s="306"/>
      <c r="HB111" s="306"/>
      <c r="HC111" s="306"/>
      <c r="HD111" s="306"/>
      <c r="HE111" s="306"/>
      <c r="HF111" s="306"/>
      <c r="HG111" s="306"/>
      <c r="HH111" s="306"/>
      <c r="HI111" s="306"/>
      <c r="HJ111" s="306"/>
      <c r="HK111" s="306"/>
      <c r="HL111" s="306"/>
      <c r="HM111" s="306"/>
      <c r="HN111" s="306"/>
      <c r="HO111" s="306"/>
      <c r="HP111" s="306"/>
      <c r="HQ111" s="306"/>
      <c r="HR111" s="306"/>
      <c r="HS111" s="251"/>
      <c r="HT111" s="251"/>
      <c r="HU111" s="251"/>
      <c r="HV111" s="251"/>
      <c r="HW111" s="251"/>
      <c r="HX111" s="251"/>
      <c r="HY111" s="251"/>
      <c r="HZ111" s="251"/>
      <c r="IA111" s="251"/>
      <c r="IB111" s="251"/>
      <c r="IC111" s="251"/>
      <c r="ID111" s="251"/>
      <c r="IE111" s="251"/>
      <c r="IF111" s="251"/>
      <c r="IG111" s="251"/>
      <c r="IH111" s="251"/>
      <c r="II111" s="251"/>
      <c r="IJ111" s="251"/>
      <c r="IK111" s="251"/>
      <c r="IL111" s="251"/>
    </row>
    <row r="112" s="247" customFormat="1" ht="45" customHeight="1" spans="1:246">
      <c r="A112" s="271" t="s">
        <v>212</v>
      </c>
      <c r="B112" s="269"/>
      <c r="C112" s="269"/>
      <c r="D112" s="269"/>
      <c r="E112" s="269"/>
      <c r="F112" s="269"/>
      <c r="G112" s="269"/>
      <c r="H112" s="269"/>
      <c r="I112" s="269"/>
      <c r="J112" s="289">
        <f t="shared" si="15"/>
        <v>27251.2078651859</v>
      </c>
      <c r="K112" s="289">
        <f t="shared" ref="K112:L112" si="16">K113+K114+K115+K116+K117+K118+K119</f>
        <v>14483.5708868666</v>
      </c>
      <c r="L112" s="289">
        <f t="shared" si="16"/>
        <v>12767.6369783193</v>
      </c>
      <c r="M112" s="291"/>
      <c r="N112" s="291"/>
      <c r="O112" s="291"/>
      <c r="P112" s="293" t="s">
        <v>175</v>
      </c>
      <c r="Q112" s="293"/>
      <c r="R112" s="303" t="e">
        <f>J109-#REF!-K109-L109</f>
        <v>#REF!</v>
      </c>
      <c r="S112" s="304"/>
      <c r="T112" s="304"/>
      <c r="U112" s="304"/>
      <c r="V112" s="304"/>
      <c r="W112" s="304"/>
      <c r="X112" s="304"/>
      <c r="Y112" s="304"/>
      <c r="Z112" s="304"/>
      <c r="AA112" s="304"/>
      <c r="AB112" s="304"/>
      <c r="AC112" s="304"/>
      <c r="AD112" s="304"/>
      <c r="AE112" s="304"/>
      <c r="AF112" s="304"/>
      <c r="AG112" s="304"/>
      <c r="AH112" s="304"/>
      <c r="AI112" s="304"/>
      <c r="AJ112" s="304"/>
      <c r="AK112" s="304"/>
      <c r="AL112" s="304"/>
      <c r="AM112" s="304"/>
      <c r="AN112" s="304"/>
      <c r="AO112" s="304"/>
      <c r="AP112" s="304"/>
      <c r="AQ112" s="304"/>
      <c r="AR112" s="304"/>
      <c r="AS112" s="304"/>
      <c r="AT112" s="304"/>
      <c r="AU112" s="304"/>
      <c r="AV112" s="304"/>
      <c r="AW112" s="304"/>
      <c r="AX112" s="304"/>
      <c r="AY112" s="304"/>
      <c r="AZ112" s="304"/>
      <c r="BA112" s="304"/>
      <c r="BB112" s="304"/>
      <c r="BC112" s="304"/>
      <c r="BD112" s="304"/>
      <c r="BE112" s="304"/>
      <c r="BF112" s="304"/>
      <c r="BG112" s="304"/>
      <c r="BH112" s="304"/>
      <c r="BI112" s="304"/>
      <c r="BJ112" s="304"/>
      <c r="BK112" s="304"/>
      <c r="BL112" s="304"/>
      <c r="BM112" s="304"/>
      <c r="BN112" s="304"/>
      <c r="BO112" s="304"/>
      <c r="BP112" s="304"/>
      <c r="BQ112" s="304"/>
      <c r="BR112" s="304"/>
      <c r="BS112" s="304"/>
      <c r="BT112" s="304"/>
      <c r="BU112" s="304"/>
      <c r="BV112" s="304"/>
      <c r="BW112" s="304"/>
      <c r="BX112" s="304"/>
      <c r="BY112" s="304"/>
      <c r="BZ112" s="304"/>
      <c r="CA112" s="304"/>
      <c r="CB112" s="304"/>
      <c r="CC112" s="304"/>
      <c r="CD112" s="304"/>
      <c r="CE112" s="304"/>
      <c r="CF112" s="304"/>
      <c r="CG112" s="304"/>
      <c r="CH112" s="304"/>
      <c r="CI112" s="304"/>
      <c r="CJ112" s="304"/>
      <c r="CK112" s="304"/>
      <c r="CL112" s="304"/>
      <c r="CM112" s="304"/>
      <c r="CN112" s="304"/>
      <c r="CO112" s="304"/>
      <c r="CP112" s="304"/>
      <c r="CQ112" s="304"/>
      <c r="CR112" s="304"/>
      <c r="CS112" s="304"/>
      <c r="CT112" s="304"/>
      <c r="CU112" s="304"/>
      <c r="CV112" s="304"/>
      <c r="CW112" s="304"/>
      <c r="CX112" s="304"/>
      <c r="CY112" s="304"/>
      <c r="CZ112" s="304"/>
      <c r="DA112" s="304"/>
      <c r="DB112" s="304"/>
      <c r="DC112" s="304"/>
      <c r="DD112" s="304"/>
      <c r="DE112" s="304"/>
      <c r="DF112" s="304"/>
      <c r="DG112" s="304"/>
      <c r="DH112" s="304"/>
      <c r="DI112" s="304"/>
      <c r="DJ112" s="304"/>
      <c r="DK112" s="304"/>
      <c r="DL112" s="304"/>
      <c r="DM112" s="304"/>
      <c r="DN112" s="304"/>
      <c r="DO112" s="304"/>
      <c r="DP112" s="304"/>
      <c r="DQ112" s="304"/>
      <c r="DR112" s="304"/>
      <c r="DS112" s="304"/>
      <c r="DT112" s="304"/>
      <c r="DU112" s="304"/>
      <c r="DV112" s="304"/>
      <c r="DW112" s="304"/>
      <c r="DX112" s="304"/>
      <c r="DY112" s="304"/>
      <c r="DZ112" s="304"/>
      <c r="EA112" s="304"/>
      <c r="EB112" s="304"/>
      <c r="EC112" s="304"/>
      <c r="ED112" s="304"/>
      <c r="EE112" s="304"/>
      <c r="EF112" s="304"/>
      <c r="EG112" s="304"/>
      <c r="EH112" s="304"/>
      <c r="EI112" s="304"/>
      <c r="EJ112" s="304"/>
      <c r="EK112" s="304"/>
      <c r="EL112" s="304"/>
      <c r="EM112" s="304"/>
      <c r="EN112" s="304"/>
      <c r="EO112" s="304"/>
      <c r="EP112" s="304"/>
      <c r="EQ112" s="304"/>
      <c r="ER112" s="304"/>
      <c r="ES112" s="304"/>
      <c r="ET112" s="304"/>
      <c r="EU112" s="304"/>
      <c r="EV112" s="304"/>
      <c r="EW112" s="304"/>
      <c r="EX112" s="304"/>
      <c r="EY112" s="304"/>
      <c r="EZ112" s="304"/>
      <c r="FA112" s="304"/>
      <c r="FB112" s="304"/>
      <c r="FC112" s="304"/>
      <c r="FD112" s="304"/>
      <c r="FE112" s="304"/>
      <c r="FF112" s="304"/>
      <c r="FG112" s="304"/>
      <c r="FH112" s="304"/>
      <c r="FI112" s="304"/>
      <c r="FJ112" s="304"/>
      <c r="FK112" s="304"/>
      <c r="FL112" s="304"/>
      <c r="FM112" s="304"/>
      <c r="FN112" s="304"/>
      <c r="FO112" s="304"/>
      <c r="FP112" s="304"/>
      <c r="FQ112" s="304"/>
      <c r="FR112" s="304"/>
      <c r="FS112" s="304"/>
      <c r="FT112" s="304"/>
      <c r="FU112" s="304"/>
      <c r="FV112" s="304"/>
      <c r="FW112" s="304"/>
      <c r="FX112" s="304"/>
      <c r="FY112" s="304"/>
      <c r="FZ112" s="304"/>
      <c r="GA112" s="304"/>
      <c r="GB112" s="304"/>
      <c r="GC112" s="304"/>
      <c r="GD112" s="304"/>
      <c r="GE112" s="304"/>
      <c r="GF112" s="304"/>
      <c r="GG112" s="304"/>
      <c r="GH112" s="304"/>
      <c r="GI112" s="304"/>
      <c r="GJ112" s="304"/>
      <c r="GK112" s="304"/>
      <c r="GL112" s="304"/>
      <c r="GM112" s="304"/>
      <c r="GN112" s="304"/>
      <c r="GO112" s="304"/>
      <c r="GP112" s="304"/>
      <c r="GQ112" s="304"/>
      <c r="GR112" s="304"/>
      <c r="GS112" s="304"/>
      <c r="GT112" s="304"/>
      <c r="GU112" s="304"/>
      <c r="GV112" s="304"/>
      <c r="GW112" s="304"/>
      <c r="GX112" s="304"/>
      <c r="GY112" s="304"/>
      <c r="GZ112" s="304"/>
      <c r="HA112" s="304"/>
      <c r="HB112" s="304"/>
      <c r="HC112" s="304"/>
      <c r="HD112" s="304"/>
      <c r="HE112" s="304"/>
      <c r="HF112" s="304"/>
      <c r="HG112" s="304"/>
      <c r="HH112" s="304"/>
      <c r="HI112" s="304"/>
      <c r="HJ112" s="304"/>
      <c r="HK112" s="304"/>
      <c r="HL112" s="304"/>
      <c r="HM112" s="304"/>
      <c r="HN112" s="304"/>
      <c r="HO112" s="304"/>
      <c r="HP112" s="304"/>
      <c r="HQ112" s="304"/>
      <c r="HR112" s="304"/>
      <c r="HS112" s="251"/>
      <c r="HT112" s="251"/>
      <c r="HU112" s="251"/>
      <c r="HV112" s="251"/>
      <c r="HW112" s="251"/>
      <c r="HX112" s="251"/>
      <c r="HY112" s="251"/>
      <c r="HZ112" s="251"/>
      <c r="IA112" s="251"/>
      <c r="IB112" s="251"/>
      <c r="IC112" s="251"/>
      <c r="ID112" s="251"/>
      <c r="IE112" s="251"/>
      <c r="IF112" s="251"/>
      <c r="IG112" s="251"/>
      <c r="IH112" s="251"/>
      <c r="II112" s="251"/>
      <c r="IJ112" s="251"/>
      <c r="IK112" s="251"/>
      <c r="IL112" s="251"/>
    </row>
    <row r="113" s="247" customFormat="1" ht="45" customHeight="1" spans="1:246">
      <c r="A113" s="272" t="s">
        <v>213</v>
      </c>
      <c r="B113" s="269" t="s">
        <v>36</v>
      </c>
      <c r="C113" s="269" t="s">
        <v>214</v>
      </c>
      <c r="D113" s="269">
        <v>1338144.111</v>
      </c>
      <c r="E113" s="269">
        <v>381484.49</v>
      </c>
      <c r="F113" s="269">
        <v>555796.621</v>
      </c>
      <c r="G113" s="269" t="s">
        <v>215</v>
      </c>
      <c r="H113" s="269"/>
      <c r="I113" s="269"/>
      <c r="J113" s="289">
        <f t="shared" si="15"/>
        <v>17061.8366651859</v>
      </c>
      <c r="K113" s="289">
        <v>8815.69968686657</v>
      </c>
      <c r="L113" s="289">
        <v>8246.13697831931</v>
      </c>
      <c r="M113" s="290"/>
      <c r="N113" s="290"/>
      <c r="O113" s="290" t="s">
        <v>28</v>
      </c>
      <c r="P113" s="315" t="s">
        <v>179</v>
      </c>
      <c r="Q113" s="293"/>
      <c r="R113" s="303" t="e">
        <f>J110-#REF!-K110-L110</f>
        <v>#REF!</v>
      </c>
      <c r="S113" s="304"/>
      <c r="T113" s="304"/>
      <c r="U113" s="304"/>
      <c r="V113" s="304"/>
      <c r="W113" s="304"/>
      <c r="X113" s="304"/>
      <c r="Y113" s="304"/>
      <c r="Z113" s="304"/>
      <c r="AA113" s="304"/>
      <c r="AB113" s="304"/>
      <c r="AC113" s="304"/>
      <c r="AD113" s="304"/>
      <c r="AE113" s="304"/>
      <c r="AF113" s="304"/>
      <c r="AG113" s="246"/>
      <c r="AH113" s="246"/>
      <c r="AI113" s="246"/>
      <c r="AJ113" s="246"/>
      <c r="AK113" s="246"/>
      <c r="AL113" s="246"/>
      <c r="AM113" s="246"/>
      <c r="AN113" s="246"/>
      <c r="AO113" s="246"/>
      <c r="AP113" s="246"/>
      <c r="AQ113" s="246"/>
      <c r="AR113" s="246"/>
      <c r="AS113" s="304"/>
      <c r="AT113" s="304"/>
      <c r="AU113" s="304"/>
      <c r="AV113" s="304"/>
      <c r="AW113" s="304"/>
      <c r="AX113" s="304"/>
      <c r="AY113" s="304"/>
      <c r="AZ113" s="304"/>
      <c r="BA113" s="304"/>
      <c r="BB113" s="304"/>
      <c r="BC113" s="304"/>
      <c r="BD113" s="304"/>
      <c r="BE113" s="304"/>
      <c r="BF113" s="304"/>
      <c r="BG113" s="304"/>
      <c r="BH113" s="304"/>
      <c r="BI113" s="304"/>
      <c r="BJ113" s="304"/>
      <c r="BK113" s="304"/>
      <c r="BL113" s="304"/>
      <c r="BM113" s="304"/>
      <c r="BN113" s="304"/>
      <c r="BO113" s="304"/>
      <c r="BP113" s="304"/>
      <c r="BQ113" s="304"/>
      <c r="BR113" s="304"/>
      <c r="BS113" s="304"/>
      <c r="BT113" s="304"/>
      <c r="BU113" s="304"/>
      <c r="BV113" s="304"/>
      <c r="BW113" s="304"/>
      <c r="BX113" s="304"/>
      <c r="BY113" s="304"/>
      <c r="BZ113" s="304"/>
      <c r="CA113" s="304"/>
      <c r="CB113" s="304"/>
      <c r="CC113" s="304"/>
      <c r="CD113" s="304"/>
      <c r="CE113" s="304"/>
      <c r="CF113" s="304"/>
      <c r="CG113" s="304"/>
      <c r="CH113" s="304"/>
      <c r="CI113" s="304"/>
      <c r="CJ113" s="304"/>
      <c r="CK113" s="304"/>
      <c r="CL113" s="304"/>
      <c r="CM113" s="304"/>
      <c r="CN113" s="304"/>
      <c r="CO113" s="304"/>
      <c r="CP113" s="304"/>
      <c r="CQ113" s="304"/>
      <c r="CR113" s="304"/>
      <c r="CS113" s="304"/>
      <c r="CT113" s="304"/>
      <c r="CU113" s="304"/>
      <c r="CV113" s="304"/>
      <c r="CW113" s="304"/>
      <c r="CX113" s="304"/>
      <c r="CY113" s="304"/>
      <c r="CZ113" s="304"/>
      <c r="DA113" s="304"/>
      <c r="DB113" s="304"/>
      <c r="DC113" s="304"/>
      <c r="DD113" s="304"/>
      <c r="DE113" s="304"/>
      <c r="DF113" s="304"/>
      <c r="DG113" s="304"/>
      <c r="DH113" s="304"/>
      <c r="DI113" s="304"/>
      <c r="DJ113" s="304"/>
      <c r="DK113" s="304"/>
      <c r="DL113" s="304"/>
      <c r="DM113" s="304"/>
      <c r="DN113" s="304"/>
      <c r="DO113" s="304"/>
      <c r="DP113" s="304"/>
      <c r="DQ113" s="304"/>
      <c r="DR113" s="304"/>
      <c r="DS113" s="304"/>
      <c r="DT113" s="304"/>
      <c r="DU113" s="304"/>
      <c r="DV113" s="304"/>
      <c r="DW113" s="304"/>
      <c r="DX113" s="304"/>
      <c r="DY113" s="304"/>
      <c r="DZ113" s="304"/>
      <c r="EA113" s="304"/>
      <c r="EB113" s="304"/>
      <c r="EC113" s="304"/>
      <c r="ED113" s="304"/>
      <c r="EE113" s="304"/>
      <c r="EF113" s="304"/>
      <c r="EG113" s="304"/>
      <c r="EH113" s="304"/>
      <c r="EI113" s="304"/>
      <c r="EJ113" s="304"/>
      <c r="EK113" s="304"/>
      <c r="EL113" s="304"/>
      <c r="EM113" s="304"/>
      <c r="EN113" s="304"/>
      <c r="EO113" s="304"/>
      <c r="EP113" s="304"/>
      <c r="EQ113" s="304"/>
      <c r="ER113" s="304"/>
      <c r="ES113" s="304"/>
      <c r="ET113" s="304"/>
      <c r="EU113" s="304"/>
      <c r="EV113" s="304"/>
      <c r="EW113" s="304"/>
      <c r="EX113" s="304"/>
      <c r="EY113" s="304"/>
      <c r="EZ113" s="304"/>
      <c r="FA113" s="304"/>
      <c r="FB113" s="304"/>
      <c r="FC113" s="304"/>
      <c r="FD113" s="304"/>
      <c r="FE113" s="304"/>
      <c r="FF113" s="304"/>
      <c r="FG113" s="304"/>
      <c r="FH113" s="304"/>
      <c r="FI113" s="304"/>
      <c r="FJ113" s="304"/>
      <c r="FK113" s="304"/>
      <c r="FL113" s="304"/>
      <c r="FM113" s="304"/>
      <c r="FN113" s="304"/>
      <c r="FO113" s="304"/>
      <c r="FP113" s="304"/>
      <c r="FQ113" s="304"/>
      <c r="FR113" s="304"/>
      <c r="FS113" s="304"/>
      <c r="FT113" s="304"/>
      <c r="FU113" s="304"/>
      <c r="FV113" s="304"/>
      <c r="FW113" s="304"/>
      <c r="FX113" s="304"/>
      <c r="FY113" s="304"/>
      <c r="FZ113" s="304"/>
      <c r="GA113" s="304"/>
      <c r="GB113" s="304"/>
      <c r="GC113" s="304"/>
      <c r="GD113" s="304"/>
      <c r="GE113" s="304"/>
      <c r="GF113" s="304"/>
      <c r="GG113" s="304"/>
      <c r="GH113" s="304"/>
      <c r="GI113" s="304"/>
      <c r="GJ113" s="304"/>
      <c r="GK113" s="304"/>
      <c r="GL113" s="304"/>
      <c r="GM113" s="304"/>
      <c r="GN113" s="304"/>
      <c r="GO113" s="304"/>
      <c r="GP113" s="304"/>
      <c r="GQ113" s="304"/>
      <c r="GR113" s="304"/>
      <c r="GS113" s="304"/>
      <c r="GT113" s="304"/>
      <c r="GU113" s="304"/>
      <c r="GV113" s="304"/>
      <c r="GW113" s="304"/>
      <c r="GX113" s="304"/>
      <c r="GY113" s="304"/>
      <c r="GZ113" s="304"/>
      <c r="HA113" s="304"/>
      <c r="HB113" s="304"/>
      <c r="HC113" s="304"/>
      <c r="HD113" s="304"/>
      <c r="HE113" s="304"/>
      <c r="HF113" s="304"/>
      <c r="HG113" s="304"/>
      <c r="HH113" s="304"/>
      <c r="HI113" s="304"/>
      <c r="HJ113" s="304"/>
      <c r="HK113" s="304"/>
      <c r="HL113" s="304"/>
      <c r="HM113" s="304"/>
      <c r="HN113" s="304"/>
      <c r="HO113" s="304"/>
      <c r="HP113" s="304"/>
      <c r="HQ113" s="304"/>
      <c r="HR113" s="304"/>
      <c r="HS113" s="251"/>
      <c r="HT113" s="251"/>
      <c r="HU113" s="251"/>
      <c r="HV113" s="251"/>
      <c r="HW113" s="251"/>
      <c r="HX113" s="251"/>
      <c r="HY113" s="251"/>
      <c r="HZ113" s="251"/>
      <c r="IA113" s="251"/>
      <c r="IB113" s="251"/>
      <c r="IC113" s="251"/>
      <c r="ID113" s="251"/>
      <c r="IE113" s="251"/>
      <c r="IF113" s="251"/>
      <c r="IG113" s="251"/>
      <c r="IH113" s="251"/>
      <c r="II113" s="251"/>
      <c r="IJ113" s="251"/>
      <c r="IK113" s="251"/>
      <c r="IL113" s="251"/>
    </row>
    <row r="114" s="246" customFormat="1" ht="45" customHeight="1" spans="1:44">
      <c r="A114" s="272" t="s">
        <v>216</v>
      </c>
      <c r="B114" s="269" t="s">
        <v>36</v>
      </c>
      <c r="C114" s="269" t="s">
        <v>217</v>
      </c>
      <c r="D114" s="269">
        <v>6915</v>
      </c>
      <c r="E114" s="269">
        <v>987</v>
      </c>
      <c r="F114" s="269">
        <v>4315</v>
      </c>
      <c r="G114" s="269" t="s">
        <v>218</v>
      </c>
      <c r="H114" s="269"/>
      <c r="I114" s="269"/>
      <c r="J114" s="289">
        <f t="shared" si="15"/>
        <v>2685</v>
      </c>
      <c r="K114" s="289">
        <v>527.5</v>
      </c>
      <c r="L114" s="289">
        <v>2157.5</v>
      </c>
      <c r="M114" s="290"/>
      <c r="N114" s="290" t="s">
        <v>28</v>
      </c>
      <c r="O114" s="301"/>
      <c r="P114" s="293" t="s">
        <v>219</v>
      </c>
      <c r="Q114" s="269"/>
      <c r="R114" s="303" t="e">
        <f>J111-#REF!-K111-L111</f>
        <v>#REF!</v>
      </c>
      <c r="S114" s="304"/>
      <c r="T114" s="304"/>
      <c r="U114" s="304"/>
      <c r="V114" s="304"/>
      <c r="W114" s="304"/>
      <c r="X114" s="304"/>
      <c r="Y114" s="304"/>
      <c r="Z114" s="304"/>
      <c r="AA114" s="304"/>
      <c r="AB114" s="304"/>
      <c r="AC114" s="304"/>
      <c r="AD114" s="304"/>
      <c r="AE114" s="304"/>
      <c r="AF114" s="304"/>
      <c r="AG114" s="304"/>
      <c r="AH114" s="304"/>
      <c r="AI114" s="304"/>
      <c r="AJ114" s="304"/>
      <c r="AK114" s="304"/>
      <c r="AL114" s="304"/>
      <c r="AM114" s="304"/>
      <c r="AN114" s="304"/>
      <c r="AO114" s="304"/>
      <c r="AP114" s="304"/>
      <c r="AQ114" s="304"/>
      <c r="AR114" s="304"/>
    </row>
    <row r="115" s="247" customFormat="1" ht="45" customHeight="1" spans="1:246">
      <c r="A115" s="272" t="s">
        <v>220</v>
      </c>
      <c r="B115" s="269" t="s">
        <v>36</v>
      </c>
      <c r="C115" s="269" t="s">
        <v>97</v>
      </c>
      <c r="D115" s="269">
        <v>3</v>
      </c>
      <c r="E115" s="269">
        <v>1</v>
      </c>
      <c r="F115" s="269"/>
      <c r="G115" s="269" t="s">
        <v>221</v>
      </c>
      <c r="H115" s="269"/>
      <c r="I115" s="269"/>
      <c r="J115" s="289">
        <f t="shared" si="15"/>
        <v>500</v>
      </c>
      <c r="K115" s="289">
        <v>500</v>
      </c>
      <c r="L115" s="289"/>
      <c r="M115" s="290"/>
      <c r="N115" s="290" t="s">
        <v>28</v>
      </c>
      <c r="O115" s="316"/>
      <c r="P115" s="293" t="s">
        <v>222</v>
      </c>
      <c r="Q115" s="269"/>
      <c r="R115" s="303" t="e">
        <f>J112-#REF!-K112-L112</f>
        <v>#REF!</v>
      </c>
      <c r="S115" s="306"/>
      <c r="T115" s="306"/>
      <c r="U115" s="306"/>
      <c r="V115" s="306"/>
      <c r="W115" s="306"/>
      <c r="X115" s="306"/>
      <c r="Y115" s="306"/>
      <c r="Z115" s="306"/>
      <c r="AA115" s="304"/>
      <c r="AB115" s="304"/>
      <c r="AC115" s="304"/>
      <c r="AD115" s="304"/>
      <c r="AE115" s="304"/>
      <c r="AF115" s="304"/>
      <c r="AG115" s="304"/>
      <c r="AH115" s="304"/>
      <c r="AI115" s="304"/>
      <c r="AJ115" s="304"/>
      <c r="AK115" s="304"/>
      <c r="AL115" s="304"/>
      <c r="AM115" s="304"/>
      <c r="AN115" s="304"/>
      <c r="AO115" s="304"/>
      <c r="AP115" s="304"/>
      <c r="AQ115" s="304"/>
      <c r="AR115" s="304"/>
      <c r="AS115" s="304"/>
      <c r="AT115" s="304"/>
      <c r="AU115" s="304"/>
      <c r="AV115" s="304"/>
      <c r="AW115" s="304"/>
      <c r="AX115" s="304"/>
      <c r="AY115" s="304"/>
      <c r="AZ115" s="304"/>
      <c r="BA115" s="304"/>
      <c r="BB115" s="304"/>
      <c r="BC115" s="304"/>
      <c r="BD115" s="304"/>
      <c r="BE115" s="304"/>
      <c r="BF115" s="304"/>
      <c r="BG115" s="304"/>
      <c r="BH115" s="304"/>
      <c r="BI115" s="304"/>
      <c r="BJ115" s="304"/>
      <c r="BK115" s="304"/>
      <c r="BL115" s="304"/>
      <c r="BM115" s="304"/>
      <c r="BN115" s="304"/>
      <c r="BO115" s="304"/>
      <c r="BP115" s="304"/>
      <c r="BQ115" s="304"/>
      <c r="BR115" s="304"/>
      <c r="BS115" s="304"/>
      <c r="BT115" s="304"/>
      <c r="BU115" s="304"/>
      <c r="BV115" s="304"/>
      <c r="BW115" s="304"/>
      <c r="BX115" s="304"/>
      <c r="BY115" s="304"/>
      <c r="BZ115" s="304"/>
      <c r="CA115" s="304"/>
      <c r="CB115" s="304"/>
      <c r="CC115" s="304"/>
      <c r="CD115" s="304"/>
      <c r="CE115" s="304"/>
      <c r="CF115" s="304"/>
      <c r="CG115" s="304"/>
      <c r="CH115" s="304"/>
      <c r="CI115" s="304"/>
      <c r="CJ115" s="304"/>
      <c r="CK115" s="304"/>
      <c r="CL115" s="304"/>
      <c r="CM115" s="304"/>
      <c r="CN115" s="304"/>
      <c r="CO115" s="304"/>
      <c r="CP115" s="304"/>
      <c r="CQ115" s="304"/>
      <c r="CR115" s="304"/>
      <c r="CS115" s="304"/>
      <c r="CT115" s="304"/>
      <c r="CU115" s="304"/>
      <c r="CV115" s="304"/>
      <c r="CW115" s="304"/>
      <c r="CX115" s="304"/>
      <c r="CY115" s="304"/>
      <c r="CZ115" s="304"/>
      <c r="DA115" s="304"/>
      <c r="DB115" s="304"/>
      <c r="DC115" s="304"/>
      <c r="DD115" s="304"/>
      <c r="DE115" s="304"/>
      <c r="DF115" s="304"/>
      <c r="DG115" s="304"/>
      <c r="DH115" s="304"/>
      <c r="DI115" s="304"/>
      <c r="DJ115" s="304"/>
      <c r="DK115" s="304"/>
      <c r="DL115" s="304"/>
      <c r="DM115" s="304"/>
      <c r="DN115" s="304"/>
      <c r="DO115" s="304"/>
      <c r="DP115" s="304"/>
      <c r="DQ115" s="304"/>
      <c r="DR115" s="304"/>
      <c r="DS115" s="304"/>
      <c r="DT115" s="304"/>
      <c r="DU115" s="304"/>
      <c r="DV115" s="304"/>
      <c r="DW115" s="304"/>
      <c r="DX115" s="304"/>
      <c r="DY115" s="304"/>
      <c r="DZ115" s="304"/>
      <c r="EA115" s="304"/>
      <c r="EB115" s="304"/>
      <c r="EC115" s="304"/>
      <c r="ED115" s="304"/>
      <c r="EE115" s="304"/>
      <c r="EF115" s="304"/>
      <c r="EG115" s="304"/>
      <c r="EH115" s="304"/>
      <c r="EI115" s="304"/>
      <c r="EJ115" s="304"/>
      <c r="EK115" s="304"/>
      <c r="EL115" s="304"/>
      <c r="EM115" s="304"/>
      <c r="EN115" s="304"/>
      <c r="EO115" s="304"/>
      <c r="EP115" s="304"/>
      <c r="EQ115" s="304"/>
      <c r="ER115" s="304"/>
      <c r="ES115" s="304"/>
      <c r="ET115" s="304"/>
      <c r="EU115" s="304"/>
      <c r="EV115" s="304"/>
      <c r="EW115" s="304"/>
      <c r="EX115" s="304"/>
      <c r="EY115" s="304"/>
      <c r="EZ115" s="304"/>
      <c r="FA115" s="304"/>
      <c r="FB115" s="304"/>
      <c r="FC115" s="304"/>
      <c r="FD115" s="304"/>
      <c r="FE115" s="304"/>
      <c r="FF115" s="304"/>
      <c r="FG115" s="304"/>
      <c r="FH115" s="304"/>
      <c r="FI115" s="304"/>
      <c r="FJ115" s="304"/>
      <c r="FK115" s="304"/>
      <c r="FL115" s="304"/>
      <c r="FM115" s="304"/>
      <c r="FN115" s="304"/>
      <c r="FO115" s="304"/>
      <c r="FP115" s="304"/>
      <c r="FQ115" s="304"/>
      <c r="FR115" s="304"/>
      <c r="FS115" s="304"/>
      <c r="FT115" s="304"/>
      <c r="FU115" s="304"/>
      <c r="FV115" s="304"/>
      <c r="FW115" s="304"/>
      <c r="FX115" s="304"/>
      <c r="FY115" s="304"/>
      <c r="FZ115" s="304"/>
      <c r="GA115" s="304"/>
      <c r="GB115" s="304"/>
      <c r="GC115" s="304"/>
      <c r="GD115" s="304"/>
      <c r="GE115" s="304"/>
      <c r="GF115" s="304"/>
      <c r="GG115" s="304"/>
      <c r="GH115" s="304"/>
      <c r="GI115" s="304"/>
      <c r="GJ115" s="304"/>
      <c r="GK115" s="304"/>
      <c r="GL115" s="304"/>
      <c r="GM115" s="304"/>
      <c r="GN115" s="304"/>
      <c r="GO115" s="304"/>
      <c r="GP115" s="304"/>
      <c r="GQ115" s="304"/>
      <c r="GR115" s="304"/>
      <c r="GS115" s="304"/>
      <c r="GT115" s="304"/>
      <c r="GU115" s="304"/>
      <c r="GV115" s="304"/>
      <c r="GW115" s="304"/>
      <c r="GX115" s="304"/>
      <c r="GY115" s="304"/>
      <c r="GZ115" s="304"/>
      <c r="HA115" s="304"/>
      <c r="HB115" s="304"/>
      <c r="HC115" s="304"/>
      <c r="HD115" s="304"/>
      <c r="HE115" s="304"/>
      <c r="HF115" s="304"/>
      <c r="HG115" s="304"/>
      <c r="HH115" s="304"/>
      <c r="HI115" s="304"/>
      <c r="HJ115" s="304"/>
      <c r="HK115" s="304"/>
      <c r="HL115" s="304"/>
      <c r="HM115" s="304"/>
      <c r="HN115" s="304"/>
      <c r="HO115" s="304"/>
      <c r="HP115" s="304"/>
      <c r="HQ115" s="304"/>
      <c r="HR115" s="304"/>
      <c r="HS115" s="251"/>
      <c r="HT115" s="251"/>
      <c r="HU115" s="251"/>
      <c r="HV115" s="251"/>
      <c r="HW115" s="251"/>
      <c r="HX115" s="251"/>
      <c r="HY115" s="251"/>
      <c r="HZ115" s="251"/>
      <c r="IA115" s="251"/>
      <c r="IB115" s="251"/>
      <c r="IC115" s="251"/>
      <c r="ID115" s="251"/>
      <c r="IE115" s="251"/>
      <c r="IF115" s="251"/>
      <c r="IG115" s="251"/>
      <c r="IH115" s="251"/>
      <c r="II115" s="251"/>
      <c r="IJ115" s="251"/>
      <c r="IK115" s="251"/>
      <c r="IL115" s="251"/>
    </row>
    <row r="116" s="247" customFormat="1" ht="45" customHeight="1" spans="1:246">
      <c r="A116" s="272" t="s">
        <v>223</v>
      </c>
      <c r="B116" s="269" t="s">
        <v>36</v>
      </c>
      <c r="C116" s="269" t="s">
        <v>97</v>
      </c>
      <c r="D116" s="269">
        <v>2794</v>
      </c>
      <c r="E116" s="269">
        <v>4</v>
      </c>
      <c r="F116" s="269"/>
      <c r="G116" s="269" t="s">
        <v>224</v>
      </c>
      <c r="H116" s="269"/>
      <c r="I116" s="269"/>
      <c r="J116" s="289">
        <f t="shared" si="15"/>
        <v>1314.3712</v>
      </c>
      <c r="K116" s="289">
        <v>1314.3712</v>
      </c>
      <c r="L116" s="289"/>
      <c r="M116" s="290"/>
      <c r="N116" s="290" t="s">
        <v>28</v>
      </c>
      <c r="O116" s="316"/>
      <c r="P116" s="293" t="s">
        <v>225</v>
      </c>
      <c r="Q116" s="269"/>
      <c r="R116" s="303" t="e">
        <f>J113-#REF!-K113-L113</f>
        <v>#REF!</v>
      </c>
      <c r="S116" s="306"/>
      <c r="T116" s="306"/>
      <c r="U116" s="306"/>
      <c r="V116" s="306"/>
      <c r="W116" s="306"/>
      <c r="X116" s="306"/>
      <c r="Y116" s="306"/>
      <c r="Z116" s="306"/>
      <c r="AA116" s="304"/>
      <c r="AB116" s="304"/>
      <c r="AC116" s="304"/>
      <c r="AD116" s="304"/>
      <c r="AE116" s="304"/>
      <c r="AF116" s="304"/>
      <c r="AG116" s="304"/>
      <c r="AH116" s="304"/>
      <c r="AI116" s="304"/>
      <c r="AJ116" s="304"/>
      <c r="AK116" s="304"/>
      <c r="AL116" s="304"/>
      <c r="AM116" s="304"/>
      <c r="AN116" s="304"/>
      <c r="AO116" s="304"/>
      <c r="AP116" s="304"/>
      <c r="AQ116" s="304"/>
      <c r="AR116" s="304"/>
      <c r="AS116" s="304"/>
      <c r="AT116" s="304"/>
      <c r="AU116" s="304"/>
      <c r="AV116" s="304"/>
      <c r="AW116" s="304"/>
      <c r="AX116" s="304"/>
      <c r="AY116" s="304"/>
      <c r="AZ116" s="304"/>
      <c r="BA116" s="304"/>
      <c r="BB116" s="304"/>
      <c r="BC116" s="304"/>
      <c r="BD116" s="304"/>
      <c r="BE116" s="304"/>
      <c r="BF116" s="304"/>
      <c r="BG116" s="304"/>
      <c r="BH116" s="304"/>
      <c r="BI116" s="304"/>
      <c r="BJ116" s="304"/>
      <c r="BK116" s="304"/>
      <c r="BL116" s="304"/>
      <c r="BM116" s="304"/>
      <c r="BN116" s="304"/>
      <c r="BO116" s="304"/>
      <c r="BP116" s="304"/>
      <c r="BQ116" s="304"/>
      <c r="BR116" s="304"/>
      <c r="BS116" s="304"/>
      <c r="BT116" s="304"/>
      <c r="BU116" s="304"/>
      <c r="BV116" s="304"/>
      <c r="BW116" s="304"/>
      <c r="BX116" s="304"/>
      <c r="BY116" s="304"/>
      <c r="BZ116" s="304"/>
      <c r="CA116" s="304"/>
      <c r="CB116" s="304"/>
      <c r="CC116" s="304"/>
      <c r="CD116" s="304"/>
      <c r="CE116" s="304"/>
      <c r="CF116" s="304"/>
      <c r="CG116" s="304"/>
      <c r="CH116" s="304"/>
      <c r="CI116" s="304"/>
      <c r="CJ116" s="304"/>
      <c r="CK116" s="304"/>
      <c r="CL116" s="304"/>
      <c r="CM116" s="304"/>
      <c r="CN116" s="304"/>
      <c r="CO116" s="304"/>
      <c r="CP116" s="304"/>
      <c r="CQ116" s="304"/>
      <c r="CR116" s="304"/>
      <c r="CS116" s="304"/>
      <c r="CT116" s="304"/>
      <c r="CU116" s="304"/>
      <c r="CV116" s="304"/>
      <c r="CW116" s="304"/>
      <c r="CX116" s="304"/>
      <c r="CY116" s="304"/>
      <c r="CZ116" s="304"/>
      <c r="DA116" s="304"/>
      <c r="DB116" s="304"/>
      <c r="DC116" s="304"/>
      <c r="DD116" s="304"/>
      <c r="DE116" s="304"/>
      <c r="DF116" s="304"/>
      <c r="DG116" s="304"/>
      <c r="DH116" s="304"/>
      <c r="DI116" s="304"/>
      <c r="DJ116" s="304"/>
      <c r="DK116" s="304"/>
      <c r="DL116" s="304"/>
      <c r="DM116" s="304"/>
      <c r="DN116" s="304"/>
      <c r="DO116" s="304"/>
      <c r="DP116" s="304"/>
      <c r="DQ116" s="304"/>
      <c r="DR116" s="304"/>
      <c r="DS116" s="304"/>
      <c r="DT116" s="304"/>
      <c r="DU116" s="304"/>
      <c r="DV116" s="304"/>
      <c r="DW116" s="304"/>
      <c r="DX116" s="304"/>
      <c r="DY116" s="304"/>
      <c r="DZ116" s="304"/>
      <c r="EA116" s="304"/>
      <c r="EB116" s="304"/>
      <c r="EC116" s="304"/>
      <c r="ED116" s="304"/>
      <c r="EE116" s="304"/>
      <c r="EF116" s="304"/>
      <c r="EG116" s="304"/>
      <c r="EH116" s="304"/>
      <c r="EI116" s="304"/>
      <c r="EJ116" s="304"/>
      <c r="EK116" s="304"/>
      <c r="EL116" s="304"/>
      <c r="EM116" s="304"/>
      <c r="EN116" s="304"/>
      <c r="EO116" s="304"/>
      <c r="EP116" s="304"/>
      <c r="EQ116" s="304"/>
      <c r="ER116" s="304"/>
      <c r="ES116" s="304"/>
      <c r="ET116" s="304"/>
      <c r="EU116" s="304"/>
      <c r="EV116" s="304"/>
      <c r="EW116" s="304"/>
      <c r="EX116" s="304"/>
      <c r="EY116" s="304"/>
      <c r="EZ116" s="304"/>
      <c r="FA116" s="304"/>
      <c r="FB116" s="304"/>
      <c r="FC116" s="304"/>
      <c r="FD116" s="304"/>
      <c r="FE116" s="304"/>
      <c r="FF116" s="304"/>
      <c r="FG116" s="304"/>
      <c r="FH116" s="304"/>
      <c r="FI116" s="304"/>
      <c r="FJ116" s="304"/>
      <c r="FK116" s="304"/>
      <c r="FL116" s="304"/>
      <c r="FM116" s="304"/>
      <c r="FN116" s="304"/>
      <c r="FO116" s="304"/>
      <c r="FP116" s="304"/>
      <c r="FQ116" s="304"/>
      <c r="FR116" s="304"/>
      <c r="FS116" s="304"/>
      <c r="FT116" s="304"/>
      <c r="FU116" s="304"/>
      <c r="FV116" s="304"/>
      <c r="FW116" s="304"/>
      <c r="FX116" s="304"/>
      <c r="FY116" s="304"/>
      <c r="FZ116" s="304"/>
      <c r="GA116" s="304"/>
      <c r="GB116" s="304"/>
      <c r="GC116" s="304"/>
      <c r="GD116" s="304"/>
      <c r="GE116" s="304"/>
      <c r="GF116" s="304"/>
      <c r="GG116" s="304"/>
      <c r="GH116" s="304"/>
      <c r="GI116" s="304"/>
      <c r="GJ116" s="304"/>
      <c r="GK116" s="304"/>
      <c r="GL116" s="304"/>
      <c r="GM116" s="304"/>
      <c r="GN116" s="304"/>
      <c r="GO116" s="304"/>
      <c r="GP116" s="304"/>
      <c r="GQ116" s="304"/>
      <c r="GR116" s="304"/>
      <c r="GS116" s="304"/>
      <c r="GT116" s="304"/>
      <c r="GU116" s="304"/>
      <c r="GV116" s="304"/>
      <c r="GW116" s="304"/>
      <c r="GX116" s="304"/>
      <c r="GY116" s="304"/>
      <c r="GZ116" s="304"/>
      <c r="HA116" s="304"/>
      <c r="HB116" s="304"/>
      <c r="HC116" s="304"/>
      <c r="HD116" s="304"/>
      <c r="HE116" s="304"/>
      <c r="HF116" s="304"/>
      <c r="HG116" s="304"/>
      <c r="HH116" s="304"/>
      <c r="HI116" s="304"/>
      <c r="HJ116" s="304"/>
      <c r="HK116" s="304"/>
      <c r="HL116" s="304"/>
      <c r="HM116" s="304"/>
      <c r="HN116" s="304"/>
      <c r="HO116" s="304"/>
      <c r="HP116" s="304"/>
      <c r="HQ116" s="304"/>
      <c r="HR116" s="304"/>
      <c r="HS116" s="251"/>
      <c r="HT116" s="251"/>
      <c r="HU116" s="251"/>
      <c r="HV116" s="251"/>
      <c r="HW116" s="251"/>
      <c r="HX116" s="251"/>
      <c r="HY116" s="251"/>
      <c r="HZ116" s="251"/>
      <c r="IA116" s="251"/>
      <c r="IB116" s="251"/>
      <c r="IC116" s="251"/>
      <c r="ID116" s="251"/>
      <c r="IE116" s="251"/>
      <c r="IF116" s="251"/>
      <c r="IG116" s="251"/>
      <c r="IH116" s="251"/>
      <c r="II116" s="251"/>
      <c r="IJ116" s="251"/>
      <c r="IK116" s="251"/>
      <c r="IL116" s="251"/>
    </row>
    <row r="117" s="247" customFormat="1" ht="45" customHeight="1" spans="1:246">
      <c r="A117" s="272" t="s">
        <v>226</v>
      </c>
      <c r="B117" s="269" t="s">
        <v>36</v>
      </c>
      <c r="C117" s="269" t="s">
        <v>105</v>
      </c>
      <c r="D117" s="269">
        <v>3</v>
      </c>
      <c r="E117" s="269"/>
      <c r="F117" s="269"/>
      <c r="G117" s="269" t="s">
        <v>227</v>
      </c>
      <c r="H117" s="269"/>
      <c r="I117" s="269"/>
      <c r="J117" s="289">
        <f t="shared" si="15"/>
        <v>0</v>
      </c>
      <c r="K117" s="289"/>
      <c r="L117" s="289"/>
      <c r="M117" s="291"/>
      <c r="N117" s="290" t="s">
        <v>28</v>
      </c>
      <c r="O117" s="316"/>
      <c r="P117" s="293" t="s">
        <v>179</v>
      </c>
      <c r="Q117" s="269"/>
      <c r="R117" s="303" t="e">
        <f>J114-#REF!-K114-L114</f>
        <v>#REF!</v>
      </c>
      <c r="S117" s="304"/>
      <c r="T117" s="304"/>
      <c r="U117" s="304"/>
      <c r="V117" s="304"/>
      <c r="W117" s="304"/>
      <c r="X117" s="304"/>
      <c r="Y117" s="304"/>
      <c r="Z117" s="304"/>
      <c r="AA117" s="304"/>
      <c r="AB117" s="304"/>
      <c r="AC117" s="304"/>
      <c r="AD117" s="304"/>
      <c r="AE117" s="304"/>
      <c r="AF117" s="304"/>
      <c r="AG117" s="304"/>
      <c r="AH117" s="304"/>
      <c r="AI117" s="304"/>
      <c r="AJ117" s="304"/>
      <c r="AK117" s="304"/>
      <c r="AL117" s="304"/>
      <c r="AM117" s="304"/>
      <c r="AN117" s="304"/>
      <c r="AO117" s="304"/>
      <c r="AP117" s="304"/>
      <c r="AQ117" s="304"/>
      <c r="AR117" s="304"/>
      <c r="AS117" s="304"/>
      <c r="AT117" s="304"/>
      <c r="AU117" s="304"/>
      <c r="AV117" s="304"/>
      <c r="AW117" s="304"/>
      <c r="AX117" s="304"/>
      <c r="AY117" s="304"/>
      <c r="AZ117" s="304"/>
      <c r="BA117" s="304"/>
      <c r="BB117" s="304"/>
      <c r="BC117" s="304"/>
      <c r="BD117" s="304"/>
      <c r="BE117" s="304"/>
      <c r="BF117" s="304"/>
      <c r="BG117" s="304"/>
      <c r="BH117" s="304"/>
      <c r="BI117" s="304"/>
      <c r="BJ117" s="304"/>
      <c r="BK117" s="304"/>
      <c r="BL117" s="304"/>
      <c r="BM117" s="304"/>
      <c r="BN117" s="304"/>
      <c r="BO117" s="304"/>
      <c r="BP117" s="304"/>
      <c r="BQ117" s="304"/>
      <c r="BR117" s="304"/>
      <c r="BS117" s="304"/>
      <c r="BT117" s="304"/>
      <c r="BU117" s="304"/>
      <c r="BV117" s="304"/>
      <c r="BW117" s="304"/>
      <c r="BX117" s="304"/>
      <c r="BY117" s="304"/>
      <c r="BZ117" s="304"/>
      <c r="CA117" s="304"/>
      <c r="CB117" s="304"/>
      <c r="CC117" s="304"/>
      <c r="CD117" s="304"/>
      <c r="CE117" s="304"/>
      <c r="CF117" s="304"/>
      <c r="CG117" s="304"/>
      <c r="CH117" s="304"/>
      <c r="CI117" s="304"/>
      <c r="CJ117" s="304"/>
      <c r="CK117" s="304"/>
      <c r="CL117" s="304"/>
      <c r="CM117" s="304"/>
      <c r="CN117" s="304"/>
      <c r="CO117" s="304"/>
      <c r="CP117" s="304"/>
      <c r="CQ117" s="304"/>
      <c r="CR117" s="304"/>
      <c r="CS117" s="304"/>
      <c r="CT117" s="304"/>
      <c r="CU117" s="304"/>
      <c r="CV117" s="304"/>
      <c r="CW117" s="304"/>
      <c r="CX117" s="304"/>
      <c r="CY117" s="304"/>
      <c r="CZ117" s="304"/>
      <c r="DA117" s="304"/>
      <c r="DB117" s="304"/>
      <c r="DC117" s="304"/>
      <c r="DD117" s="304"/>
      <c r="DE117" s="304"/>
      <c r="DF117" s="304"/>
      <c r="DG117" s="304"/>
      <c r="DH117" s="304"/>
      <c r="DI117" s="304"/>
      <c r="DJ117" s="304"/>
      <c r="DK117" s="304"/>
      <c r="DL117" s="304"/>
      <c r="DM117" s="304"/>
      <c r="DN117" s="304"/>
      <c r="DO117" s="304"/>
      <c r="DP117" s="304"/>
      <c r="DQ117" s="304"/>
      <c r="DR117" s="304"/>
      <c r="DS117" s="304"/>
      <c r="DT117" s="304"/>
      <c r="DU117" s="304"/>
      <c r="DV117" s="304"/>
      <c r="DW117" s="304"/>
      <c r="DX117" s="304"/>
      <c r="DY117" s="304"/>
      <c r="DZ117" s="304"/>
      <c r="EA117" s="304"/>
      <c r="EB117" s="304"/>
      <c r="EC117" s="304"/>
      <c r="ED117" s="304"/>
      <c r="EE117" s="304"/>
      <c r="EF117" s="304"/>
      <c r="EG117" s="304"/>
      <c r="EH117" s="304"/>
      <c r="EI117" s="304"/>
      <c r="EJ117" s="304"/>
      <c r="EK117" s="304"/>
      <c r="EL117" s="304"/>
      <c r="EM117" s="304"/>
      <c r="EN117" s="304"/>
      <c r="EO117" s="304"/>
      <c r="EP117" s="304"/>
      <c r="EQ117" s="304"/>
      <c r="ER117" s="304"/>
      <c r="ES117" s="304"/>
      <c r="ET117" s="304"/>
      <c r="EU117" s="304"/>
      <c r="EV117" s="304"/>
      <c r="EW117" s="304"/>
      <c r="EX117" s="304"/>
      <c r="EY117" s="304"/>
      <c r="EZ117" s="304"/>
      <c r="FA117" s="304"/>
      <c r="FB117" s="304"/>
      <c r="FC117" s="304"/>
      <c r="FD117" s="304"/>
      <c r="FE117" s="304"/>
      <c r="FF117" s="304"/>
      <c r="FG117" s="304"/>
      <c r="FH117" s="304"/>
      <c r="FI117" s="304"/>
      <c r="FJ117" s="304"/>
      <c r="FK117" s="304"/>
      <c r="FL117" s="304"/>
      <c r="FM117" s="304"/>
      <c r="FN117" s="304"/>
      <c r="FO117" s="304"/>
      <c r="FP117" s="304"/>
      <c r="FQ117" s="304"/>
      <c r="FR117" s="304"/>
      <c r="FS117" s="304"/>
      <c r="FT117" s="304"/>
      <c r="FU117" s="304"/>
      <c r="FV117" s="304"/>
      <c r="FW117" s="304"/>
      <c r="FX117" s="304"/>
      <c r="FY117" s="304"/>
      <c r="FZ117" s="304"/>
      <c r="GA117" s="304"/>
      <c r="GB117" s="304"/>
      <c r="GC117" s="304"/>
      <c r="GD117" s="304"/>
      <c r="GE117" s="304"/>
      <c r="GF117" s="304"/>
      <c r="GG117" s="304"/>
      <c r="GH117" s="304"/>
      <c r="GI117" s="304"/>
      <c r="GJ117" s="304"/>
      <c r="GK117" s="304"/>
      <c r="GL117" s="304"/>
      <c r="GM117" s="304"/>
      <c r="GN117" s="304"/>
      <c r="GO117" s="304"/>
      <c r="GP117" s="304"/>
      <c r="GQ117" s="304"/>
      <c r="GR117" s="304"/>
      <c r="GS117" s="304"/>
      <c r="GT117" s="304"/>
      <c r="GU117" s="304"/>
      <c r="GV117" s="304"/>
      <c r="GW117" s="304"/>
      <c r="GX117" s="304"/>
      <c r="GY117" s="304"/>
      <c r="GZ117" s="304"/>
      <c r="HA117" s="304"/>
      <c r="HB117" s="304"/>
      <c r="HC117" s="304"/>
      <c r="HD117" s="304"/>
      <c r="HE117" s="304"/>
      <c r="HF117" s="304"/>
      <c r="HG117" s="304"/>
      <c r="HH117" s="304"/>
      <c r="HI117" s="304"/>
      <c r="HJ117" s="304"/>
      <c r="HK117" s="304"/>
      <c r="HL117" s="304"/>
      <c r="HM117" s="304"/>
      <c r="HN117" s="304"/>
      <c r="HO117" s="304"/>
      <c r="HP117" s="304"/>
      <c r="HQ117" s="304"/>
      <c r="HR117" s="304"/>
      <c r="HS117" s="251"/>
      <c r="HT117" s="251"/>
      <c r="HU117" s="251"/>
      <c r="HV117" s="251"/>
      <c r="HW117" s="251"/>
      <c r="HX117" s="251"/>
      <c r="HY117" s="251"/>
      <c r="HZ117" s="251"/>
      <c r="IA117" s="251"/>
      <c r="IB117" s="251"/>
      <c r="IC117" s="251"/>
      <c r="ID117" s="251"/>
      <c r="IE117" s="251"/>
      <c r="IF117" s="251"/>
      <c r="IG117" s="251"/>
      <c r="IH117" s="251"/>
      <c r="II117" s="251"/>
      <c r="IJ117" s="251"/>
      <c r="IK117" s="251"/>
      <c r="IL117" s="251"/>
    </row>
    <row r="118" s="247" customFormat="1" ht="45" customHeight="1" spans="1:246">
      <c r="A118" s="272" t="s">
        <v>228</v>
      </c>
      <c r="B118" s="269" t="s">
        <v>36</v>
      </c>
      <c r="C118" s="269" t="s">
        <v>97</v>
      </c>
      <c r="D118" s="269">
        <v>11</v>
      </c>
      <c r="E118" s="269">
        <v>5</v>
      </c>
      <c r="F118" s="269">
        <v>4</v>
      </c>
      <c r="G118" s="269" t="s">
        <v>229</v>
      </c>
      <c r="H118" s="269"/>
      <c r="I118" s="269"/>
      <c r="J118" s="289">
        <f t="shared" si="15"/>
        <v>4250</v>
      </c>
      <c r="K118" s="289">
        <v>2750</v>
      </c>
      <c r="L118" s="289">
        <v>1500</v>
      </c>
      <c r="M118" s="290"/>
      <c r="N118" s="290" t="s">
        <v>28</v>
      </c>
      <c r="O118" s="316"/>
      <c r="P118" s="293" t="s">
        <v>230</v>
      </c>
      <c r="Q118" s="269"/>
      <c r="R118" s="303" t="e">
        <f>J115-#REF!-K115-L115</f>
        <v>#REF!</v>
      </c>
      <c r="S118" s="304"/>
      <c r="T118" s="304"/>
      <c r="U118" s="304"/>
      <c r="V118" s="304"/>
      <c r="W118" s="304"/>
      <c r="X118" s="304"/>
      <c r="Y118" s="304"/>
      <c r="Z118" s="304"/>
      <c r="AA118" s="304"/>
      <c r="AB118" s="304"/>
      <c r="AC118" s="304"/>
      <c r="AD118" s="304"/>
      <c r="AE118" s="304"/>
      <c r="AF118" s="304"/>
      <c r="AG118" s="304"/>
      <c r="AH118" s="304"/>
      <c r="AI118" s="304"/>
      <c r="AJ118" s="304"/>
      <c r="AK118" s="304"/>
      <c r="AL118" s="304"/>
      <c r="AM118" s="304"/>
      <c r="AN118" s="304"/>
      <c r="AO118" s="304"/>
      <c r="AP118" s="304"/>
      <c r="AQ118" s="304"/>
      <c r="AR118" s="304"/>
      <c r="AS118" s="304"/>
      <c r="AT118" s="304"/>
      <c r="AU118" s="304"/>
      <c r="AV118" s="304"/>
      <c r="AW118" s="304"/>
      <c r="AX118" s="304"/>
      <c r="AY118" s="304"/>
      <c r="AZ118" s="304"/>
      <c r="BA118" s="304"/>
      <c r="BB118" s="304"/>
      <c r="BC118" s="304"/>
      <c r="BD118" s="304"/>
      <c r="BE118" s="304"/>
      <c r="BF118" s="304"/>
      <c r="BG118" s="304"/>
      <c r="BH118" s="304"/>
      <c r="BI118" s="304"/>
      <c r="BJ118" s="304"/>
      <c r="BK118" s="304"/>
      <c r="BL118" s="304"/>
      <c r="BM118" s="304"/>
      <c r="BN118" s="304"/>
      <c r="BO118" s="304"/>
      <c r="BP118" s="304"/>
      <c r="BQ118" s="304"/>
      <c r="BR118" s="304"/>
      <c r="BS118" s="304"/>
      <c r="BT118" s="304"/>
      <c r="BU118" s="304"/>
      <c r="BV118" s="304"/>
      <c r="BW118" s="304"/>
      <c r="BX118" s="304"/>
      <c r="BY118" s="304"/>
      <c r="BZ118" s="304"/>
      <c r="CA118" s="304"/>
      <c r="CB118" s="304"/>
      <c r="CC118" s="304"/>
      <c r="CD118" s="304"/>
      <c r="CE118" s="304"/>
      <c r="CF118" s="304"/>
      <c r="CG118" s="304"/>
      <c r="CH118" s="304"/>
      <c r="CI118" s="304"/>
      <c r="CJ118" s="304"/>
      <c r="CK118" s="304"/>
      <c r="CL118" s="304"/>
      <c r="CM118" s="304"/>
      <c r="CN118" s="304"/>
      <c r="CO118" s="304"/>
      <c r="CP118" s="304"/>
      <c r="CQ118" s="304"/>
      <c r="CR118" s="304"/>
      <c r="CS118" s="304"/>
      <c r="CT118" s="304"/>
      <c r="CU118" s="304"/>
      <c r="CV118" s="304"/>
      <c r="CW118" s="304"/>
      <c r="CX118" s="304"/>
      <c r="CY118" s="304"/>
      <c r="CZ118" s="304"/>
      <c r="DA118" s="304"/>
      <c r="DB118" s="304"/>
      <c r="DC118" s="304"/>
      <c r="DD118" s="304"/>
      <c r="DE118" s="304"/>
      <c r="DF118" s="304"/>
      <c r="DG118" s="304"/>
      <c r="DH118" s="304"/>
      <c r="DI118" s="304"/>
      <c r="DJ118" s="304"/>
      <c r="DK118" s="304"/>
      <c r="DL118" s="304"/>
      <c r="DM118" s="304"/>
      <c r="DN118" s="304"/>
      <c r="DO118" s="304"/>
      <c r="DP118" s="304"/>
      <c r="DQ118" s="304"/>
      <c r="DR118" s="304"/>
      <c r="DS118" s="304"/>
      <c r="DT118" s="304"/>
      <c r="DU118" s="304"/>
      <c r="DV118" s="304"/>
      <c r="DW118" s="304"/>
      <c r="DX118" s="304"/>
      <c r="DY118" s="304"/>
      <c r="DZ118" s="304"/>
      <c r="EA118" s="304"/>
      <c r="EB118" s="304"/>
      <c r="EC118" s="304"/>
      <c r="ED118" s="304"/>
      <c r="EE118" s="304"/>
      <c r="EF118" s="304"/>
      <c r="EG118" s="304"/>
      <c r="EH118" s="304"/>
      <c r="EI118" s="304"/>
      <c r="EJ118" s="304"/>
      <c r="EK118" s="304"/>
      <c r="EL118" s="304"/>
      <c r="EM118" s="304"/>
      <c r="EN118" s="304"/>
      <c r="EO118" s="304"/>
      <c r="EP118" s="304"/>
      <c r="EQ118" s="304"/>
      <c r="ER118" s="304"/>
      <c r="ES118" s="304"/>
      <c r="ET118" s="304"/>
      <c r="EU118" s="304"/>
      <c r="EV118" s="304"/>
      <c r="EW118" s="304"/>
      <c r="EX118" s="304"/>
      <c r="EY118" s="304"/>
      <c r="EZ118" s="304"/>
      <c r="FA118" s="304"/>
      <c r="FB118" s="304"/>
      <c r="FC118" s="304"/>
      <c r="FD118" s="304"/>
      <c r="FE118" s="304"/>
      <c r="FF118" s="304"/>
      <c r="FG118" s="304"/>
      <c r="FH118" s="304"/>
      <c r="FI118" s="304"/>
      <c r="FJ118" s="304"/>
      <c r="FK118" s="304"/>
      <c r="FL118" s="304"/>
      <c r="FM118" s="304"/>
      <c r="FN118" s="304"/>
      <c r="FO118" s="304"/>
      <c r="FP118" s="304"/>
      <c r="FQ118" s="304"/>
      <c r="FR118" s="304"/>
      <c r="FS118" s="304"/>
      <c r="FT118" s="304"/>
      <c r="FU118" s="304"/>
      <c r="FV118" s="304"/>
      <c r="FW118" s="304"/>
      <c r="FX118" s="304"/>
      <c r="FY118" s="304"/>
      <c r="FZ118" s="304"/>
      <c r="GA118" s="304"/>
      <c r="GB118" s="304"/>
      <c r="GC118" s="304"/>
      <c r="GD118" s="304"/>
      <c r="GE118" s="304"/>
      <c r="GF118" s="304"/>
      <c r="GG118" s="304"/>
      <c r="GH118" s="304"/>
      <c r="GI118" s="304"/>
      <c r="GJ118" s="304"/>
      <c r="GK118" s="304"/>
      <c r="GL118" s="304"/>
      <c r="GM118" s="304"/>
      <c r="GN118" s="304"/>
      <c r="GO118" s="304"/>
      <c r="GP118" s="304"/>
      <c r="GQ118" s="304"/>
      <c r="GR118" s="304"/>
      <c r="GS118" s="304"/>
      <c r="GT118" s="304"/>
      <c r="GU118" s="304"/>
      <c r="GV118" s="304"/>
      <c r="GW118" s="304"/>
      <c r="GX118" s="304"/>
      <c r="GY118" s="304"/>
      <c r="GZ118" s="304"/>
      <c r="HA118" s="304"/>
      <c r="HB118" s="304"/>
      <c r="HC118" s="304"/>
      <c r="HD118" s="304"/>
      <c r="HE118" s="304"/>
      <c r="HF118" s="304"/>
      <c r="HG118" s="304"/>
      <c r="HH118" s="304"/>
      <c r="HI118" s="304"/>
      <c r="HJ118" s="304"/>
      <c r="HK118" s="304"/>
      <c r="HL118" s="304"/>
      <c r="HM118" s="304"/>
      <c r="HN118" s="304"/>
      <c r="HO118" s="304"/>
      <c r="HP118" s="304"/>
      <c r="HQ118" s="304"/>
      <c r="HR118" s="304"/>
      <c r="HS118" s="251"/>
      <c r="HT118" s="251"/>
      <c r="HU118" s="251"/>
      <c r="HV118" s="251"/>
      <c r="HW118" s="251"/>
      <c r="HX118" s="251"/>
      <c r="HY118" s="251"/>
      <c r="HZ118" s="251"/>
      <c r="IA118" s="251"/>
      <c r="IB118" s="251"/>
      <c r="IC118" s="251"/>
      <c r="ID118" s="251"/>
      <c r="IE118" s="251"/>
      <c r="IF118" s="251"/>
      <c r="IG118" s="251"/>
      <c r="IH118" s="251"/>
      <c r="II118" s="251"/>
      <c r="IJ118" s="251"/>
      <c r="IK118" s="251"/>
      <c r="IL118" s="251"/>
    </row>
    <row r="119" s="247" customFormat="1" ht="45" customHeight="1" spans="1:246">
      <c r="A119" s="272" t="s">
        <v>231</v>
      </c>
      <c r="B119" s="269" t="s">
        <v>36</v>
      </c>
      <c r="C119" s="269" t="s">
        <v>97</v>
      </c>
      <c r="D119" s="269">
        <v>2000</v>
      </c>
      <c r="E119" s="269">
        <v>800</v>
      </c>
      <c r="F119" s="269">
        <v>1200</v>
      </c>
      <c r="G119" s="269" t="s">
        <v>232</v>
      </c>
      <c r="H119" s="269"/>
      <c r="I119" s="269"/>
      <c r="J119" s="289">
        <f t="shared" si="15"/>
        <v>1440</v>
      </c>
      <c r="K119" s="289">
        <v>576</v>
      </c>
      <c r="L119" s="289">
        <v>864</v>
      </c>
      <c r="M119" s="290"/>
      <c r="N119" s="290" t="s">
        <v>28</v>
      </c>
      <c r="O119" s="316"/>
      <c r="P119" s="293" t="s">
        <v>175</v>
      </c>
      <c r="Q119" s="269"/>
      <c r="R119" s="303" t="e">
        <f>J116-#REF!-K116-L116</f>
        <v>#REF!</v>
      </c>
      <c r="S119" s="304"/>
      <c r="T119" s="304"/>
      <c r="U119" s="304"/>
      <c r="V119" s="304"/>
      <c r="W119" s="304"/>
      <c r="X119" s="304"/>
      <c r="Y119" s="304"/>
      <c r="Z119" s="304"/>
      <c r="AA119" s="306"/>
      <c r="AB119" s="304"/>
      <c r="AC119" s="304"/>
      <c r="AD119" s="304"/>
      <c r="AE119" s="304"/>
      <c r="AF119" s="304"/>
      <c r="AG119" s="304"/>
      <c r="AH119" s="304"/>
      <c r="AI119" s="304"/>
      <c r="AJ119" s="304"/>
      <c r="AK119" s="304"/>
      <c r="AL119" s="304"/>
      <c r="AM119" s="304"/>
      <c r="AN119" s="304"/>
      <c r="AO119" s="304"/>
      <c r="AP119" s="304"/>
      <c r="AQ119" s="304"/>
      <c r="AR119" s="304"/>
      <c r="AS119" s="304"/>
      <c r="AT119" s="304"/>
      <c r="AU119" s="304"/>
      <c r="AV119" s="304"/>
      <c r="AW119" s="304"/>
      <c r="AX119" s="304"/>
      <c r="AY119" s="304"/>
      <c r="AZ119" s="304"/>
      <c r="BA119" s="304"/>
      <c r="BB119" s="304"/>
      <c r="BC119" s="304"/>
      <c r="BD119" s="304"/>
      <c r="BE119" s="304"/>
      <c r="BF119" s="304"/>
      <c r="BG119" s="304"/>
      <c r="BH119" s="304"/>
      <c r="BI119" s="304"/>
      <c r="BJ119" s="304"/>
      <c r="BK119" s="304"/>
      <c r="BL119" s="304"/>
      <c r="BM119" s="304"/>
      <c r="BN119" s="304"/>
      <c r="BO119" s="304"/>
      <c r="BP119" s="304"/>
      <c r="BQ119" s="304"/>
      <c r="BR119" s="304"/>
      <c r="BS119" s="304"/>
      <c r="BT119" s="304"/>
      <c r="BU119" s="304"/>
      <c r="BV119" s="304"/>
      <c r="BW119" s="304"/>
      <c r="BX119" s="304"/>
      <c r="BY119" s="304"/>
      <c r="BZ119" s="304"/>
      <c r="CA119" s="304"/>
      <c r="CB119" s="304"/>
      <c r="CC119" s="304"/>
      <c r="CD119" s="304"/>
      <c r="CE119" s="304"/>
      <c r="CF119" s="304"/>
      <c r="CG119" s="304"/>
      <c r="CH119" s="304"/>
      <c r="CI119" s="304"/>
      <c r="CJ119" s="304"/>
      <c r="CK119" s="304"/>
      <c r="CL119" s="304"/>
      <c r="CM119" s="304"/>
      <c r="CN119" s="304"/>
      <c r="CO119" s="304"/>
      <c r="CP119" s="304"/>
      <c r="CQ119" s="304"/>
      <c r="CR119" s="304"/>
      <c r="CS119" s="304"/>
      <c r="CT119" s="304"/>
      <c r="CU119" s="304"/>
      <c r="CV119" s="304"/>
      <c r="CW119" s="304"/>
      <c r="CX119" s="304"/>
      <c r="CY119" s="304"/>
      <c r="CZ119" s="304"/>
      <c r="DA119" s="304"/>
      <c r="DB119" s="304"/>
      <c r="DC119" s="304"/>
      <c r="DD119" s="304"/>
      <c r="DE119" s="304"/>
      <c r="DF119" s="304"/>
      <c r="DG119" s="304"/>
      <c r="DH119" s="304"/>
      <c r="DI119" s="304"/>
      <c r="DJ119" s="304"/>
      <c r="DK119" s="304"/>
      <c r="DL119" s="304"/>
      <c r="DM119" s="304"/>
      <c r="DN119" s="304"/>
      <c r="DO119" s="304"/>
      <c r="DP119" s="304"/>
      <c r="DQ119" s="304"/>
      <c r="DR119" s="304"/>
      <c r="DS119" s="304"/>
      <c r="DT119" s="304"/>
      <c r="DU119" s="304"/>
      <c r="DV119" s="304"/>
      <c r="DW119" s="304"/>
      <c r="DX119" s="304"/>
      <c r="DY119" s="304"/>
      <c r="DZ119" s="304"/>
      <c r="EA119" s="304"/>
      <c r="EB119" s="304"/>
      <c r="EC119" s="304"/>
      <c r="ED119" s="304"/>
      <c r="EE119" s="304"/>
      <c r="EF119" s="304"/>
      <c r="EG119" s="304"/>
      <c r="EH119" s="304"/>
      <c r="EI119" s="304"/>
      <c r="EJ119" s="304"/>
      <c r="EK119" s="304"/>
      <c r="EL119" s="304"/>
      <c r="EM119" s="304"/>
      <c r="EN119" s="304"/>
      <c r="EO119" s="304"/>
      <c r="EP119" s="304"/>
      <c r="EQ119" s="304"/>
      <c r="ER119" s="304"/>
      <c r="ES119" s="304"/>
      <c r="ET119" s="304"/>
      <c r="EU119" s="304"/>
      <c r="EV119" s="304"/>
      <c r="EW119" s="304"/>
      <c r="EX119" s="304"/>
      <c r="EY119" s="304"/>
      <c r="EZ119" s="304"/>
      <c r="FA119" s="304"/>
      <c r="FB119" s="304"/>
      <c r="FC119" s="304"/>
      <c r="FD119" s="304"/>
      <c r="FE119" s="304"/>
      <c r="FF119" s="304"/>
      <c r="FG119" s="304"/>
      <c r="FH119" s="304"/>
      <c r="FI119" s="304"/>
      <c r="FJ119" s="304"/>
      <c r="FK119" s="304"/>
      <c r="FL119" s="304"/>
      <c r="FM119" s="304"/>
      <c r="FN119" s="304"/>
      <c r="FO119" s="304"/>
      <c r="FP119" s="304"/>
      <c r="FQ119" s="304"/>
      <c r="FR119" s="304"/>
      <c r="FS119" s="304"/>
      <c r="FT119" s="304"/>
      <c r="FU119" s="304"/>
      <c r="FV119" s="304"/>
      <c r="FW119" s="304"/>
      <c r="FX119" s="304"/>
      <c r="FY119" s="304"/>
      <c r="FZ119" s="304"/>
      <c r="GA119" s="304"/>
      <c r="GB119" s="304"/>
      <c r="GC119" s="304"/>
      <c r="GD119" s="304"/>
      <c r="GE119" s="304"/>
      <c r="GF119" s="304"/>
      <c r="GG119" s="304"/>
      <c r="GH119" s="304"/>
      <c r="GI119" s="304"/>
      <c r="GJ119" s="304"/>
      <c r="GK119" s="304"/>
      <c r="GL119" s="304"/>
      <c r="GM119" s="304"/>
      <c r="GN119" s="304"/>
      <c r="GO119" s="304"/>
      <c r="GP119" s="304"/>
      <c r="GQ119" s="304"/>
      <c r="GR119" s="304"/>
      <c r="GS119" s="304"/>
      <c r="GT119" s="304"/>
      <c r="GU119" s="304"/>
      <c r="GV119" s="304"/>
      <c r="GW119" s="304"/>
      <c r="GX119" s="304"/>
      <c r="GY119" s="304"/>
      <c r="GZ119" s="304"/>
      <c r="HA119" s="304"/>
      <c r="HB119" s="304"/>
      <c r="HC119" s="304"/>
      <c r="HD119" s="304"/>
      <c r="HE119" s="304"/>
      <c r="HF119" s="304"/>
      <c r="HG119" s="304"/>
      <c r="HH119" s="304"/>
      <c r="HI119" s="304"/>
      <c r="HJ119" s="304"/>
      <c r="HK119" s="304"/>
      <c r="HL119" s="304"/>
      <c r="HM119" s="304"/>
      <c r="HN119" s="304"/>
      <c r="HO119" s="304"/>
      <c r="HP119" s="304"/>
      <c r="HQ119" s="304"/>
      <c r="HR119" s="304"/>
      <c r="HS119" s="251"/>
      <c r="HT119" s="251"/>
      <c r="HU119" s="251"/>
      <c r="HV119" s="251"/>
      <c r="HW119" s="251"/>
      <c r="HX119" s="251"/>
      <c r="HY119" s="251"/>
      <c r="HZ119" s="251"/>
      <c r="IA119" s="251"/>
      <c r="IB119" s="251"/>
      <c r="IC119" s="251"/>
      <c r="ID119" s="251"/>
      <c r="IE119" s="251"/>
      <c r="IF119" s="251"/>
      <c r="IG119" s="251"/>
      <c r="IH119" s="251"/>
      <c r="II119" s="251"/>
      <c r="IJ119" s="251"/>
      <c r="IK119" s="251"/>
      <c r="IL119" s="251"/>
    </row>
    <row r="120" s="247" customFormat="1" ht="45" customHeight="1" spans="1:246">
      <c r="A120" s="271" t="s">
        <v>233</v>
      </c>
      <c r="B120" s="269"/>
      <c r="C120" s="269"/>
      <c r="D120" s="269"/>
      <c r="E120" s="269"/>
      <c r="F120" s="269"/>
      <c r="G120" s="269"/>
      <c r="H120" s="269"/>
      <c r="I120" s="269"/>
      <c r="J120" s="289">
        <f t="shared" si="15"/>
        <v>1999.5</v>
      </c>
      <c r="K120" s="289">
        <f t="shared" ref="K120:L120" si="17">K121+K122+K123</f>
        <v>1604.5</v>
      </c>
      <c r="L120" s="289">
        <f t="shared" si="17"/>
        <v>395</v>
      </c>
      <c r="M120" s="290"/>
      <c r="N120" s="290"/>
      <c r="O120" s="291"/>
      <c r="P120" s="293" t="s">
        <v>234</v>
      </c>
      <c r="Q120" s="269"/>
      <c r="R120" s="303" t="e">
        <f>J117-#REF!-K117-L117</f>
        <v>#REF!</v>
      </c>
      <c r="S120" s="304"/>
      <c r="T120" s="304"/>
      <c r="U120" s="304"/>
      <c r="V120" s="304"/>
      <c r="W120" s="304"/>
      <c r="X120" s="304"/>
      <c r="Y120" s="304"/>
      <c r="Z120" s="304"/>
      <c r="AA120" s="306"/>
      <c r="AB120" s="304"/>
      <c r="AC120" s="304"/>
      <c r="AD120" s="304"/>
      <c r="AE120" s="304"/>
      <c r="AF120" s="304"/>
      <c r="AG120" s="304"/>
      <c r="AH120" s="304"/>
      <c r="AI120" s="304"/>
      <c r="AJ120" s="304"/>
      <c r="AK120" s="304"/>
      <c r="AL120" s="304"/>
      <c r="AM120" s="304"/>
      <c r="AN120" s="304"/>
      <c r="AO120" s="304"/>
      <c r="AP120" s="304"/>
      <c r="AQ120" s="304"/>
      <c r="AR120" s="304"/>
      <c r="AS120" s="304"/>
      <c r="AT120" s="304"/>
      <c r="AU120" s="304"/>
      <c r="AV120" s="304"/>
      <c r="AW120" s="304"/>
      <c r="AX120" s="304"/>
      <c r="AY120" s="304"/>
      <c r="AZ120" s="304"/>
      <c r="BA120" s="304"/>
      <c r="BB120" s="304"/>
      <c r="BC120" s="304"/>
      <c r="BD120" s="304"/>
      <c r="BE120" s="304"/>
      <c r="BF120" s="304"/>
      <c r="BG120" s="304"/>
      <c r="BH120" s="304"/>
      <c r="BI120" s="304"/>
      <c r="BJ120" s="304"/>
      <c r="BK120" s="304"/>
      <c r="BL120" s="304"/>
      <c r="BM120" s="304"/>
      <c r="BN120" s="304"/>
      <c r="BO120" s="304"/>
      <c r="BP120" s="304"/>
      <c r="BQ120" s="304"/>
      <c r="BR120" s="304"/>
      <c r="BS120" s="304"/>
      <c r="BT120" s="304"/>
      <c r="BU120" s="304"/>
      <c r="BV120" s="304"/>
      <c r="BW120" s="304"/>
      <c r="BX120" s="304"/>
      <c r="BY120" s="304"/>
      <c r="BZ120" s="304"/>
      <c r="CA120" s="304"/>
      <c r="CB120" s="304"/>
      <c r="CC120" s="304"/>
      <c r="CD120" s="304"/>
      <c r="CE120" s="304"/>
      <c r="CF120" s="304"/>
      <c r="CG120" s="304"/>
      <c r="CH120" s="304"/>
      <c r="CI120" s="304"/>
      <c r="CJ120" s="304"/>
      <c r="CK120" s="304"/>
      <c r="CL120" s="304"/>
      <c r="CM120" s="304"/>
      <c r="CN120" s="304"/>
      <c r="CO120" s="304"/>
      <c r="CP120" s="304"/>
      <c r="CQ120" s="304"/>
      <c r="CR120" s="304"/>
      <c r="CS120" s="304"/>
      <c r="CT120" s="304"/>
      <c r="CU120" s="304"/>
      <c r="CV120" s="304"/>
      <c r="CW120" s="304"/>
      <c r="CX120" s="304"/>
      <c r="CY120" s="304"/>
      <c r="CZ120" s="304"/>
      <c r="DA120" s="304"/>
      <c r="DB120" s="304"/>
      <c r="DC120" s="304"/>
      <c r="DD120" s="304"/>
      <c r="DE120" s="304"/>
      <c r="DF120" s="304"/>
      <c r="DG120" s="304"/>
      <c r="DH120" s="304"/>
      <c r="DI120" s="304"/>
      <c r="DJ120" s="304"/>
      <c r="DK120" s="304"/>
      <c r="DL120" s="304"/>
      <c r="DM120" s="304"/>
      <c r="DN120" s="304"/>
      <c r="DO120" s="304"/>
      <c r="DP120" s="304"/>
      <c r="DQ120" s="304"/>
      <c r="DR120" s="304"/>
      <c r="DS120" s="304"/>
      <c r="DT120" s="304"/>
      <c r="DU120" s="304"/>
      <c r="DV120" s="304"/>
      <c r="DW120" s="304"/>
      <c r="DX120" s="304"/>
      <c r="DY120" s="304"/>
      <c r="DZ120" s="304"/>
      <c r="EA120" s="304"/>
      <c r="EB120" s="304"/>
      <c r="EC120" s="304"/>
      <c r="ED120" s="304"/>
      <c r="EE120" s="304"/>
      <c r="EF120" s="304"/>
      <c r="EG120" s="304"/>
      <c r="EH120" s="304"/>
      <c r="EI120" s="304"/>
      <c r="EJ120" s="304"/>
      <c r="EK120" s="304"/>
      <c r="EL120" s="304"/>
      <c r="EM120" s="304"/>
      <c r="EN120" s="304"/>
      <c r="EO120" s="304"/>
      <c r="EP120" s="304"/>
      <c r="EQ120" s="304"/>
      <c r="ER120" s="304"/>
      <c r="ES120" s="304"/>
      <c r="ET120" s="304"/>
      <c r="EU120" s="304"/>
      <c r="EV120" s="304"/>
      <c r="EW120" s="304"/>
      <c r="EX120" s="304"/>
      <c r="EY120" s="304"/>
      <c r="EZ120" s="304"/>
      <c r="FA120" s="304"/>
      <c r="FB120" s="304"/>
      <c r="FC120" s="304"/>
      <c r="FD120" s="304"/>
      <c r="FE120" s="304"/>
      <c r="FF120" s="304"/>
      <c r="FG120" s="304"/>
      <c r="FH120" s="304"/>
      <c r="FI120" s="304"/>
      <c r="FJ120" s="304"/>
      <c r="FK120" s="304"/>
      <c r="FL120" s="304"/>
      <c r="FM120" s="304"/>
      <c r="FN120" s="304"/>
      <c r="FO120" s="304"/>
      <c r="FP120" s="304"/>
      <c r="FQ120" s="304"/>
      <c r="FR120" s="304"/>
      <c r="FS120" s="304"/>
      <c r="FT120" s="304"/>
      <c r="FU120" s="304"/>
      <c r="FV120" s="304"/>
      <c r="FW120" s="304"/>
      <c r="FX120" s="304"/>
      <c r="FY120" s="304"/>
      <c r="FZ120" s="304"/>
      <c r="GA120" s="304"/>
      <c r="GB120" s="304"/>
      <c r="GC120" s="304"/>
      <c r="GD120" s="304"/>
      <c r="GE120" s="304"/>
      <c r="GF120" s="304"/>
      <c r="GG120" s="304"/>
      <c r="GH120" s="304"/>
      <c r="GI120" s="304"/>
      <c r="GJ120" s="304"/>
      <c r="GK120" s="304"/>
      <c r="GL120" s="304"/>
      <c r="GM120" s="304"/>
      <c r="GN120" s="304"/>
      <c r="GO120" s="304"/>
      <c r="GP120" s="304"/>
      <c r="GQ120" s="304"/>
      <c r="GR120" s="304"/>
      <c r="GS120" s="304"/>
      <c r="GT120" s="304"/>
      <c r="GU120" s="304"/>
      <c r="GV120" s="304"/>
      <c r="GW120" s="304"/>
      <c r="GX120" s="304"/>
      <c r="GY120" s="304"/>
      <c r="GZ120" s="304"/>
      <c r="HA120" s="304"/>
      <c r="HB120" s="304"/>
      <c r="HC120" s="304"/>
      <c r="HD120" s="304"/>
      <c r="HE120" s="304"/>
      <c r="HF120" s="304"/>
      <c r="HG120" s="304"/>
      <c r="HH120" s="304"/>
      <c r="HI120" s="304"/>
      <c r="HJ120" s="304"/>
      <c r="HK120" s="304"/>
      <c r="HL120" s="304"/>
      <c r="HM120" s="304"/>
      <c r="HN120" s="304"/>
      <c r="HO120" s="304"/>
      <c r="HP120" s="304"/>
      <c r="HQ120" s="304"/>
      <c r="HR120" s="304"/>
      <c r="HS120" s="251"/>
      <c r="HT120" s="251"/>
      <c r="HU120" s="251"/>
      <c r="HV120" s="251"/>
      <c r="HW120" s="251"/>
      <c r="HX120" s="251"/>
      <c r="HY120" s="251"/>
      <c r="HZ120" s="251"/>
      <c r="IA120" s="251"/>
      <c r="IB120" s="251"/>
      <c r="IC120" s="251"/>
      <c r="ID120" s="251"/>
      <c r="IE120" s="251"/>
      <c r="IF120" s="251"/>
      <c r="IG120" s="251"/>
      <c r="IH120" s="251"/>
      <c r="II120" s="251"/>
      <c r="IJ120" s="251"/>
      <c r="IK120" s="251"/>
      <c r="IL120" s="251"/>
    </row>
    <row r="121" s="247" customFormat="1" ht="45" customHeight="1" spans="1:246">
      <c r="A121" s="272" t="s">
        <v>235</v>
      </c>
      <c r="B121" s="269" t="s">
        <v>36</v>
      </c>
      <c r="C121" s="269" t="s">
        <v>97</v>
      </c>
      <c r="D121" s="269">
        <v>103</v>
      </c>
      <c r="E121" s="269">
        <v>19</v>
      </c>
      <c r="F121" s="269">
        <v>9</v>
      </c>
      <c r="G121" s="269" t="s">
        <v>236</v>
      </c>
      <c r="H121" s="269"/>
      <c r="I121" s="269"/>
      <c r="J121" s="289">
        <f t="shared" si="15"/>
        <v>1548</v>
      </c>
      <c r="K121" s="289">
        <v>1228</v>
      </c>
      <c r="L121" s="289">
        <v>320</v>
      </c>
      <c r="M121" s="290" t="s">
        <v>28</v>
      </c>
      <c r="N121" s="290"/>
      <c r="O121" s="291"/>
      <c r="P121" s="293" t="s">
        <v>234</v>
      </c>
      <c r="Q121" s="269"/>
      <c r="R121" s="303" t="e">
        <f>J118-#REF!-K118-L118</f>
        <v>#REF!</v>
      </c>
      <c r="S121" s="304"/>
      <c r="T121" s="304"/>
      <c r="U121" s="304"/>
      <c r="V121" s="304"/>
      <c r="W121" s="304"/>
      <c r="X121" s="304"/>
      <c r="Y121" s="304"/>
      <c r="Z121" s="304"/>
      <c r="AA121" s="304"/>
      <c r="AB121" s="304"/>
      <c r="AC121" s="304"/>
      <c r="AD121" s="304"/>
      <c r="AE121" s="304"/>
      <c r="AF121" s="304"/>
      <c r="AG121" s="304"/>
      <c r="AH121" s="304"/>
      <c r="AI121" s="304"/>
      <c r="AJ121" s="304"/>
      <c r="AK121" s="304"/>
      <c r="AL121" s="304"/>
      <c r="AM121" s="304"/>
      <c r="AN121" s="304"/>
      <c r="AO121" s="304"/>
      <c r="AP121" s="304"/>
      <c r="AQ121" s="304"/>
      <c r="AR121" s="304"/>
      <c r="AS121" s="304"/>
      <c r="AT121" s="304"/>
      <c r="AU121" s="304"/>
      <c r="AV121" s="304"/>
      <c r="AW121" s="304"/>
      <c r="AX121" s="304"/>
      <c r="AY121" s="304"/>
      <c r="AZ121" s="304"/>
      <c r="BA121" s="304"/>
      <c r="BB121" s="304"/>
      <c r="BC121" s="304"/>
      <c r="BD121" s="304"/>
      <c r="BE121" s="304"/>
      <c r="BF121" s="304"/>
      <c r="BG121" s="304"/>
      <c r="BH121" s="304"/>
      <c r="BI121" s="304"/>
      <c r="BJ121" s="304"/>
      <c r="BK121" s="304"/>
      <c r="BL121" s="304"/>
      <c r="BM121" s="304"/>
      <c r="BN121" s="304"/>
      <c r="BO121" s="304"/>
      <c r="BP121" s="304"/>
      <c r="BQ121" s="304"/>
      <c r="BR121" s="304"/>
      <c r="BS121" s="304"/>
      <c r="BT121" s="304"/>
      <c r="BU121" s="304"/>
      <c r="BV121" s="304"/>
      <c r="BW121" s="304"/>
      <c r="BX121" s="304"/>
      <c r="BY121" s="304"/>
      <c r="BZ121" s="304"/>
      <c r="CA121" s="304"/>
      <c r="CB121" s="304"/>
      <c r="CC121" s="304"/>
      <c r="CD121" s="304"/>
      <c r="CE121" s="304"/>
      <c r="CF121" s="304"/>
      <c r="CG121" s="304"/>
      <c r="CH121" s="304"/>
      <c r="CI121" s="304"/>
      <c r="CJ121" s="304"/>
      <c r="CK121" s="304"/>
      <c r="CL121" s="304"/>
      <c r="CM121" s="304"/>
      <c r="CN121" s="304"/>
      <c r="CO121" s="304"/>
      <c r="CP121" s="304"/>
      <c r="CQ121" s="304"/>
      <c r="CR121" s="304"/>
      <c r="CS121" s="304"/>
      <c r="CT121" s="304"/>
      <c r="CU121" s="304"/>
      <c r="CV121" s="304"/>
      <c r="CW121" s="304"/>
      <c r="CX121" s="304"/>
      <c r="CY121" s="304"/>
      <c r="CZ121" s="304"/>
      <c r="DA121" s="304"/>
      <c r="DB121" s="304"/>
      <c r="DC121" s="304"/>
      <c r="DD121" s="304"/>
      <c r="DE121" s="304"/>
      <c r="DF121" s="304"/>
      <c r="DG121" s="304"/>
      <c r="DH121" s="304"/>
      <c r="DI121" s="304"/>
      <c r="DJ121" s="304"/>
      <c r="DK121" s="304"/>
      <c r="DL121" s="304"/>
      <c r="DM121" s="304"/>
      <c r="DN121" s="304"/>
      <c r="DO121" s="304"/>
      <c r="DP121" s="304"/>
      <c r="DQ121" s="304"/>
      <c r="DR121" s="304"/>
      <c r="DS121" s="304"/>
      <c r="DT121" s="304"/>
      <c r="DU121" s="304"/>
      <c r="DV121" s="304"/>
      <c r="DW121" s="304"/>
      <c r="DX121" s="304"/>
      <c r="DY121" s="304"/>
      <c r="DZ121" s="304"/>
      <c r="EA121" s="304"/>
      <c r="EB121" s="304"/>
      <c r="EC121" s="304"/>
      <c r="ED121" s="304"/>
      <c r="EE121" s="304"/>
      <c r="EF121" s="304"/>
      <c r="EG121" s="304"/>
      <c r="EH121" s="304"/>
      <c r="EI121" s="304"/>
      <c r="EJ121" s="304"/>
      <c r="EK121" s="304"/>
      <c r="EL121" s="304"/>
      <c r="EM121" s="304"/>
      <c r="EN121" s="304"/>
      <c r="EO121" s="304"/>
      <c r="EP121" s="304"/>
      <c r="EQ121" s="304"/>
      <c r="ER121" s="304"/>
      <c r="ES121" s="304"/>
      <c r="ET121" s="304"/>
      <c r="EU121" s="304"/>
      <c r="EV121" s="304"/>
      <c r="EW121" s="304"/>
      <c r="EX121" s="304"/>
      <c r="EY121" s="304"/>
      <c r="EZ121" s="304"/>
      <c r="FA121" s="304"/>
      <c r="FB121" s="304"/>
      <c r="FC121" s="304"/>
      <c r="FD121" s="304"/>
      <c r="FE121" s="304"/>
      <c r="FF121" s="304"/>
      <c r="FG121" s="304"/>
      <c r="FH121" s="304"/>
      <c r="FI121" s="304"/>
      <c r="FJ121" s="304"/>
      <c r="FK121" s="304"/>
      <c r="FL121" s="304"/>
      <c r="FM121" s="304"/>
      <c r="FN121" s="304"/>
      <c r="FO121" s="304"/>
      <c r="FP121" s="304"/>
      <c r="FQ121" s="304"/>
      <c r="FR121" s="304"/>
      <c r="FS121" s="304"/>
      <c r="FT121" s="304"/>
      <c r="FU121" s="304"/>
      <c r="FV121" s="304"/>
      <c r="FW121" s="304"/>
      <c r="FX121" s="304"/>
      <c r="FY121" s="304"/>
      <c r="FZ121" s="304"/>
      <c r="GA121" s="304"/>
      <c r="GB121" s="304"/>
      <c r="GC121" s="304"/>
      <c r="GD121" s="304"/>
      <c r="GE121" s="304"/>
      <c r="GF121" s="304"/>
      <c r="GG121" s="304"/>
      <c r="GH121" s="304"/>
      <c r="GI121" s="304"/>
      <c r="GJ121" s="304"/>
      <c r="GK121" s="304"/>
      <c r="GL121" s="304"/>
      <c r="GM121" s="304"/>
      <c r="GN121" s="304"/>
      <c r="GO121" s="304"/>
      <c r="GP121" s="304"/>
      <c r="GQ121" s="304"/>
      <c r="GR121" s="304"/>
      <c r="GS121" s="304"/>
      <c r="GT121" s="304"/>
      <c r="GU121" s="304"/>
      <c r="GV121" s="304"/>
      <c r="GW121" s="304"/>
      <c r="GX121" s="304"/>
      <c r="GY121" s="304"/>
      <c r="GZ121" s="304"/>
      <c r="HA121" s="304"/>
      <c r="HB121" s="304"/>
      <c r="HC121" s="304"/>
      <c r="HD121" s="304"/>
      <c r="HE121" s="304"/>
      <c r="HF121" s="304"/>
      <c r="HG121" s="304"/>
      <c r="HH121" s="304"/>
      <c r="HI121" s="304"/>
      <c r="HJ121" s="304"/>
      <c r="HK121" s="304"/>
      <c r="HL121" s="304"/>
      <c r="HM121" s="304"/>
      <c r="HN121" s="304"/>
      <c r="HO121" s="304"/>
      <c r="HP121" s="304"/>
      <c r="HQ121" s="304"/>
      <c r="HR121" s="304"/>
      <c r="HS121" s="251"/>
      <c r="HT121" s="251"/>
      <c r="HU121" s="251"/>
      <c r="HV121" s="251"/>
      <c r="HW121" s="251"/>
      <c r="HX121" s="251"/>
      <c r="HY121" s="251"/>
      <c r="HZ121" s="251"/>
      <c r="IA121" s="251"/>
      <c r="IB121" s="251"/>
      <c r="IC121" s="251"/>
      <c r="ID121" s="251"/>
      <c r="IE121" s="251"/>
      <c r="IF121" s="251"/>
      <c r="IG121" s="251"/>
      <c r="IH121" s="251"/>
      <c r="II121" s="251"/>
      <c r="IJ121" s="251"/>
      <c r="IK121" s="251"/>
      <c r="IL121" s="251"/>
    </row>
    <row r="122" s="247" customFormat="1" ht="45" customHeight="1" spans="1:246">
      <c r="A122" s="272" t="s">
        <v>237</v>
      </c>
      <c r="B122" s="269" t="s">
        <v>36</v>
      </c>
      <c r="C122" s="269" t="s">
        <v>97</v>
      </c>
      <c r="D122" s="269">
        <v>69</v>
      </c>
      <c r="E122" s="307">
        <v>17</v>
      </c>
      <c r="F122" s="307">
        <v>5</v>
      </c>
      <c r="G122" s="307" t="s">
        <v>238</v>
      </c>
      <c r="H122" s="269"/>
      <c r="I122" s="269"/>
      <c r="J122" s="289">
        <f t="shared" si="15"/>
        <v>451.5</v>
      </c>
      <c r="K122" s="289">
        <v>376.5</v>
      </c>
      <c r="L122" s="289">
        <v>75</v>
      </c>
      <c r="M122" s="290" t="s">
        <v>28</v>
      </c>
      <c r="N122" s="290"/>
      <c r="O122" s="291"/>
      <c r="P122" s="293" t="s">
        <v>234</v>
      </c>
      <c r="Q122" s="293"/>
      <c r="R122" s="303" t="e">
        <f>J119-#REF!-K119-L119</f>
        <v>#REF!</v>
      </c>
      <c r="S122" s="304"/>
      <c r="T122" s="304"/>
      <c r="U122" s="304"/>
      <c r="V122" s="304"/>
      <c r="W122" s="304"/>
      <c r="X122" s="304"/>
      <c r="Y122" s="304"/>
      <c r="Z122" s="304"/>
      <c r="AA122" s="304"/>
      <c r="AB122" s="306"/>
      <c r="AC122" s="306"/>
      <c r="AD122" s="304"/>
      <c r="AE122" s="304"/>
      <c r="AF122" s="304"/>
      <c r="AG122" s="304"/>
      <c r="AH122" s="304"/>
      <c r="AI122" s="304"/>
      <c r="AJ122" s="304"/>
      <c r="AK122" s="304"/>
      <c r="AL122" s="304"/>
      <c r="AM122" s="304"/>
      <c r="AN122" s="304"/>
      <c r="AO122" s="304"/>
      <c r="AP122" s="304"/>
      <c r="AQ122" s="304"/>
      <c r="AR122" s="304"/>
      <c r="AS122" s="304"/>
      <c r="AT122" s="304"/>
      <c r="AU122" s="304"/>
      <c r="AV122" s="304"/>
      <c r="AW122" s="304"/>
      <c r="AX122" s="304"/>
      <c r="AY122" s="304"/>
      <c r="AZ122" s="304"/>
      <c r="BA122" s="304"/>
      <c r="BB122" s="304"/>
      <c r="BC122" s="304"/>
      <c r="BD122" s="304"/>
      <c r="BE122" s="304"/>
      <c r="BF122" s="304"/>
      <c r="BG122" s="304"/>
      <c r="BH122" s="304"/>
      <c r="BI122" s="304"/>
      <c r="BJ122" s="304"/>
      <c r="BK122" s="304"/>
      <c r="BL122" s="304"/>
      <c r="BM122" s="304"/>
      <c r="BN122" s="304"/>
      <c r="BO122" s="304"/>
      <c r="BP122" s="304"/>
      <c r="BQ122" s="304"/>
      <c r="BR122" s="304"/>
      <c r="BS122" s="304"/>
      <c r="BT122" s="304"/>
      <c r="BU122" s="304"/>
      <c r="BV122" s="304"/>
      <c r="BW122" s="304"/>
      <c r="BX122" s="304"/>
      <c r="BY122" s="304"/>
      <c r="BZ122" s="304"/>
      <c r="CA122" s="304"/>
      <c r="CB122" s="304"/>
      <c r="CC122" s="304"/>
      <c r="CD122" s="304"/>
      <c r="CE122" s="304"/>
      <c r="CF122" s="304"/>
      <c r="CG122" s="304"/>
      <c r="CH122" s="304"/>
      <c r="CI122" s="304"/>
      <c r="CJ122" s="304"/>
      <c r="CK122" s="304"/>
      <c r="CL122" s="304"/>
      <c r="CM122" s="304"/>
      <c r="CN122" s="304"/>
      <c r="CO122" s="304"/>
      <c r="CP122" s="304"/>
      <c r="CQ122" s="304"/>
      <c r="CR122" s="304"/>
      <c r="CS122" s="304"/>
      <c r="CT122" s="304"/>
      <c r="CU122" s="304"/>
      <c r="CV122" s="304"/>
      <c r="CW122" s="304"/>
      <c r="CX122" s="304"/>
      <c r="CY122" s="304"/>
      <c r="CZ122" s="304"/>
      <c r="DA122" s="304"/>
      <c r="DB122" s="304"/>
      <c r="DC122" s="304"/>
      <c r="DD122" s="304"/>
      <c r="DE122" s="304"/>
      <c r="DF122" s="304"/>
      <c r="DG122" s="304"/>
      <c r="DH122" s="304"/>
      <c r="DI122" s="304"/>
      <c r="DJ122" s="304"/>
      <c r="DK122" s="304"/>
      <c r="DL122" s="304"/>
      <c r="DM122" s="304"/>
      <c r="DN122" s="304"/>
      <c r="DO122" s="304"/>
      <c r="DP122" s="304"/>
      <c r="DQ122" s="304"/>
      <c r="DR122" s="304"/>
      <c r="DS122" s="304"/>
      <c r="DT122" s="304"/>
      <c r="DU122" s="304"/>
      <c r="DV122" s="304"/>
      <c r="DW122" s="304"/>
      <c r="DX122" s="304"/>
      <c r="DY122" s="304"/>
      <c r="DZ122" s="304"/>
      <c r="EA122" s="304"/>
      <c r="EB122" s="304"/>
      <c r="EC122" s="304"/>
      <c r="ED122" s="304"/>
      <c r="EE122" s="304"/>
      <c r="EF122" s="304"/>
      <c r="EG122" s="304"/>
      <c r="EH122" s="304"/>
      <c r="EI122" s="304"/>
      <c r="EJ122" s="304"/>
      <c r="EK122" s="304"/>
      <c r="EL122" s="304"/>
      <c r="EM122" s="304"/>
      <c r="EN122" s="304"/>
      <c r="EO122" s="304"/>
      <c r="EP122" s="304"/>
      <c r="EQ122" s="304"/>
      <c r="ER122" s="304"/>
      <c r="ES122" s="304"/>
      <c r="ET122" s="304"/>
      <c r="EU122" s="304"/>
      <c r="EV122" s="304"/>
      <c r="EW122" s="304"/>
      <c r="EX122" s="304"/>
      <c r="EY122" s="304"/>
      <c r="EZ122" s="304"/>
      <c r="FA122" s="304"/>
      <c r="FB122" s="304"/>
      <c r="FC122" s="304"/>
      <c r="FD122" s="304"/>
      <c r="FE122" s="304"/>
      <c r="FF122" s="304"/>
      <c r="FG122" s="304"/>
      <c r="FH122" s="304"/>
      <c r="FI122" s="304"/>
      <c r="FJ122" s="304"/>
      <c r="FK122" s="304"/>
      <c r="FL122" s="304"/>
      <c r="FM122" s="304"/>
      <c r="FN122" s="304"/>
      <c r="FO122" s="304"/>
      <c r="FP122" s="304"/>
      <c r="FQ122" s="304"/>
      <c r="FR122" s="304"/>
      <c r="FS122" s="304"/>
      <c r="FT122" s="304"/>
      <c r="FU122" s="304"/>
      <c r="FV122" s="304"/>
      <c r="FW122" s="304"/>
      <c r="FX122" s="304"/>
      <c r="FY122" s="304"/>
      <c r="FZ122" s="304"/>
      <c r="GA122" s="304"/>
      <c r="GB122" s="304"/>
      <c r="GC122" s="304"/>
      <c r="GD122" s="304"/>
      <c r="GE122" s="304"/>
      <c r="GF122" s="304"/>
      <c r="GG122" s="304"/>
      <c r="GH122" s="304"/>
      <c r="GI122" s="304"/>
      <c r="GJ122" s="304"/>
      <c r="GK122" s="304"/>
      <c r="GL122" s="304"/>
      <c r="GM122" s="304"/>
      <c r="GN122" s="304"/>
      <c r="GO122" s="304"/>
      <c r="GP122" s="304"/>
      <c r="GQ122" s="304"/>
      <c r="GR122" s="304"/>
      <c r="GS122" s="304"/>
      <c r="GT122" s="304"/>
      <c r="GU122" s="304"/>
      <c r="GV122" s="304"/>
      <c r="GW122" s="304"/>
      <c r="GX122" s="304"/>
      <c r="GY122" s="304"/>
      <c r="GZ122" s="304"/>
      <c r="HA122" s="304"/>
      <c r="HB122" s="304"/>
      <c r="HC122" s="304"/>
      <c r="HD122" s="304"/>
      <c r="HE122" s="304"/>
      <c r="HF122" s="304"/>
      <c r="HG122" s="304"/>
      <c r="HH122" s="304"/>
      <c r="HI122" s="304"/>
      <c r="HJ122" s="304"/>
      <c r="HK122" s="304"/>
      <c r="HL122" s="304"/>
      <c r="HM122" s="304"/>
      <c r="HN122" s="304"/>
      <c r="HO122" s="304"/>
      <c r="HP122" s="304"/>
      <c r="HQ122" s="304"/>
      <c r="HR122" s="304"/>
      <c r="HS122" s="251"/>
      <c r="HT122" s="251"/>
      <c r="HU122" s="251"/>
      <c r="HV122" s="251"/>
      <c r="HW122" s="251"/>
      <c r="HX122" s="251"/>
      <c r="HY122" s="251"/>
      <c r="HZ122" s="251"/>
      <c r="IA122" s="251"/>
      <c r="IB122" s="251"/>
      <c r="IC122" s="251"/>
      <c r="ID122" s="251"/>
      <c r="IE122" s="251"/>
      <c r="IF122" s="251"/>
      <c r="IG122" s="251"/>
      <c r="IH122" s="251"/>
      <c r="II122" s="251"/>
      <c r="IJ122" s="251"/>
      <c r="IK122" s="251"/>
      <c r="IL122" s="251"/>
    </row>
    <row r="123" s="247" customFormat="1" ht="45" customHeight="1" spans="1:246">
      <c r="A123" s="272" t="s">
        <v>239</v>
      </c>
      <c r="B123" s="269" t="s">
        <v>36</v>
      </c>
      <c r="C123" s="269" t="s">
        <v>97</v>
      </c>
      <c r="D123" s="269">
        <v>24</v>
      </c>
      <c r="E123" s="269"/>
      <c r="F123" s="269"/>
      <c r="G123" s="269" t="s">
        <v>240</v>
      </c>
      <c r="H123" s="269"/>
      <c r="I123" s="269"/>
      <c r="J123" s="289"/>
      <c r="K123" s="289"/>
      <c r="L123" s="289"/>
      <c r="M123" s="290" t="s">
        <v>28</v>
      </c>
      <c r="N123" s="290"/>
      <c r="O123" s="291"/>
      <c r="P123" s="293" t="s">
        <v>234</v>
      </c>
      <c r="Q123" s="269"/>
      <c r="R123" s="303" t="e">
        <f>J120-#REF!-K120-L120</f>
        <v>#REF!</v>
      </c>
      <c r="S123" s="304"/>
      <c r="T123" s="304"/>
      <c r="U123" s="304"/>
      <c r="V123" s="304"/>
      <c r="W123" s="304"/>
      <c r="X123" s="304"/>
      <c r="Y123" s="304"/>
      <c r="Z123" s="304"/>
      <c r="AA123" s="304"/>
      <c r="AB123" s="306"/>
      <c r="AC123" s="306"/>
      <c r="AD123" s="304"/>
      <c r="AE123" s="304"/>
      <c r="AF123" s="304"/>
      <c r="AG123" s="304"/>
      <c r="AH123" s="304"/>
      <c r="AI123" s="304"/>
      <c r="AJ123" s="304"/>
      <c r="AK123" s="304"/>
      <c r="AL123" s="304"/>
      <c r="AM123" s="304"/>
      <c r="AN123" s="304"/>
      <c r="AO123" s="304"/>
      <c r="AP123" s="304"/>
      <c r="AQ123" s="304"/>
      <c r="AR123" s="304"/>
      <c r="AS123" s="304"/>
      <c r="AT123" s="304"/>
      <c r="AU123" s="304"/>
      <c r="AV123" s="304"/>
      <c r="AW123" s="304"/>
      <c r="AX123" s="304"/>
      <c r="AY123" s="304"/>
      <c r="AZ123" s="304"/>
      <c r="BA123" s="304"/>
      <c r="BB123" s="304"/>
      <c r="BC123" s="304"/>
      <c r="BD123" s="304"/>
      <c r="BE123" s="304"/>
      <c r="BF123" s="304"/>
      <c r="BG123" s="304"/>
      <c r="BH123" s="304"/>
      <c r="BI123" s="304"/>
      <c r="BJ123" s="304"/>
      <c r="BK123" s="304"/>
      <c r="BL123" s="304"/>
      <c r="BM123" s="304"/>
      <c r="BN123" s="304"/>
      <c r="BO123" s="304"/>
      <c r="BP123" s="304"/>
      <c r="BQ123" s="304"/>
      <c r="BR123" s="304"/>
      <c r="BS123" s="304"/>
      <c r="BT123" s="304"/>
      <c r="BU123" s="304"/>
      <c r="BV123" s="304"/>
      <c r="BW123" s="304"/>
      <c r="BX123" s="304"/>
      <c r="BY123" s="304"/>
      <c r="BZ123" s="304"/>
      <c r="CA123" s="304"/>
      <c r="CB123" s="304"/>
      <c r="CC123" s="304"/>
      <c r="CD123" s="304"/>
      <c r="CE123" s="304"/>
      <c r="CF123" s="304"/>
      <c r="CG123" s="304"/>
      <c r="CH123" s="304"/>
      <c r="CI123" s="304"/>
      <c r="CJ123" s="304"/>
      <c r="CK123" s="304"/>
      <c r="CL123" s="304"/>
      <c r="CM123" s="304"/>
      <c r="CN123" s="304"/>
      <c r="CO123" s="304"/>
      <c r="CP123" s="304"/>
      <c r="CQ123" s="304"/>
      <c r="CR123" s="304"/>
      <c r="CS123" s="304"/>
      <c r="CT123" s="304"/>
      <c r="CU123" s="304"/>
      <c r="CV123" s="304"/>
      <c r="CW123" s="304"/>
      <c r="CX123" s="304"/>
      <c r="CY123" s="304"/>
      <c r="CZ123" s="304"/>
      <c r="DA123" s="304"/>
      <c r="DB123" s="304"/>
      <c r="DC123" s="304"/>
      <c r="DD123" s="304"/>
      <c r="DE123" s="304"/>
      <c r="DF123" s="304"/>
      <c r="DG123" s="304"/>
      <c r="DH123" s="304"/>
      <c r="DI123" s="304"/>
      <c r="DJ123" s="304"/>
      <c r="DK123" s="304"/>
      <c r="DL123" s="304"/>
      <c r="DM123" s="304"/>
      <c r="DN123" s="304"/>
      <c r="DO123" s="304"/>
      <c r="DP123" s="304"/>
      <c r="DQ123" s="304"/>
      <c r="DR123" s="304"/>
      <c r="DS123" s="304"/>
      <c r="DT123" s="304"/>
      <c r="DU123" s="304"/>
      <c r="DV123" s="304"/>
      <c r="DW123" s="304"/>
      <c r="DX123" s="304"/>
      <c r="DY123" s="304"/>
      <c r="DZ123" s="304"/>
      <c r="EA123" s="304"/>
      <c r="EB123" s="304"/>
      <c r="EC123" s="304"/>
      <c r="ED123" s="304"/>
      <c r="EE123" s="304"/>
      <c r="EF123" s="304"/>
      <c r="EG123" s="304"/>
      <c r="EH123" s="304"/>
      <c r="EI123" s="304"/>
      <c r="EJ123" s="304"/>
      <c r="EK123" s="304"/>
      <c r="EL123" s="304"/>
      <c r="EM123" s="304"/>
      <c r="EN123" s="304"/>
      <c r="EO123" s="304"/>
      <c r="EP123" s="304"/>
      <c r="EQ123" s="304"/>
      <c r="ER123" s="304"/>
      <c r="ES123" s="304"/>
      <c r="ET123" s="304"/>
      <c r="EU123" s="304"/>
      <c r="EV123" s="304"/>
      <c r="EW123" s="304"/>
      <c r="EX123" s="304"/>
      <c r="EY123" s="304"/>
      <c r="EZ123" s="304"/>
      <c r="FA123" s="304"/>
      <c r="FB123" s="304"/>
      <c r="FC123" s="304"/>
      <c r="FD123" s="304"/>
      <c r="FE123" s="304"/>
      <c r="FF123" s="304"/>
      <c r="FG123" s="304"/>
      <c r="FH123" s="304"/>
      <c r="FI123" s="304"/>
      <c r="FJ123" s="304"/>
      <c r="FK123" s="304"/>
      <c r="FL123" s="304"/>
      <c r="FM123" s="304"/>
      <c r="FN123" s="304"/>
      <c r="FO123" s="304"/>
      <c r="FP123" s="304"/>
      <c r="FQ123" s="304"/>
      <c r="FR123" s="304"/>
      <c r="FS123" s="304"/>
      <c r="FT123" s="304"/>
      <c r="FU123" s="304"/>
      <c r="FV123" s="304"/>
      <c r="FW123" s="304"/>
      <c r="FX123" s="304"/>
      <c r="FY123" s="304"/>
      <c r="FZ123" s="304"/>
      <c r="GA123" s="304"/>
      <c r="GB123" s="304"/>
      <c r="GC123" s="304"/>
      <c r="GD123" s="304"/>
      <c r="GE123" s="304"/>
      <c r="GF123" s="304"/>
      <c r="GG123" s="304"/>
      <c r="GH123" s="304"/>
      <c r="GI123" s="304"/>
      <c r="GJ123" s="304"/>
      <c r="GK123" s="304"/>
      <c r="GL123" s="304"/>
      <c r="GM123" s="304"/>
      <c r="GN123" s="304"/>
      <c r="GO123" s="304"/>
      <c r="GP123" s="304"/>
      <c r="GQ123" s="304"/>
      <c r="GR123" s="304"/>
      <c r="GS123" s="304"/>
      <c r="GT123" s="304"/>
      <c r="GU123" s="304"/>
      <c r="GV123" s="304"/>
      <c r="GW123" s="304"/>
      <c r="GX123" s="304"/>
      <c r="GY123" s="304"/>
      <c r="GZ123" s="304"/>
      <c r="HA123" s="304"/>
      <c r="HB123" s="304"/>
      <c r="HC123" s="304"/>
      <c r="HD123" s="304"/>
      <c r="HE123" s="304"/>
      <c r="HF123" s="304"/>
      <c r="HG123" s="304"/>
      <c r="HH123" s="304"/>
      <c r="HI123" s="304"/>
      <c r="HJ123" s="304"/>
      <c r="HK123" s="304"/>
      <c r="HL123" s="304"/>
      <c r="HM123" s="304"/>
      <c r="HN123" s="304"/>
      <c r="HO123" s="304"/>
      <c r="HP123" s="304"/>
      <c r="HQ123" s="304"/>
      <c r="HR123" s="304"/>
      <c r="HS123" s="251"/>
      <c r="HT123" s="251"/>
      <c r="HU123" s="251"/>
      <c r="HV123" s="251"/>
      <c r="HW123" s="251"/>
      <c r="HX123" s="251"/>
      <c r="HY123" s="251"/>
      <c r="HZ123" s="251"/>
      <c r="IA123" s="251"/>
      <c r="IB123" s="251"/>
      <c r="IC123" s="251"/>
      <c r="ID123" s="251"/>
      <c r="IE123" s="251"/>
      <c r="IF123" s="251"/>
      <c r="IG123" s="251"/>
      <c r="IH123" s="251"/>
      <c r="II123" s="251"/>
      <c r="IJ123" s="251"/>
      <c r="IK123" s="251"/>
      <c r="IL123" s="251"/>
    </row>
    <row r="124" s="247" customFormat="1" ht="45" customHeight="1" spans="1:246">
      <c r="A124" s="271" t="s">
        <v>241</v>
      </c>
      <c r="B124" s="269" t="s">
        <v>36</v>
      </c>
      <c r="C124" s="269" t="s">
        <v>105</v>
      </c>
      <c r="D124" s="269">
        <v>47</v>
      </c>
      <c r="E124" s="269"/>
      <c r="F124" s="269"/>
      <c r="G124" s="269" t="s">
        <v>242</v>
      </c>
      <c r="H124" s="269"/>
      <c r="I124" s="269"/>
      <c r="J124" s="289"/>
      <c r="K124" s="289"/>
      <c r="L124" s="289"/>
      <c r="M124" s="290"/>
      <c r="N124" s="290" t="s">
        <v>28</v>
      </c>
      <c r="O124" s="291"/>
      <c r="P124" s="293" t="s">
        <v>243</v>
      </c>
      <c r="Q124" s="269"/>
      <c r="R124" s="303" t="e">
        <f>J121-#REF!-K121-L121</f>
        <v>#REF!</v>
      </c>
      <c r="S124" s="304"/>
      <c r="T124" s="304"/>
      <c r="U124" s="304"/>
      <c r="V124" s="304"/>
      <c r="W124" s="304"/>
      <c r="X124" s="304"/>
      <c r="Y124" s="304"/>
      <c r="Z124" s="304"/>
      <c r="AA124" s="304"/>
      <c r="AB124" s="304"/>
      <c r="AC124" s="304"/>
      <c r="AD124" s="304"/>
      <c r="AE124" s="304"/>
      <c r="AF124" s="304"/>
      <c r="AG124" s="304"/>
      <c r="AH124" s="304"/>
      <c r="AI124" s="304"/>
      <c r="AJ124" s="304"/>
      <c r="AK124" s="304"/>
      <c r="AL124" s="304"/>
      <c r="AM124" s="304"/>
      <c r="AN124" s="304"/>
      <c r="AO124" s="304"/>
      <c r="AP124" s="304"/>
      <c r="AQ124" s="304"/>
      <c r="AR124" s="304"/>
      <c r="AS124" s="304"/>
      <c r="AT124" s="304"/>
      <c r="AU124" s="304"/>
      <c r="AV124" s="304"/>
      <c r="AW124" s="304"/>
      <c r="AX124" s="304"/>
      <c r="AY124" s="304"/>
      <c r="AZ124" s="304"/>
      <c r="BA124" s="304"/>
      <c r="BB124" s="304"/>
      <c r="BC124" s="304"/>
      <c r="BD124" s="304"/>
      <c r="BE124" s="304"/>
      <c r="BF124" s="304"/>
      <c r="BG124" s="304"/>
      <c r="BH124" s="304"/>
      <c r="BI124" s="304"/>
      <c r="BJ124" s="304"/>
      <c r="BK124" s="304"/>
      <c r="BL124" s="304"/>
      <c r="BM124" s="304"/>
      <c r="BN124" s="304"/>
      <c r="BO124" s="304"/>
      <c r="BP124" s="304"/>
      <c r="BQ124" s="304"/>
      <c r="BR124" s="304"/>
      <c r="BS124" s="304"/>
      <c r="BT124" s="304"/>
      <c r="BU124" s="304"/>
      <c r="BV124" s="304"/>
      <c r="BW124" s="304"/>
      <c r="BX124" s="304"/>
      <c r="BY124" s="304"/>
      <c r="BZ124" s="304"/>
      <c r="CA124" s="304"/>
      <c r="CB124" s="304"/>
      <c r="CC124" s="304"/>
      <c r="CD124" s="304"/>
      <c r="CE124" s="304"/>
      <c r="CF124" s="304"/>
      <c r="CG124" s="304"/>
      <c r="CH124" s="304"/>
      <c r="CI124" s="304"/>
      <c r="CJ124" s="304"/>
      <c r="CK124" s="304"/>
      <c r="CL124" s="304"/>
      <c r="CM124" s="304"/>
      <c r="CN124" s="304"/>
      <c r="CO124" s="304"/>
      <c r="CP124" s="304"/>
      <c r="CQ124" s="304"/>
      <c r="CR124" s="304"/>
      <c r="CS124" s="304"/>
      <c r="CT124" s="304"/>
      <c r="CU124" s="304"/>
      <c r="CV124" s="304"/>
      <c r="CW124" s="304"/>
      <c r="CX124" s="304"/>
      <c r="CY124" s="304"/>
      <c r="CZ124" s="304"/>
      <c r="DA124" s="304"/>
      <c r="DB124" s="304"/>
      <c r="DC124" s="304"/>
      <c r="DD124" s="304"/>
      <c r="DE124" s="304"/>
      <c r="DF124" s="304"/>
      <c r="DG124" s="304"/>
      <c r="DH124" s="304"/>
      <c r="DI124" s="304"/>
      <c r="DJ124" s="304"/>
      <c r="DK124" s="304"/>
      <c r="DL124" s="304"/>
      <c r="DM124" s="304"/>
      <c r="DN124" s="304"/>
      <c r="DO124" s="304"/>
      <c r="DP124" s="304"/>
      <c r="DQ124" s="304"/>
      <c r="DR124" s="304"/>
      <c r="DS124" s="304"/>
      <c r="DT124" s="304"/>
      <c r="DU124" s="304"/>
      <c r="DV124" s="304"/>
      <c r="DW124" s="304"/>
      <c r="DX124" s="304"/>
      <c r="DY124" s="304"/>
      <c r="DZ124" s="304"/>
      <c r="EA124" s="304"/>
      <c r="EB124" s="304"/>
      <c r="EC124" s="304"/>
      <c r="ED124" s="304"/>
      <c r="EE124" s="304"/>
      <c r="EF124" s="304"/>
      <c r="EG124" s="304"/>
      <c r="EH124" s="304"/>
      <c r="EI124" s="304"/>
      <c r="EJ124" s="304"/>
      <c r="EK124" s="304"/>
      <c r="EL124" s="304"/>
      <c r="EM124" s="304"/>
      <c r="EN124" s="304"/>
      <c r="EO124" s="304"/>
      <c r="EP124" s="304"/>
      <c r="EQ124" s="304"/>
      <c r="ER124" s="304"/>
      <c r="ES124" s="304"/>
      <c r="ET124" s="304"/>
      <c r="EU124" s="304"/>
      <c r="EV124" s="304"/>
      <c r="EW124" s="304"/>
      <c r="EX124" s="304"/>
      <c r="EY124" s="304"/>
      <c r="EZ124" s="304"/>
      <c r="FA124" s="304"/>
      <c r="FB124" s="304"/>
      <c r="FC124" s="304"/>
      <c r="FD124" s="304"/>
      <c r="FE124" s="304"/>
      <c r="FF124" s="304"/>
      <c r="FG124" s="304"/>
      <c r="FH124" s="304"/>
      <c r="FI124" s="304"/>
      <c r="FJ124" s="304"/>
      <c r="FK124" s="304"/>
      <c r="FL124" s="304"/>
      <c r="FM124" s="304"/>
      <c r="FN124" s="304"/>
      <c r="FO124" s="304"/>
      <c r="FP124" s="304"/>
      <c r="FQ124" s="304"/>
      <c r="FR124" s="304"/>
      <c r="FS124" s="304"/>
      <c r="FT124" s="304"/>
      <c r="FU124" s="304"/>
      <c r="FV124" s="304"/>
      <c r="FW124" s="304"/>
      <c r="FX124" s="304"/>
      <c r="FY124" s="304"/>
      <c r="FZ124" s="304"/>
      <c r="GA124" s="304"/>
      <c r="GB124" s="304"/>
      <c r="GC124" s="304"/>
      <c r="GD124" s="304"/>
      <c r="GE124" s="304"/>
      <c r="GF124" s="304"/>
      <c r="GG124" s="304"/>
      <c r="GH124" s="304"/>
      <c r="GI124" s="304"/>
      <c r="GJ124" s="304"/>
      <c r="GK124" s="304"/>
      <c r="GL124" s="304"/>
      <c r="GM124" s="304"/>
      <c r="GN124" s="304"/>
      <c r="GO124" s="304"/>
      <c r="GP124" s="304"/>
      <c r="GQ124" s="304"/>
      <c r="GR124" s="304"/>
      <c r="GS124" s="304"/>
      <c r="GT124" s="304"/>
      <c r="GU124" s="304"/>
      <c r="GV124" s="304"/>
      <c r="GW124" s="304"/>
      <c r="GX124" s="304"/>
      <c r="GY124" s="304"/>
      <c r="GZ124" s="304"/>
      <c r="HA124" s="304"/>
      <c r="HB124" s="304"/>
      <c r="HC124" s="304"/>
      <c r="HD124" s="304"/>
      <c r="HE124" s="304"/>
      <c r="HF124" s="304"/>
      <c r="HG124" s="304"/>
      <c r="HH124" s="304"/>
      <c r="HI124" s="304"/>
      <c r="HJ124" s="304"/>
      <c r="HK124" s="304"/>
      <c r="HL124" s="304"/>
      <c r="HM124" s="304"/>
      <c r="HN124" s="304"/>
      <c r="HO124" s="304"/>
      <c r="HP124" s="304"/>
      <c r="HQ124" s="304"/>
      <c r="HR124" s="304"/>
      <c r="HS124" s="251"/>
      <c r="HT124" s="251"/>
      <c r="HU124" s="251"/>
      <c r="HV124" s="251"/>
      <c r="HW124" s="251"/>
      <c r="HX124" s="251"/>
      <c r="HY124" s="251"/>
      <c r="HZ124" s="251"/>
      <c r="IA124" s="251"/>
      <c r="IB124" s="251"/>
      <c r="IC124" s="251"/>
      <c r="ID124" s="251"/>
      <c r="IE124" s="251"/>
      <c r="IF124" s="251"/>
      <c r="IG124" s="251"/>
      <c r="IH124" s="251"/>
      <c r="II124" s="251"/>
      <c r="IJ124" s="251"/>
      <c r="IK124" s="251"/>
      <c r="IL124" s="251"/>
    </row>
    <row r="125" s="247" customFormat="1" ht="45" customHeight="1" spans="1:246">
      <c r="A125" s="270" t="s">
        <v>244</v>
      </c>
      <c r="B125" s="269"/>
      <c r="C125" s="269"/>
      <c r="D125" s="269"/>
      <c r="E125" s="269"/>
      <c r="F125" s="269"/>
      <c r="G125" s="269"/>
      <c r="H125" s="269"/>
      <c r="I125" s="269"/>
      <c r="J125" s="289">
        <f>K125+L125</f>
        <v>820</v>
      </c>
      <c r="K125" s="289">
        <f t="shared" ref="K125:L125" si="18">K126+K127</f>
        <v>580</v>
      </c>
      <c r="L125" s="289">
        <f t="shared" si="18"/>
        <v>240</v>
      </c>
      <c r="M125" s="317"/>
      <c r="N125" s="317"/>
      <c r="O125" s="317"/>
      <c r="P125" s="292" t="s">
        <v>19</v>
      </c>
      <c r="Q125" s="302"/>
      <c r="R125" s="303" t="e">
        <f>J122-#REF!-K122-L122</f>
        <v>#REF!</v>
      </c>
      <c r="S125" s="306"/>
      <c r="T125" s="306"/>
      <c r="U125" s="306"/>
      <c r="V125" s="306"/>
      <c r="W125" s="306"/>
      <c r="X125" s="306"/>
      <c r="Y125" s="306"/>
      <c r="Z125" s="306"/>
      <c r="AA125" s="304"/>
      <c r="AB125" s="304"/>
      <c r="AC125" s="304"/>
      <c r="AD125" s="306"/>
      <c r="AE125" s="304"/>
      <c r="AF125" s="304"/>
      <c r="AG125" s="304"/>
      <c r="AH125" s="304"/>
      <c r="AI125" s="304"/>
      <c r="AJ125" s="304"/>
      <c r="AK125" s="304"/>
      <c r="AL125" s="304"/>
      <c r="AM125" s="304"/>
      <c r="AN125" s="304"/>
      <c r="AO125" s="304"/>
      <c r="AP125" s="304"/>
      <c r="AQ125" s="304"/>
      <c r="AR125" s="304"/>
      <c r="AS125" s="304"/>
      <c r="AT125" s="304"/>
      <c r="AU125" s="304"/>
      <c r="AV125" s="304"/>
      <c r="AW125" s="304"/>
      <c r="AX125" s="304"/>
      <c r="AY125" s="304"/>
      <c r="AZ125" s="304"/>
      <c r="BA125" s="304"/>
      <c r="BB125" s="304"/>
      <c r="BC125" s="304"/>
      <c r="BD125" s="304"/>
      <c r="BE125" s="304"/>
      <c r="BF125" s="304"/>
      <c r="BG125" s="304"/>
      <c r="BH125" s="304"/>
      <c r="BI125" s="304"/>
      <c r="BJ125" s="304"/>
      <c r="BK125" s="304"/>
      <c r="BL125" s="304"/>
      <c r="BM125" s="304"/>
      <c r="BN125" s="304"/>
      <c r="BO125" s="304"/>
      <c r="BP125" s="304"/>
      <c r="BQ125" s="304"/>
      <c r="BR125" s="304"/>
      <c r="BS125" s="304"/>
      <c r="BT125" s="304"/>
      <c r="BU125" s="304"/>
      <c r="BV125" s="304"/>
      <c r="BW125" s="304"/>
      <c r="BX125" s="304"/>
      <c r="BY125" s="304"/>
      <c r="BZ125" s="304"/>
      <c r="CA125" s="304"/>
      <c r="CB125" s="304"/>
      <c r="CC125" s="304"/>
      <c r="CD125" s="304"/>
      <c r="CE125" s="304"/>
      <c r="CF125" s="304"/>
      <c r="CG125" s="304"/>
      <c r="CH125" s="304"/>
      <c r="CI125" s="304"/>
      <c r="CJ125" s="304"/>
      <c r="CK125" s="304"/>
      <c r="CL125" s="304"/>
      <c r="CM125" s="304"/>
      <c r="CN125" s="304"/>
      <c r="CO125" s="304"/>
      <c r="CP125" s="304"/>
      <c r="CQ125" s="304"/>
      <c r="CR125" s="304"/>
      <c r="CS125" s="304"/>
      <c r="CT125" s="304"/>
      <c r="CU125" s="304"/>
      <c r="CV125" s="304"/>
      <c r="CW125" s="304"/>
      <c r="CX125" s="304"/>
      <c r="CY125" s="304"/>
      <c r="CZ125" s="304"/>
      <c r="DA125" s="304"/>
      <c r="DB125" s="304"/>
      <c r="DC125" s="304"/>
      <c r="DD125" s="304"/>
      <c r="DE125" s="304"/>
      <c r="DF125" s="304"/>
      <c r="DG125" s="304"/>
      <c r="DH125" s="304"/>
      <c r="DI125" s="304"/>
      <c r="DJ125" s="304"/>
      <c r="DK125" s="304"/>
      <c r="DL125" s="304"/>
      <c r="DM125" s="304"/>
      <c r="DN125" s="304"/>
      <c r="DO125" s="304"/>
      <c r="DP125" s="304"/>
      <c r="DQ125" s="304"/>
      <c r="DR125" s="304"/>
      <c r="DS125" s="304"/>
      <c r="DT125" s="304"/>
      <c r="DU125" s="304"/>
      <c r="DV125" s="304"/>
      <c r="DW125" s="304"/>
      <c r="DX125" s="304"/>
      <c r="DY125" s="304"/>
      <c r="DZ125" s="304"/>
      <c r="EA125" s="304"/>
      <c r="EB125" s="304"/>
      <c r="EC125" s="304"/>
      <c r="ED125" s="304"/>
      <c r="EE125" s="304"/>
      <c r="EF125" s="304"/>
      <c r="EG125" s="304"/>
      <c r="EH125" s="304"/>
      <c r="EI125" s="304"/>
      <c r="EJ125" s="304"/>
      <c r="EK125" s="304"/>
      <c r="EL125" s="304"/>
      <c r="EM125" s="304"/>
      <c r="EN125" s="304"/>
      <c r="EO125" s="304"/>
      <c r="EP125" s="304"/>
      <c r="EQ125" s="304"/>
      <c r="ER125" s="304"/>
      <c r="ES125" s="304"/>
      <c r="ET125" s="304"/>
      <c r="EU125" s="304"/>
      <c r="EV125" s="304"/>
      <c r="EW125" s="304"/>
      <c r="EX125" s="304"/>
      <c r="EY125" s="304"/>
      <c r="EZ125" s="304"/>
      <c r="FA125" s="304"/>
      <c r="FB125" s="304"/>
      <c r="FC125" s="304"/>
      <c r="FD125" s="304"/>
      <c r="FE125" s="304"/>
      <c r="FF125" s="304"/>
      <c r="FG125" s="304"/>
      <c r="FH125" s="304"/>
      <c r="FI125" s="304"/>
      <c r="FJ125" s="304"/>
      <c r="FK125" s="304"/>
      <c r="FL125" s="304"/>
      <c r="FM125" s="304"/>
      <c r="FN125" s="304"/>
      <c r="FO125" s="304"/>
      <c r="FP125" s="304"/>
      <c r="FQ125" s="304"/>
      <c r="FR125" s="304"/>
      <c r="FS125" s="304"/>
      <c r="FT125" s="304"/>
      <c r="FU125" s="304"/>
      <c r="FV125" s="304"/>
      <c r="FW125" s="304"/>
      <c r="FX125" s="304"/>
      <c r="FY125" s="304"/>
      <c r="FZ125" s="304"/>
      <c r="GA125" s="304"/>
      <c r="GB125" s="304"/>
      <c r="GC125" s="304"/>
      <c r="GD125" s="304"/>
      <c r="GE125" s="304"/>
      <c r="GF125" s="304"/>
      <c r="GG125" s="304"/>
      <c r="GH125" s="304"/>
      <c r="GI125" s="304"/>
      <c r="GJ125" s="304"/>
      <c r="GK125" s="304"/>
      <c r="GL125" s="304"/>
      <c r="GM125" s="304"/>
      <c r="GN125" s="304"/>
      <c r="GO125" s="304"/>
      <c r="GP125" s="304"/>
      <c r="GQ125" s="304"/>
      <c r="GR125" s="304"/>
      <c r="GS125" s="304"/>
      <c r="GT125" s="304"/>
      <c r="GU125" s="304"/>
      <c r="GV125" s="304"/>
      <c r="GW125" s="304"/>
      <c r="GX125" s="304"/>
      <c r="GY125" s="304"/>
      <c r="GZ125" s="304"/>
      <c r="HA125" s="304"/>
      <c r="HB125" s="304"/>
      <c r="HC125" s="304"/>
      <c r="HD125" s="304"/>
      <c r="HE125" s="304"/>
      <c r="HF125" s="304"/>
      <c r="HG125" s="304"/>
      <c r="HH125" s="304"/>
      <c r="HI125" s="304"/>
      <c r="HJ125" s="304"/>
      <c r="HK125" s="304"/>
      <c r="HL125" s="304"/>
      <c r="HM125" s="304"/>
      <c r="HN125" s="304"/>
      <c r="HO125" s="304"/>
      <c r="HP125" s="304"/>
      <c r="HQ125" s="304"/>
      <c r="HR125" s="304"/>
      <c r="HS125" s="251"/>
      <c r="HT125" s="251"/>
      <c r="HU125" s="251"/>
      <c r="HV125" s="251"/>
      <c r="HW125" s="251"/>
      <c r="HX125" s="251"/>
      <c r="HY125" s="251"/>
      <c r="HZ125" s="251"/>
      <c r="IA125" s="251"/>
      <c r="IB125" s="251"/>
      <c r="IC125" s="251"/>
      <c r="ID125" s="251"/>
      <c r="IE125" s="251"/>
      <c r="IF125" s="251"/>
      <c r="IG125" s="251"/>
      <c r="IH125" s="251"/>
      <c r="II125" s="251"/>
      <c r="IJ125" s="251"/>
      <c r="IK125" s="251"/>
      <c r="IL125" s="251"/>
    </row>
    <row r="126" s="247" customFormat="1" ht="45" customHeight="1" spans="1:246">
      <c r="A126" s="271" t="s">
        <v>245</v>
      </c>
      <c r="B126" s="269" t="s">
        <v>36</v>
      </c>
      <c r="C126" s="269" t="s">
        <v>105</v>
      </c>
      <c r="D126" s="269">
        <v>7</v>
      </c>
      <c r="E126" s="269">
        <v>4</v>
      </c>
      <c r="F126" s="269">
        <v>3</v>
      </c>
      <c r="G126" s="269" t="s">
        <v>246</v>
      </c>
      <c r="H126" s="269"/>
      <c r="I126" s="269"/>
      <c r="J126" s="289">
        <f>K126+L126</f>
        <v>720</v>
      </c>
      <c r="K126" s="289">
        <v>480</v>
      </c>
      <c r="L126" s="289">
        <v>240</v>
      </c>
      <c r="M126" s="290"/>
      <c r="N126" s="290" t="s">
        <v>28</v>
      </c>
      <c r="O126" s="290"/>
      <c r="P126" s="293" t="s">
        <v>247</v>
      </c>
      <c r="Q126" s="302"/>
      <c r="R126" s="303" t="e">
        <f>J123-#REF!-K123-L123</f>
        <v>#REF!</v>
      </c>
      <c r="S126" s="304"/>
      <c r="T126" s="304"/>
      <c r="U126" s="304"/>
      <c r="V126" s="304"/>
      <c r="W126" s="304"/>
      <c r="X126" s="304"/>
      <c r="Y126" s="304"/>
      <c r="Z126" s="304"/>
      <c r="AA126" s="304"/>
      <c r="AB126" s="304"/>
      <c r="AC126" s="304"/>
      <c r="AD126" s="306"/>
      <c r="AE126" s="306"/>
      <c r="AF126" s="306"/>
      <c r="AG126" s="304"/>
      <c r="AH126" s="304"/>
      <c r="AI126" s="304"/>
      <c r="AJ126" s="304"/>
      <c r="AK126" s="304"/>
      <c r="AL126" s="304"/>
      <c r="AM126" s="304"/>
      <c r="AN126" s="304"/>
      <c r="AO126" s="304"/>
      <c r="AP126" s="304"/>
      <c r="AQ126" s="304"/>
      <c r="AR126" s="304"/>
      <c r="AS126" s="304"/>
      <c r="AT126" s="304"/>
      <c r="AU126" s="304"/>
      <c r="AV126" s="304"/>
      <c r="AW126" s="304"/>
      <c r="AX126" s="304"/>
      <c r="AY126" s="304"/>
      <c r="AZ126" s="304"/>
      <c r="BA126" s="304"/>
      <c r="BB126" s="304"/>
      <c r="BC126" s="304"/>
      <c r="BD126" s="304"/>
      <c r="BE126" s="304"/>
      <c r="BF126" s="304"/>
      <c r="BG126" s="304"/>
      <c r="BH126" s="304"/>
      <c r="BI126" s="304"/>
      <c r="BJ126" s="304"/>
      <c r="BK126" s="304"/>
      <c r="BL126" s="304"/>
      <c r="BM126" s="304"/>
      <c r="BN126" s="304"/>
      <c r="BO126" s="304"/>
      <c r="BP126" s="304"/>
      <c r="BQ126" s="304"/>
      <c r="BR126" s="304"/>
      <c r="BS126" s="304"/>
      <c r="BT126" s="304"/>
      <c r="BU126" s="304"/>
      <c r="BV126" s="304"/>
      <c r="BW126" s="304"/>
      <c r="BX126" s="304"/>
      <c r="BY126" s="304"/>
      <c r="BZ126" s="304"/>
      <c r="CA126" s="304"/>
      <c r="CB126" s="304"/>
      <c r="CC126" s="304"/>
      <c r="CD126" s="304"/>
      <c r="CE126" s="304"/>
      <c r="CF126" s="304"/>
      <c r="CG126" s="304"/>
      <c r="CH126" s="304"/>
      <c r="CI126" s="304"/>
      <c r="CJ126" s="304"/>
      <c r="CK126" s="304"/>
      <c r="CL126" s="304"/>
      <c r="CM126" s="304"/>
      <c r="CN126" s="304"/>
      <c r="CO126" s="304"/>
      <c r="CP126" s="304"/>
      <c r="CQ126" s="304"/>
      <c r="CR126" s="304"/>
      <c r="CS126" s="304"/>
      <c r="CT126" s="304"/>
      <c r="CU126" s="304"/>
      <c r="CV126" s="304"/>
      <c r="CW126" s="304"/>
      <c r="CX126" s="304"/>
      <c r="CY126" s="304"/>
      <c r="CZ126" s="304"/>
      <c r="DA126" s="304"/>
      <c r="DB126" s="304"/>
      <c r="DC126" s="304"/>
      <c r="DD126" s="304"/>
      <c r="DE126" s="304"/>
      <c r="DF126" s="304"/>
      <c r="DG126" s="304"/>
      <c r="DH126" s="304"/>
      <c r="DI126" s="304"/>
      <c r="DJ126" s="304"/>
      <c r="DK126" s="304"/>
      <c r="DL126" s="304"/>
      <c r="DM126" s="304"/>
      <c r="DN126" s="304"/>
      <c r="DO126" s="304"/>
      <c r="DP126" s="304"/>
      <c r="DQ126" s="304"/>
      <c r="DR126" s="304"/>
      <c r="DS126" s="304"/>
      <c r="DT126" s="304"/>
      <c r="DU126" s="304"/>
      <c r="DV126" s="304"/>
      <c r="DW126" s="304"/>
      <c r="DX126" s="304"/>
      <c r="DY126" s="304"/>
      <c r="DZ126" s="304"/>
      <c r="EA126" s="304"/>
      <c r="EB126" s="304"/>
      <c r="EC126" s="304"/>
      <c r="ED126" s="304"/>
      <c r="EE126" s="304"/>
      <c r="EF126" s="304"/>
      <c r="EG126" s="304"/>
      <c r="EH126" s="304"/>
      <c r="EI126" s="304"/>
      <c r="EJ126" s="304"/>
      <c r="EK126" s="304"/>
      <c r="EL126" s="304"/>
      <c r="EM126" s="304"/>
      <c r="EN126" s="304"/>
      <c r="EO126" s="304"/>
      <c r="EP126" s="304"/>
      <c r="EQ126" s="304"/>
      <c r="ER126" s="304"/>
      <c r="ES126" s="304"/>
      <c r="ET126" s="304"/>
      <c r="EU126" s="304"/>
      <c r="EV126" s="304"/>
      <c r="EW126" s="304"/>
      <c r="EX126" s="304"/>
      <c r="EY126" s="304"/>
      <c r="EZ126" s="304"/>
      <c r="FA126" s="304"/>
      <c r="FB126" s="304"/>
      <c r="FC126" s="304"/>
      <c r="FD126" s="304"/>
      <c r="FE126" s="304"/>
      <c r="FF126" s="304"/>
      <c r="FG126" s="304"/>
      <c r="FH126" s="304"/>
      <c r="FI126" s="304"/>
      <c r="FJ126" s="304"/>
      <c r="FK126" s="304"/>
      <c r="FL126" s="304"/>
      <c r="FM126" s="304"/>
      <c r="FN126" s="304"/>
      <c r="FO126" s="304"/>
      <c r="FP126" s="304"/>
      <c r="FQ126" s="304"/>
      <c r="FR126" s="304"/>
      <c r="FS126" s="304"/>
      <c r="FT126" s="304"/>
      <c r="FU126" s="304"/>
      <c r="FV126" s="304"/>
      <c r="FW126" s="304"/>
      <c r="FX126" s="304"/>
      <c r="FY126" s="304"/>
      <c r="FZ126" s="304"/>
      <c r="GA126" s="304"/>
      <c r="GB126" s="304"/>
      <c r="GC126" s="304"/>
      <c r="GD126" s="304"/>
      <c r="GE126" s="304"/>
      <c r="GF126" s="304"/>
      <c r="GG126" s="304"/>
      <c r="GH126" s="304"/>
      <c r="GI126" s="304"/>
      <c r="GJ126" s="304"/>
      <c r="GK126" s="304"/>
      <c r="GL126" s="304"/>
      <c r="GM126" s="304"/>
      <c r="GN126" s="304"/>
      <c r="GO126" s="304"/>
      <c r="GP126" s="304"/>
      <c r="GQ126" s="304"/>
      <c r="GR126" s="304"/>
      <c r="GS126" s="304"/>
      <c r="GT126" s="304"/>
      <c r="GU126" s="304"/>
      <c r="GV126" s="304"/>
      <c r="GW126" s="304"/>
      <c r="GX126" s="304"/>
      <c r="GY126" s="304"/>
      <c r="GZ126" s="304"/>
      <c r="HA126" s="304"/>
      <c r="HB126" s="304"/>
      <c r="HC126" s="304"/>
      <c r="HD126" s="304"/>
      <c r="HE126" s="304"/>
      <c r="HF126" s="304"/>
      <c r="HG126" s="304"/>
      <c r="HH126" s="304"/>
      <c r="HI126" s="304"/>
      <c r="HJ126" s="304"/>
      <c r="HK126" s="304"/>
      <c r="HL126" s="304"/>
      <c r="HM126" s="304"/>
      <c r="HN126" s="304"/>
      <c r="HO126" s="304"/>
      <c r="HP126" s="304"/>
      <c r="HQ126" s="304"/>
      <c r="HR126" s="304"/>
      <c r="HS126" s="251"/>
      <c r="HT126" s="251"/>
      <c r="HU126" s="251"/>
      <c r="HV126" s="251"/>
      <c r="HW126" s="251"/>
      <c r="HX126" s="251"/>
      <c r="HY126" s="251"/>
      <c r="HZ126" s="251"/>
      <c r="IA126" s="251"/>
      <c r="IB126" s="251"/>
      <c r="IC126" s="251"/>
      <c r="ID126" s="251"/>
      <c r="IE126" s="251"/>
      <c r="IF126" s="251"/>
      <c r="IG126" s="251"/>
      <c r="IH126" s="251"/>
      <c r="II126" s="251"/>
      <c r="IJ126" s="251"/>
      <c r="IK126" s="251"/>
      <c r="IL126" s="251"/>
    </row>
    <row r="127" s="249" customFormat="1" ht="45" customHeight="1" spans="1:246">
      <c r="A127" s="271" t="s">
        <v>248</v>
      </c>
      <c r="B127" s="269" t="s">
        <v>36</v>
      </c>
      <c r="C127" s="269" t="s">
        <v>105</v>
      </c>
      <c r="D127" s="269">
        <v>1</v>
      </c>
      <c r="E127" s="269">
        <v>1</v>
      </c>
      <c r="F127" s="269"/>
      <c r="G127" s="269" t="s">
        <v>249</v>
      </c>
      <c r="H127" s="269"/>
      <c r="I127" s="269"/>
      <c r="J127" s="289">
        <f>K127+L127</f>
        <v>100</v>
      </c>
      <c r="K127" s="289">
        <v>100</v>
      </c>
      <c r="L127" s="289"/>
      <c r="M127" s="290"/>
      <c r="N127" s="290" t="s">
        <v>28</v>
      </c>
      <c r="O127" s="290"/>
      <c r="P127" s="293" t="s">
        <v>250</v>
      </c>
      <c r="Q127" s="302"/>
      <c r="R127" s="303" t="e">
        <f>J124-#REF!-K124-L124</f>
        <v>#REF!</v>
      </c>
      <c r="S127" s="304"/>
      <c r="T127" s="304"/>
      <c r="U127" s="304"/>
      <c r="V127" s="304"/>
      <c r="W127" s="304"/>
      <c r="X127" s="304"/>
      <c r="Y127" s="304"/>
      <c r="Z127" s="304"/>
      <c r="AA127" s="304"/>
      <c r="AB127" s="304"/>
      <c r="AC127" s="304"/>
      <c r="AD127" s="304"/>
      <c r="AE127" s="306"/>
      <c r="AF127" s="306"/>
      <c r="AG127" s="304"/>
      <c r="AH127" s="304"/>
      <c r="AI127" s="304"/>
      <c r="AJ127" s="304"/>
      <c r="AK127" s="304"/>
      <c r="AL127" s="304"/>
      <c r="AM127" s="304"/>
      <c r="AN127" s="304"/>
      <c r="AO127" s="304"/>
      <c r="AP127" s="304"/>
      <c r="AQ127" s="304"/>
      <c r="AR127" s="304"/>
      <c r="AS127" s="304"/>
      <c r="AT127" s="304"/>
      <c r="AU127" s="304"/>
      <c r="AV127" s="304"/>
      <c r="AW127" s="304"/>
      <c r="AX127" s="304"/>
      <c r="AY127" s="304"/>
      <c r="AZ127" s="304"/>
      <c r="BA127" s="304"/>
      <c r="BB127" s="304"/>
      <c r="BC127" s="304"/>
      <c r="BD127" s="304"/>
      <c r="BE127" s="304"/>
      <c r="BF127" s="304"/>
      <c r="BG127" s="304"/>
      <c r="BH127" s="304"/>
      <c r="BI127" s="304"/>
      <c r="BJ127" s="304"/>
      <c r="BK127" s="304"/>
      <c r="BL127" s="304"/>
      <c r="BM127" s="304"/>
      <c r="BN127" s="304"/>
      <c r="BO127" s="304"/>
      <c r="BP127" s="304"/>
      <c r="BQ127" s="304"/>
      <c r="BR127" s="304"/>
      <c r="BS127" s="304"/>
      <c r="BT127" s="304"/>
      <c r="BU127" s="304"/>
      <c r="BV127" s="304"/>
      <c r="BW127" s="304"/>
      <c r="BX127" s="304"/>
      <c r="BY127" s="304"/>
      <c r="BZ127" s="304"/>
      <c r="CA127" s="304"/>
      <c r="CB127" s="304"/>
      <c r="CC127" s="304"/>
      <c r="CD127" s="304"/>
      <c r="CE127" s="304"/>
      <c r="CF127" s="304"/>
      <c r="CG127" s="304"/>
      <c r="CH127" s="304"/>
      <c r="CI127" s="304"/>
      <c r="CJ127" s="304"/>
      <c r="CK127" s="304"/>
      <c r="CL127" s="304"/>
      <c r="CM127" s="304"/>
      <c r="CN127" s="304"/>
      <c r="CO127" s="304"/>
      <c r="CP127" s="304"/>
      <c r="CQ127" s="304"/>
      <c r="CR127" s="304"/>
      <c r="CS127" s="304"/>
      <c r="CT127" s="304"/>
      <c r="CU127" s="304"/>
      <c r="CV127" s="304"/>
      <c r="CW127" s="304"/>
      <c r="CX127" s="304"/>
      <c r="CY127" s="304"/>
      <c r="CZ127" s="304"/>
      <c r="DA127" s="304"/>
      <c r="DB127" s="304"/>
      <c r="DC127" s="304"/>
      <c r="DD127" s="304"/>
      <c r="DE127" s="304"/>
      <c r="DF127" s="304"/>
      <c r="DG127" s="304"/>
      <c r="DH127" s="304"/>
      <c r="DI127" s="304"/>
      <c r="DJ127" s="304"/>
      <c r="DK127" s="304"/>
      <c r="DL127" s="304"/>
      <c r="DM127" s="304"/>
      <c r="DN127" s="304"/>
      <c r="DO127" s="304"/>
      <c r="DP127" s="304"/>
      <c r="DQ127" s="304"/>
      <c r="DR127" s="304"/>
      <c r="DS127" s="304"/>
      <c r="DT127" s="304"/>
      <c r="DU127" s="304"/>
      <c r="DV127" s="304"/>
      <c r="DW127" s="304"/>
      <c r="DX127" s="304"/>
      <c r="DY127" s="304"/>
      <c r="DZ127" s="304"/>
      <c r="EA127" s="304"/>
      <c r="EB127" s="304"/>
      <c r="EC127" s="304"/>
      <c r="ED127" s="304"/>
      <c r="EE127" s="304"/>
      <c r="EF127" s="304"/>
      <c r="EG127" s="304"/>
      <c r="EH127" s="304"/>
      <c r="EI127" s="304"/>
      <c r="EJ127" s="304"/>
      <c r="EK127" s="304"/>
      <c r="EL127" s="304"/>
      <c r="EM127" s="304"/>
      <c r="EN127" s="304"/>
      <c r="EO127" s="304"/>
      <c r="EP127" s="304"/>
      <c r="EQ127" s="304"/>
      <c r="ER127" s="304"/>
      <c r="ES127" s="304"/>
      <c r="ET127" s="304"/>
      <c r="EU127" s="304"/>
      <c r="EV127" s="304"/>
      <c r="EW127" s="304"/>
      <c r="EX127" s="304"/>
      <c r="EY127" s="304"/>
      <c r="EZ127" s="304"/>
      <c r="FA127" s="304"/>
      <c r="FB127" s="304"/>
      <c r="FC127" s="304"/>
      <c r="FD127" s="304"/>
      <c r="FE127" s="304"/>
      <c r="FF127" s="304"/>
      <c r="FG127" s="304"/>
      <c r="FH127" s="304"/>
      <c r="FI127" s="304"/>
      <c r="FJ127" s="304"/>
      <c r="FK127" s="304"/>
      <c r="FL127" s="304"/>
      <c r="FM127" s="304"/>
      <c r="FN127" s="304"/>
      <c r="FO127" s="304"/>
      <c r="FP127" s="304"/>
      <c r="FQ127" s="304"/>
      <c r="FR127" s="304"/>
      <c r="FS127" s="304"/>
      <c r="FT127" s="304"/>
      <c r="FU127" s="304"/>
      <c r="FV127" s="304"/>
      <c r="FW127" s="304"/>
      <c r="FX127" s="304"/>
      <c r="FY127" s="304"/>
      <c r="FZ127" s="304"/>
      <c r="GA127" s="304"/>
      <c r="GB127" s="304"/>
      <c r="GC127" s="304"/>
      <c r="GD127" s="304"/>
      <c r="GE127" s="304"/>
      <c r="GF127" s="304"/>
      <c r="GG127" s="304"/>
      <c r="GH127" s="304"/>
      <c r="GI127" s="304"/>
      <c r="GJ127" s="304"/>
      <c r="GK127" s="304"/>
      <c r="GL127" s="304"/>
      <c r="GM127" s="304"/>
      <c r="GN127" s="304"/>
      <c r="GO127" s="304"/>
      <c r="GP127" s="304"/>
      <c r="GQ127" s="304"/>
      <c r="GR127" s="304"/>
      <c r="GS127" s="304"/>
      <c r="GT127" s="304"/>
      <c r="GU127" s="304"/>
      <c r="GV127" s="304"/>
      <c r="GW127" s="304"/>
      <c r="GX127" s="304"/>
      <c r="GY127" s="304"/>
      <c r="GZ127" s="304"/>
      <c r="HA127" s="304"/>
      <c r="HB127" s="304"/>
      <c r="HC127" s="304"/>
      <c r="HD127" s="304"/>
      <c r="HE127" s="304"/>
      <c r="HF127" s="304"/>
      <c r="HG127" s="304"/>
      <c r="HH127" s="304"/>
      <c r="HI127" s="304"/>
      <c r="HJ127" s="304"/>
      <c r="HK127" s="304"/>
      <c r="HL127" s="304"/>
      <c r="HM127" s="304"/>
      <c r="HN127" s="304"/>
      <c r="HO127" s="304"/>
      <c r="HP127" s="304"/>
      <c r="HQ127" s="304"/>
      <c r="HR127" s="304"/>
      <c r="HS127" s="251"/>
      <c r="HT127" s="251"/>
      <c r="HU127" s="251"/>
      <c r="HV127" s="251"/>
      <c r="HW127" s="251"/>
      <c r="HX127" s="251"/>
      <c r="HY127" s="251"/>
      <c r="HZ127" s="251"/>
      <c r="IA127" s="251"/>
      <c r="IB127" s="251"/>
      <c r="IC127" s="251"/>
      <c r="ID127" s="251"/>
      <c r="IE127" s="251"/>
      <c r="IF127" s="251"/>
      <c r="IG127" s="251"/>
      <c r="IH127" s="251"/>
      <c r="II127" s="251"/>
      <c r="IJ127" s="251"/>
      <c r="IK127" s="251"/>
      <c r="IL127" s="251"/>
    </row>
    <row r="128" s="247" customFormat="1" ht="45" customHeight="1" spans="1:246">
      <c r="A128" s="253"/>
      <c r="B128" s="254"/>
      <c r="C128" s="254"/>
      <c r="D128" s="254"/>
      <c r="E128" s="254"/>
      <c r="F128" s="254"/>
      <c r="G128" s="254"/>
      <c r="H128" s="254"/>
      <c r="I128" s="254"/>
      <c r="J128" s="255"/>
      <c r="K128" s="256"/>
      <c r="L128" s="255"/>
      <c r="M128" s="256"/>
      <c r="N128" s="256"/>
      <c r="O128" s="256"/>
      <c r="P128" s="257"/>
      <c r="Q128" s="319"/>
      <c r="R128" s="303" t="e">
        <f>J125-#REF!-K125-L125</f>
        <v>#REF!</v>
      </c>
      <c r="S128" s="254"/>
      <c r="T128" s="254"/>
      <c r="U128" s="254"/>
      <c r="V128" s="254"/>
      <c r="W128" s="254"/>
      <c r="X128" s="254"/>
      <c r="Y128" s="254"/>
      <c r="Z128" s="254"/>
      <c r="AA128" s="304"/>
      <c r="AB128" s="304"/>
      <c r="AC128" s="304"/>
      <c r="AD128" s="304"/>
      <c r="AE128" s="304"/>
      <c r="AF128" s="304"/>
      <c r="AG128" s="306"/>
      <c r="AH128" s="306"/>
      <c r="AI128" s="306"/>
      <c r="AJ128" s="306"/>
      <c r="AK128" s="306"/>
      <c r="AL128" s="306"/>
      <c r="AM128" s="306"/>
      <c r="AN128" s="306"/>
      <c r="AO128" s="306"/>
      <c r="AP128" s="306"/>
      <c r="AQ128" s="306"/>
      <c r="AR128" s="306"/>
      <c r="AS128" s="304"/>
      <c r="AT128" s="304"/>
      <c r="AU128" s="304"/>
      <c r="AV128" s="304"/>
      <c r="AW128" s="304"/>
      <c r="AX128" s="304"/>
      <c r="AY128" s="304"/>
      <c r="AZ128" s="304"/>
      <c r="BA128" s="304"/>
      <c r="BB128" s="304"/>
      <c r="BC128" s="304"/>
      <c r="BD128" s="304"/>
      <c r="BE128" s="304"/>
      <c r="BF128" s="304"/>
      <c r="BG128" s="304"/>
      <c r="BH128" s="304"/>
      <c r="BI128" s="304"/>
      <c r="BJ128" s="304"/>
      <c r="BK128" s="304"/>
      <c r="BL128" s="304"/>
      <c r="BM128" s="304"/>
      <c r="BN128" s="304"/>
      <c r="BO128" s="304"/>
      <c r="BP128" s="304"/>
      <c r="BQ128" s="304"/>
      <c r="BR128" s="304"/>
      <c r="BS128" s="304"/>
      <c r="BT128" s="304"/>
      <c r="BU128" s="304"/>
      <c r="BV128" s="304"/>
      <c r="BW128" s="304"/>
      <c r="BX128" s="304"/>
      <c r="BY128" s="304"/>
      <c r="BZ128" s="304"/>
      <c r="CA128" s="304"/>
      <c r="CB128" s="304"/>
      <c r="CC128" s="304"/>
      <c r="CD128" s="304"/>
      <c r="CE128" s="304"/>
      <c r="CF128" s="304"/>
      <c r="CG128" s="304"/>
      <c r="CH128" s="304"/>
      <c r="CI128" s="304"/>
      <c r="CJ128" s="304"/>
      <c r="CK128" s="304"/>
      <c r="CL128" s="304"/>
      <c r="CM128" s="304"/>
      <c r="CN128" s="304"/>
      <c r="CO128" s="304"/>
      <c r="CP128" s="304"/>
      <c r="CQ128" s="304"/>
      <c r="CR128" s="304"/>
      <c r="CS128" s="304"/>
      <c r="CT128" s="304"/>
      <c r="CU128" s="304"/>
      <c r="CV128" s="304"/>
      <c r="CW128" s="304"/>
      <c r="CX128" s="304"/>
      <c r="CY128" s="304"/>
      <c r="CZ128" s="304"/>
      <c r="DA128" s="304"/>
      <c r="DB128" s="304"/>
      <c r="DC128" s="304"/>
      <c r="DD128" s="304"/>
      <c r="DE128" s="304"/>
      <c r="DF128" s="304"/>
      <c r="DG128" s="304"/>
      <c r="DH128" s="304"/>
      <c r="DI128" s="304"/>
      <c r="DJ128" s="304"/>
      <c r="DK128" s="304"/>
      <c r="DL128" s="304"/>
      <c r="DM128" s="304"/>
      <c r="DN128" s="304"/>
      <c r="DO128" s="304"/>
      <c r="DP128" s="304"/>
      <c r="DQ128" s="304"/>
      <c r="DR128" s="304"/>
      <c r="DS128" s="304"/>
      <c r="DT128" s="304"/>
      <c r="DU128" s="304"/>
      <c r="DV128" s="304"/>
      <c r="DW128" s="304"/>
      <c r="DX128" s="304"/>
      <c r="DY128" s="304"/>
      <c r="DZ128" s="304"/>
      <c r="EA128" s="304"/>
      <c r="EB128" s="304"/>
      <c r="EC128" s="304"/>
      <c r="ED128" s="304"/>
      <c r="EE128" s="304"/>
      <c r="EF128" s="304"/>
      <c r="EG128" s="304"/>
      <c r="EH128" s="304"/>
      <c r="EI128" s="304"/>
      <c r="EJ128" s="304"/>
      <c r="EK128" s="304"/>
      <c r="EL128" s="304"/>
      <c r="EM128" s="304"/>
      <c r="EN128" s="304"/>
      <c r="EO128" s="304"/>
      <c r="EP128" s="304"/>
      <c r="EQ128" s="304"/>
      <c r="ER128" s="304"/>
      <c r="ES128" s="304"/>
      <c r="ET128" s="304"/>
      <c r="EU128" s="304"/>
      <c r="EV128" s="304"/>
      <c r="EW128" s="304"/>
      <c r="EX128" s="304"/>
      <c r="EY128" s="304"/>
      <c r="EZ128" s="304"/>
      <c r="FA128" s="304"/>
      <c r="FB128" s="304"/>
      <c r="FC128" s="304"/>
      <c r="FD128" s="304"/>
      <c r="FE128" s="304"/>
      <c r="FF128" s="304"/>
      <c r="FG128" s="304"/>
      <c r="FH128" s="304"/>
      <c r="FI128" s="304"/>
      <c r="FJ128" s="304"/>
      <c r="FK128" s="304"/>
      <c r="FL128" s="304"/>
      <c r="FM128" s="304"/>
      <c r="FN128" s="304"/>
      <c r="FO128" s="304"/>
      <c r="FP128" s="304"/>
      <c r="FQ128" s="304"/>
      <c r="FR128" s="304"/>
      <c r="FS128" s="304"/>
      <c r="FT128" s="304"/>
      <c r="FU128" s="304"/>
      <c r="FV128" s="304"/>
      <c r="FW128" s="304"/>
      <c r="FX128" s="304"/>
      <c r="FY128" s="304"/>
      <c r="FZ128" s="304"/>
      <c r="GA128" s="304"/>
      <c r="GB128" s="304"/>
      <c r="GC128" s="304"/>
      <c r="GD128" s="304"/>
      <c r="GE128" s="304"/>
      <c r="GF128" s="304"/>
      <c r="GG128" s="304"/>
      <c r="GH128" s="304"/>
      <c r="GI128" s="304"/>
      <c r="GJ128" s="304"/>
      <c r="GK128" s="304"/>
      <c r="GL128" s="304"/>
      <c r="GM128" s="304"/>
      <c r="GN128" s="304"/>
      <c r="GO128" s="304"/>
      <c r="GP128" s="304"/>
      <c r="GQ128" s="304"/>
      <c r="GR128" s="304"/>
      <c r="GS128" s="304"/>
      <c r="GT128" s="304"/>
      <c r="GU128" s="304"/>
      <c r="GV128" s="304"/>
      <c r="GW128" s="304"/>
      <c r="GX128" s="304"/>
      <c r="GY128" s="304"/>
      <c r="GZ128" s="304"/>
      <c r="HA128" s="304"/>
      <c r="HB128" s="304"/>
      <c r="HC128" s="304"/>
      <c r="HD128" s="304"/>
      <c r="HE128" s="304"/>
      <c r="HF128" s="304"/>
      <c r="HG128" s="304"/>
      <c r="HH128" s="304"/>
      <c r="HI128" s="304"/>
      <c r="HJ128" s="304"/>
      <c r="HK128" s="304"/>
      <c r="HL128" s="304"/>
      <c r="HM128" s="304"/>
      <c r="HN128" s="304"/>
      <c r="HO128" s="304"/>
      <c r="HP128" s="304"/>
      <c r="HQ128" s="304"/>
      <c r="HR128" s="304"/>
      <c r="HS128" s="251"/>
      <c r="HT128" s="251"/>
      <c r="HU128" s="251"/>
      <c r="HV128" s="251"/>
      <c r="HW128" s="251"/>
      <c r="HX128" s="251"/>
      <c r="HY128" s="251"/>
      <c r="HZ128" s="251"/>
      <c r="IA128" s="251"/>
      <c r="IB128" s="251"/>
      <c r="IC128" s="251"/>
      <c r="ID128" s="251"/>
      <c r="IE128" s="251"/>
      <c r="IF128" s="251"/>
      <c r="IG128" s="251"/>
      <c r="IH128" s="251"/>
      <c r="II128" s="251"/>
      <c r="IJ128" s="251"/>
      <c r="IK128" s="251"/>
      <c r="IL128" s="251"/>
    </row>
    <row r="129" s="250" customFormat="1" ht="45" customHeight="1" spans="1:246">
      <c r="A129" s="253"/>
      <c r="B129" s="254"/>
      <c r="C129" s="254"/>
      <c r="D129" s="254"/>
      <c r="E129" s="254"/>
      <c r="F129" s="254"/>
      <c r="G129" s="254"/>
      <c r="H129" s="254"/>
      <c r="I129" s="254"/>
      <c r="J129" s="255">
        <f>SUBTOTAL(9,J6:J128)</f>
        <v>395007.266400758</v>
      </c>
      <c r="K129" s="256"/>
      <c r="L129" s="255"/>
      <c r="M129" s="256"/>
      <c r="N129" s="256"/>
      <c r="O129" s="256"/>
      <c r="P129" s="257"/>
      <c r="Q129" s="319"/>
      <c r="R129" s="303" t="e">
        <f>J126-#REF!-K126-L126</f>
        <v>#REF!</v>
      </c>
      <c r="S129" s="254"/>
      <c r="T129" s="254"/>
      <c r="U129" s="254"/>
      <c r="V129" s="254"/>
      <c r="W129" s="254"/>
      <c r="X129" s="254"/>
      <c r="Y129" s="254"/>
      <c r="Z129" s="254"/>
      <c r="AA129" s="306"/>
      <c r="AB129" s="304"/>
      <c r="AC129" s="304"/>
      <c r="AD129" s="304"/>
      <c r="AE129" s="304"/>
      <c r="AF129" s="304"/>
      <c r="AG129" s="306"/>
      <c r="AH129" s="306"/>
      <c r="AI129" s="306"/>
      <c r="AJ129" s="306"/>
      <c r="AK129" s="306"/>
      <c r="AL129" s="306"/>
      <c r="AM129" s="306"/>
      <c r="AN129" s="306"/>
      <c r="AO129" s="306"/>
      <c r="AP129" s="306"/>
      <c r="AQ129" s="306"/>
      <c r="AR129" s="306"/>
      <c r="AS129" s="306"/>
      <c r="AT129" s="306"/>
      <c r="AU129" s="306"/>
      <c r="AV129" s="306"/>
      <c r="AW129" s="306"/>
      <c r="AX129" s="306"/>
      <c r="AY129" s="306"/>
      <c r="AZ129" s="306"/>
      <c r="BA129" s="306"/>
      <c r="BB129" s="306"/>
      <c r="BC129" s="306"/>
      <c r="BD129" s="306"/>
      <c r="BE129" s="306"/>
      <c r="BF129" s="306"/>
      <c r="BG129" s="306"/>
      <c r="BH129" s="306"/>
      <c r="BI129" s="306"/>
      <c r="BJ129" s="306"/>
      <c r="BK129" s="306"/>
      <c r="BL129" s="306"/>
      <c r="BM129" s="306"/>
      <c r="BN129" s="306"/>
      <c r="BO129" s="306"/>
      <c r="BP129" s="306"/>
      <c r="BQ129" s="306"/>
      <c r="BR129" s="306"/>
      <c r="BS129" s="306"/>
      <c r="BT129" s="306"/>
      <c r="BU129" s="306"/>
      <c r="BV129" s="306"/>
      <c r="BW129" s="306"/>
      <c r="BX129" s="306"/>
      <c r="BY129" s="306"/>
      <c r="BZ129" s="306"/>
      <c r="CA129" s="306"/>
      <c r="CB129" s="306"/>
      <c r="CC129" s="306"/>
      <c r="CD129" s="306"/>
      <c r="CE129" s="306"/>
      <c r="CF129" s="306"/>
      <c r="CG129" s="306"/>
      <c r="CH129" s="306"/>
      <c r="CI129" s="306"/>
      <c r="CJ129" s="306"/>
      <c r="CK129" s="306"/>
      <c r="CL129" s="306"/>
      <c r="CM129" s="306"/>
      <c r="CN129" s="306"/>
      <c r="CO129" s="306"/>
      <c r="CP129" s="306"/>
      <c r="CQ129" s="306"/>
      <c r="CR129" s="306"/>
      <c r="CS129" s="306"/>
      <c r="CT129" s="306"/>
      <c r="CU129" s="306"/>
      <c r="CV129" s="306"/>
      <c r="CW129" s="306"/>
      <c r="CX129" s="306"/>
      <c r="CY129" s="306"/>
      <c r="CZ129" s="306"/>
      <c r="DA129" s="306"/>
      <c r="DB129" s="306"/>
      <c r="DC129" s="306"/>
      <c r="DD129" s="306"/>
      <c r="DE129" s="306"/>
      <c r="DF129" s="306"/>
      <c r="DG129" s="306"/>
      <c r="DH129" s="306"/>
      <c r="DI129" s="306"/>
      <c r="DJ129" s="306"/>
      <c r="DK129" s="306"/>
      <c r="DL129" s="306"/>
      <c r="DM129" s="306"/>
      <c r="DN129" s="306"/>
      <c r="DO129" s="306"/>
      <c r="DP129" s="306"/>
      <c r="DQ129" s="306"/>
      <c r="DR129" s="306"/>
      <c r="DS129" s="306"/>
      <c r="DT129" s="306"/>
      <c r="DU129" s="306"/>
      <c r="DV129" s="306"/>
      <c r="DW129" s="306"/>
      <c r="DX129" s="306"/>
      <c r="DY129" s="306"/>
      <c r="DZ129" s="306"/>
      <c r="EA129" s="306"/>
      <c r="EB129" s="306"/>
      <c r="EC129" s="306"/>
      <c r="ED129" s="306"/>
      <c r="EE129" s="306"/>
      <c r="EF129" s="306"/>
      <c r="EG129" s="306"/>
      <c r="EH129" s="306"/>
      <c r="EI129" s="306"/>
      <c r="EJ129" s="306"/>
      <c r="EK129" s="306"/>
      <c r="EL129" s="306"/>
      <c r="EM129" s="306"/>
      <c r="EN129" s="306"/>
      <c r="EO129" s="306"/>
      <c r="EP129" s="306"/>
      <c r="EQ129" s="306"/>
      <c r="ER129" s="306"/>
      <c r="ES129" s="306"/>
      <c r="ET129" s="306"/>
      <c r="EU129" s="306"/>
      <c r="EV129" s="306"/>
      <c r="EW129" s="306"/>
      <c r="EX129" s="306"/>
      <c r="EY129" s="306"/>
      <c r="EZ129" s="306"/>
      <c r="FA129" s="306"/>
      <c r="FB129" s="306"/>
      <c r="FC129" s="306"/>
      <c r="FD129" s="306"/>
      <c r="FE129" s="306"/>
      <c r="FF129" s="306"/>
      <c r="FG129" s="306"/>
      <c r="FH129" s="306"/>
      <c r="FI129" s="306"/>
      <c r="FJ129" s="306"/>
      <c r="FK129" s="306"/>
      <c r="FL129" s="306"/>
      <c r="FM129" s="306"/>
      <c r="FN129" s="306"/>
      <c r="FO129" s="306"/>
      <c r="FP129" s="306"/>
      <c r="FQ129" s="306"/>
      <c r="FR129" s="306"/>
      <c r="FS129" s="306"/>
      <c r="FT129" s="306"/>
      <c r="FU129" s="306"/>
      <c r="FV129" s="306"/>
      <c r="FW129" s="306"/>
      <c r="FX129" s="306"/>
      <c r="FY129" s="306"/>
      <c r="FZ129" s="306"/>
      <c r="GA129" s="306"/>
      <c r="GB129" s="306"/>
      <c r="GC129" s="306"/>
      <c r="GD129" s="306"/>
      <c r="GE129" s="306"/>
      <c r="GF129" s="306"/>
      <c r="GG129" s="306"/>
      <c r="GH129" s="306"/>
      <c r="GI129" s="306"/>
      <c r="GJ129" s="306"/>
      <c r="GK129" s="306"/>
      <c r="GL129" s="306"/>
      <c r="GM129" s="306"/>
      <c r="GN129" s="306"/>
      <c r="GO129" s="306"/>
      <c r="GP129" s="306"/>
      <c r="GQ129" s="306"/>
      <c r="GR129" s="306"/>
      <c r="GS129" s="306"/>
      <c r="GT129" s="306"/>
      <c r="GU129" s="306"/>
      <c r="GV129" s="306"/>
      <c r="GW129" s="306"/>
      <c r="GX129" s="306"/>
      <c r="GY129" s="306"/>
      <c r="GZ129" s="306"/>
      <c r="HA129" s="306"/>
      <c r="HB129" s="306"/>
      <c r="HC129" s="306"/>
      <c r="HD129" s="306"/>
      <c r="HE129" s="306"/>
      <c r="HF129" s="306"/>
      <c r="HG129" s="306"/>
      <c r="HH129" s="306"/>
      <c r="HI129" s="306"/>
      <c r="HJ129" s="306"/>
      <c r="HK129" s="306"/>
      <c r="HL129" s="306"/>
      <c r="HM129" s="306"/>
      <c r="HN129" s="306"/>
      <c r="HO129" s="306"/>
      <c r="HP129" s="306"/>
      <c r="HQ129" s="306"/>
      <c r="HR129" s="306"/>
      <c r="HS129" s="251"/>
      <c r="HT129" s="251"/>
      <c r="HU129" s="251"/>
      <c r="HV129" s="251"/>
      <c r="HW129" s="251"/>
      <c r="HX129" s="251"/>
      <c r="HY129" s="251"/>
      <c r="HZ129" s="251"/>
      <c r="IA129" s="251"/>
      <c r="IB129" s="251"/>
      <c r="IC129" s="251"/>
      <c r="ID129" s="251"/>
      <c r="IE129" s="251"/>
      <c r="IF129" s="251"/>
      <c r="IG129" s="251"/>
      <c r="IH129" s="251"/>
      <c r="II129" s="251"/>
      <c r="IJ129" s="251"/>
      <c r="IK129" s="251"/>
      <c r="IL129" s="251"/>
    </row>
    <row r="130" s="250" customFormat="1" ht="45" customHeight="1" spans="1:246">
      <c r="A130" s="253"/>
      <c r="B130" s="254"/>
      <c r="C130" s="254"/>
      <c r="D130" s="254"/>
      <c r="E130" s="254"/>
      <c r="F130" s="254"/>
      <c r="G130" s="254"/>
      <c r="H130" s="254"/>
      <c r="I130" s="254"/>
      <c r="J130" s="255"/>
      <c r="K130" s="256"/>
      <c r="L130" s="255"/>
      <c r="M130" s="256"/>
      <c r="N130" s="256"/>
      <c r="O130" s="256"/>
      <c r="P130" s="257"/>
      <c r="Q130" s="319"/>
      <c r="R130" s="303" t="e">
        <f>J127-#REF!-K127-L127</f>
        <v>#REF!</v>
      </c>
      <c r="S130" s="254"/>
      <c r="T130" s="254"/>
      <c r="U130" s="254"/>
      <c r="V130" s="254"/>
      <c r="W130" s="254"/>
      <c r="X130" s="254"/>
      <c r="Y130" s="254"/>
      <c r="Z130" s="254"/>
      <c r="AA130" s="304"/>
      <c r="AB130" s="304"/>
      <c r="AC130" s="304"/>
      <c r="AD130" s="304"/>
      <c r="AE130" s="304"/>
      <c r="AF130" s="304"/>
      <c r="AG130" s="304"/>
      <c r="AH130" s="304"/>
      <c r="AI130" s="304"/>
      <c r="AJ130" s="304"/>
      <c r="AK130" s="304"/>
      <c r="AL130" s="304"/>
      <c r="AM130" s="304"/>
      <c r="AN130" s="304"/>
      <c r="AO130" s="304"/>
      <c r="AP130" s="304"/>
      <c r="AQ130" s="304"/>
      <c r="AR130" s="304"/>
      <c r="AS130" s="306"/>
      <c r="AT130" s="306"/>
      <c r="AU130" s="306"/>
      <c r="AV130" s="306"/>
      <c r="AW130" s="306"/>
      <c r="AX130" s="306"/>
      <c r="AY130" s="306"/>
      <c r="AZ130" s="306"/>
      <c r="BA130" s="306"/>
      <c r="BB130" s="306"/>
      <c r="BC130" s="306"/>
      <c r="BD130" s="306"/>
      <c r="BE130" s="306"/>
      <c r="BF130" s="306"/>
      <c r="BG130" s="306"/>
      <c r="BH130" s="306"/>
      <c r="BI130" s="306"/>
      <c r="BJ130" s="306"/>
      <c r="BK130" s="306"/>
      <c r="BL130" s="306"/>
      <c r="BM130" s="306"/>
      <c r="BN130" s="306"/>
      <c r="BO130" s="306"/>
      <c r="BP130" s="306"/>
      <c r="BQ130" s="306"/>
      <c r="BR130" s="306"/>
      <c r="BS130" s="306"/>
      <c r="BT130" s="306"/>
      <c r="BU130" s="306"/>
      <c r="BV130" s="306"/>
      <c r="BW130" s="306"/>
      <c r="BX130" s="306"/>
      <c r="BY130" s="306"/>
      <c r="BZ130" s="306"/>
      <c r="CA130" s="306"/>
      <c r="CB130" s="306"/>
      <c r="CC130" s="306"/>
      <c r="CD130" s="306"/>
      <c r="CE130" s="306"/>
      <c r="CF130" s="306"/>
      <c r="CG130" s="306"/>
      <c r="CH130" s="306"/>
      <c r="CI130" s="306"/>
      <c r="CJ130" s="306"/>
      <c r="CK130" s="306"/>
      <c r="CL130" s="306"/>
      <c r="CM130" s="306"/>
      <c r="CN130" s="306"/>
      <c r="CO130" s="306"/>
      <c r="CP130" s="306"/>
      <c r="CQ130" s="306"/>
      <c r="CR130" s="306"/>
      <c r="CS130" s="306"/>
      <c r="CT130" s="306"/>
      <c r="CU130" s="306"/>
      <c r="CV130" s="306"/>
      <c r="CW130" s="306"/>
      <c r="CX130" s="306"/>
      <c r="CY130" s="306"/>
      <c r="CZ130" s="306"/>
      <c r="DA130" s="306"/>
      <c r="DB130" s="306"/>
      <c r="DC130" s="306"/>
      <c r="DD130" s="306"/>
      <c r="DE130" s="306"/>
      <c r="DF130" s="306"/>
      <c r="DG130" s="306"/>
      <c r="DH130" s="306"/>
      <c r="DI130" s="306"/>
      <c r="DJ130" s="306"/>
      <c r="DK130" s="306"/>
      <c r="DL130" s="306"/>
      <c r="DM130" s="306"/>
      <c r="DN130" s="306"/>
      <c r="DO130" s="306"/>
      <c r="DP130" s="306"/>
      <c r="DQ130" s="306"/>
      <c r="DR130" s="306"/>
      <c r="DS130" s="306"/>
      <c r="DT130" s="306"/>
      <c r="DU130" s="306"/>
      <c r="DV130" s="306"/>
      <c r="DW130" s="306"/>
      <c r="DX130" s="306"/>
      <c r="DY130" s="306"/>
      <c r="DZ130" s="306"/>
      <c r="EA130" s="306"/>
      <c r="EB130" s="306"/>
      <c r="EC130" s="306"/>
      <c r="ED130" s="306"/>
      <c r="EE130" s="306"/>
      <c r="EF130" s="306"/>
      <c r="EG130" s="306"/>
      <c r="EH130" s="306"/>
      <c r="EI130" s="306"/>
      <c r="EJ130" s="306"/>
      <c r="EK130" s="306"/>
      <c r="EL130" s="306"/>
      <c r="EM130" s="306"/>
      <c r="EN130" s="306"/>
      <c r="EO130" s="306"/>
      <c r="EP130" s="306"/>
      <c r="EQ130" s="306"/>
      <c r="ER130" s="306"/>
      <c r="ES130" s="306"/>
      <c r="ET130" s="306"/>
      <c r="EU130" s="306"/>
      <c r="EV130" s="306"/>
      <c r="EW130" s="306"/>
      <c r="EX130" s="306"/>
      <c r="EY130" s="306"/>
      <c r="EZ130" s="306"/>
      <c r="FA130" s="306"/>
      <c r="FB130" s="306"/>
      <c r="FC130" s="306"/>
      <c r="FD130" s="306"/>
      <c r="FE130" s="306"/>
      <c r="FF130" s="306"/>
      <c r="FG130" s="306"/>
      <c r="FH130" s="306"/>
      <c r="FI130" s="306"/>
      <c r="FJ130" s="306"/>
      <c r="FK130" s="306"/>
      <c r="FL130" s="306"/>
      <c r="FM130" s="306"/>
      <c r="FN130" s="306"/>
      <c r="FO130" s="306"/>
      <c r="FP130" s="306"/>
      <c r="FQ130" s="306"/>
      <c r="FR130" s="306"/>
      <c r="FS130" s="306"/>
      <c r="FT130" s="306"/>
      <c r="FU130" s="306"/>
      <c r="FV130" s="306"/>
      <c r="FW130" s="306"/>
      <c r="FX130" s="306"/>
      <c r="FY130" s="306"/>
      <c r="FZ130" s="306"/>
      <c r="GA130" s="306"/>
      <c r="GB130" s="306"/>
      <c r="GC130" s="306"/>
      <c r="GD130" s="306"/>
      <c r="GE130" s="306"/>
      <c r="GF130" s="306"/>
      <c r="GG130" s="306"/>
      <c r="GH130" s="306"/>
      <c r="GI130" s="306"/>
      <c r="GJ130" s="306"/>
      <c r="GK130" s="306"/>
      <c r="GL130" s="306"/>
      <c r="GM130" s="306"/>
      <c r="GN130" s="306"/>
      <c r="GO130" s="306"/>
      <c r="GP130" s="306"/>
      <c r="GQ130" s="306"/>
      <c r="GR130" s="306"/>
      <c r="GS130" s="306"/>
      <c r="GT130" s="306"/>
      <c r="GU130" s="306"/>
      <c r="GV130" s="306"/>
      <c r="GW130" s="306"/>
      <c r="GX130" s="306"/>
      <c r="GY130" s="306"/>
      <c r="GZ130" s="306"/>
      <c r="HA130" s="306"/>
      <c r="HB130" s="306"/>
      <c r="HC130" s="306"/>
      <c r="HD130" s="306"/>
      <c r="HE130" s="306"/>
      <c r="HF130" s="306"/>
      <c r="HG130" s="306"/>
      <c r="HH130" s="306"/>
      <c r="HI130" s="306"/>
      <c r="HJ130" s="306"/>
      <c r="HK130" s="306"/>
      <c r="HL130" s="306"/>
      <c r="HM130" s="306"/>
      <c r="HN130" s="306"/>
      <c r="HO130" s="306"/>
      <c r="HP130" s="306"/>
      <c r="HQ130" s="306"/>
      <c r="HR130" s="306"/>
      <c r="HS130" s="251"/>
      <c r="HT130" s="251"/>
      <c r="HU130" s="251"/>
      <c r="HV130" s="251"/>
      <c r="HW130" s="251"/>
      <c r="HX130" s="251"/>
      <c r="HY130" s="251"/>
      <c r="HZ130" s="251"/>
      <c r="IA130" s="251"/>
      <c r="IB130" s="251"/>
      <c r="IC130" s="251"/>
      <c r="ID130" s="251"/>
      <c r="IE130" s="251"/>
      <c r="IF130" s="251"/>
      <c r="IG130" s="251"/>
      <c r="IH130" s="251"/>
      <c r="II130" s="251"/>
      <c r="IJ130" s="251"/>
      <c r="IK130" s="251"/>
      <c r="IL130" s="251"/>
    </row>
    <row r="131" s="247" customFormat="1" ht="45" customHeight="1" spans="1:246">
      <c r="A131" s="253"/>
      <c r="B131" s="254"/>
      <c r="C131" s="254"/>
      <c r="D131" s="254"/>
      <c r="E131" s="254"/>
      <c r="F131" s="254"/>
      <c r="G131" s="254"/>
      <c r="H131" s="254"/>
      <c r="I131" s="254"/>
      <c r="J131" s="255"/>
      <c r="K131" s="256"/>
      <c r="L131" s="255"/>
      <c r="M131" s="256"/>
      <c r="N131" s="256"/>
      <c r="O131" s="256"/>
      <c r="P131" s="257"/>
      <c r="Q131" s="319"/>
      <c r="R131" s="254"/>
      <c r="S131" s="254"/>
      <c r="T131" s="254"/>
      <c r="U131" s="254"/>
      <c r="V131" s="254"/>
      <c r="W131" s="254"/>
      <c r="X131" s="254"/>
      <c r="Y131" s="254"/>
      <c r="Z131" s="254"/>
      <c r="AA131" s="304"/>
      <c r="AB131" s="304"/>
      <c r="AC131" s="304"/>
      <c r="AD131" s="304"/>
      <c r="AE131" s="304"/>
      <c r="AF131" s="304"/>
      <c r="AG131" s="304"/>
      <c r="AH131" s="304"/>
      <c r="AI131" s="304"/>
      <c r="AJ131" s="304"/>
      <c r="AK131" s="304"/>
      <c r="AL131" s="304"/>
      <c r="AM131" s="304"/>
      <c r="AN131" s="304"/>
      <c r="AO131" s="304"/>
      <c r="AP131" s="304"/>
      <c r="AQ131" s="304"/>
      <c r="AR131" s="304"/>
      <c r="AS131" s="304"/>
      <c r="AT131" s="304"/>
      <c r="AU131" s="304"/>
      <c r="AV131" s="304"/>
      <c r="AW131" s="304"/>
      <c r="AX131" s="304"/>
      <c r="AY131" s="304"/>
      <c r="AZ131" s="304"/>
      <c r="BA131" s="304"/>
      <c r="BB131" s="304"/>
      <c r="BC131" s="304"/>
      <c r="BD131" s="304"/>
      <c r="BE131" s="304"/>
      <c r="BF131" s="304"/>
      <c r="BG131" s="304"/>
      <c r="BH131" s="304"/>
      <c r="BI131" s="304"/>
      <c r="BJ131" s="304"/>
      <c r="BK131" s="304"/>
      <c r="BL131" s="304"/>
      <c r="BM131" s="304"/>
      <c r="BN131" s="304"/>
      <c r="BO131" s="304"/>
      <c r="BP131" s="304"/>
      <c r="BQ131" s="304"/>
      <c r="BR131" s="304"/>
      <c r="BS131" s="304"/>
      <c r="BT131" s="304"/>
      <c r="BU131" s="304"/>
      <c r="BV131" s="304"/>
      <c r="BW131" s="304"/>
      <c r="BX131" s="304"/>
      <c r="BY131" s="304"/>
      <c r="BZ131" s="304"/>
      <c r="CA131" s="304"/>
      <c r="CB131" s="304"/>
      <c r="CC131" s="304"/>
      <c r="CD131" s="304"/>
      <c r="CE131" s="304"/>
      <c r="CF131" s="304"/>
      <c r="CG131" s="304"/>
      <c r="CH131" s="304"/>
      <c r="CI131" s="304"/>
      <c r="CJ131" s="304"/>
      <c r="CK131" s="304"/>
      <c r="CL131" s="304"/>
      <c r="CM131" s="304"/>
      <c r="CN131" s="304"/>
      <c r="CO131" s="304"/>
      <c r="CP131" s="304"/>
      <c r="CQ131" s="304"/>
      <c r="CR131" s="304"/>
      <c r="CS131" s="304"/>
      <c r="CT131" s="304"/>
      <c r="CU131" s="304"/>
      <c r="CV131" s="304"/>
      <c r="CW131" s="304"/>
      <c r="CX131" s="304"/>
      <c r="CY131" s="304"/>
      <c r="CZ131" s="304"/>
      <c r="DA131" s="304"/>
      <c r="DB131" s="304"/>
      <c r="DC131" s="304"/>
      <c r="DD131" s="304"/>
      <c r="DE131" s="304"/>
      <c r="DF131" s="304"/>
      <c r="DG131" s="304"/>
      <c r="DH131" s="304"/>
      <c r="DI131" s="304"/>
      <c r="DJ131" s="304"/>
      <c r="DK131" s="304"/>
      <c r="DL131" s="304"/>
      <c r="DM131" s="304"/>
      <c r="DN131" s="304"/>
      <c r="DO131" s="304"/>
      <c r="DP131" s="304"/>
      <c r="DQ131" s="304"/>
      <c r="DR131" s="304"/>
      <c r="DS131" s="304"/>
      <c r="DT131" s="304"/>
      <c r="DU131" s="304"/>
      <c r="DV131" s="304"/>
      <c r="DW131" s="304"/>
      <c r="DX131" s="304"/>
      <c r="DY131" s="304"/>
      <c r="DZ131" s="304"/>
      <c r="EA131" s="304"/>
      <c r="EB131" s="304"/>
      <c r="EC131" s="304"/>
      <c r="ED131" s="304"/>
      <c r="EE131" s="304"/>
      <c r="EF131" s="304"/>
      <c r="EG131" s="304"/>
      <c r="EH131" s="304"/>
      <c r="EI131" s="304"/>
      <c r="EJ131" s="304"/>
      <c r="EK131" s="304"/>
      <c r="EL131" s="304"/>
      <c r="EM131" s="304"/>
      <c r="EN131" s="304"/>
      <c r="EO131" s="304"/>
      <c r="EP131" s="304"/>
      <c r="EQ131" s="304"/>
      <c r="ER131" s="304"/>
      <c r="ES131" s="304"/>
      <c r="ET131" s="304"/>
      <c r="EU131" s="304"/>
      <c r="EV131" s="304"/>
      <c r="EW131" s="304"/>
      <c r="EX131" s="304"/>
      <c r="EY131" s="304"/>
      <c r="EZ131" s="304"/>
      <c r="FA131" s="304"/>
      <c r="FB131" s="304"/>
      <c r="FC131" s="304"/>
      <c r="FD131" s="304"/>
      <c r="FE131" s="304"/>
      <c r="FF131" s="304"/>
      <c r="FG131" s="304"/>
      <c r="FH131" s="304"/>
      <c r="FI131" s="304"/>
      <c r="FJ131" s="304"/>
      <c r="FK131" s="304"/>
      <c r="FL131" s="304"/>
      <c r="FM131" s="304"/>
      <c r="FN131" s="304"/>
      <c r="FO131" s="304"/>
      <c r="FP131" s="304"/>
      <c r="FQ131" s="304"/>
      <c r="FR131" s="304"/>
      <c r="FS131" s="304"/>
      <c r="FT131" s="304"/>
      <c r="FU131" s="304"/>
      <c r="FV131" s="304"/>
      <c r="FW131" s="304"/>
      <c r="FX131" s="304"/>
      <c r="FY131" s="304"/>
      <c r="FZ131" s="304"/>
      <c r="GA131" s="304"/>
      <c r="GB131" s="304"/>
      <c r="GC131" s="304"/>
      <c r="GD131" s="304"/>
      <c r="GE131" s="304"/>
      <c r="GF131" s="304"/>
      <c r="GG131" s="304"/>
      <c r="GH131" s="304"/>
      <c r="GI131" s="304"/>
      <c r="GJ131" s="304"/>
      <c r="GK131" s="304"/>
      <c r="GL131" s="304"/>
      <c r="GM131" s="304"/>
      <c r="GN131" s="304"/>
      <c r="GO131" s="304"/>
      <c r="GP131" s="304"/>
      <c r="GQ131" s="304"/>
      <c r="GR131" s="304"/>
      <c r="GS131" s="304"/>
      <c r="GT131" s="304"/>
      <c r="GU131" s="304"/>
      <c r="GV131" s="304"/>
      <c r="GW131" s="304"/>
      <c r="GX131" s="304"/>
      <c r="GY131" s="304"/>
      <c r="GZ131" s="304"/>
      <c r="HA131" s="304"/>
      <c r="HB131" s="304"/>
      <c r="HC131" s="304"/>
      <c r="HD131" s="304"/>
      <c r="HE131" s="304"/>
      <c r="HF131" s="304"/>
      <c r="HG131" s="304"/>
      <c r="HH131" s="304"/>
      <c r="HI131" s="304"/>
      <c r="HJ131" s="304"/>
      <c r="HK131" s="304"/>
      <c r="HL131" s="304"/>
      <c r="HM131" s="304"/>
      <c r="HN131" s="304"/>
      <c r="HO131" s="304"/>
      <c r="HP131" s="304"/>
      <c r="HQ131" s="304"/>
      <c r="HR131" s="304"/>
      <c r="HS131" s="251"/>
      <c r="HT131" s="251"/>
      <c r="HU131" s="251"/>
      <c r="HV131" s="251"/>
      <c r="HW131" s="251"/>
      <c r="HX131" s="251"/>
      <c r="HY131" s="251"/>
      <c r="HZ131" s="251"/>
      <c r="IA131" s="251"/>
      <c r="IB131" s="251"/>
      <c r="IC131" s="251"/>
      <c r="ID131" s="251"/>
      <c r="IE131" s="251"/>
      <c r="IF131" s="251"/>
      <c r="IG131" s="251"/>
      <c r="IH131" s="251"/>
      <c r="II131" s="251"/>
      <c r="IJ131" s="251"/>
      <c r="IK131" s="251"/>
      <c r="IL131" s="251"/>
    </row>
    <row r="132" s="251" customFormat="1" ht="45" customHeight="1" spans="1:226">
      <c r="A132" s="253"/>
      <c r="B132" s="254"/>
      <c r="C132" s="254"/>
      <c r="D132" s="254"/>
      <c r="E132" s="254"/>
      <c r="F132" s="254"/>
      <c r="G132" s="254"/>
      <c r="H132" s="254"/>
      <c r="I132" s="254"/>
      <c r="J132" s="255"/>
      <c r="K132" s="256"/>
      <c r="L132" s="255"/>
      <c r="M132" s="256"/>
      <c r="N132" s="256"/>
      <c r="O132" s="256"/>
      <c r="P132" s="257"/>
      <c r="Q132" s="319"/>
      <c r="R132" s="254"/>
      <c r="S132" s="254"/>
      <c r="T132" s="254"/>
      <c r="U132" s="254"/>
      <c r="V132" s="254"/>
      <c r="W132" s="254"/>
      <c r="X132" s="254"/>
      <c r="Y132" s="254"/>
      <c r="Z132" s="254"/>
      <c r="AA132" s="254"/>
      <c r="AB132" s="306"/>
      <c r="AC132" s="306"/>
      <c r="AD132" s="304"/>
      <c r="AE132" s="304"/>
      <c r="AF132" s="304"/>
      <c r="AG132" s="304"/>
      <c r="AH132" s="304"/>
      <c r="AI132" s="304"/>
      <c r="AJ132" s="304"/>
      <c r="AK132" s="304"/>
      <c r="AL132" s="304"/>
      <c r="AM132" s="304"/>
      <c r="AN132" s="304"/>
      <c r="AO132" s="304"/>
      <c r="AP132" s="304"/>
      <c r="AQ132" s="304"/>
      <c r="AR132" s="304"/>
      <c r="AS132" s="304"/>
      <c r="AT132" s="304"/>
      <c r="AU132" s="304"/>
      <c r="AV132" s="304"/>
      <c r="AW132" s="304"/>
      <c r="AX132" s="304"/>
      <c r="AY132" s="304"/>
      <c r="AZ132" s="304"/>
      <c r="BA132" s="304"/>
      <c r="BB132" s="304"/>
      <c r="BC132" s="304"/>
      <c r="BD132" s="304"/>
      <c r="BE132" s="304"/>
      <c r="BF132" s="304"/>
      <c r="BG132" s="304"/>
      <c r="BH132" s="304"/>
      <c r="BI132" s="304"/>
      <c r="BJ132" s="304"/>
      <c r="BK132" s="304"/>
      <c r="BL132" s="304"/>
      <c r="BM132" s="304"/>
      <c r="BN132" s="304"/>
      <c r="BO132" s="304"/>
      <c r="BP132" s="304"/>
      <c r="BQ132" s="304"/>
      <c r="BR132" s="304"/>
      <c r="BS132" s="304"/>
      <c r="BT132" s="304"/>
      <c r="BU132" s="304"/>
      <c r="BV132" s="304"/>
      <c r="BW132" s="304"/>
      <c r="BX132" s="304"/>
      <c r="BY132" s="304"/>
      <c r="BZ132" s="304"/>
      <c r="CA132" s="304"/>
      <c r="CB132" s="304"/>
      <c r="CC132" s="304"/>
      <c r="CD132" s="304"/>
      <c r="CE132" s="304"/>
      <c r="CF132" s="304"/>
      <c r="CG132" s="304"/>
      <c r="CH132" s="304"/>
      <c r="CI132" s="304"/>
      <c r="CJ132" s="304"/>
      <c r="CK132" s="304"/>
      <c r="CL132" s="304"/>
      <c r="CM132" s="304"/>
      <c r="CN132" s="304"/>
      <c r="CO132" s="304"/>
      <c r="CP132" s="304"/>
      <c r="CQ132" s="304"/>
      <c r="CR132" s="304"/>
      <c r="CS132" s="304"/>
      <c r="CT132" s="304"/>
      <c r="CU132" s="304"/>
      <c r="CV132" s="304"/>
      <c r="CW132" s="304"/>
      <c r="CX132" s="304"/>
      <c r="CY132" s="304"/>
      <c r="CZ132" s="304"/>
      <c r="DA132" s="304"/>
      <c r="DB132" s="304"/>
      <c r="DC132" s="304"/>
      <c r="DD132" s="304"/>
      <c r="DE132" s="304"/>
      <c r="DF132" s="304"/>
      <c r="DG132" s="304"/>
      <c r="DH132" s="304"/>
      <c r="DI132" s="304"/>
      <c r="DJ132" s="304"/>
      <c r="DK132" s="304"/>
      <c r="DL132" s="304"/>
      <c r="DM132" s="304"/>
      <c r="DN132" s="304"/>
      <c r="DO132" s="304"/>
      <c r="DP132" s="304"/>
      <c r="DQ132" s="304"/>
      <c r="DR132" s="304"/>
      <c r="DS132" s="304"/>
      <c r="DT132" s="304"/>
      <c r="DU132" s="304"/>
      <c r="DV132" s="304"/>
      <c r="DW132" s="304"/>
      <c r="DX132" s="304"/>
      <c r="DY132" s="304"/>
      <c r="DZ132" s="304"/>
      <c r="EA132" s="304"/>
      <c r="EB132" s="304"/>
      <c r="EC132" s="304"/>
      <c r="ED132" s="304"/>
      <c r="EE132" s="304"/>
      <c r="EF132" s="304"/>
      <c r="EG132" s="304"/>
      <c r="EH132" s="304"/>
      <c r="EI132" s="304"/>
      <c r="EJ132" s="304"/>
      <c r="EK132" s="304"/>
      <c r="EL132" s="304"/>
      <c r="EM132" s="304"/>
      <c r="EN132" s="304"/>
      <c r="EO132" s="304"/>
      <c r="EP132" s="304"/>
      <c r="EQ132" s="304"/>
      <c r="ER132" s="304"/>
      <c r="ES132" s="304"/>
      <c r="ET132" s="304"/>
      <c r="EU132" s="304"/>
      <c r="EV132" s="304"/>
      <c r="EW132" s="304"/>
      <c r="EX132" s="304"/>
      <c r="EY132" s="304"/>
      <c r="EZ132" s="304"/>
      <c r="FA132" s="304"/>
      <c r="FB132" s="304"/>
      <c r="FC132" s="304"/>
      <c r="FD132" s="304"/>
      <c r="FE132" s="304"/>
      <c r="FF132" s="304"/>
      <c r="FG132" s="304"/>
      <c r="FH132" s="304"/>
      <c r="FI132" s="304"/>
      <c r="FJ132" s="304"/>
      <c r="FK132" s="304"/>
      <c r="FL132" s="304"/>
      <c r="FM132" s="304"/>
      <c r="FN132" s="304"/>
      <c r="FO132" s="304"/>
      <c r="FP132" s="304"/>
      <c r="FQ132" s="304"/>
      <c r="FR132" s="304"/>
      <c r="FS132" s="304"/>
      <c r="FT132" s="304"/>
      <c r="FU132" s="304"/>
      <c r="FV132" s="304"/>
      <c r="FW132" s="304"/>
      <c r="FX132" s="304"/>
      <c r="FY132" s="304"/>
      <c r="FZ132" s="304"/>
      <c r="GA132" s="304"/>
      <c r="GB132" s="304"/>
      <c r="GC132" s="304"/>
      <c r="GD132" s="304"/>
      <c r="GE132" s="304"/>
      <c r="GF132" s="304"/>
      <c r="GG132" s="304"/>
      <c r="GH132" s="304"/>
      <c r="GI132" s="304"/>
      <c r="GJ132" s="304"/>
      <c r="GK132" s="304"/>
      <c r="GL132" s="304"/>
      <c r="GM132" s="304"/>
      <c r="GN132" s="304"/>
      <c r="GO132" s="304"/>
      <c r="GP132" s="304"/>
      <c r="GQ132" s="304"/>
      <c r="GR132" s="304"/>
      <c r="GS132" s="304"/>
      <c r="GT132" s="304"/>
      <c r="GU132" s="304"/>
      <c r="GV132" s="304"/>
      <c r="GW132" s="304"/>
      <c r="GX132" s="304"/>
      <c r="GY132" s="304"/>
      <c r="GZ132" s="304"/>
      <c r="HA132" s="304"/>
      <c r="HB132" s="304"/>
      <c r="HC132" s="304"/>
      <c r="HD132" s="304"/>
      <c r="HE132" s="304"/>
      <c r="HF132" s="304"/>
      <c r="HG132" s="304"/>
      <c r="HH132" s="304"/>
      <c r="HI132" s="304"/>
      <c r="HJ132" s="304"/>
      <c r="HK132" s="304"/>
      <c r="HL132" s="304"/>
      <c r="HM132" s="304"/>
      <c r="HN132" s="304"/>
      <c r="HO132" s="304"/>
      <c r="HP132" s="304"/>
      <c r="HQ132" s="304"/>
      <c r="HR132" s="304"/>
    </row>
    <row r="133" s="251" customFormat="1" ht="17.5" spans="1:226">
      <c r="A133" s="253"/>
      <c r="B133" s="254"/>
      <c r="C133" s="254"/>
      <c r="D133" s="254"/>
      <c r="E133" s="254"/>
      <c r="F133" s="254"/>
      <c r="G133" s="254"/>
      <c r="H133" s="254"/>
      <c r="I133" s="254"/>
      <c r="J133" s="255"/>
      <c r="K133" s="256"/>
      <c r="L133" s="255"/>
      <c r="M133" s="256"/>
      <c r="N133" s="256"/>
      <c r="O133" s="256"/>
      <c r="P133" s="257"/>
      <c r="Q133" s="319"/>
      <c r="R133" s="254"/>
      <c r="S133" s="254"/>
      <c r="T133" s="254"/>
      <c r="U133" s="254"/>
      <c r="V133" s="254"/>
      <c r="W133" s="254"/>
      <c r="X133" s="254"/>
      <c r="Y133" s="254"/>
      <c r="Z133" s="254"/>
      <c r="AA133" s="254"/>
      <c r="AB133" s="304"/>
      <c r="AC133" s="304"/>
      <c r="AD133" s="304"/>
      <c r="AE133" s="304"/>
      <c r="AF133" s="304"/>
      <c r="AG133" s="304"/>
      <c r="AH133" s="304"/>
      <c r="AI133" s="304"/>
      <c r="AJ133" s="304"/>
      <c r="AK133" s="304"/>
      <c r="AL133" s="304"/>
      <c r="AM133" s="304"/>
      <c r="AN133" s="304"/>
      <c r="AO133" s="304"/>
      <c r="AP133" s="304"/>
      <c r="AQ133" s="304"/>
      <c r="AR133" s="304"/>
      <c r="AS133" s="304"/>
      <c r="AT133" s="304"/>
      <c r="AU133" s="304"/>
      <c r="AV133" s="304"/>
      <c r="AW133" s="304"/>
      <c r="AX133" s="304"/>
      <c r="AY133" s="304"/>
      <c r="AZ133" s="304"/>
      <c r="BA133" s="304"/>
      <c r="BB133" s="304"/>
      <c r="BC133" s="304"/>
      <c r="BD133" s="304"/>
      <c r="BE133" s="304"/>
      <c r="BF133" s="304"/>
      <c r="BG133" s="304"/>
      <c r="BH133" s="304"/>
      <c r="BI133" s="304"/>
      <c r="BJ133" s="304"/>
      <c r="BK133" s="304"/>
      <c r="BL133" s="304"/>
      <c r="BM133" s="304"/>
      <c r="BN133" s="304"/>
      <c r="BO133" s="304"/>
      <c r="BP133" s="304"/>
      <c r="BQ133" s="304"/>
      <c r="BR133" s="304"/>
      <c r="BS133" s="304"/>
      <c r="BT133" s="304"/>
      <c r="BU133" s="304"/>
      <c r="BV133" s="304"/>
      <c r="BW133" s="304"/>
      <c r="BX133" s="304"/>
      <c r="BY133" s="304"/>
      <c r="BZ133" s="304"/>
      <c r="CA133" s="304"/>
      <c r="CB133" s="304"/>
      <c r="CC133" s="304"/>
      <c r="CD133" s="304"/>
      <c r="CE133" s="304"/>
      <c r="CF133" s="304"/>
      <c r="CG133" s="304"/>
      <c r="CH133" s="304"/>
      <c r="CI133" s="304"/>
      <c r="CJ133" s="304"/>
      <c r="CK133" s="304"/>
      <c r="CL133" s="304"/>
      <c r="CM133" s="304"/>
      <c r="CN133" s="304"/>
      <c r="CO133" s="304"/>
      <c r="CP133" s="304"/>
      <c r="CQ133" s="304"/>
      <c r="CR133" s="304"/>
      <c r="CS133" s="304"/>
      <c r="CT133" s="304"/>
      <c r="CU133" s="304"/>
      <c r="CV133" s="304"/>
      <c r="CW133" s="304"/>
      <c r="CX133" s="304"/>
      <c r="CY133" s="304"/>
      <c r="CZ133" s="304"/>
      <c r="DA133" s="304"/>
      <c r="DB133" s="304"/>
      <c r="DC133" s="304"/>
      <c r="DD133" s="304"/>
      <c r="DE133" s="304"/>
      <c r="DF133" s="304"/>
      <c r="DG133" s="304"/>
      <c r="DH133" s="304"/>
      <c r="DI133" s="304"/>
      <c r="DJ133" s="304"/>
      <c r="DK133" s="304"/>
      <c r="DL133" s="304"/>
      <c r="DM133" s="304"/>
      <c r="DN133" s="304"/>
      <c r="DO133" s="304"/>
      <c r="DP133" s="304"/>
      <c r="DQ133" s="304"/>
      <c r="DR133" s="304"/>
      <c r="DS133" s="304"/>
      <c r="DT133" s="304"/>
      <c r="DU133" s="304"/>
      <c r="DV133" s="304"/>
      <c r="DW133" s="304"/>
      <c r="DX133" s="304"/>
      <c r="DY133" s="304"/>
      <c r="DZ133" s="304"/>
      <c r="EA133" s="304"/>
      <c r="EB133" s="304"/>
      <c r="EC133" s="304"/>
      <c r="ED133" s="304"/>
      <c r="EE133" s="304"/>
      <c r="EF133" s="304"/>
      <c r="EG133" s="304"/>
      <c r="EH133" s="304"/>
      <c r="EI133" s="304"/>
      <c r="EJ133" s="304"/>
      <c r="EK133" s="304"/>
      <c r="EL133" s="304"/>
      <c r="EM133" s="304"/>
      <c r="EN133" s="304"/>
      <c r="EO133" s="304"/>
      <c r="EP133" s="304"/>
      <c r="EQ133" s="304"/>
      <c r="ER133" s="304"/>
      <c r="ES133" s="304"/>
      <c r="ET133" s="304"/>
      <c r="EU133" s="304"/>
      <c r="EV133" s="304"/>
      <c r="EW133" s="304"/>
      <c r="EX133" s="304"/>
      <c r="EY133" s="304"/>
      <c r="EZ133" s="304"/>
      <c r="FA133" s="304"/>
      <c r="FB133" s="304"/>
      <c r="FC133" s="304"/>
      <c r="FD133" s="304"/>
      <c r="FE133" s="304"/>
      <c r="FF133" s="304"/>
      <c r="FG133" s="304"/>
      <c r="FH133" s="304"/>
      <c r="FI133" s="304"/>
      <c r="FJ133" s="304"/>
      <c r="FK133" s="304"/>
      <c r="FL133" s="304"/>
      <c r="FM133" s="304"/>
      <c r="FN133" s="304"/>
      <c r="FO133" s="304"/>
      <c r="FP133" s="304"/>
      <c r="FQ133" s="304"/>
      <c r="FR133" s="304"/>
      <c r="FS133" s="304"/>
      <c r="FT133" s="304"/>
      <c r="FU133" s="304"/>
      <c r="FV133" s="304"/>
      <c r="FW133" s="304"/>
      <c r="FX133" s="304"/>
      <c r="FY133" s="304"/>
      <c r="FZ133" s="304"/>
      <c r="GA133" s="304"/>
      <c r="GB133" s="304"/>
      <c r="GC133" s="304"/>
      <c r="GD133" s="304"/>
      <c r="GE133" s="304"/>
      <c r="GF133" s="304"/>
      <c r="GG133" s="304"/>
      <c r="GH133" s="304"/>
      <c r="GI133" s="304"/>
      <c r="GJ133" s="304"/>
      <c r="GK133" s="304"/>
      <c r="GL133" s="304"/>
      <c r="GM133" s="304"/>
      <c r="GN133" s="304"/>
      <c r="GO133" s="304"/>
      <c r="GP133" s="304"/>
      <c r="GQ133" s="304"/>
      <c r="GR133" s="304"/>
      <c r="GS133" s="304"/>
      <c r="GT133" s="304"/>
      <c r="GU133" s="304"/>
      <c r="GV133" s="304"/>
      <c r="GW133" s="304"/>
      <c r="GX133" s="304"/>
      <c r="GY133" s="304"/>
      <c r="GZ133" s="304"/>
      <c r="HA133" s="304"/>
      <c r="HB133" s="304"/>
      <c r="HC133" s="304"/>
      <c r="HD133" s="304"/>
      <c r="HE133" s="304"/>
      <c r="HF133" s="304"/>
      <c r="HG133" s="304"/>
      <c r="HH133" s="304"/>
      <c r="HI133" s="304"/>
      <c r="HJ133" s="304"/>
      <c r="HK133" s="304"/>
      <c r="HL133" s="304"/>
      <c r="HM133" s="304"/>
      <c r="HN133" s="304"/>
      <c r="HO133" s="304"/>
      <c r="HP133" s="304"/>
      <c r="HQ133" s="304"/>
      <c r="HR133" s="304"/>
    </row>
    <row r="134" s="251" customFormat="1" ht="45" customHeight="1" spans="1:226">
      <c r="A134" s="253"/>
      <c r="B134" s="254"/>
      <c r="C134" s="254"/>
      <c r="D134" s="254"/>
      <c r="E134" s="254"/>
      <c r="F134" s="254"/>
      <c r="G134" s="254"/>
      <c r="H134" s="254"/>
      <c r="I134" s="254"/>
      <c r="J134" s="255"/>
      <c r="K134" s="256"/>
      <c r="L134" s="255"/>
      <c r="M134" s="256"/>
      <c r="N134" s="256"/>
      <c r="O134" s="256"/>
      <c r="P134" s="257"/>
      <c r="Q134" s="319"/>
      <c r="R134" s="254"/>
      <c r="S134" s="254"/>
      <c r="T134" s="254"/>
      <c r="U134" s="254"/>
      <c r="V134" s="254"/>
      <c r="W134" s="254"/>
      <c r="X134" s="254"/>
      <c r="Y134" s="254"/>
      <c r="Z134" s="254"/>
      <c r="AA134" s="254"/>
      <c r="AB134" s="304"/>
      <c r="AC134" s="304"/>
      <c r="AD134" s="304"/>
      <c r="AE134" s="304"/>
      <c r="AF134" s="304"/>
      <c r="AG134" s="304"/>
      <c r="AH134" s="304"/>
      <c r="AI134" s="304"/>
      <c r="AJ134" s="304"/>
      <c r="AK134" s="304"/>
      <c r="AL134" s="304"/>
      <c r="AM134" s="304"/>
      <c r="AN134" s="304"/>
      <c r="AO134" s="304"/>
      <c r="AP134" s="304"/>
      <c r="AQ134" s="304"/>
      <c r="AR134" s="304"/>
      <c r="AS134" s="304"/>
      <c r="AT134" s="304"/>
      <c r="AU134" s="304"/>
      <c r="AV134" s="304"/>
      <c r="AW134" s="304"/>
      <c r="AX134" s="304"/>
      <c r="AY134" s="304"/>
      <c r="AZ134" s="304"/>
      <c r="BA134" s="304"/>
      <c r="BB134" s="304"/>
      <c r="BC134" s="304"/>
      <c r="BD134" s="304"/>
      <c r="BE134" s="304"/>
      <c r="BF134" s="304"/>
      <c r="BG134" s="304"/>
      <c r="BH134" s="304"/>
      <c r="BI134" s="304"/>
      <c r="BJ134" s="304"/>
      <c r="BK134" s="304"/>
      <c r="BL134" s="304"/>
      <c r="BM134" s="304"/>
      <c r="BN134" s="304"/>
      <c r="BO134" s="304"/>
      <c r="BP134" s="304"/>
      <c r="BQ134" s="304"/>
      <c r="BR134" s="304"/>
      <c r="BS134" s="304"/>
      <c r="BT134" s="304"/>
      <c r="BU134" s="304"/>
      <c r="BV134" s="304"/>
      <c r="BW134" s="304"/>
      <c r="BX134" s="304"/>
      <c r="BY134" s="304"/>
      <c r="BZ134" s="304"/>
      <c r="CA134" s="304"/>
      <c r="CB134" s="304"/>
      <c r="CC134" s="304"/>
      <c r="CD134" s="304"/>
      <c r="CE134" s="304"/>
      <c r="CF134" s="304"/>
      <c r="CG134" s="304"/>
      <c r="CH134" s="304"/>
      <c r="CI134" s="304"/>
      <c r="CJ134" s="304"/>
      <c r="CK134" s="304"/>
      <c r="CL134" s="304"/>
      <c r="CM134" s="304"/>
      <c r="CN134" s="304"/>
      <c r="CO134" s="304"/>
      <c r="CP134" s="304"/>
      <c r="CQ134" s="304"/>
      <c r="CR134" s="304"/>
      <c r="CS134" s="304"/>
      <c r="CT134" s="304"/>
      <c r="CU134" s="304"/>
      <c r="CV134" s="304"/>
      <c r="CW134" s="304"/>
      <c r="CX134" s="304"/>
      <c r="CY134" s="304"/>
      <c r="CZ134" s="304"/>
      <c r="DA134" s="304"/>
      <c r="DB134" s="304"/>
      <c r="DC134" s="304"/>
      <c r="DD134" s="304"/>
      <c r="DE134" s="304"/>
      <c r="DF134" s="304"/>
      <c r="DG134" s="304"/>
      <c r="DH134" s="304"/>
      <c r="DI134" s="304"/>
      <c r="DJ134" s="304"/>
      <c r="DK134" s="304"/>
      <c r="DL134" s="304"/>
      <c r="DM134" s="304"/>
      <c r="DN134" s="304"/>
      <c r="DO134" s="304"/>
      <c r="DP134" s="304"/>
      <c r="DQ134" s="304"/>
      <c r="DR134" s="304"/>
      <c r="DS134" s="304"/>
      <c r="DT134" s="304"/>
      <c r="DU134" s="304"/>
      <c r="DV134" s="304"/>
      <c r="DW134" s="304"/>
      <c r="DX134" s="304"/>
      <c r="DY134" s="304"/>
      <c r="DZ134" s="304"/>
      <c r="EA134" s="304"/>
      <c r="EB134" s="304"/>
      <c r="EC134" s="304"/>
      <c r="ED134" s="304"/>
      <c r="EE134" s="304"/>
      <c r="EF134" s="304"/>
      <c r="EG134" s="304"/>
      <c r="EH134" s="304"/>
      <c r="EI134" s="304"/>
      <c r="EJ134" s="304"/>
      <c r="EK134" s="304"/>
      <c r="EL134" s="304"/>
      <c r="EM134" s="304"/>
      <c r="EN134" s="304"/>
      <c r="EO134" s="304"/>
      <c r="EP134" s="304"/>
      <c r="EQ134" s="304"/>
      <c r="ER134" s="304"/>
      <c r="ES134" s="304"/>
      <c r="ET134" s="304"/>
      <c r="EU134" s="304"/>
      <c r="EV134" s="304"/>
      <c r="EW134" s="304"/>
      <c r="EX134" s="304"/>
      <c r="EY134" s="304"/>
      <c r="EZ134" s="304"/>
      <c r="FA134" s="304"/>
      <c r="FB134" s="304"/>
      <c r="FC134" s="304"/>
      <c r="FD134" s="304"/>
      <c r="FE134" s="304"/>
      <c r="FF134" s="304"/>
      <c r="FG134" s="304"/>
      <c r="FH134" s="304"/>
      <c r="FI134" s="304"/>
      <c r="FJ134" s="304"/>
      <c r="FK134" s="304"/>
      <c r="FL134" s="304"/>
      <c r="FM134" s="304"/>
      <c r="FN134" s="304"/>
      <c r="FO134" s="304"/>
      <c r="FP134" s="304"/>
      <c r="FQ134" s="304"/>
      <c r="FR134" s="304"/>
      <c r="FS134" s="304"/>
      <c r="FT134" s="304"/>
      <c r="FU134" s="304"/>
      <c r="FV134" s="304"/>
      <c r="FW134" s="304"/>
      <c r="FX134" s="304"/>
      <c r="FY134" s="304"/>
      <c r="FZ134" s="304"/>
      <c r="GA134" s="304"/>
      <c r="GB134" s="304"/>
      <c r="GC134" s="304"/>
      <c r="GD134" s="304"/>
      <c r="GE134" s="304"/>
      <c r="GF134" s="304"/>
      <c r="GG134" s="304"/>
      <c r="GH134" s="304"/>
      <c r="GI134" s="304"/>
      <c r="GJ134" s="304"/>
      <c r="GK134" s="304"/>
      <c r="GL134" s="304"/>
      <c r="GM134" s="304"/>
      <c r="GN134" s="304"/>
      <c r="GO134" s="304"/>
      <c r="GP134" s="304"/>
      <c r="GQ134" s="304"/>
      <c r="GR134" s="304"/>
      <c r="GS134" s="304"/>
      <c r="GT134" s="304"/>
      <c r="GU134" s="304"/>
      <c r="GV134" s="304"/>
      <c r="GW134" s="304"/>
      <c r="GX134" s="304"/>
      <c r="GY134" s="304"/>
      <c r="GZ134" s="304"/>
      <c r="HA134" s="304"/>
      <c r="HB134" s="304"/>
      <c r="HC134" s="304"/>
      <c r="HD134" s="304"/>
      <c r="HE134" s="304"/>
      <c r="HF134" s="304"/>
      <c r="HG134" s="304"/>
      <c r="HH134" s="304"/>
      <c r="HI134" s="304"/>
      <c r="HJ134" s="304"/>
      <c r="HK134" s="304"/>
      <c r="HL134" s="304"/>
      <c r="HM134" s="304"/>
      <c r="HN134" s="304"/>
      <c r="HO134" s="304"/>
      <c r="HP134" s="304"/>
      <c r="HQ134" s="304"/>
      <c r="HR134" s="304"/>
    </row>
    <row r="135" s="251" customFormat="1" ht="45" customHeight="1" spans="1:226">
      <c r="A135" s="253"/>
      <c r="B135" s="254"/>
      <c r="C135" s="254"/>
      <c r="D135" s="254"/>
      <c r="E135" s="254"/>
      <c r="F135" s="254"/>
      <c r="G135" s="254"/>
      <c r="H135" s="254"/>
      <c r="I135" s="254"/>
      <c r="J135" s="255"/>
      <c r="K135" s="256"/>
      <c r="L135" s="255"/>
      <c r="M135" s="256"/>
      <c r="N135" s="256"/>
      <c r="O135" s="256"/>
      <c r="P135" s="257"/>
      <c r="Q135" s="319"/>
      <c r="R135" s="254"/>
      <c r="S135" s="254"/>
      <c r="T135" s="254"/>
      <c r="U135" s="254"/>
      <c r="V135" s="254"/>
      <c r="W135" s="254"/>
      <c r="X135" s="254"/>
      <c r="Y135" s="254"/>
      <c r="Z135" s="254"/>
      <c r="AA135" s="254"/>
      <c r="AB135" s="254"/>
      <c r="AC135" s="254"/>
      <c r="AD135" s="306"/>
      <c r="AE135" s="304"/>
      <c r="AF135" s="304"/>
      <c r="AG135" s="304"/>
      <c r="AH135" s="304"/>
      <c r="AI135" s="304"/>
      <c r="AJ135" s="304"/>
      <c r="AK135" s="304"/>
      <c r="AL135" s="304"/>
      <c r="AM135" s="304"/>
      <c r="AN135" s="304"/>
      <c r="AO135" s="304"/>
      <c r="AP135" s="304"/>
      <c r="AQ135" s="304"/>
      <c r="AR135" s="304"/>
      <c r="AS135" s="304"/>
      <c r="AT135" s="304"/>
      <c r="AU135" s="304"/>
      <c r="AV135" s="304"/>
      <c r="AW135" s="304"/>
      <c r="AX135" s="304"/>
      <c r="AY135" s="304"/>
      <c r="AZ135" s="304"/>
      <c r="BA135" s="304"/>
      <c r="BB135" s="304"/>
      <c r="BC135" s="304"/>
      <c r="BD135" s="304"/>
      <c r="BE135" s="304"/>
      <c r="BF135" s="304"/>
      <c r="BG135" s="304"/>
      <c r="BH135" s="304"/>
      <c r="BI135" s="304"/>
      <c r="BJ135" s="304"/>
      <c r="BK135" s="304"/>
      <c r="BL135" s="304"/>
      <c r="BM135" s="304"/>
      <c r="BN135" s="304"/>
      <c r="BO135" s="304"/>
      <c r="BP135" s="304"/>
      <c r="BQ135" s="304"/>
      <c r="BR135" s="304"/>
      <c r="BS135" s="304"/>
      <c r="BT135" s="304"/>
      <c r="BU135" s="304"/>
      <c r="BV135" s="304"/>
      <c r="BW135" s="304"/>
      <c r="BX135" s="304"/>
      <c r="BY135" s="304"/>
      <c r="BZ135" s="304"/>
      <c r="CA135" s="304"/>
      <c r="CB135" s="304"/>
      <c r="CC135" s="304"/>
      <c r="CD135" s="304"/>
      <c r="CE135" s="304"/>
      <c r="CF135" s="304"/>
      <c r="CG135" s="304"/>
      <c r="CH135" s="304"/>
      <c r="CI135" s="304"/>
      <c r="CJ135" s="304"/>
      <c r="CK135" s="304"/>
      <c r="CL135" s="304"/>
      <c r="CM135" s="304"/>
      <c r="CN135" s="304"/>
      <c r="CO135" s="304"/>
      <c r="CP135" s="304"/>
      <c r="CQ135" s="304"/>
      <c r="CR135" s="304"/>
      <c r="CS135" s="304"/>
      <c r="CT135" s="304"/>
      <c r="CU135" s="304"/>
      <c r="CV135" s="304"/>
      <c r="CW135" s="304"/>
      <c r="CX135" s="304"/>
      <c r="CY135" s="304"/>
      <c r="CZ135" s="304"/>
      <c r="DA135" s="304"/>
      <c r="DB135" s="304"/>
      <c r="DC135" s="304"/>
      <c r="DD135" s="304"/>
      <c r="DE135" s="304"/>
      <c r="DF135" s="304"/>
      <c r="DG135" s="304"/>
      <c r="DH135" s="304"/>
      <c r="DI135" s="304"/>
      <c r="DJ135" s="304"/>
      <c r="DK135" s="304"/>
      <c r="DL135" s="304"/>
      <c r="DM135" s="304"/>
      <c r="DN135" s="304"/>
      <c r="DO135" s="304"/>
      <c r="DP135" s="304"/>
      <c r="DQ135" s="304"/>
      <c r="DR135" s="304"/>
      <c r="DS135" s="304"/>
      <c r="DT135" s="304"/>
      <c r="DU135" s="304"/>
      <c r="DV135" s="304"/>
      <c r="DW135" s="304"/>
      <c r="DX135" s="304"/>
      <c r="DY135" s="304"/>
      <c r="DZ135" s="304"/>
      <c r="EA135" s="304"/>
      <c r="EB135" s="304"/>
      <c r="EC135" s="304"/>
      <c r="ED135" s="304"/>
      <c r="EE135" s="304"/>
      <c r="EF135" s="304"/>
      <c r="EG135" s="304"/>
      <c r="EH135" s="304"/>
      <c r="EI135" s="304"/>
      <c r="EJ135" s="304"/>
      <c r="EK135" s="304"/>
      <c r="EL135" s="304"/>
      <c r="EM135" s="304"/>
      <c r="EN135" s="304"/>
      <c r="EO135" s="304"/>
      <c r="EP135" s="304"/>
      <c r="EQ135" s="304"/>
      <c r="ER135" s="304"/>
      <c r="ES135" s="304"/>
      <c r="ET135" s="304"/>
      <c r="EU135" s="304"/>
      <c r="EV135" s="304"/>
      <c r="EW135" s="304"/>
      <c r="EX135" s="304"/>
      <c r="EY135" s="304"/>
      <c r="EZ135" s="304"/>
      <c r="FA135" s="304"/>
      <c r="FB135" s="304"/>
      <c r="FC135" s="304"/>
      <c r="FD135" s="304"/>
      <c r="FE135" s="304"/>
      <c r="FF135" s="304"/>
      <c r="FG135" s="304"/>
      <c r="FH135" s="304"/>
      <c r="FI135" s="304"/>
      <c r="FJ135" s="304"/>
      <c r="FK135" s="304"/>
      <c r="FL135" s="304"/>
      <c r="FM135" s="304"/>
      <c r="FN135" s="304"/>
      <c r="FO135" s="304"/>
      <c r="FP135" s="304"/>
      <c r="FQ135" s="304"/>
      <c r="FR135" s="304"/>
      <c r="FS135" s="304"/>
      <c r="FT135" s="304"/>
      <c r="FU135" s="304"/>
      <c r="FV135" s="304"/>
      <c r="FW135" s="304"/>
      <c r="FX135" s="304"/>
      <c r="FY135" s="304"/>
      <c r="FZ135" s="304"/>
      <c r="GA135" s="304"/>
      <c r="GB135" s="304"/>
      <c r="GC135" s="304"/>
      <c r="GD135" s="304"/>
      <c r="GE135" s="304"/>
      <c r="GF135" s="304"/>
      <c r="GG135" s="304"/>
      <c r="GH135" s="304"/>
      <c r="GI135" s="304"/>
      <c r="GJ135" s="304"/>
      <c r="GK135" s="304"/>
      <c r="GL135" s="304"/>
      <c r="GM135" s="304"/>
      <c r="GN135" s="304"/>
      <c r="GO135" s="304"/>
      <c r="GP135" s="304"/>
      <c r="GQ135" s="304"/>
      <c r="GR135" s="304"/>
      <c r="GS135" s="304"/>
      <c r="GT135" s="304"/>
      <c r="GU135" s="304"/>
      <c r="GV135" s="304"/>
      <c r="GW135" s="304"/>
      <c r="GX135" s="304"/>
      <c r="GY135" s="304"/>
      <c r="GZ135" s="304"/>
      <c r="HA135" s="304"/>
      <c r="HB135" s="304"/>
      <c r="HC135" s="304"/>
      <c r="HD135" s="304"/>
      <c r="HE135" s="304"/>
      <c r="HF135" s="304"/>
      <c r="HG135" s="304"/>
      <c r="HH135" s="304"/>
      <c r="HI135" s="304"/>
      <c r="HJ135" s="304"/>
      <c r="HK135" s="304"/>
      <c r="HL135" s="304"/>
      <c r="HM135" s="304"/>
      <c r="HN135" s="304"/>
      <c r="HO135" s="304"/>
      <c r="HP135" s="304"/>
      <c r="HQ135" s="304"/>
      <c r="HR135" s="304"/>
    </row>
    <row r="136" s="251" customFormat="1" ht="45" customHeight="1" spans="1:226">
      <c r="A136" s="253"/>
      <c r="B136" s="254"/>
      <c r="C136" s="254"/>
      <c r="D136" s="254"/>
      <c r="E136" s="254"/>
      <c r="F136" s="254"/>
      <c r="G136" s="254"/>
      <c r="H136" s="254"/>
      <c r="I136" s="254"/>
      <c r="J136" s="255"/>
      <c r="K136" s="256"/>
      <c r="L136" s="255"/>
      <c r="M136" s="256"/>
      <c r="N136" s="256"/>
      <c r="O136" s="256"/>
      <c r="P136" s="257"/>
      <c r="Q136" s="319"/>
      <c r="R136" s="254"/>
      <c r="S136" s="254"/>
      <c r="T136" s="254"/>
      <c r="U136" s="254"/>
      <c r="V136" s="254"/>
      <c r="W136" s="254"/>
      <c r="X136" s="254"/>
      <c r="Y136" s="254"/>
      <c r="Z136" s="254"/>
      <c r="AA136" s="254"/>
      <c r="AB136" s="254"/>
      <c r="AC136" s="254"/>
      <c r="AD136" s="304"/>
      <c r="AE136" s="306"/>
      <c r="AF136" s="306"/>
      <c r="AG136" s="304"/>
      <c r="AH136" s="304"/>
      <c r="AI136" s="304"/>
      <c r="AJ136" s="304"/>
      <c r="AK136" s="304"/>
      <c r="AL136" s="304"/>
      <c r="AM136" s="304"/>
      <c r="AN136" s="304"/>
      <c r="AO136" s="304"/>
      <c r="AP136" s="304"/>
      <c r="AQ136" s="304"/>
      <c r="AR136" s="304"/>
      <c r="AS136" s="304"/>
      <c r="AT136" s="304"/>
      <c r="AU136" s="304"/>
      <c r="AV136" s="304"/>
      <c r="AW136" s="304"/>
      <c r="AX136" s="304"/>
      <c r="AY136" s="304"/>
      <c r="AZ136" s="304"/>
      <c r="BA136" s="304"/>
      <c r="BB136" s="304"/>
      <c r="BC136" s="304"/>
      <c r="BD136" s="304"/>
      <c r="BE136" s="304"/>
      <c r="BF136" s="304"/>
      <c r="BG136" s="304"/>
      <c r="BH136" s="304"/>
      <c r="BI136" s="304"/>
      <c r="BJ136" s="304"/>
      <c r="BK136" s="304"/>
      <c r="BL136" s="304"/>
      <c r="BM136" s="304"/>
      <c r="BN136" s="304"/>
      <c r="BO136" s="304"/>
      <c r="BP136" s="304"/>
      <c r="BQ136" s="304"/>
      <c r="BR136" s="304"/>
      <c r="BS136" s="304"/>
      <c r="BT136" s="304"/>
      <c r="BU136" s="304"/>
      <c r="BV136" s="304"/>
      <c r="BW136" s="304"/>
      <c r="BX136" s="304"/>
      <c r="BY136" s="304"/>
      <c r="BZ136" s="304"/>
      <c r="CA136" s="304"/>
      <c r="CB136" s="304"/>
      <c r="CC136" s="304"/>
      <c r="CD136" s="304"/>
      <c r="CE136" s="304"/>
      <c r="CF136" s="304"/>
      <c r="CG136" s="304"/>
      <c r="CH136" s="304"/>
      <c r="CI136" s="304"/>
      <c r="CJ136" s="304"/>
      <c r="CK136" s="304"/>
      <c r="CL136" s="304"/>
      <c r="CM136" s="304"/>
      <c r="CN136" s="304"/>
      <c r="CO136" s="304"/>
      <c r="CP136" s="304"/>
      <c r="CQ136" s="304"/>
      <c r="CR136" s="304"/>
      <c r="CS136" s="304"/>
      <c r="CT136" s="304"/>
      <c r="CU136" s="304"/>
      <c r="CV136" s="304"/>
      <c r="CW136" s="304"/>
      <c r="CX136" s="304"/>
      <c r="CY136" s="304"/>
      <c r="CZ136" s="304"/>
      <c r="DA136" s="304"/>
      <c r="DB136" s="304"/>
      <c r="DC136" s="304"/>
      <c r="DD136" s="304"/>
      <c r="DE136" s="304"/>
      <c r="DF136" s="304"/>
      <c r="DG136" s="304"/>
      <c r="DH136" s="304"/>
      <c r="DI136" s="304"/>
      <c r="DJ136" s="304"/>
      <c r="DK136" s="304"/>
      <c r="DL136" s="304"/>
      <c r="DM136" s="304"/>
      <c r="DN136" s="304"/>
      <c r="DO136" s="304"/>
      <c r="DP136" s="304"/>
      <c r="DQ136" s="304"/>
      <c r="DR136" s="304"/>
      <c r="DS136" s="304"/>
      <c r="DT136" s="304"/>
      <c r="DU136" s="304"/>
      <c r="DV136" s="304"/>
      <c r="DW136" s="304"/>
      <c r="DX136" s="304"/>
      <c r="DY136" s="304"/>
      <c r="DZ136" s="304"/>
      <c r="EA136" s="304"/>
      <c r="EB136" s="304"/>
      <c r="EC136" s="304"/>
      <c r="ED136" s="304"/>
      <c r="EE136" s="304"/>
      <c r="EF136" s="304"/>
      <c r="EG136" s="304"/>
      <c r="EH136" s="304"/>
      <c r="EI136" s="304"/>
      <c r="EJ136" s="304"/>
      <c r="EK136" s="304"/>
      <c r="EL136" s="304"/>
      <c r="EM136" s="304"/>
      <c r="EN136" s="304"/>
      <c r="EO136" s="304"/>
      <c r="EP136" s="304"/>
      <c r="EQ136" s="304"/>
      <c r="ER136" s="304"/>
      <c r="ES136" s="304"/>
      <c r="ET136" s="304"/>
      <c r="EU136" s="304"/>
      <c r="EV136" s="304"/>
      <c r="EW136" s="304"/>
      <c r="EX136" s="304"/>
      <c r="EY136" s="304"/>
      <c r="EZ136" s="304"/>
      <c r="FA136" s="304"/>
      <c r="FB136" s="304"/>
      <c r="FC136" s="304"/>
      <c r="FD136" s="304"/>
      <c r="FE136" s="304"/>
      <c r="FF136" s="304"/>
      <c r="FG136" s="304"/>
      <c r="FH136" s="304"/>
      <c r="FI136" s="304"/>
      <c r="FJ136" s="304"/>
      <c r="FK136" s="304"/>
      <c r="FL136" s="304"/>
      <c r="FM136" s="304"/>
      <c r="FN136" s="304"/>
      <c r="FO136" s="304"/>
      <c r="FP136" s="304"/>
      <c r="FQ136" s="304"/>
      <c r="FR136" s="304"/>
      <c r="FS136" s="304"/>
      <c r="FT136" s="304"/>
      <c r="FU136" s="304"/>
      <c r="FV136" s="304"/>
      <c r="FW136" s="304"/>
      <c r="FX136" s="304"/>
      <c r="FY136" s="304"/>
      <c r="FZ136" s="304"/>
      <c r="GA136" s="304"/>
      <c r="GB136" s="304"/>
      <c r="GC136" s="304"/>
      <c r="GD136" s="304"/>
      <c r="GE136" s="304"/>
      <c r="GF136" s="304"/>
      <c r="GG136" s="304"/>
      <c r="GH136" s="304"/>
      <c r="GI136" s="304"/>
      <c r="GJ136" s="304"/>
      <c r="GK136" s="304"/>
      <c r="GL136" s="304"/>
      <c r="GM136" s="304"/>
      <c r="GN136" s="304"/>
      <c r="GO136" s="304"/>
      <c r="GP136" s="304"/>
      <c r="GQ136" s="304"/>
      <c r="GR136" s="304"/>
      <c r="GS136" s="304"/>
      <c r="GT136" s="304"/>
      <c r="GU136" s="304"/>
      <c r="GV136" s="304"/>
      <c r="GW136" s="304"/>
      <c r="GX136" s="304"/>
      <c r="GY136" s="304"/>
      <c r="GZ136" s="304"/>
      <c r="HA136" s="304"/>
      <c r="HB136" s="304"/>
      <c r="HC136" s="304"/>
      <c r="HD136" s="304"/>
      <c r="HE136" s="304"/>
      <c r="HF136" s="304"/>
      <c r="HG136" s="304"/>
      <c r="HH136" s="304"/>
      <c r="HI136" s="304"/>
      <c r="HJ136" s="304"/>
      <c r="HK136" s="304"/>
      <c r="HL136" s="304"/>
      <c r="HM136" s="304"/>
      <c r="HN136" s="304"/>
      <c r="HO136" s="304"/>
      <c r="HP136" s="304"/>
      <c r="HQ136" s="304"/>
      <c r="HR136" s="304"/>
    </row>
    <row r="137" s="251" customFormat="1" ht="45" customHeight="1" spans="1:226">
      <c r="A137" s="253"/>
      <c r="B137" s="254"/>
      <c r="C137" s="254"/>
      <c r="D137" s="254"/>
      <c r="E137" s="254"/>
      <c r="F137" s="254"/>
      <c r="G137" s="254"/>
      <c r="H137" s="254"/>
      <c r="I137" s="254"/>
      <c r="J137" s="255"/>
      <c r="K137" s="256"/>
      <c r="L137" s="255"/>
      <c r="M137" s="256"/>
      <c r="N137" s="256"/>
      <c r="O137" s="256"/>
      <c r="P137" s="257"/>
      <c r="Q137" s="319"/>
      <c r="R137" s="254"/>
      <c r="S137" s="254"/>
      <c r="T137" s="254"/>
      <c r="U137" s="254"/>
      <c r="V137" s="254"/>
      <c r="W137" s="254"/>
      <c r="X137" s="254"/>
      <c r="Y137" s="254"/>
      <c r="Z137" s="254"/>
      <c r="AA137" s="254"/>
      <c r="AB137" s="254"/>
      <c r="AC137" s="254"/>
      <c r="AD137" s="304"/>
      <c r="AE137" s="304"/>
      <c r="AF137" s="304"/>
      <c r="AG137" s="304"/>
      <c r="AH137" s="304"/>
      <c r="AI137" s="304"/>
      <c r="AJ137" s="304"/>
      <c r="AK137" s="304"/>
      <c r="AL137" s="304"/>
      <c r="AM137" s="304"/>
      <c r="AN137" s="304"/>
      <c r="AO137" s="304"/>
      <c r="AP137" s="304"/>
      <c r="AQ137" s="304"/>
      <c r="AR137" s="304"/>
      <c r="AS137" s="304"/>
      <c r="AT137" s="304"/>
      <c r="AU137" s="304"/>
      <c r="AV137" s="304"/>
      <c r="AW137" s="304"/>
      <c r="AX137" s="304"/>
      <c r="AY137" s="304"/>
      <c r="AZ137" s="304"/>
      <c r="BA137" s="304"/>
      <c r="BB137" s="304"/>
      <c r="BC137" s="304"/>
      <c r="BD137" s="304"/>
      <c r="BE137" s="304"/>
      <c r="BF137" s="304"/>
      <c r="BG137" s="304"/>
      <c r="BH137" s="304"/>
      <c r="BI137" s="304"/>
      <c r="BJ137" s="304"/>
      <c r="BK137" s="304"/>
      <c r="BL137" s="304"/>
      <c r="BM137" s="304"/>
      <c r="BN137" s="304"/>
      <c r="BO137" s="304"/>
      <c r="BP137" s="304"/>
      <c r="BQ137" s="304"/>
      <c r="BR137" s="304"/>
      <c r="BS137" s="304"/>
      <c r="BT137" s="304"/>
      <c r="BU137" s="304"/>
      <c r="BV137" s="304"/>
      <c r="BW137" s="304"/>
      <c r="BX137" s="304"/>
      <c r="BY137" s="304"/>
      <c r="BZ137" s="304"/>
      <c r="CA137" s="304"/>
      <c r="CB137" s="304"/>
      <c r="CC137" s="304"/>
      <c r="CD137" s="304"/>
      <c r="CE137" s="304"/>
      <c r="CF137" s="304"/>
      <c r="CG137" s="304"/>
      <c r="CH137" s="304"/>
      <c r="CI137" s="304"/>
      <c r="CJ137" s="304"/>
      <c r="CK137" s="304"/>
      <c r="CL137" s="304"/>
      <c r="CM137" s="304"/>
      <c r="CN137" s="304"/>
      <c r="CO137" s="304"/>
      <c r="CP137" s="304"/>
      <c r="CQ137" s="304"/>
      <c r="CR137" s="304"/>
      <c r="CS137" s="304"/>
      <c r="CT137" s="304"/>
      <c r="CU137" s="304"/>
      <c r="CV137" s="304"/>
      <c r="CW137" s="304"/>
      <c r="CX137" s="304"/>
      <c r="CY137" s="304"/>
      <c r="CZ137" s="304"/>
      <c r="DA137" s="304"/>
      <c r="DB137" s="304"/>
      <c r="DC137" s="304"/>
      <c r="DD137" s="304"/>
      <c r="DE137" s="304"/>
      <c r="DF137" s="304"/>
      <c r="DG137" s="304"/>
      <c r="DH137" s="304"/>
      <c r="DI137" s="304"/>
      <c r="DJ137" s="304"/>
      <c r="DK137" s="304"/>
      <c r="DL137" s="304"/>
      <c r="DM137" s="304"/>
      <c r="DN137" s="304"/>
      <c r="DO137" s="304"/>
      <c r="DP137" s="304"/>
      <c r="DQ137" s="304"/>
      <c r="DR137" s="304"/>
      <c r="DS137" s="304"/>
      <c r="DT137" s="304"/>
      <c r="DU137" s="304"/>
      <c r="DV137" s="304"/>
      <c r="DW137" s="304"/>
      <c r="DX137" s="304"/>
      <c r="DY137" s="304"/>
      <c r="DZ137" s="304"/>
      <c r="EA137" s="304"/>
      <c r="EB137" s="304"/>
      <c r="EC137" s="304"/>
      <c r="ED137" s="304"/>
      <c r="EE137" s="304"/>
      <c r="EF137" s="304"/>
      <c r="EG137" s="304"/>
      <c r="EH137" s="304"/>
      <c r="EI137" s="304"/>
      <c r="EJ137" s="304"/>
      <c r="EK137" s="304"/>
      <c r="EL137" s="304"/>
      <c r="EM137" s="304"/>
      <c r="EN137" s="304"/>
      <c r="EO137" s="304"/>
      <c r="EP137" s="304"/>
      <c r="EQ137" s="304"/>
      <c r="ER137" s="304"/>
      <c r="ES137" s="304"/>
      <c r="ET137" s="304"/>
      <c r="EU137" s="304"/>
      <c r="EV137" s="304"/>
      <c r="EW137" s="304"/>
      <c r="EX137" s="304"/>
      <c r="EY137" s="304"/>
      <c r="EZ137" s="304"/>
      <c r="FA137" s="304"/>
      <c r="FB137" s="304"/>
      <c r="FC137" s="304"/>
      <c r="FD137" s="304"/>
      <c r="FE137" s="304"/>
      <c r="FF137" s="304"/>
      <c r="FG137" s="304"/>
      <c r="FH137" s="304"/>
      <c r="FI137" s="304"/>
      <c r="FJ137" s="304"/>
      <c r="FK137" s="304"/>
      <c r="FL137" s="304"/>
      <c r="FM137" s="304"/>
      <c r="FN137" s="304"/>
      <c r="FO137" s="304"/>
      <c r="FP137" s="304"/>
      <c r="FQ137" s="304"/>
      <c r="FR137" s="304"/>
      <c r="FS137" s="304"/>
      <c r="FT137" s="304"/>
      <c r="FU137" s="304"/>
      <c r="FV137" s="304"/>
      <c r="FW137" s="304"/>
      <c r="FX137" s="304"/>
      <c r="FY137" s="304"/>
      <c r="FZ137" s="304"/>
      <c r="GA137" s="304"/>
      <c r="GB137" s="304"/>
      <c r="GC137" s="304"/>
      <c r="GD137" s="304"/>
      <c r="GE137" s="304"/>
      <c r="GF137" s="304"/>
      <c r="GG137" s="304"/>
      <c r="GH137" s="304"/>
      <c r="GI137" s="304"/>
      <c r="GJ137" s="304"/>
      <c r="GK137" s="304"/>
      <c r="GL137" s="304"/>
      <c r="GM137" s="304"/>
      <c r="GN137" s="304"/>
      <c r="GO137" s="304"/>
      <c r="GP137" s="304"/>
      <c r="GQ137" s="304"/>
      <c r="GR137" s="304"/>
      <c r="GS137" s="304"/>
      <c r="GT137" s="304"/>
      <c r="GU137" s="304"/>
      <c r="GV137" s="304"/>
      <c r="GW137" s="304"/>
      <c r="GX137" s="304"/>
      <c r="GY137" s="304"/>
      <c r="GZ137" s="304"/>
      <c r="HA137" s="304"/>
      <c r="HB137" s="304"/>
      <c r="HC137" s="304"/>
      <c r="HD137" s="304"/>
      <c r="HE137" s="304"/>
      <c r="HF137" s="304"/>
      <c r="HG137" s="304"/>
      <c r="HH137" s="304"/>
      <c r="HI137" s="304"/>
      <c r="HJ137" s="304"/>
      <c r="HK137" s="304"/>
      <c r="HL137" s="304"/>
      <c r="HM137" s="304"/>
      <c r="HN137" s="304"/>
      <c r="HO137" s="304"/>
      <c r="HP137" s="304"/>
      <c r="HQ137" s="304"/>
      <c r="HR137" s="304"/>
    </row>
    <row r="138" s="251" customFormat="1" ht="17.5" spans="1:226">
      <c r="A138" s="253"/>
      <c r="B138" s="254"/>
      <c r="C138" s="254"/>
      <c r="D138" s="254"/>
      <c r="E138" s="254"/>
      <c r="F138" s="254"/>
      <c r="G138" s="254"/>
      <c r="H138" s="254"/>
      <c r="I138" s="254"/>
      <c r="J138" s="255"/>
      <c r="K138" s="256"/>
      <c r="L138" s="255"/>
      <c r="M138" s="256"/>
      <c r="N138" s="256"/>
      <c r="O138" s="256"/>
      <c r="P138" s="257"/>
      <c r="Q138" s="319"/>
      <c r="R138" s="254"/>
      <c r="S138" s="254"/>
      <c r="T138" s="254"/>
      <c r="U138" s="254"/>
      <c r="V138" s="254"/>
      <c r="W138" s="254"/>
      <c r="X138" s="254"/>
      <c r="Y138" s="254"/>
      <c r="Z138" s="254"/>
      <c r="AA138" s="254"/>
      <c r="AB138" s="254"/>
      <c r="AC138" s="254"/>
      <c r="AD138" s="254"/>
      <c r="AE138" s="304"/>
      <c r="AF138" s="304"/>
      <c r="AG138" s="306"/>
      <c r="AH138" s="306"/>
      <c r="AI138" s="306"/>
      <c r="AJ138" s="306"/>
      <c r="AK138" s="306"/>
      <c r="AL138" s="306"/>
      <c r="AM138" s="306"/>
      <c r="AN138" s="306"/>
      <c r="AO138" s="306"/>
      <c r="AP138" s="306"/>
      <c r="AQ138" s="306"/>
      <c r="AR138" s="306"/>
      <c r="AS138" s="304"/>
      <c r="AT138" s="304"/>
      <c r="AU138" s="304"/>
      <c r="AV138" s="304"/>
      <c r="AW138" s="304"/>
      <c r="AX138" s="304"/>
      <c r="AY138" s="304"/>
      <c r="AZ138" s="304"/>
      <c r="BA138" s="304"/>
      <c r="BB138" s="304"/>
      <c r="BC138" s="304"/>
      <c r="BD138" s="304"/>
      <c r="BE138" s="304"/>
      <c r="BF138" s="304"/>
      <c r="BG138" s="304"/>
      <c r="BH138" s="304"/>
      <c r="BI138" s="304"/>
      <c r="BJ138" s="304"/>
      <c r="BK138" s="304"/>
      <c r="BL138" s="304"/>
      <c r="BM138" s="304"/>
      <c r="BN138" s="304"/>
      <c r="BO138" s="304"/>
      <c r="BP138" s="304"/>
      <c r="BQ138" s="304"/>
      <c r="BR138" s="304"/>
      <c r="BS138" s="304"/>
      <c r="BT138" s="304"/>
      <c r="BU138" s="304"/>
      <c r="BV138" s="304"/>
      <c r="BW138" s="304"/>
      <c r="BX138" s="304"/>
      <c r="BY138" s="304"/>
      <c r="BZ138" s="304"/>
      <c r="CA138" s="304"/>
      <c r="CB138" s="304"/>
      <c r="CC138" s="304"/>
      <c r="CD138" s="304"/>
      <c r="CE138" s="304"/>
      <c r="CF138" s="304"/>
      <c r="CG138" s="304"/>
      <c r="CH138" s="304"/>
      <c r="CI138" s="304"/>
      <c r="CJ138" s="304"/>
      <c r="CK138" s="304"/>
      <c r="CL138" s="304"/>
      <c r="CM138" s="304"/>
      <c r="CN138" s="304"/>
      <c r="CO138" s="304"/>
      <c r="CP138" s="304"/>
      <c r="CQ138" s="304"/>
      <c r="CR138" s="304"/>
      <c r="CS138" s="304"/>
      <c r="CT138" s="304"/>
      <c r="CU138" s="304"/>
      <c r="CV138" s="304"/>
      <c r="CW138" s="304"/>
      <c r="CX138" s="304"/>
      <c r="CY138" s="304"/>
      <c r="CZ138" s="304"/>
      <c r="DA138" s="304"/>
      <c r="DB138" s="304"/>
      <c r="DC138" s="304"/>
      <c r="DD138" s="304"/>
      <c r="DE138" s="304"/>
      <c r="DF138" s="304"/>
      <c r="DG138" s="304"/>
      <c r="DH138" s="304"/>
      <c r="DI138" s="304"/>
      <c r="DJ138" s="304"/>
      <c r="DK138" s="304"/>
      <c r="DL138" s="304"/>
      <c r="DM138" s="304"/>
      <c r="DN138" s="304"/>
      <c r="DO138" s="304"/>
      <c r="DP138" s="304"/>
      <c r="DQ138" s="304"/>
      <c r="DR138" s="304"/>
      <c r="DS138" s="304"/>
      <c r="DT138" s="304"/>
      <c r="DU138" s="304"/>
      <c r="DV138" s="304"/>
      <c r="DW138" s="304"/>
      <c r="DX138" s="304"/>
      <c r="DY138" s="304"/>
      <c r="DZ138" s="304"/>
      <c r="EA138" s="304"/>
      <c r="EB138" s="304"/>
      <c r="EC138" s="304"/>
      <c r="ED138" s="304"/>
      <c r="EE138" s="304"/>
      <c r="EF138" s="304"/>
      <c r="EG138" s="304"/>
      <c r="EH138" s="304"/>
      <c r="EI138" s="304"/>
      <c r="EJ138" s="304"/>
      <c r="EK138" s="304"/>
      <c r="EL138" s="304"/>
      <c r="EM138" s="304"/>
      <c r="EN138" s="304"/>
      <c r="EO138" s="304"/>
      <c r="EP138" s="304"/>
      <c r="EQ138" s="304"/>
      <c r="ER138" s="304"/>
      <c r="ES138" s="304"/>
      <c r="ET138" s="304"/>
      <c r="EU138" s="304"/>
      <c r="EV138" s="304"/>
      <c r="EW138" s="304"/>
      <c r="EX138" s="304"/>
      <c r="EY138" s="304"/>
      <c r="EZ138" s="304"/>
      <c r="FA138" s="304"/>
      <c r="FB138" s="304"/>
      <c r="FC138" s="304"/>
      <c r="FD138" s="304"/>
      <c r="FE138" s="304"/>
      <c r="FF138" s="304"/>
      <c r="FG138" s="304"/>
      <c r="FH138" s="304"/>
      <c r="FI138" s="304"/>
      <c r="FJ138" s="304"/>
      <c r="FK138" s="304"/>
      <c r="FL138" s="304"/>
      <c r="FM138" s="304"/>
      <c r="FN138" s="304"/>
      <c r="FO138" s="304"/>
      <c r="FP138" s="304"/>
      <c r="FQ138" s="304"/>
      <c r="FR138" s="304"/>
      <c r="FS138" s="304"/>
      <c r="FT138" s="304"/>
      <c r="FU138" s="304"/>
      <c r="FV138" s="304"/>
      <c r="FW138" s="304"/>
      <c r="FX138" s="304"/>
      <c r="FY138" s="304"/>
      <c r="FZ138" s="304"/>
      <c r="GA138" s="304"/>
      <c r="GB138" s="304"/>
      <c r="GC138" s="304"/>
      <c r="GD138" s="304"/>
      <c r="GE138" s="304"/>
      <c r="GF138" s="304"/>
      <c r="GG138" s="304"/>
      <c r="GH138" s="304"/>
      <c r="GI138" s="304"/>
      <c r="GJ138" s="304"/>
      <c r="GK138" s="304"/>
      <c r="GL138" s="304"/>
      <c r="GM138" s="304"/>
      <c r="GN138" s="304"/>
      <c r="GO138" s="304"/>
      <c r="GP138" s="304"/>
      <c r="GQ138" s="304"/>
      <c r="GR138" s="304"/>
      <c r="GS138" s="304"/>
      <c r="GT138" s="304"/>
      <c r="GU138" s="304"/>
      <c r="GV138" s="304"/>
      <c r="GW138" s="304"/>
      <c r="GX138" s="304"/>
      <c r="GY138" s="304"/>
      <c r="GZ138" s="304"/>
      <c r="HA138" s="304"/>
      <c r="HB138" s="304"/>
      <c r="HC138" s="304"/>
      <c r="HD138" s="304"/>
      <c r="HE138" s="304"/>
      <c r="HF138" s="304"/>
      <c r="HG138" s="304"/>
      <c r="HH138" s="304"/>
      <c r="HI138" s="304"/>
      <c r="HJ138" s="304"/>
      <c r="HK138" s="304"/>
      <c r="HL138" s="304"/>
      <c r="HM138" s="304"/>
      <c r="HN138" s="304"/>
      <c r="HO138" s="304"/>
      <c r="HP138" s="304"/>
      <c r="HQ138" s="304"/>
      <c r="HR138" s="304"/>
    </row>
    <row r="139" s="252" customFormat="1" ht="45" customHeight="1" spans="1:246">
      <c r="A139" s="253"/>
      <c r="B139" s="254"/>
      <c r="C139" s="254"/>
      <c r="D139" s="254"/>
      <c r="E139" s="254"/>
      <c r="F139" s="254"/>
      <c r="G139" s="254"/>
      <c r="H139" s="254"/>
      <c r="I139" s="254"/>
      <c r="J139" s="255"/>
      <c r="K139" s="256"/>
      <c r="L139" s="255"/>
      <c r="M139" s="256"/>
      <c r="N139" s="256"/>
      <c r="O139" s="256"/>
      <c r="P139" s="257"/>
      <c r="Q139" s="246"/>
      <c r="R139" s="254"/>
      <c r="S139" s="254"/>
      <c r="T139" s="254"/>
      <c r="U139" s="254"/>
      <c r="V139" s="254"/>
      <c r="W139" s="254"/>
      <c r="X139" s="254"/>
      <c r="Y139" s="254"/>
      <c r="Z139" s="254"/>
      <c r="AA139" s="254"/>
      <c r="AB139" s="254"/>
      <c r="AC139" s="254"/>
      <c r="AD139" s="254"/>
      <c r="AE139" s="254"/>
      <c r="AF139" s="254"/>
      <c r="AG139" s="304"/>
      <c r="AH139" s="304"/>
      <c r="AI139" s="304"/>
      <c r="AJ139" s="304"/>
      <c r="AK139" s="304"/>
      <c r="AL139" s="304"/>
      <c r="AM139" s="304"/>
      <c r="AN139" s="304"/>
      <c r="AO139" s="304"/>
      <c r="AP139" s="304"/>
      <c r="AQ139" s="304"/>
      <c r="AR139" s="304"/>
      <c r="AS139" s="306"/>
      <c r="AT139" s="306"/>
      <c r="AU139" s="306"/>
      <c r="AV139" s="306"/>
      <c r="AW139" s="306"/>
      <c r="AX139" s="306"/>
      <c r="AY139" s="306"/>
      <c r="AZ139" s="306"/>
      <c r="BA139" s="306"/>
      <c r="BB139" s="306"/>
      <c r="BC139" s="306"/>
      <c r="BD139" s="306"/>
      <c r="BE139" s="306"/>
      <c r="BF139" s="306"/>
      <c r="BG139" s="306"/>
      <c r="BH139" s="306"/>
      <c r="BI139" s="306"/>
      <c r="BJ139" s="306"/>
      <c r="BK139" s="306"/>
      <c r="BL139" s="306"/>
      <c r="BM139" s="306"/>
      <c r="BN139" s="306"/>
      <c r="BO139" s="306"/>
      <c r="BP139" s="306"/>
      <c r="BQ139" s="306"/>
      <c r="BR139" s="306"/>
      <c r="BS139" s="306"/>
      <c r="BT139" s="306"/>
      <c r="BU139" s="306"/>
      <c r="BV139" s="306"/>
      <c r="BW139" s="306"/>
      <c r="BX139" s="306"/>
      <c r="BY139" s="306"/>
      <c r="BZ139" s="306"/>
      <c r="CA139" s="306"/>
      <c r="CB139" s="306"/>
      <c r="CC139" s="306"/>
      <c r="CD139" s="306"/>
      <c r="CE139" s="306"/>
      <c r="CF139" s="306"/>
      <c r="CG139" s="306"/>
      <c r="CH139" s="306"/>
      <c r="CI139" s="306"/>
      <c r="CJ139" s="306"/>
      <c r="CK139" s="306"/>
      <c r="CL139" s="306"/>
      <c r="CM139" s="306"/>
      <c r="CN139" s="306"/>
      <c r="CO139" s="306"/>
      <c r="CP139" s="306"/>
      <c r="CQ139" s="306"/>
      <c r="CR139" s="306"/>
      <c r="CS139" s="306"/>
      <c r="CT139" s="306"/>
      <c r="CU139" s="306"/>
      <c r="CV139" s="306"/>
      <c r="CW139" s="306"/>
      <c r="CX139" s="306"/>
      <c r="CY139" s="306"/>
      <c r="CZ139" s="306"/>
      <c r="DA139" s="306"/>
      <c r="DB139" s="306"/>
      <c r="DC139" s="306"/>
      <c r="DD139" s="306"/>
      <c r="DE139" s="306"/>
      <c r="DF139" s="306"/>
      <c r="DG139" s="306"/>
      <c r="DH139" s="306"/>
      <c r="DI139" s="306"/>
      <c r="DJ139" s="306"/>
      <c r="DK139" s="306"/>
      <c r="DL139" s="306"/>
      <c r="DM139" s="306"/>
      <c r="DN139" s="306"/>
      <c r="DO139" s="306"/>
      <c r="DP139" s="306"/>
      <c r="DQ139" s="306"/>
      <c r="DR139" s="306"/>
      <c r="DS139" s="306"/>
      <c r="DT139" s="306"/>
      <c r="DU139" s="306"/>
      <c r="DV139" s="306"/>
      <c r="DW139" s="306"/>
      <c r="DX139" s="306"/>
      <c r="DY139" s="306"/>
      <c r="DZ139" s="306"/>
      <c r="EA139" s="306"/>
      <c r="EB139" s="306"/>
      <c r="EC139" s="306"/>
      <c r="ED139" s="306"/>
      <c r="EE139" s="306"/>
      <c r="EF139" s="306"/>
      <c r="EG139" s="306"/>
      <c r="EH139" s="306"/>
      <c r="EI139" s="306"/>
      <c r="EJ139" s="306"/>
      <c r="EK139" s="306"/>
      <c r="EL139" s="306"/>
      <c r="EM139" s="306"/>
      <c r="EN139" s="306"/>
      <c r="EO139" s="306"/>
      <c r="EP139" s="306"/>
      <c r="EQ139" s="306"/>
      <c r="ER139" s="306"/>
      <c r="ES139" s="306"/>
      <c r="ET139" s="306"/>
      <c r="EU139" s="306"/>
      <c r="EV139" s="306"/>
      <c r="EW139" s="306"/>
      <c r="EX139" s="306"/>
      <c r="EY139" s="306"/>
      <c r="EZ139" s="306"/>
      <c r="FA139" s="306"/>
      <c r="FB139" s="306"/>
      <c r="FC139" s="306"/>
      <c r="FD139" s="306"/>
      <c r="FE139" s="306"/>
      <c r="FF139" s="306"/>
      <c r="FG139" s="306"/>
      <c r="FH139" s="306"/>
      <c r="FI139" s="306"/>
      <c r="FJ139" s="306"/>
      <c r="FK139" s="306"/>
      <c r="FL139" s="306"/>
      <c r="FM139" s="306"/>
      <c r="FN139" s="306"/>
      <c r="FO139" s="306"/>
      <c r="FP139" s="306"/>
      <c r="FQ139" s="306"/>
      <c r="FR139" s="306"/>
      <c r="FS139" s="306"/>
      <c r="FT139" s="306"/>
      <c r="FU139" s="306"/>
      <c r="FV139" s="306"/>
      <c r="FW139" s="306"/>
      <c r="FX139" s="306"/>
      <c r="FY139" s="306"/>
      <c r="FZ139" s="306"/>
      <c r="GA139" s="306"/>
      <c r="GB139" s="306"/>
      <c r="GC139" s="306"/>
      <c r="GD139" s="306"/>
      <c r="GE139" s="306"/>
      <c r="GF139" s="306"/>
      <c r="GG139" s="306"/>
      <c r="GH139" s="306"/>
      <c r="GI139" s="306"/>
      <c r="GJ139" s="306"/>
      <c r="GK139" s="306"/>
      <c r="GL139" s="306"/>
      <c r="GM139" s="306"/>
      <c r="GN139" s="306"/>
      <c r="GO139" s="306"/>
      <c r="GP139" s="306"/>
      <c r="GQ139" s="306"/>
      <c r="GR139" s="306"/>
      <c r="GS139" s="306"/>
      <c r="GT139" s="306"/>
      <c r="GU139" s="306"/>
      <c r="GV139" s="306"/>
      <c r="GW139" s="306"/>
      <c r="GX139" s="306"/>
      <c r="GY139" s="306"/>
      <c r="GZ139" s="306"/>
      <c r="HA139" s="306"/>
      <c r="HB139" s="306"/>
      <c r="HC139" s="306"/>
      <c r="HD139" s="306"/>
      <c r="HE139" s="306"/>
      <c r="HF139" s="306"/>
      <c r="HG139" s="306"/>
      <c r="HH139" s="306"/>
      <c r="HI139" s="306"/>
      <c r="HJ139" s="306"/>
      <c r="HK139" s="306"/>
      <c r="HL139" s="306"/>
      <c r="HM139" s="306"/>
      <c r="HN139" s="306"/>
      <c r="HO139" s="306"/>
      <c r="HP139" s="306"/>
      <c r="HQ139" s="306"/>
      <c r="HR139" s="306"/>
      <c r="HS139" s="251"/>
      <c r="HT139" s="251"/>
      <c r="HU139" s="251"/>
      <c r="HV139" s="251"/>
      <c r="HW139" s="251"/>
      <c r="HX139" s="251"/>
      <c r="HY139" s="251"/>
      <c r="HZ139" s="251"/>
      <c r="IA139" s="251"/>
      <c r="IB139" s="251"/>
      <c r="IC139" s="251"/>
      <c r="ID139" s="251"/>
      <c r="IE139" s="251"/>
      <c r="IF139" s="251"/>
      <c r="IG139" s="251"/>
      <c r="IH139" s="251"/>
      <c r="II139" s="251"/>
      <c r="IJ139" s="251"/>
      <c r="IK139" s="251"/>
      <c r="IL139" s="251"/>
    </row>
    <row r="140" s="251" customFormat="1" ht="45" customHeight="1" spans="1:226">
      <c r="A140" s="253"/>
      <c r="B140" s="254"/>
      <c r="C140" s="254"/>
      <c r="D140" s="254"/>
      <c r="E140" s="254"/>
      <c r="F140" s="254"/>
      <c r="G140" s="254"/>
      <c r="H140" s="254"/>
      <c r="I140" s="254"/>
      <c r="J140" s="255"/>
      <c r="K140" s="256"/>
      <c r="L140" s="255"/>
      <c r="M140" s="256"/>
      <c r="N140" s="256"/>
      <c r="O140" s="256"/>
      <c r="P140" s="257"/>
      <c r="Q140" s="246"/>
      <c r="R140" s="254"/>
      <c r="S140" s="254"/>
      <c r="T140" s="254"/>
      <c r="U140" s="254"/>
      <c r="V140" s="254"/>
      <c r="W140" s="254"/>
      <c r="X140" s="254"/>
      <c r="Y140" s="254"/>
      <c r="Z140" s="254"/>
      <c r="AA140" s="254"/>
      <c r="AB140" s="254"/>
      <c r="AC140" s="254"/>
      <c r="AD140" s="254"/>
      <c r="AE140" s="254"/>
      <c r="AF140" s="254"/>
      <c r="AG140" s="304"/>
      <c r="AH140" s="304"/>
      <c r="AI140" s="304"/>
      <c r="AJ140" s="304"/>
      <c r="AK140" s="304"/>
      <c r="AL140" s="304"/>
      <c r="AM140" s="304"/>
      <c r="AN140" s="304"/>
      <c r="AO140" s="304"/>
      <c r="AP140" s="304"/>
      <c r="AQ140" s="304"/>
      <c r="AR140" s="304"/>
      <c r="AS140" s="304"/>
      <c r="AT140" s="304"/>
      <c r="AU140" s="304"/>
      <c r="AV140" s="304"/>
      <c r="AW140" s="304"/>
      <c r="AX140" s="304"/>
      <c r="AY140" s="304"/>
      <c r="AZ140" s="304"/>
      <c r="BA140" s="304"/>
      <c r="BB140" s="304"/>
      <c r="BC140" s="304"/>
      <c r="BD140" s="304"/>
      <c r="BE140" s="304"/>
      <c r="BF140" s="304"/>
      <c r="BG140" s="304"/>
      <c r="BH140" s="304"/>
      <c r="BI140" s="304"/>
      <c r="BJ140" s="304"/>
      <c r="BK140" s="304"/>
      <c r="BL140" s="304"/>
      <c r="BM140" s="304"/>
      <c r="BN140" s="304"/>
      <c r="BO140" s="304"/>
      <c r="BP140" s="304"/>
      <c r="BQ140" s="304"/>
      <c r="BR140" s="304"/>
      <c r="BS140" s="304"/>
      <c r="BT140" s="304"/>
      <c r="BU140" s="304"/>
      <c r="BV140" s="304"/>
      <c r="BW140" s="304"/>
      <c r="BX140" s="304"/>
      <c r="BY140" s="304"/>
      <c r="BZ140" s="304"/>
      <c r="CA140" s="304"/>
      <c r="CB140" s="304"/>
      <c r="CC140" s="304"/>
      <c r="CD140" s="304"/>
      <c r="CE140" s="304"/>
      <c r="CF140" s="304"/>
      <c r="CG140" s="304"/>
      <c r="CH140" s="304"/>
      <c r="CI140" s="304"/>
      <c r="CJ140" s="304"/>
      <c r="CK140" s="304"/>
      <c r="CL140" s="304"/>
      <c r="CM140" s="304"/>
      <c r="CN140" s="304"/>
      <c r="CO140" s="304"/>
      <c r="CP140" s="304"/>
      <c r="CQ140" s="304"/>
      <c r="CR140" s="304"/>
      <c r="CS140" s="304"/>
      <c r="CT140" s="304"/>
      <c r="CU140" s="304"/>
      <c r="CV140" s="304"/>
      <c r="CW140" s="304"/>
      <c r="CX140" s="304"/>
      <c r="CY140" s="304"/>
      <c r="CZ140" s="304"/>
      <c r="DA140" s="304"/>
      <c r="DB140" s="304"/>
      <c r="DC140" s="304"/>
      <c r="DD140" s="304"/>
      <c r="DE140" s="304"/>
      <c r="DF140" s="304"/>
      <c r="DG140" s="304"/>
      <c r="DH140" s="304"/>
      <c r="DI140" s="304"/>
      <c r="DJ140" s="304"/>
      <c r="DK140" s="304"/>
      <c r="DL140" s="304"/>
      <c r="DM140" s="304"/>
      <c r="DN140" s="304"/>
      <c r="DO140" s="304"/>
      <c r="DP140" s="304"/>
      <c r="DQ140" s="304"/>
      <c r="DR140" s="304"/>
      <c r="DS140" s="304"/>
      <c r="DT140" s="304"/>
      <c r="DU140" s="304"/>
      <c r="DV140" s="304"/>
      <c r="DW140" s="304"/>
      <c r="DX140" s="304"/>
      <c r="DY140" s="304"/>
      <c r="DZ140" s="304"/>
      <c r="EA140" s="304"/>
      <c r="EB140" s="304"/>
      <c r="EC140" s="304"/>
      <c r="ED140" s="304"/>
      <c r="EE140" s="304"/>
      <c r="EF140" s="304"/>
      <c r="EG140" s="304"/>
      <c r="EH140" s="304"/>
      <c r="EI140" s="304"/>
      <c r="EJ140" s="304"/>
      <c r="EK140" s="304"/>
      <c r="EL140" s="304"/>
      <c r="EM140" s="304"/>
      <c r="EN140" s="304"/>
      <c r="EO140" s="304"/>
      <c r="EP140" s="304"/>
      <c r="EQ140" s="304"/>
      <c r="ER140" s="304"/>
      <c r="ES140" s="304"/>
      <c r="ET140" s="304"/>
      <c r="EU140" s="304"/>
      <c r="EV140" s="304"/>
      <c r="EW140" s="304"/>
      <c r="EX140" s="304"/>
      <c r="EY140" s="304"/>
      <c r="EZ140" s="304"/>
      <c r="FA140" s="304"/>
      <c r="FB140" s="304"/>
      <c r="FC140" s="304"/>
      <c r="FD140" s="304"/>
      <c r="FE140" s="304"/>
      <c r="FF140" s="304"/>
      <c r="FG140" s="304"/>
      <c r="FH140" s="304"/>
      <c r="FI140" s="304"/>
      <c r="FJ140" s="304"/>
      <c r="FK140" s="304"/>
      <c r="FL140" s="304"/>
      <c r="FM140" s="304"/>
      <c r="FN140" s="304"/>
      <c r="FO140" s="304"/>
      <c r="FP140" s="304"/>
      <c r="FQ140" s="304"/>
      <c r="FR140" s="304"/>
      <c r="FS140" s="304"/>
      <c r="FT140" s="304"/>
      <c r="FU140" s="304"/>
      <c r="FV140" s="304"/>
      <c r="FW140" s="304"/>
      <c r="FX140" s="304"/>
      <c r="FY140" s="304"/>
      <c r="FZ140" s="304"/>
      <c r="GA140" s="304"/>
      <c r="GB140" s="304"/>
      <c r="GC140" s="304"/>
      <c r="GD140" s="304"/>
      <c r="GE140" s="304"/>
      <c r="GF140" s="304"/>
      <c r="GG140" s="304"/>
      <c r="GH140" s="304"/>
      <c r="GI140" s="304"/>
      <c r="GJ140" s="304"/>
      <c r="GK140" s="304"/>
      <c r="GL140" s="304"/>
      <c r="GM140" s="304"/>
      <c r="GN140" s="304"/>
      <c r="GO140" s="304"/>
      <c r="GP140" s="304"/>
      <c r="GQ140" s="304"/>
      <c r="GR140" s="304"/>
      <c r="GS140" s="304"/>
      <c r="GT140" s="304"/>
      <c r="GU140" s="304"/>
      <c r="GV140" s="304"/>
      <c r="GW140" s="304"/>
      <c r="GX140" s="304"/>
      <c r="GY140" s="304"/>
      <c r="GZ140" s="304"/>
      <c r="HA140" s="304"/>
      <c r="HB140" s="304"/>
      <c r="HC140" s="304"/>
      <c r="HD140" s="304"/>
      <c r="HE140" s="304"/>
      <c r="HF140" s="304"/>
      <c r="HG140" s="304"/>
      <c r="HH140" s="304"/>
      <c r="HI140" s="304"/>
      <c r="HJ140" s="304"/>
      <c r="HK140" s="304"/>
      <c r="HL140" s="304"/>
      <c r="HM140" s="304"/>
      <c r="HN140" s="304"/>
      <c r="HO140" s="304"/>
      <c r="HP140" s="304"/>
      <c r="HQ140" s="304"/>
      <c r="HR140" s="304"/>
    </row>
    <row r="141" s="251" customFormat="1" ht="45" customHeight="1" spans="1:226">
      <c r="A141" s="253"/>
      <c r="B141" s="254"/>
      <c r="C141" s="254"/>
      <c r="D141" s="254"/>
      <c r="E141" s="254"/>
      <c r="F141" s="254"/>
      <c r="G141" s="254"/>
      <c r="H141" s="254"/>
      <c r="I141" s="254"/>
      <c r="J141" s="255"/>
      <c r="K141" s="256"/>
      <c r="L141" s="255"/>
      <c r="M141" s="256"/>
      <c r="N141" s="256"/>
      <c r="O141" s="256"/>
      <c r="P141" s="257"/>
      <c r="Q141" s="246"/>
      <c r="R141" s="254"/>
      <c r="S141" s="254"/>
      <c r="T141" s="254"/>
      <c r="U141" s="254"/>
      <c r="V141" s="254"/>
      <c r="W141" s="254"/>
      <c r="X141" s="254"/>
      <c r="Y141" s="254"/>
      <c r="Z141" s="254"/>
      <c r="AA141" s="254"/>
      <c r="AB141" s="254"/>
      <c r="AC141" s="254"/>
      <c r="AD141" s="254"/>
      <c r="AE141" s="254"/>
      <c r="AF141" s="254"/>
      <c r="AG141" s="254"/>
      <c r="AH141" s="254"/>
      <c r="AI141" s="254"/>
      <c r="AJ141" s="254"/>
      <c r="AK141" s="254"/>
      <c r="AL141" s="254"/>
      <c r="AM141" s="254"/>
      <c r="AN141" s="254"/>
      <c r="AO141" s="254"/>
      <c r="AP141" s="254"/>
      <c r="AQ141" s="254"/>
      <c r="AR141" s="254"/>
      <c r="AS141" s="304"/>
      <c r="AT141" s="304"/>
      <c r="AU141" s="304"/>
      <c r="AV141" s="304"/>
      <c r="AW141" s="304"/>
      <c r="AX141" s="304"/>
      <c r="AY141" s="304"/>
      <c r="AZ141" s="304"/>
      <c r="BA141" s="304"/>
      <c r="BB141" s="304"/>
      <c r="BC141" s="304"/>
      <c r="BD141" s="304"/>
      <c r="BE141" s="304"/>
      <c r="BF141" s="304"/>
      <c r="BG141" s="304"/>
      <c r="BH141" s="304"/>
      <c r="BI141" s="304"/>
      <c r="BJ141" s="304"/>
      <c r="BK141" s="304"/>
      <c r="BL141" s="304"/>
      <c r="BM141" s="304"/>
      <c r="BN141" s="304"/>
      <c r="BO141" s="304"/>
      <c r="BP141" s="304"/>
      <c r="BQ141" s="304"/>
      <c r="BR141" s="304"/>
      <c r="BS141" s="304"/>
      <c r="BT141" s="304"/>
      <c r="BU141" s="304"/>
      <c r="BV141" s="304"/>
      <c r="BW141" s="304"/>
      <c r="BX141" s="304"/>
      <c r="BY141" s="304"/>
      <c r="BZ141" s="304"/>
      <c r="CA141" s="304"/>
      <c r="CB141" s="304"/>
      <c r="CC141" s="304"/>
      <c r="CD141" s="304"/>
      <c r="CE141" s="304"/>
      <c r="CF141" s="304"/>
      <c r="CG141" s="304"/>
      <c r="CH141" s="304"/>
      <c r="CI141" s="304"/>
      <c r="CJ141" s="304"/>
      <c r="CK141" s="304"/>
      <c r="CL141" s="304"/>
      <c r="CM141" s="304"/>
      <c r="CN141" s="304"/>
      <c r="CO141" s="304"/>
      <c r="CP141" s="304"/>
      <c r="CQ141" s="304"/>
      <c r="CR141" s="304"/>
      <c r="CS141" s="304"/>
      <c r="CT141" s="304"/>
      <c r="CU141" s="304"/>
      <c r="CV141" s="304"/>
      <c r="CW141" s="304"/>
      <c r="CX141" s="304"/>
      <c r="CY141" s="304"/>
      <c r="CZ141" s="304"/>
      <c r="DA141" s="304"/>
      <c r="DB141" s="304"/>
      <c r="DC141" s="304"/>
      <c r="DD141" s="304"/>
      <c r="DE141" s="304"/>
      <c r="DF141" s="304"/>
      <c r="DG141" s="304"/>
      <c r="DH141" s="304"/>
      <c r="DI141" s="304"/>
      <c r="DJ141" s="304"/>
      <c r="DK141" s="304"/>
      <c r="DL141" s="304"/>
      <c r="DM141" s="304"/>
      <c r="DN141" s="304"/>
      <c r="DO141" s="304"/>
      <c r="DP141" s="304"/>
      <c r="DQ141" s="304"/>
      <c r="DR141" s="304"/>
      <c r="DS141" s="304"/>
      <c r="DT141" s="304"/>
      <c r="DU141" s="304"/>
      <c r="DV141" s="304"/>
      <c r="DW141" s="304"/>
      <c r="DX141" s="304"/>
      <c r="DY141" s="304"/>
      <c r="DZ141" s="304"/>
      <c r="EA141" s="304"/>
      <c r="EB141" s="304"/>
      <c r="EC141" s="304"/>
      <c r="ED141" s="304"/>
      <c r="EE141" s="304"/>
      <c r="EF141" s="304"/>
      <c r="EG141" s="304"/>
      <c r="EH141" s="304"/>
      <c r="EI141" s="304"/>
      <c r="EJ141" s="304"/>
      <c r="EK141" s="304"/>
      <c r="EL141" s="304"/>
      <c r="EM141" s="304"/>
      <c r="EN141" s="304"/>
      <c r="EO141" s="304"/>
      <c r="EP141" s="304"/>
      <c r="EQ141" s="304"/>
      <c r="ER141" s="304"/>
      <c r="ES141" s="304"/>
      <c r="ET141" s="304"/>
      <c r="EU141" s="304"/>
      <c r="EV141" s="304"/>
      <c r="EW141" s="304"/>
      <c r="EX141" s="304"/>
      <c r="EY141" s="304"/>
      <c r="EZ141" s="304"/>
      <c r="FA141" s="304"/>
      <c r="FB141" s="304"/>
      <c r="FC141" s="304"/>
      <c r="FD141" s="304"/>
      <c r="FE141" s="304"/>
      <c r="FF141" s="304"/>
      <c r="FG141" s="304"/>
      <c r="FH141" s="304"/>
      <c r="FI141" s="304"/>
      <c r="FJ141" s="304"/>
      <c r="FK141" s="304"/>
      <c r="FL141" s="304"/>
      <c r="FM141" s="304"/>
      <c r="FN141" s="304"/>
      <c r="FO141" s="304"/>
      <c r="FP141" s="304"/>
      <c r="FQ141" s="304"/>
      <c r="FR141" s="304"/>
      <c r="FS141" s="304"/>
      <c r="FT141" s="304"/>
      <c r="FU141" s="304"/>
      <c r="FV141" s="304"/>
      <c r="FW141" s="304"/>
      <c r="FX141" s="304"/>
      <c r="FY141" s="304"/>
      <c r="FZ141" s="304"/>
      <c r="GA141" s="304"/>
      <c r="GB141" s="304"/>
      <c r="GC141" s="304"/>
      <c r="GD141" s="304"/>
      <c r="GE141" s="304"/>
      <c r="GF141" s="304"/>
      <c r="GG141" s="304"/>
      <c r="GH141" s="304"/>
      <c r="GI141" s="304"/>
      <c r="GJ141" s="304"/>
      <c r="GK141" s="304"/>
      <c r="GL141" s="304"/>
      <c r="GM141" s="304"/>
      <c r="GN141" s="304"/>
      <c r="GO141" s="304"/>
      <c r="GP141" s="304"/>
      <c r="GQ141" s="304"/>
      <c r="GR141" s="304"/>
      <c r="GS141" s="304"/>
      <c r="GT141" s="304"/>
      <c r="GU141" s="304"/>
      <c r="GV141" s="304"/>
      <c r="GW141" s="304"/>
      <c r="GX141" s="304"/>
      <c r="GY141" s="304"/>
      <c r="GZ141" s="304"/>
      <c r="HA141" s="304"/>
      <c r="HB141" s="304"/>
      <c r="HC141" s="304"/>
      <c r="HD141" s="304"/>
      <c r="HE141" s="304"/>
      <c r="HF141" s="304"/>
      <c r="HG141" s="304"/>
      <c r="HH141" s="304"/>
      <c r="HI141" s="304"/>
      <c r="HJ141" s="304"/>
      <c r="HK141" s="304"/>
      <c r="HL141" s="304"/>
      <c r="HM141" s="304"/>
      <c r="HN141" s="304"/>
      <c r="HO141" s="304"/>
      <c r="HP141" s="304"/>
      <c r="HQ141" s="304"/>
      <c r="HR141" s="304"/>
    </row>
    <row r="142" ht="45" customHeight="1"/>
    <row r="143" ht="45" customHeight="1"/>
    <row r="144" ht="45" customHeight="1"/>
    <row r="145"/>
    <row r="146"/>
    <row r="147"/>
    <row r="148"/>
    <row r="149"/>
    <row r="150"/>
    <row r="151"/>
    <row r="152"/>
    <row r="153"/>
    <row r="154"/>
    <row r="155"/>
    <row r="156"/>
  </sheetData>
  <sheetProtection selectLockedCells="1" selectUnlockedCells="1"/>
  <autoFilter ref="A2:IQ144">
    <extLst/>
  </autoFilter>
  <mergeCells count="19">
    <mergeCell ref="A1:Q1"/>
    <mergeCell ref="D2:F2"/>
    <mergeCell ref="J2:L2"/>
    <mergeCell ref="A2:A4"/>
    <mergeCell ref="B2:B4"/>
    <mergeCell ref="C2:C4"/>
    <mergeCell ref="D3:D4"/>
    <mergeCell ref="E3:E4"/>
    <mergeCell ref="F3:F4"/>
    <mergeCell ref="G2:G4"/>
    <mergeCell ref="J3:J4"/>
    <mergeCell ref="K3:K4"/>
    <mergeCell ref="L3:L4"/>
    <mergeCell ref="M2:M4"/>
    <mergeCell ref="N2:N4"/>
    <mergeCell ref="O2:O4"/>
    <mergeCell ref="P2:P4"/>
    <mergeCell ref="Q2:Q4"/>
    <mergeCell ref="H2:I3"/>
  </mergeCells>
  <pageMargins left="0.432638888888889" right="0.279166666666667" top="0.354166666666667" bottom="0.313888888888889" header="0.432638888888889" footer="0.15625"/>
  <pageSetup paperSize="9" scale="42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51"/>
  <sheetViews>
    <sheetView view="pageBreakPreview" zoomScale="55" zoomScaleNormal="70" workbookViewId="0">
      <pane ySplit="5" topLeftCell="A87" activePane="bottomLeft" state="frozen"/>
      <selection/>
      <selection pane="bottomLeft" activeCell="N95" sqref="N95"/>
    </sheetView>
  </sheetViews>
  <sheetFormatPr defaultColWidth="9" defaultRowHeight="14.25" customHeight="1"/>
  <cols>
    <col min="1" max="1" width="40.25" style="110" customWidth="1"/>
    <col min="2" max="3" width="8.625" style="111" customWidth="1"/>
    <col min="4" max="7" width="13.625" style="111" customWidth="1"/>
    <col min="8" max="8" width="82.5" style="111" customWidth="1"/>
    <col min="9" max="9" width="10.125" style="111" customWidth="1"/>
    <col min="10" max="10" width="11.125" style="111" customWidth="1"/>
    <col min="11" max="11" width="19.5" style="112" customWidth="1"/>
    <col min="12" max="12" width="19.5" style="113" customWidth="1"/>
    <col min="13" max="13" width="19.5" style="112" customWidth="1"/>
    <col min="14" max="14" width="19.5" style="114" customWidth="1"/>
    <col min="15" max="16" width="19.5" style="115" customWidth="1"/>
    <col min="17" max="17" width="18.75" style="115" customWidth="1"/>
    <col min="18" max="18" width="14.625" style="115" customWidth="1"/>
    <col min="19" max="19" width="21.125" style="111" customWidth="1"/>
    <col min="20" max="20" width="9" style="111"/>
    <col min="21" max="21" width="9.75" style="111" customWidth="1"/>
    <col min="22" max="22" width="9" style="111"/>
    <col min="23" max="23" width="9.75" style="111" customWidth="1"/>
    <col min="24" max="228" width="9" style="111"/>
    <col min="229" max="253" width="9" style="116"/>
    <col min="254" max="255" width="9" style="117"/>
    <col min="256" max="256" width="37.5" style="117" customWidth="1"/>
    <col min="257" max="258" width="8.625" style="117" customWidth="1"/>
    <col min="259" max="259" width="12" style="117" customWidth="1"/>
    <col min="260" max="262" width="12.125" style="117" customWidth="1"/>
    <col min="263" max="263" width="55.5" style="117" customWidth="1"/>
    <col min="264" max="264" width="10.125" style="117" customWidth="1"/>
    <col min="265" max="265" width="11.125" style="117" customWidth="1"/>
    <col min="266" max="266" width="14.625" style="117" customWidth="1"/>
    <col min="267" max="267" width="15.375" style="117" customWidth="1"/>
    <col min="268" max="268" width="14.5" style="117" customWidth="1"/>
    <col min="269" max="270" width="14.125" style="117" customWidth="1"/>
    <col min="271" max="271" width="15.25" style="117" customWidth="1"/>
    <col min="272" max="272" width="14.125" style="117" customWidth="1"/>
    <col min="273" max="274" width="9" style="117" hidden="1" customWidth="1"/>
    <col min="275" max="511" width="9" style="117"/>
    <col min="512" max="512" width="37.5" style="117" customWidth="1"/>
    <col min="513" max="514" width="8.625" style="117" customWidth="1"/>
    <col min="515" max="515" width="12" style="117" customWidth="1"/>
    <col min="516" max="518" width="12.125" style="117" customWidth="1"/>
    <col min="519" max="519" width="55.5" style="117" customWidth="1"/>
    <col min="520" max="520" width="10.125" style="117" customWidth="1"/>
    <col min="521" max="521" width="11.125" style="117" customWidth="1"/>
    <col min="522" max="522" width="14.625" style="117" customWidth="1"/>
    <col min="523" max="523" width="15.375" style="117" customWidth="1"/>
    <col min="524" max="524" width="14.5" style="117" customWidth="1"/>
    <col min="525" max="526" width="14.125" style="117" customWidth="1"/>
    <col min="527" max="527" width="15.25" style="117" customWidth="1"/>
    <col min="528" max="528" width="14.125" style="117" customWidth="1"/>
    <col min="529" max="530" width="9" style="117" hidden="1" customWidth="1"/>
    <col min="531" max="767" width="9" style="117"/>
    <col min="768" max="768" width="37.5" style="117" customWidth="1"/>
    <col min="769" max="770" width="8.625" style="117" customWidth="1"/>
    <col min="771" max="771" width="12" style="117" customWidth="1"/>
    <col min="772" max="774" width="12.125" style="117" customWidth="1"/>
    <col min="775" max="775" width="55.5" style="117" customWidth="1"/>
    <col min="776" max="776" width="10.125" style="117" customWidth="1"/>
    <col min="777" max="777" width="11.125" style="117" customWidth="1"/>
    <col min="778" max="778" width="14.625" style="117" customWidth="1"/>
    <col min="779" max="779" width="15.375" style="117" customWidth="1"/>
    <col min="780" max="780" width="14.5" style="117" customWidth="1"/>
    <col min="781" max="782" width="14.125" style="117" customWidth="1"/>
    <col min="783" max="783" width="15.25" style="117" customWidth="1"/>
    <col min="784" max="784" width="14.125" style="117" customWidth="1"/>
    <col min="785" max="786" width="9" style="117" hidden="1" customWidth="1"/>
    <col min="787" max="1023" width="9" style="117"/>
    <col min="1024" max="1024" width="37.5" style="117" customWidth="1"/>
    <col min="1025" max="1026" width="8.625" style="117" customWidth="1"/>
    <col min="1027" max="1027" width="12" style="117" customWidth="1"/>
    <col min="1028" max="1030" width="12.125" style="117" customWidth="1"/>
    <col min="1031" max="1031" width="55.5" style="117" customWidth="1"/>
    <col min="1032" max="1032" width="10.125" style="117" customWidth="1"/>
    <col min="1033" max="1033" width="11.125" style="117" customWidth="1"/>
    <col min="1034" max="1034" width="14.625" style="117" customWidth="1"/>
    <col min="1035" max="1035" width="15.375" style="117" customWidth="1"/>
    <col min="1036" max="1036" width="14.5" style="117" customWidth="1"/>
    <col min="1037" max="1038" width="14.125" style="117" customWidth="1"/>
    <col min="1039" max="1039" width="15.25" style="117" customWidth="1"/>
    <col min="1040" max="1040" width="14.125" style="117" customWidth="1"/>
    <col min="1041" max="1042" width="9" style="117" hidden="1" customWidth="1"/>
    <col min="1043" max="1279" width="9" style="117"/>
    <col min="1280" max="1280" width="37.5" style="117" customWidth="1"/>
    <col min="1281" max="1282" width="8.625" style="117" customWidth="1"/>
    <col min="1283" max="1283" width="12" style="117" customWidth="1"/>
    <col min="1284" max="1286" width="12.125" style="117" customWidth="1"/>
    <col min="1287" max="1287" width="55.5" style="117" customWidth="1"/>
    <col min="1288" max="1288" width="10.125" style="117" customWidth="1"/>
    <col min="1289" max="1289" width="11.125" style="117" customWidth="1"/>
    <col min="1290" max="1290" width="14.625" style="117" customWidth="1"/>
    <col min="1291" max="1291" width="15.375" style="117" customWidth="1"/>
    <col min="1292" max="1292" width="14.5" style="117" customWidth="1"/>
    <col min="1293" max="1294" width="14.125" style="117" customWidth="1"/>
    <col min="1295" max="1295" width="15.25" style="117" customWidth="1"/>
    <col min="1296" max="1296" width="14.125" style="117" customWidth="1"/>
    <col min="1297" max="1298" width="9" style="117" hidden="1" customWidth="1"/>
    <col min="1299" max="1535" width="9" style="117"/>
    <col min="1536" max="1536" width="37.5" style="117" customWidth="1"/>
    <col min="1537" max="1538" width="8.625" style="117" customWidth="1"/>
    <col min="1539" max="1539" width="12" style="117" customWidth="1"/>
    <col min="1540" max="1542" width="12.125" style="117" customWidth="1"/>
    <col min="1543" max="1543" width="55.5" style="117" customWidth="1"/>
    <col min="1544" max="1544" width="10.125" style="117" customWidth="1"/>
    <col min="1545" max="1545" width="11.125" style="117" customWidth="1"/>
    <col min="1546" max="1546" width="14.625" style="117" customWidth="1"/>
    <col min="1547" max="1547" width="15.375" style="117" customWidth="1"/>
    <col min="1548" max="1548" width="14.5" style="117" customWidth="1"/>
    <col min="1549" max="1550" width="14.125" style="117" customWidth="1"/>
    <col min="1551" max="1551" width="15.25" style="117" customWidth="1"/>
    <col min="1552" max="1552" width="14.125" style="117" customWidth="1"/>
    <col min="1553" max="1554" width="9" style="117" hidden="1" customWidth="1"/>
    <col min="1555" max="1791" width="9" style="117"/>
    <col min="1792" max="1792" width="37.5" style="117" customWidth="1"/>
    <col min="1793" max="1794" width="8.625" style="117" customWidth="1"/>
    <col min="1795" max="1795" width="12" style="117" customWidth="1"/>
    <col min="1796" max="1798" width="12.125" style="117" customWidth="1"/>
    <col min="1799" max="1799" width="55.5" style="117" customWidth="1"/>
    <col min="1800" max="1800" width="10.125" style="117" customWidth="1"/>
    <col min="1801" max="1801" width="11.125" style="117" customWidth="1"/>
    <col min="1802" max="1802" width="14.625" style="117" customWidth="1"/>
    <col min="1803" max="1803" width="15.375" style="117" customWidth="1"/>
    <col min="1804" max="1804" width="14.5" style="117" customWidth="1"/>
    <col min="1805" max="1806" width="14.125" style="117" customWidth="1"/>
    <col min="1807" max="1807" width="15.25" style="117" customWidth="1"/>
    <col min="1808" max="1808" width="14.125" style="117" customWidth="1"/>
    <col min="1809" max="1810" width="9" style="117" hidden="1" customWidth="1"/>
    <col min="1811" max="2047" width="9" style="117"/>
    <col min="2048" max="2048" width="37.5" style="117" customWidth="1"/>
    <col min="2049" max="2050" width="8.625" style="117" customWidth="1"/>
    <col min="2051" max="2051" width="12" style="117" customWidth="1"/>
    <col min="2052" max="2054" width="12.125" style="117" customWidth="1"/>
    <col min="2055" max="2055" width="55.5" style="117" customWidth="1"/>
    <col min="2056" max="2056" width="10.125" style="117" customWidth="1"/>
    <col min="2057" max="2057" width="11.125" style="117" customWidth="1"/>
    <col min="2058" max="2058" width="14.625" style="117" customWidth="1"/>
    <col min="2059" max="2059" width="15.375" style="117" customWidth="1"/>
    <col min="2060" max="2060" width="14.5" style="117" customWidth="1"/>
    <col min="2061" max="2062" width="14.125" style="117" customWidth="1"/>
    <col min="2063" max="2063" width="15.25" style="117" customWidth="1"/>
    <col min="2064" max="2064" width="14.125" style="117" customWidth="1"/>
    <col min="2065" max="2066" width="9" style="117" hidden="1" customWidth="1"/>
    <col min="2067" max="2303" width="9" style="117"/>
    <col min="2304" max="2304" width="37.5" style="117" customWidth="1"/>
    <col min="2305" max="2306" width="8.625" style="117" customWidth="1"/>
    <col min="2307" max="2307" width="12" style="117" customWidth="1"/>
    <col min="2308" max="2310" width="12.125" style="117" customWidth="1"/>
    <col min="2311" max="2311" width="55.5" style="117" customWidth="1"/>
    <col min="2312" max="2312" width="10.125" style="117" customWidth="1"/>
    <col min="2313" max="2313" width="11.125" style="117" customWidth="1"/>
    <col min="2314" max="2314" width="14.625" style="117" customWidth="1"/>
    <col min="2315" max="2315" width="15.375" style="117" customWidth="1"/>
    <col min="2316" max="2316" width="14.5" style="117" customWidth="1"/>
    <col min="2317" max="2318" width="14.125" style="117" customWidth="1"/>
    <col min="2319" max="2319" width="15.25" style="117" customWidth="1"/>
    <col min="2320" max="2320" width="14.125" style="117" customWidth="1"/>
    <col min="2321" max="2322" width="9" style="117" hidden="1" customWidth="1"/>
    <col min="2323" max="2559" width="9" style="117"/>
    <col min="2560" max="2560" width="37.5" style="117" customWidth="1"/>
    <col min="2561" max="2562" width="8.625" style="117" customWidth="1"/>
    <col min="2563" max="2563" width="12" style="117" customWidth="1"/>
    <col min="2564" max="2566" width="12.125" style="117" customWidth="1"/>
    <col min="2567" max="2567" width="55.5" style="117" customWidth="1"/>
    <col min="2568" max="2568" width="10.125" style="117" customWidth="1"/>
    <col min="2569" max="2569" width="11.125" style="117" customWidth="1"/>
    <col min="2570" max="2570" width="14.625" style="117" customWidth="1"/>
    <col min="2571" max="2571" width="15.375" style="117" customWidth="1"/>
    <col min="2572" max="2572" width="14.5" style="117" customWidth="1"/>
    <col min="2573" max="2574" width="14.125" style="117" customWidth="1"/>
    <col min="2575" max="2575" width="15.25" style="117" customWidth="1"/>
    <col min="2576" max="2576" width="14.125" style="117" customWidth="1"/>
    <col min="2577" max="2578" width="9" style="117" hidden="1" customWidth="1"/>
    <col min="2579" max="2815" width="9" style="117"/>
    <col min="2816" max="2816" width="37.5" style="117" customWidth="1"/>
    <col min="2817" max="2818" width="8.625" style="117" customWidth="1"/>
    <col min="2819" max="2819" width="12" style="117" customWidth="1"/>
    <col min="2820" max="2822" width="12.125" style="117" customWidth="1"/>
    <col min="2823" max="2823" width="55.5" style="117" customWidth="1"/>
    <col min="2824" max="2824" width="10.125" style="117" customWidth="1"/>
    <col min="2825" max="2825" width="11.125" style="117" customWidth="1"/>
    <col min="2826" max="2826" width="14.625" style="117" customWidth="1"/>
    <col min="2827" max="2827" width="15.375" style="117" customWidth="1"/>
    <col min="2828" max="2828" width="14.5" style="117" customWidth="1"/>
    <col min="2829" max="2830" width="14.125" style="117" customWidth="1"/>
    <col min="2831" max="2831" width="15.25" style="117" customWidth="1"/>
    <col min="2832" max="2832" width="14.125" style="117" customWidth="1"/>
    <col min="2833" max="2834" width="9" style="117" hidden="1" customWidth="1"/>
    <col min="2835" max="3071" width="9" style="117"/>
    <col min="3072" max="3072" width="37.5" style="117" customWidth="1"/>
    <col min="3073" max="3074" width="8.625" style="117" customWidth="1"/>
    <col min="3075" max="3075" width="12" style="117" customWidth="1"/>
    <col min="3076" max="3078" width="12.125" style="117" customWidth="1"/>
    <col min="3079" max="3079" width="55.5" style="117" customWidth="1"/>
    <col min="3080" max="3080" width="10.125" style="117" customWidth="1"/>
    <col min="3081" max="3081" width="11.125" style="117" customWidth="1"/>
    <col min="3082" max="3082" width="14.625" style="117" customWidth="1"/>
    <col min="3083" max="3083" width="15.375" style="117" customWidth="1"/>
    <col min="3084" max="3084" width="14.5" style="117" customWidth="1"/>
    <col min="3085" max="3086" width="14.125" style="117" customWidth="1"/>
    <col min="3087" max="3087" width="15.25" style="117" customWidth="1"/>
    <col min="3088" max="3088" width="14.125" style="117" customWidth="1"/>
    <col min="3089" max="3090" width="9" style="117" hidden="1" customWidth="1"/>
    <col min="3091" max="3327" width="9" style="117"/>
    <col min="3328" max="3328" width="37.5" style="117" customWidth="1"/>
    <col min="3329" max="3330" width="8.625" style="117" customWidth="1"/>
    <col min="3331" max="3331" width="12" style="117" customWidth="1"/>
    <col min="3332" max="3334" width="12.125" style="117" customWidth="1"/>
    <col min="3335" max="3335" width="55.5" style="117" customWidth="1"/>
    <col min="3336" max="3336" width="10.125" style="117" customWidth="1"/>
    <col min="3337" max="3337" width="11.125" style="117" customWidth="1"/>
    <col min="3338" max="3338" width="14.625" style="117" customWidth="1"/>
    <col min="3339" max="3339" width="15.375" style="117" customWidth="1"/>
    <col min="3340" max="3340" width="14.5" style="117" customWidth="1"/>
    <col min="3341" max="3342" width="14.125" style="117" customWidth="1"/>
    <col min="3343" max="3343" width="15.25" style="117" customWidth="1"/>
    <col min="3344" max="3344" width="14.125" style="117" customWidth="1"/>
    <col min="3345" max="3346" width="9" style="117" hidden="1" customWidth="1"/>
    <col min="3347" max="3583" width="9" style="117"/>
    <col min="3584" max="3584" width="37.5" style="117" customWidth="1"/>
    <col min="3585" max="3586" width="8.625" style="117" customWidth="1"/>
    <col min="3587" max="3587" width="12" style="117" customWidth="1"/>
    <col min="3588" max="3590" width="12.125" style="117" customWidth="1"/>
    <col min="3591" max="3591" width="55.5" style="117" customWidth="1"/>
    <col min="3592" max="3592" width="10.125" style="117" customWidth="1"/>
    <col min="3593" max="3593" width="11.125" style="117" customWidth="1"/>
    <col min="3594" max="3594" width="14.625" style="117" customWidth="1"/>
    <col min="3595" max="3595" width="15.375" style="117" customWidth="1"/>
    <col min="3596" max="3596" width="14.5" style="117" customWidth="1"/>
    <col min="3597" max="3598" width="14.125" style="117" customWidth="1"/>
    <col min="3599" max="3599" width="15.25" style="117" customWidth="1"/>
    <col min="3600" max="3600" width="14.125" style="117" customWidth="1"/>
    <col min="3601" max="3602" width="9" style="117" hidden="1" customWidth="1"/>
    <col min="3603" max="3839" width="9" style="117"/>
    <col min="3840" max="3840" width="37.5" style="117" customWidth="1"/>
    <col min="3841" max="3842" width="8.625" style="117" customWidth="1"/>
    <col min="3843" max="3843" width="12" style="117" customWidth="1"/>
    <col min="3844" max="3846" width="12.125" style="117" customWidth="1"/>
    <col min="3847" max="3847" width="55.5" style="117" customWidth="1"/>
    <col min="3848" max="3848" width="10.125" style="117" customWidth="1"/>
    <col min="3849" max="3849" width="11.125" style="117" customWidth="1"/>
    <col min="3850" max="3850" width="14.625" style="117" customWidth="1"/>
    <col min="3851" max="3851" width="15.375" style="117" customWidth="1"/>
    <col min="3852" max="3852" width="14.5" style="117" customWidth="1"/>
    <col min="3853" max="3854" width="14.125" style="117" customWidth="1"/>
    <col min="3855" max="3855" width="15.25" style="117" customWidth="1"/>
    <col min="3856" max="3856" width="14.125" style="117" customWidth="1"/>
    <col min="3857" max="3858" width="9" style="117" hidden="1" customWidth="1"/>
    <col min="3859" max="4095" width="9" style="117"/>
    <col min="4096" max="4096" width="37.5" style="117" customWidth="1"/>
    <col min="4097" max="4098" width="8.625" style="117" customWidth="1"/>
    <col min="4099" max="4099" width="12" style="117" customWidth="1"/>
    <col min="4100" max="4102" width="12.125" style="117" customWidth="1"/>
    <col min="4103" max="4103" width="55.5" style="117" customWidth="1"/>
    <col min="4104" max="4104" width="10.125" style="117" customWidth="1"/>
    <col min="4105" max="4105" width="11.125" style="117" customWidth="1"/>
    <col min="4106" max="4106" width="14.625" style="117" customWidth="1"/>
    <col min="4107" max="4107" width="15.375" style="117" customWidth="1"/>
    <col min="4108" max="4108" width="14.5" style="117" customWidth="1"/>
    <col min="4109" max="4110" width="14.125" style="117" customWidth="1"/>
    <col min="4111" max="4111" width="15.25" style="117" customWidth="1"/>
    <col min="4112" max="4112" width="14.125" style="117" customWidth="1"/>
    <col min="4113" max="4114" width="9" style="117" hidden="1" customWidth="1"/>
    <col min="4115" max="4351" width="9" style="117"/>
    <col min="4352" max="4352" width="37.5" style="117" customWidth="1"/>
    <col min="4353" max="4354" width="8.625" style="117" customWidth="1"/>
    <col min="4355" max="4355" width="12" style="117" customWidth="1"/>
    <col min="4356" max="4358" width="12.125" style="117" customWidth="1"/>
    <col min="4359" max="4359" width="55.5" style="117" customWidth="1"/>
    <col min="4360" max="4360" width="10.125" style="117" customWidth="1"/>
    <col min="4361" max="4361" width="11.125" style="117" customWidth="1"/>
    <col min="4362" max="4362" width="14.625" style="117" customWidth="1"/>
    <col min="4363" max="4363" width="15.375" style="117" customWidth="1"/>
    <col min="4364" max="4364" width="14.5" style="117" customWidth="1"/>
    <col min="4365" max="4366" width="14.125" style="117" customWidth="1"/>
    <col min="4367" max="4367" width="15.25" style="117" customWidth="1"/>
    <col min="4368" max="4368" width="14.125" style="117" customWidth="1"/>
    <col min="4369" max="4370" width="9" style="117" hidden="1" customWidth="1"/>
    <col min="4371" max="4607" width="9" style="117"/>
    <col min="4608" max="4608" width="37.5" style="117" customWidth="1"/>
    <col min="4609" max="4610" width="8.625" style="117" customWidth="1"/>
    <col min="4611" max="4611" width="12" style="117" customWidth="1"/>
    <col min="4612" max="4614" width="12.125" style="117" customWidth="1"/>
    <col min="4615" max="4615" width="55.5" style="117" customWidth="1"/>
    <col min="4616" max="4616" width="10.125" style="117" customWidth="1"/>
    <col min="4617" max="4617" width="11.125" style="117" customWidth="1"/>
    <col min="4618" max="4618" width="14.625" style="117" customWidth="1"/>
    <col min="4619" max="4619" width="15.375" style="117" customWidth="1"/>
    <col min="4620" max="4620" width="14.5" style="117" customWidth="1"/>
    <col min="4621" max="4622" width="14.125" style="117" customWidth="1"/>
    <col min="4623" max="4623" width="15.25" style="117" customWidth="1"/>
    <col min="4624" max="4624" width="14.125" style="117" customWidth="1"/>
    <col min="4625" max="4626" width="9" style="117" hidden="1" customWidth="1"/>
    <col min="4627" max="4863" width="9" style="117"/>
    <col min="4864" max="4864" width="37.5" style="117" customWidth="1"/>
    <col min="4865" max="4866" width="8.625" style="117" customWidth="1"/>
    <col min="4867" max="4867" width="12" style="117" customWidth="1"/>
    <col min="4868" max="4870" width="12.125" style="117" customWidth="1"/>
    <col min="4871" max="4871" width="55.5" style="117" customWidth="1"/>
    <col min="4872" max="4872" width="10.125" style="117" customWidth="1"/>
    <col min="4873" max="4873" width="11.125" style="117" customWidth="1"/>
    <col min="4874" max="4874" width="14.625" style="117" customWidth="1"/>
    <col min="4875" max="4875" width="15.375" style="117" customWidth="1"/>
    <col min="4876" max="4876" width="14.5" style="117" customWidth="1"/>
    <col min="4877" max="4878" width="14.125" style="117" customWidth="1"/>
    <col min="4879" max="4879" width="15.25" style="117" customWidth="1"/>
    <col min="4880" max="4880" width="14.125" style="117" customWidth="1"/>
    <col min="4881" max="4882" width="9" style="117" hidden="1" customWidth="1"/>
    <col min="4883" max="5119" width="9" style="117"/>
    <col min="5120" max="5120" width="37.5" style="117" customWidth="1"/>
    <col min="5121" max="5122" width="8.625" style="117" customWidth="1"/>
    <col min="5123" max="5123" width="12" style="117" customWidth="1"/>
    <col min="5124" max="5126" width="12.125" style="117" customWidth="1"/>
    <col min="5127" max="5127" width="55.5" style="117" customWidth="1"/>
    <col min="5128" max="5128" width="10.125" style="117" customWidth="1"/>
    <col min="5129" max="5129" width="11.125" style="117" customWidth="1"/>
    <col min="5130" max="5130" width="14.625" style="117" customWidth="1"/>
    <col min="5131" max="5131" width="15.375" style="117" customWidth="1"/>
    <col min="5132" max="5132" width="14.5" style="117" customWidth="1"/>
    <col min="5133" max="5134" width="14.125" style="117" customWidth="1"/>
    <col min="5135" max="5135" width="15.25" style="117" customWidth="1"/>
    <col min="5136" max="5136" width="14.125" style="117" customWidth="1"/>
    <col min="5137" max="5138" width="9" style="117" hidden="1" customWidth="1"/>
    <col min="5139" max="5375" width="9" style="117"/>
    <col min="5376" max="5376" width="37.5" style="117" customWidth="1"/>
    <col min="5377" max="5378" width="8.625" style="117" customWidth="1"/>
    <col min="5379" max="5379" width="12" style="117" customWidth="1"/>
    <col min="5380" max="5382" width="12.125" style="117" customWidth="1"/>
    <col min="5383" max="5383" width="55.5" style="117" customWidth="1"/>
    <col min="5384" max="5384" width="10.125" style="117" customWidth="1"/>
    <col min="5385" max="5385" width="11.125" style="117" customWidth="1"/>
    <col min="5386" max="5386" width="14.625" style="117" customWidth="1"/>
    <col min="5387" max="5387" width="15.375" style="117" customWidth="1"/>
    <col min="5388" max="5388" width="14.5" style="117" customWidth="1"/>
    <col min="5389" max="5390" width="14.125" style="117" customWidth="1"/>
    <col min="5391" max="5391" width="15.25" style="117" customWidth="1"/>
    <col min="5392" max="5392" width="14.125" style="117" customWidth="1"/>
    <col min="5393" max="5394" width="9" style="117" hidden="1" customWidth="1"/>
    <col min="5395" max="5631" width="9" style="117"/>
    <col min="5632" max="5632" width="37.5" style="117" customWidth="1"/>
    <col min="5633" max="5634" width="8.625" style="117" customWidth="1"/>
    <col min="5635" max="5635" width="12" style="117" customWidth="1"/>
    <col min="5636" max="5638" width="12.125" style="117" customWidth="1"/>
    <col min="5639" max="5639" width="55.5" style="117" customWidth="1"/>
    <col min="5640" max="5640" width="10.125" style="117" customWidth="1"/>
    <col min="5641" max="5641" width="11.125" style="117" customWidth="1"/>
    <col min="5642" max="5642" width="14.625" style="117" customWidth="1"/>
    <col min="5643" max="5643" width="15.375" style="117" customWidth="1"/>
    <col min="5644" max="5644" width="14.5" style="117" customWidth="1"/>
    <col min="5645" max="5646" width="14.125" style="117" customWidth="1"/>
    <col min="5647" max="5647" width="15.25" style="117" customWidth="1"/>
    <col min="5648" max="5648" width="14.125" style="117" customWidth="1"/>
    <col min="5649" max="5650" width="9" style="117" hidden="1" customWidth="1"/>
    <col min="5651" max="5887" width="9" style="117"/>
    <col min="5888" max="5888" width="37.5" style="117" customWidth="1"/>
    <col min="5889" max="5890" width="8.625" style="117" customWidth="1"/>
    <col min="5891" max="5891" width="12" style="117" customWidth="1"/>
    <col min="5892" max="5894" width="12.125" style="117" customWidth="1"/>
    <col min="5895" max="5895" width="55.5" style="117" customWidth="1"/>
    <col min="5896" max="5896" width="10.125" style="117" customWidth="1"/>
    <col min="5897" max="5897" width="11.125" style="117" customWidth="1"/>
    <col min="5898" max="5898" width="14.625" style="117" customWidth="1"/>
    <col min="5899" max="5899" width="15.375" style="117" customWidth="1"/>
    <col min="5900" max="5900" width="14.5" style="117" customWidth="1"/>
    <col min="5901" max="5902" width="14.125" style="117" customWidth="1"/>
    <col min="5903" max="5903" width="15.25" style="117" customWidth="1"/>
    <col min="5904" max="5904" width="14.125" style="117" customWidth="1"/>
    <col min="5905" max="5906" width="9" style="117" hidden="1" customWidth="1"/>
    <col min="5907" max="6143" width="9" style="117"/>
    <col min="6144" max="6144" width="37.5" style="117" customWidth="1"/>
    <col min="6145" max="6146" width="8.625" style="117" customWidth="1"/>
    <col min="6147" max="6147" width="12" style="117" customWidth="1"/>
    <col min="6148" max="6150" width="12.125" style="117" customWidth="1"/>
    <col min="6151" max="6151" width="55.5" style="117" customWidth="1"/>
    <col min="6152" max="6152" width="10.125" style="117" customWidth="1"/>
    <col min="6153" max="6153" width="11.125" style="117" customWidth="1"/>
    <col min="6154" max="6154" width="14.625" style="117" customWidth="1"/>
    <col min="6155" max="6155" width="15.375" style="117" customWidth="1"/>
    <col min="6156" max="6156" width="14.5" style="117" customWidth="1"/>
    <col min="6157" max="6158" width="14.125" style="117" customWidth="1"/>
    <col min="6159" max="6159" width="15.25" style="117" customWidth="1"/>
    <col min="6160" max="6160" width="14.125" style="117" customWidth="1"/>
    <col min="6161" max="6162" width="9" style="117" hidden="1" customWidth="1"/>
    <col min="6163" max="6399" width="9" style="117"/>
    <col min="6400" max="6400" width="37.5" style="117" customWidth="1"/>
    <col min="6401" max="6402" width="8.625" style="117" customWidth="1"/>
    <col min="6403" max="6403" width="12" style="117" customWidth="1"/>
    <col min="6404" max="6406" width="12.125" style="117" customWidth="1"/>
    <col min="6407" max="6407" width="55.5" style="117" customWidth="1"/>
    <col min="6408" max="6408" width="10.125" style="117" customWidth="1"/>
    <col min="6409" max="6409" width="11.125" style="117" customWidth="1"/>
    <col min="6410" max="6410" width="14.625" style="117" customWidth="1"/>
    <col min="6411" max="6411" width="15.375" style="117" customWidth="1"/>
    <col min="6412" max="6412" width="14.5" style="117" customWidth="1"/>
    <col min="6413" max="6414" width="14.125" style="117" customWidth="1"/>
    <col min="6415" max="6415" width="15.25" style="117" customWidth="1"/>
    <col min="6416" max="6416" width="14.125" style="117" customWidth="1"/>
    <col min="6417" max="6418" width="9" style="117" hidden="1" customWidth="1"/>
    <col min="6419" max="6655" width="9" style="117"/>
    <col min="6656" max="6656" width="37.5" style="117" customWidth="1"/>
    <col min="6657" max="6658" width="8.625" style="117" customWidth="1"/>
    <col min="6659" max="6659" width="12" style="117" customWidth="1"/>
    <col min="6660" max="6662" width="12.125" style="117" customWidth="1"/>
    <col min="6663" max="6663" width="55.5" style="117" customWidth="1"/>
    <col min="6664" max="6664" width="10.125" style="117" customWidth="1"/>
    <col min="6665" max="6665" width="11.125" style="117" customWidth="1"/>
    <col min="6666" max="6666" width="14.625" style="117" customWidth="1"/>
    <col min="6667" max="6667" width="15.375" style="117" customWidth="1"/>
    <col min="6668" max="6668" width="14.5" style="117" customWidth="1"/>
    <col min="6669" max="6670" width="14.125" style="117" customWidth="1"/>
    <col min="6671" max="6671" width="15.25" style="117" customWidth="1"/>
    <col min="6672" max="6672" width="14.125" style="117" customWidth="1"/>
    <col min="6673" max="6674" width="9" style="117" hidden="1" customWidth="1"/>
    <col min="6675" max="6911" width="9" style="117"/>
    <col min="6912" max="6912" width="37.5" style="117" customWidth="1"/>
    <col min="6913" max="6914" width="8.625" style="117" customWidth="1"/>
    <col min="6915" max="6915" width="12" style="117" customWidth="1"/>
    <col min="6916" max="6918" width="12.125" style="117" customWidth="1"/>
    <col min="6919" max="6919" width="55.5" style="117" customWidth="1"/>
    <col min="6920" max="6920" width="10.125" style="117" customWidth="1"/>
    <col min="6921" max="6921" width="11.125" style="117" customWidth="1"/>
    <col min="6922" max="6922" width="14.625" style="117" customWidth="1"/>
    <col min="6923" max="6923" width="15.375" style="117" customWidth="1"/>
    <col min="6924" max="6924" width="14.5" style="117" customWidth="1"/>
    <col min="6925" max="6926" width="14.125" style="117" customWidth="1"/>
    <col min="6927" max="6927" width="15.25" style="117" customWidth="1"/>
    <col min="6928" max="6928" width="14.125" style="117" customWidth="1"/>
    <col min="6929" max="6930" width="9" style="117" hidden="1" customWidth="1"/>
    <col min="6931" max="7167" width="9" style="117"/>
    <col min="7168" max="7168" width="37.5" style="117" customWidth="1"/>
    <col min="7169" max="7170" width="8.625" style="117" customWidth="1"/>
    <col min="7171" max="7171" width="12" style="117" customWidth="1"/>
    <col min="7172" max="7174" width="12.125" style="117" customWidth="1"/>
    <col min="7175" max="7175" width="55.5" style="117" customWidth="1"/>
    <col min="7176" max="7176" width="10.125" style="117" customWidth="1"/>
    <col min="7177" max="7177" width="11.125" style="117" customWidth="1"/>
    <col min="7178" max="7178" width="14.625" style="117" customWidth="1"/>
    <col min="7179" max="7179" width="15.375" style="117" customWidth="1"/>
    <col min="7180" max="7180" width="14.5" style="117" customWidth="1"/>
    <col min="7181" max="7182" width="14.125" style="117" customWidth="1"/>
    <col min="7183" max="7183" width="15.25" style="117" customWidth="1"/>
    <col min="7184" max="7184" width="14.125" style="117" customWidth="1"/>
    <col min="7185" max="7186" width="9" style="117" hidden="1" customWidth="1"/>
    <col min="7187" max="7423" width="9" style="117"/>
    <col min="7424" max="7424" width="37.5" style="117" customWidth="1"/>
    <col min="7425" max="7426" width="8.625" style="117" customWidth="1"/>
    <col min="7427" max="7427" width="12" style="117" customWidth="1"/>
    <col min="7428" max="7430" width="12.125" style="117" customWidth="1"/>
    <col min="7431" max="7431" width="55.5" style="117" customWidth="1"/>
    <col min="7432" max="7432" width="10.125" style="117" customWidth="1"/>
    <col min="7433" max="7433" width="11.125" style="117" customWidth="1"/>
    <col min="7434" max="7434" width="14.625" style="117" customWidth="1"/>
    <col min="7435" max="7435" width="15.375" style="117" customWidth="1"/>
    <col min="7436" max="7436" width="14.5" style="117" customWidth="1"/>
    <col min="7437" max="7438" width="14.125" style="117" customWidth="1"/>
    <col min="7439" max="7439" width="15.25" style="117" customWidth="1"/>
    <col min="7440" max="7440" width="14.125" style="117" customWidth="1"/>
    <col min="7441" max="7442" width="9" style="117" hidden="1" customWidth="1"/>
    <col min="7443" max="7679" width="9" style="117"/>
    <col min="7680" max="7680" width="37.5" style="117" customWidth="1"/>
    <col min="7681" max="7682" width="8.625" style="117" customWidth="1"/>
    <col min="7683" max="7683" width="12" style="117" customWidth="1"/>
    <col min="7684" max="7686" width="12.125" style="117" customWidth="1"/>
    <col min="7687" max="7687" width="55.5" style="117" customWidth="1"/>
    <col min="7688" max="7688" width="10.125" style="117" customWidth="1"/>
    <col min="7689" max="7689" width="11.125" style="117" customWidth="1"/>
    <col min="7690" max="7690" width="14.625" style="117" customWidth="1"/>
    <col min="7691" max="7691" width="15.375" style="117" customWidth="1"/>
    <col min="7692" max="7692" width="14.5" style="117" customWidth="1"/>
    <col min="7693" max="7694" width="14.125" style="117" customWidth="1"/>
    <col min="7695" max="7695" width="15.25" style="117" customWidth="1"/>
    <col min="7696" max="7696" width="14.125" style="117" customWidth="1"/>
    <col min="7697" max="7698" width="9" style="117" hidden="1" customWidth="1"/>
    <col min="7699" max="7935" width="9" style="117"/>
    <col min="7936" max="7936" width="37.5" style="117" customWidth="1"/>
    <col min="7937" max="7938" width="8.625" style="117" customWidth="1"/>
    <col min="7939" max="7939" width="12" style="117" customWidth="1"/>
    <col min="7940" max="7942" width="12.125" style="117" customWidth="1"/>
    <col min="7943" max="7943" width="55.5" style="117" customWidth="1"/>
    <col min="7944" max="7944" width="10.125" style="117" customWidth="1"/>
    <col min="7945" max="7945" width="11.125" style="117" customWidth="1"/>
    <col min="7946" max="7946" width="14.625" style="117" customWidth="1"/>
    <col min="7947" max="7947" width="15.375" style="117" customWidth="1"/>
    <col min="7948" max="7948" width="14.5" style="117" customWidth="1"/>
    <col min="7949" max="7950" width="14.125" style="117" customWidth="1"/>
    <col min="7951" max="7951" width="15.25" style="117" customWidth="1"/>
    <col min="7952" max="7952" width="14.125" style="117" customWidth="1"/>
    <col min="7953" max="7954" width="9" style="117" hidden="1" customWidth="1"/>
    <col min="7955" max="8191" width="9" style="117"/>
    <col min="8192" max="8192" width="37.5" style="117" customWidth="1"/>
    <col min="8193" max="8194" width="8.625" style="117" customWidth="1"/>
    <col min="8195" max="8195" width="12" style="117" customWidth="1"/>
    <col min="8196" max="8198" width="12.125" style="117" customWidth="1"/>
    <col min="8199" max="8199" width="55.5" style="117" customWidth="1"/>
    <col min="8200" max="8200" width="10.125" style="117" customWidth="1"/>
    <col min="8201" max="8201" width="11.125" style="117" customWidth="1"/>
    <col min="8202" max="8202" width="14.625" style="117" customWidth="1"/>
    <col min="8203" max="8203" width="15.375" style="117" customWidth="1"/>
    <col min="8204" max="8204" width="14.5" style="117" customWidth="1"/>
    <col min="8205" max="8206" width="14.125" style="117" customWidth="1"/>
    <col min="8207" max="8207" width="15.25" style="117" customWidth="1"/>
    <col min="8208" max="8208" width="14.125" style="117" customWidth="1"/>
    <col min="8209" max="8210" width="9" style="117" hidden="1" customWidth="1"/>
    <col min="8211" max="8447" width="9" style="117"/>
    <col min="8448" max="8448" width="37.5" style="117" customWidth="1"/>
    <col min="8449" max="8450" width="8.625" style="117" customWidth="1"/>
    <col min="8451" max="8451" width="12" style="117" customWidth="1"/>
    <col min="8452" max="8454" width="12.125" style="117" customWidth="1"/>
    <col min="8455" max="8455" width="55.5" style="117" customWidth="1"/>
    <col min="8456" max="8456" width="10.125" style="117" customWidth="1"/>
    <col min="8457" max="8457" width="11.125" style="117" customWidth="1"/>
    <col min="8458" max="8458" width="14.625" style="117" customWidth="1"/>
    <col min="8459" max="8459" width="15.375" style="117" customWidth="1"/>
    <col min="8460" max="8460" width="14.5" style="117" customWidth="1"/>
    <col min="8461" max="8462" width="14.125" style="117" customWidth="1"/>
    <col min="8463" max="8463" width="15.25" style="117" customWidth="1"/>
    <col min="8464" max="8464" width="14.125" style="117" customWidth="1"/>
    <col min="8465" max="8466" width="9" style="117" hidden="1" customWidth="1"/>
    <col min="8467" max="8703" width="9" style="117"/>
    <col min="8704" max="8704" width="37.5" style="117" customWidth="1"/>
    <col min="8705" max="8706" width="8.625" style="117" customWidth="1"/>
    <col min="8707" max="8707" width="12" style="117" customWidth="1"/>
    <col min="8708" max="8710" width="12.125" style="117" customWidth="1"/>
    <col min="8711" max="8711" width="55.5" style="117" customWidth="1"/>
    <col min="8712" max="8712" width="10.125" style="117" customWidth="1"/>
    <col min="8713" max="8713" width="11.125" style="117" customWidth="1"/>
    <col min="8714" max="8714" width="14.625" style="117" customWidth="1"/>
    <col min="8715" max="8715" width="15.375" style="117" customWidth="1"/>
    <col min="8716" max="8716" width="14.5" style="117" customWidth="1"/>
    <col min="8717" max="8718" width="14.125" style="117" customWidth="1"/>
    <col min="8719" max="8719" width="15.25" style="117" customWidth="1"/>
    <col min="8720" max="8720" width="14.125" style="117" customWidth="1"/>
    <col min="8721" max="8722" width="9" style="117" hidden="1" customWidth="1"/>
    <col min="8723" max="8959" width="9" style="117"/>
    <col min="8960" max="8960" width="37.5" style="117" customWidth="1"/>
    <col min="8961" max="8962" width="8.625" style="117" customWidth="1"/>
    <col min="8963" max="8963" width="12" style="117" customWidth="1"/>
    <col min="8964" max="8966" width="12.125" style="117" customWidth="1"/>
    <col min="8967" max="8967" width="55.5" style="117" customWidth="1"/>
    <col min="8968" max="8968" width="10.125" style="117" customWidth="1"/>
    <col min="8969" max="8969" width="11.125" style="117" customWidth="1"/>
    <col min="8970" max="8970" width="14.625" style="117" customWidth="1"/>
    <col min="8971" max="8971" width="15.375" style="117" customWidth="1"/>
    <col min="8972" max="8972" width="14.5" style="117" customWidth="1"/>
    <col min="8973" max="8974" width="14.125" style="117" customWidth="1"/>
    <col min="8975" max="8975" width="15.25" style="117" customWidth="1"/>
    <col min="8976" max="8976" width="14.125" style="117" customWidth="1"/>
    <col min="8977" max="8978" width="9" style="117" hidden="1" customWidth="1"/>
    <col min="8979" max="9215" width="9" style="117"/>
    <col min="9216" max="9216" width="37.5" style="117" customWidth="1"/>
    <col min="9217" max="9218" width="8.625" style="117" customWidth="1"/>
    <col min="9219" max="9219" width="12" style="117" customWidth="1"/>
    <col min="9220" max="9222" width="12.125" style="117" customWidth="1"/>
    <col min="9223" max="9223" width="55.5" style="117" customWidth="1"/>
    <col min="9224" max="9224" width="10.125" style="117" customWidth="1"/>
    <col min="9225" max="9225" width="11.125" style="117" customWidth="1"/>
    <col min="9226" max="9226" width="14.625" style="117" customWidth="1"/>
    <col min="9227" max="9227" width="15.375" style="117" customWidth="1"/>
    <col min="9228" max="9228" width="14.5" style="117" customWidth="1"/>
    <col min="9229" max="9230" width="14.125" style="117" customWidth="1"/>
    <col min="9231" max="9231" width="15.25" style="117" customWidth="1"/>
    <col min="9232" max="9232" width="14.125" style="117" customWidth="1"/>
    <col min="9233" max="9234" width="9" style="117" hidden="1" customWidth="1"/>
    <col min="9235" max="9471" width="9" style="117"/>
    <col min="9472" max="9472" width="37.5" style="117" customWidth="1"/>
    <col min="9473" max="9474" width="8.625" style="117" customWidth="1"/>
    <col min="9475" max="9475" width="12" style="117" customWidth="1"/>
    <col min="9476" max="9478" width="12.125" style="117" customWidth="1"/>
    <col min="9479" max="9479" width="55.5" style="117" customWidth="1"/>
    <col min="9480" max="9480" width="10.125" style="117" customWidth="1"/>
    <col min="9481" max="9481" width="11.125" style="117" customWidth="1"/>
    <col min="9482" max="9482" width="14.625" style="117" customWidth="1"/>
    <col min="9483" max="9483" width="15.375" style="117" customWidth="1"/>
    <col min="9484" max="9484" width="14.5" style="117" customWidth="1"/>
    <col min="9485" max="9486" width="14.125" style="117" customWidth="1"/>
    <col min="9487" max="9487" width="15.25" style="117" customWidth="1"/>
    <col min="9488" max="9488" width="14.125" style="117" customWidth="1"/>
    <col min="9489" max="9490" width="9" style="117" hidden="1" customWidth="1"/>
    <col min="9491" max="9727" width="9" style="117"/>
    <col min="9728" max="9728" width="37.5" style="117" customWidth="1"/>
    <col min="9729" max="9730" width="8.625" style="117" customWidth="1"/>
    <col min="9731" max="9731" width="12" style="117" customWidth="1"/>
    <col min="9732" max="9734" width="12.125" style="117" customWidth="1"/>
    <col min="9735" max="9735" width="55.5" style="117" customWidth="1"/>
    <col min="9736" max="9736" width="10.125" style="117" customWidth="1"/>
    <col min="9737" max="9737" width="11.125" style="117" customWidth="1"/>
    <col min="9738" max="9738" width="14.625" style="117" customWidth="1"/>
    <col min="9739" max="9739" width="15.375" style="117" customWidth="1"/>
    <col min="9740" max="9740" width="14.5" style="117" customWidth="1"/>
    <col min="9741" max="9742" width="14.125" style="117" customWidth="1"/>
    <col min="9743" max="9743" width="15.25" style="117" customWidth="1"/>
    <col min="9744" max="9744" width="14.125" style="117" customWidth="1"/>
    <col min="9745" max="9746" width="9" style="117" hidden="1" customWidth="1"/>
    <col min="9747" max="9983" width="9" style="117"/>
    <col min="9984" max="9984" width="37.5" style="117" customWidth="1"/>
    <col min="9985" max="9986" width="8.625" style="117" customWidth="1"/>
    <col min="9987" max="9987" width="12" style="117" customWidth="1"/>
    <col min="9988" max="9990" width="12.125" style="117" customWidth="1"/>
    <col min="9991" max="9991" width="55.5" style="117" customWidth="1"/>
    <col min="9992" max="9992" width="10.125" style="117" customWidth="1"/>
    <col min="9993" max="9993" width="11.125" style="117" customWidth="1"/>
    <col min="9994" max="9994" width="14.625" style="117" customWidth="1"/>
    <col min="9995" max="9995" width="15.375" style="117" customWidth="1"/>
    <col min="9996" max="9996" width="14.5" style="117" customWidth="1"/>
    <col min="9997" max="9998" width="14.125" style="117" customWidth="1"/>
    <col min="9999" max="9999" width="15.25" style="117" customWidth="1"/>
    <col min="10000" max="10000" width="14.125" style="117" customWidth="1"/>
    <col min="10001" max="10002" width="9" style="117" hidden="1" customWidth="1"/>
    <col min="10003" max="10239" width="9" style="117"/>
    <col min="10240" max="10240" width="37.5" style="117" customWidth="1"/>
    <col min="10241" max="10242" width="8.625" style="117" customWidth="1"/>
    <col min="10243" max="10243" width="12" style="117" customWidth="1"/>
    <col min="10244" max="10246" width="12.125" style="117" customWidth="1"/>
    <col min="10247" max="10247" width="55.5" style="117" customWidth="1"/>
    <col min="10248" max="10248" width="10.125" style="117" customWidth="1"/>
    <col min="10249" max="10249" width="11.125" style="117" customWidth="1"/>
    <col min="10250" max="10250" width="14.625" style="117" customWidth="1"/>
    <col min="10251" max="10251" width="15.375" style="117" customWidth="1"/>
    <col min="10252" max="10252" width="14.5" style="117" customWidth="1"/>
    <col min="10253" max="10254" width="14.125" style="117" customWidth="1"/>
    <col min="10255" max="10255" width="15.25" style="117" customWidth="1"/>
    <col min="10256" max="10256" width="14.125" style="117" customWidth="1"/>
    <col min="10257" max="10258" width="9" style="117" hidden="1" customWidth="1"/>
    <col min="10259" max="10495" width="9" style="117"/>
    <col min="10496" max="10496" width="37.5" style="117" customWidth="1"/>
    <col min="10497" max="10498" width="8.625" style="117" customWidth="1"/>
    <col min="10499" max="10499" width="12" style="117" customWidth="1"/>
    <col min="10500" max="10502" width="12.125" style="117" customWidth="1"/>
    <col min="10503" max="10503" width="55.5" style="117" customWidth="1"/>
    <col min="10504" max="10504" width="10.125" style="117" customWidth="1"/>
    <col min="10505" max="10505" width="11.125" style="117" customWidth="1"/>
    <col min="10506" max="10506" width="14.625" style="117" customWidth="1"/>
    <col min="10507" max="10507" width="15.375" style="117" customWidth="1"/>
    <col min="10508" max="10508" width="14.5" style="117" customWidth="1"/>
    <col min="10509" max="10510" width="14.125" style="117" customWidth="1"/>
    <col min="10511" max="10511" width="15.25" style="117" customWidth="1"/>
    <col min="10512" max="10512" width="14.125" style="117" customWidth="1"/>
    <col min="10513" max="10514" width="9" style="117" hidden="1" customWidth="1"/>
    <col min="10515" max="10751" width="9" style="117"/>
    <col min="10752" max="10752" width="37.5" style="117" customWidth="1"/>
    <col min="10753" max="10754" width="8.625" style="117" customWidth="1"/>
    <col min="10755" max="10755" width="12" style="117" customWidth="1"/>
    <col min="10756" max="10758" width="12.125" style="117" customWidth="1"/>
    <col min="10759" max="10759" width="55.5" style="117" customWidth="1"/>
    <col min="10760" max="10760" width="10.125" style="117" customWidth="1"/>
    <col min="10761" max="10761" width="11.125" style="117" customWidth="1"/>
    <col min="10762" max="10762" width="14.625" style="117" customWidth="1"/>
    <col min="10763" max="10763" width="15.375" style="117" customWidth="1"/>
    <col min="10764" max="10764" width="14.5" style="117" customWidth="1"/>
    <col min="10765" max="10766" width="14.125" style="117" customWidth="1"/>
    <col min="10767" max="10767" width="15.25" style="117" customWidth="1"/>
    <col min="10768" max="10768" width="14.125" style="117" customWidth="1"/>
    <col min="10769" max="10770" width="9" style="117" hidden="1" customWidth="1"/>
    <col min="10771" max="11007" width="9" style="117"/>
    <col min="11008" max="11008" width="37.5" style="117" customWidth="1"/>
    <col min="11009" max="11010" width="8.625" style="117" customWidth="1"/>
    <col min="11011" max="11011" width="12" style="117" customWidth="1"/>
    <col min="11012" max="11014" width="12.125" style="117" customWidth="1"/>
    <col min="11015" max="11015" width="55.5" style="117" customWidth="1"/>
    <col min="11016" max="11016" width="10.125" style="117" customWidth="1"/>
    <col min="11017" max="11017" width="11.125" style="117" customWidth="1"/>
    <col min="11018" max="11018" width="14.625" style="117" customWidth="1"/>
    <col min="11019" max="11019" width="15.375" style="117" customWidth="1"/>
    <col min="11020" max="11020" width="14.5" style="117" customWidth="1"/>
    <col min="11021" max="11022" width="14.125" style="117" customWidth="1"/>
    <col min="11023" max="11023" width="15.25" style="117" customWidth="1"/>
    <col min="11024" max="11024" width="14.125" style="117" customWidth="1"/>
    <col min="11025" max="11026" width="9" style="117" hidden="1" customWidth="1"/>
    <col min="11027" max="11263" width="9" style="117"/>
    <col min="11264" max="11264" width="37.5" style="117" customWidth="1"/>
    <col min="11265" max="11266" width="8.625" style="117" customWidth="1"/>
    <col min="11267" max="11267" width="12" style="117" customWidth="1"/>
    <col min="11268" max="11270" width="12.125" style="117" customWidth="1"/>
    <col min="11271" max="11271" width="55.5" style="117" customWidth="1"/>
    <col min="11272" max="11272" width="10.125" style="117" customWidth="1"/>
    <col min="11273" max="11273" width="11.125" style="117" customWidth="1"/>
    <col min="11274" max="11274" width="14.625" style="117" customWidth="1"/>
    <col min="11275" max="11275" width="15.375" style="117" customWidth="1"/>
    <col min="11276" max="11276" width="14.5" style="117" customWidth="1"/>
    <col min="11277" max="11278" width="14.125" style="117" customWidth="1"/>
    <col min="11279" max="11279" width="15.25" style="117" customWidth="1"/>
    <col min="11280" max="11280" width="14.125" style="117" customWidth="1"/>
    <col min="11281" max="11282" width="9" style="117" hidden="1" customWidth="1"/>
    <col min="11283" max="11519" width="9" style="117"/>
    <col min="11520" max="11520" width="37.5" style="117" customWidth="1"/>
    <col min="11521" max="11522" width="8.625" style="117" customWidth="1"/>
    <col min="11523" max="11523" width="12" style="117" customWidth="1"/>
    <col min="11524" max="11526" width="12.125" style="117" customWidth="1"/>
    <col min="11527" max="11527" width="55.5" style="117" customWidth="1"/>
    <col min="11528" max="11528" width="10.125" style="117" customWidth="1"/>
    <col min="11529" max="11529" width="11.125" style="117" customWidth="1"/>
    <col min="11530" max="11530" width="14.625" style="117" customWidth="1"/>
    <col min="11531" max="11531" width="15.375" style="117" customWidth="1"/>
    <col min="11532" max="11532" width="14.5" style="117" customWidth="1"/>
    <col min="11533" max="11534" width="14.125" style="117" customWidth="1"/>
    <col min="11535" max="11535" width="15.25" style="117" customWidth="1"/>
    <col min="11536" max="11536" width="14.125" style="117" customWidth="1"/>
    <col min="11537" max="11538" width="9" style="117" hidden="1" customWidth="1"/>
    <col min="11539" max="11775" width="9" style="117"/>
    <col min="11776" max="11776" width="37.5" style="117" customWidth="1"/>
    <col min="11777" max="11778" width="8.625" style="117" customWidth="1"/>
    <col min="11779" max="11779" width="12" style="117" customWidth="1"/>
    <col min="11780" max="11782" width="12.125" style="117" customWidth="1"/>
    <col min="11783" max="11783" width="55.5" style="117" customWidth="1"/>
    <col min="11784" max="11784" width="10.125" style="117" customWidth="1"/>
    <col min="11785" max="11785" width="11.125" style="117" customWidth="1"/>
    <col min="11786" max="11786" width="14.625" style="117" customWidth="1"/>
    <col min="11787" max="11787" width="15.375" style="117" customWidth="1"/>
    <col min="11788" max="11788" width="14.5" style="117" customWidth="1"/>
    <col min="11789" max="11790" width="14.125" style="117" customWidth="1"/>
    <col min="11791" max="11791" width="15.25" style="117" customWidth="1"/>
    <col min="11792" max="11792" width="14.125" style="117" customWidth="1"/>
    <col min="11793" max="11794" width="9" style="117" hidden="1" customWidth="1"/>
    <col min="11795" max="12031" width="9" style="117"/>
    <col min="12032" max="12032" width="37.5" style="117" customWidth="1"/>
    <col min="12033" max="12034" width="8.625" style="117" customWidth="1"/>
    <col min="12035" max="12035" width="12" style="117" customWidth="1"/>
    <col min="12036" max="12038" width="12.125" style="117" customWidth="1"/>
    <col min="12039" max="12039" width="55.5" style="117" customWidth="1"/>
    <col min="12040" max="12040" width="10.125" style="117" customWidth="1"/>
    <col min="12041" max="12041" width="11.125" style="117" customWidth="1"/>
    <col min="12042" max="12042" width="14.625" style="117" customWidth="1"/>
    <col min="12043" max="12043" width="15.375" style="117" customWidth="1"/>
    <col min="12044" max="12044" width="14.5" style="117" customWidth="1"/>
    <col min="12045" max="12046" width="14.125" style="117" customWidth="1"/>
    <col min="12047" max="12047" width="15.25" style="117" customWidth="1"/>
    <col min="12048" max="12048" width="14.125" style="117" customWidth="1"/>
    <col min="12049" max="12050" width="9" style="117" hidden="1" customWidth="1"/>
    <col min="12051" max="12287" width="9" style="117"/>
    <col min="12288" max="12288" width="37.5" style="117" customWidth="1"/>
    <col min="12289" max="12290" width="8.625" style="117" customWidth="1"/>
    <col min="12291" max="12291" width="12" style="117" customWidth="1"/>
    <col min="12292" max="12294" width="12.125" style="117" customWidth="1"/>
    <col min="12295" max="12295" width="55.5" style="117" customWidth="1"/>
    <col min="12296" max="12296" width="10.125" style="117" customWidth="1"/>
    <col min="12297" max="12297" width="11.125" style="117" customWidth="1"/>
    <col min="12298" max="12298" width="14.625" style="117" customWidth="1"/>
    <col min="12299" max="12299" width="15.375" style="117" customWidth="1"/>
    <col min="12300" max="12300" width="14.5" style="117" customWidth="1"/>
    <col min="12301" max="12302" width="14.125" style="117" customWidth="1"/>
    <col min="12303" max="12303" width="15.25" style="117" customWidth="1"/>
    <col min="12304" max="12304" width="14.125" style="117" customWidth="1"/>
    <col min="12305" max="12306" width="9" style="117" hidden="1" customWidth="1"/>
    <col min="12307" max="12543" width="9" style="117"/>
    <col min="12544" max="12544" width="37.5" style="117" customWidth="1"/>
    <col min="12545" max="12546" width="8.625" style="117" customWidth="1"/>
    <col min="12547" max="12547" width="12" style="117" customWidth="1"/>
    <col min="12548" max="12550" width="12.125" style="117" customWidth="1"/>
    <col min="12551" max="12551" width="55.5" style="117" customWidth="1"/>
    <col min="12552" max="12552" width="10.125" style="117" customWidth="1"/>
    <col min="12553" max="12553" width="11.125" style="117" customWidth="1"/>
    <col min="12554" max="12554" width="14.625" style="117" customWidth="1"/>
    <col min="12555" max="12555" width="15.375" style="117" customWidth="1"/>
    <col min="12556" max="12556" width="14.5" style="117" customWidth="1"/>
    <col min="12557" max="12558" width="14.125" style="117" customWidth="1"/>
    <col min="12559" max="12559" width="15.25" style="117" customWidth="1"/>
    <col min="12560" max="12560" width="14.125" style="117" customWidth="1"/>
    <col min="12561" max="12562" width="9" style="117" hidden="1" customWidth="1"/>
    <col min="12563" max="12799" width="9" style="117"/>
    <col min="12800" max="12800" width="37.5" style="117" customWidth="1"/>
    <col min="12801" max="12802" width="8.625" style="117" customWidth="1"/>
    <col min="12803" max="12803" width="12" style="117" customWidth="1"/>
    <col min="12804" max="12806" width="12.125" style="117" customWidth="1"/>
    <col min="12807" max="12807" width="55.5" style="117" customWidth="1"/>
    <col min="12808" max="12808" width="10.125" style="117" customWidth="1"/>
    <col min="12809" max="12809" width="11.125" style="117" customWidth="1"/>
    <col min="12810" max="12810" width="14.625" style="117" customWidth="1"/>
    <col min="12811" max="12811" width="15.375" style="117" customWidth="1"/>
    <col min="12812" max="12812" width="14.5" style="117" customWidth="1"/>
    <col min="12813" max="12814" width="14.125" style="117" customWidth="1"/>
    <col min="12815" max="12815" width="15.25" style="117" customWidth="1"/>
    <col min="12816" max="12816" width="14.125" style="117" customWidth="1"/>
    <col min="12817" max="12818" width="9" style="117" hidden="1" customWidth="1"/>
    <col min="12819" max="13055" width="9" style="117"/>
    <col min="13056" max="13056" width="37.5" style="117" customWidth="1"/>
    <col min="13057" max="13058" width="8.625" style="117" customWidth="1"/>
    <col min="13059" max="13059" width="12" style="117" customWidth="1"/>
    <col min="13060" max="13062" width="12.125" style="117" customWidth="1"/>
    <col min="13063" max="13063" width="55.5" style="117" customWidth="1"/>
    <col min="13064" max="13064" width="10.125" style="117" customWidth="1"/>
    <col min="13065" max="13065" width="11.125" style="117" customWidth="1"/>
    <col min="13066" max="13066" width="14.625" style="117" customWidth="1"/>
    <col min="13067" max="13067" width="15.375" style="117" customWidth="1"/>
    <col min="13068" max="13068" width="14.5" style="117" customWidth="1"/>
    <col min="13069" max="13070" width="14.125" style="117" customWidth="1"/>
    <col min="13071" max="13071" width="15.25" style="117" customWidth="1"/>
    <col min="13072" max="13072" width="14.125" style="117" customWidth="1"/>
    <col min="13073" max="13074" width="9" style="117" hidden="1" customWidth="1"/>
    <col min="13075" max="13311" width="9" style="117"/>
    <col min="13312" max="13312" width="37.5" style="117" customWidth="1"/>
    <col min="13313" max="13314" width="8.625" style="117" customWidth="1"/>
    <col min="13315" max="13315" width="12" style="117" customWidth="1"/>
    <col min="13316" max="13318" width="12.125" style="117" customWidth="1"/>
    <col min="13319" max="13319" width="55.5" style="117" customWidth="1"/>
    <col min="13320" max="13320" width="10.125" style="117" customWidth="1"/>
    <col min="13321" max="13321" width="11.125" style="117" customWidth="1"/>
    <col min="13322" max="13322" width="14.625" style="117" customWidth="1"/>
    <col min="13323" max="13323" width="15.375" style="117" customWidth="1"/>
    <col min="13324" max="13324" width="14.5" style="117" customWidth="1"/>
    <col min="13325" max="13326" width="14.125" style="117" customWidth="1"/>
    <col min="13327" max="13327" width="15.25" style="117" customWidth="1"/>
    <col min="13328" max="13328" width="14.125" style="117" customWidth="1"/>
    <col min="13329" max="13330" width="9" style="117" hidden="1" customWidth="1"/>
    <col min="13331" max="13567" width="9" style="117"/>
    <col min="13568" max="13568" width="37.5" style="117" customWidth="1"/>
    <col min="13569" max="13570" width="8.625" style="117" customWidth="1"/>
    <col min="13571" max="13571" width="12" style="117" customWidth="1"/>
    <col min="13572" max="13574" width="12.125" style="117" customWidth="1"/>
    <col min="13575" max="13575" width="55.5" style="117" customWidth="1"/>
    <col min="13576" max="13576" width="10.125" style="117" customWidth="1"/>
    <col min="13577" max="13577" width="11.125" style="117" customWidth="1"/>
    <col min="13578" max="13578" width="14.625" style="117" customWidth="1"/>
    <col min="13579" max="13579" width="15.375" style="117" customWidth="1"/>
    <col min="13580" max="13580" width="14.5" style="117" customWidth="1"/>
    <col min="13581" max="13582" width="14.125" style="117" customWidth="1"/>
    <col min="13583" max="13583" width="15.25" style="117" customWidth="1"/>
    <col min="13584" max="13584" width="14.125" style="117" customWidth="1"/>
    <col min="13585" max="13586" width="9" style="117" hidden="1" customWidth="1"/>
    <col min="13587" max="13823" width="9" style="117"/>
    <col min="13824" max="13824" width="37.5" style="117" customWidth="1"/>
    <col min="13825" max="13826" width="8.625" style="117" customWidth="1"/>
    <col min="13827" max="13827" width="12" style="117" customWidth="1"/>
    <col min="13828" max="13830" width="12.125" style="117" customWidth="1"/>
    <col min="13831" max="13831" width="55.5" style="117" customWidth="1"/>
    <col min="13832" max="13832" width="10.125" style="117" customWidth="1"/>
    <col min="13833" max="13833" width="11.125" style="117" customWidth="1"/>
    <col min="13834" max="13834" width="14.625" style="117" customWidth="1"/>
    <col min="13835" max="13835" width="15.375" style="117" customWidth="1"/>
    <col min="13836" max="13836" width="14.5" style="117" customWidth="1"/>
    <col min="13837" max="13838" width="14.125" style="117" customWidth="1"/>
    <col min="13839" max="13839" width="15.25" style="117" customWidth="1"/>
    <col min="13840" max="13840" width="14.125" style="117" customWidth="1"/>
    <col min="13841" max="13842" width="9" style="117" hidden="1" customWidth="1"/>
    <col min="13843" max="14079" width="9" style="117"/>
    <col min="14080" max="14080" width="37.5" style="117" customWidth="1"/>
    <col min="14081" max="14082" width="8.625" style="117" customWidth="1"/>
    <col min="14083" max="14083" width="12" style="117" customWidth="1"/>
    <col min="14084" max="14086" width="12.125" style="117" customWidth="1"/>
    <col min="14087" max="14087" width="55.5" style="117" customWidth="1"/>
    <col min="14088" max="14088" width="10.125" style="117" customWidth="1"/>
    <col min="14089" max="14089" width="11.125" style="117" customWidth="1"/>
    <col min="14090" max="14090" width="14.625" style="117" customWidth="1"/>
    <col min="14091" max="14091" width="15.375" style="117" customWidth="1"/>
    <col min="14092" max="14092" width="14.5" style="117" customWidth="1"/>
    <col min="14093" max="14094" width="14.125" style="117" customWidth="1"/>
    <col min="14095" max="14095" width="15.25" style="117" customWidth="1"/>
    <col min="14096" max="14096" width="14.125" style="117" customWidth="1"/>
    <col min="14097" max="14098" width="9" style="117" hidden="1" customWidth="1"/>
    <col min="14099" max="14335" width="9" style="117"/>
    <col min="14336" max="14336" width="37.5" style="117" customWidth="1"/>
    <col min="14337" max="14338" width="8.625" style="117" customWidth="1"/>
    <col min="14339" max="14339" width="12" style="117" customWidth="1"/>
    <col min="14340" max="14342" width="12.125" style="117" customWidth="1"/>
    <col min="14343" max="14343" width="55.5" style="117" customWidth="1"/>
    <col min="14344" max="14344" width="10.125" style="117" customWidth="1"/>
    <col min="14345" max="14345" width="11.125" style="117" customWidth="1"/>
    <col min="14346" max="14346" width="14.625" style="117" customWidth="1"/>
    <col min="14347" max="14347" width="15.375" style="117" customWidth="1"/>
    <col min="14348" max="14348" width="14.5" style="117" customWidth="1"/>
    <col min="14349" max="14350" width="14.125" style="117" customWidth="1"/>
    <col min="14351" max="14351" width="15.25" style="117" customWidth="1"/>
    <col min="14352" max="14352" width="14.125" style="117" customWidth="1"/>
    <col min="14353" max="14354" width="9" style="117" hidden="1" customWidth="1"/>
    <col min="14355" max="14591" width="9" style="117"/>
    <col min="14592" max="14592" width="37.5" style="117" customWidth="1"/>
    <col min="14593" max="14594" width="8.625" style="117" customWidth="1"/>
    <col min="14595" max="14595" width="12" style="117" customWidth="1"/>
    <col min="14596" max="14598" width="12.125" style="117" customWidth="1"/>
    <col min="14599" max="14599" width="55.5" style="117" customWidth="1"/>
    <col min="14600" max="14600" width="10.125" style="117" customWidth="1"/>
    <col min="14601" max="14601" width="11.125" style="117" customWidth="1"/>
    <col min="14602" max="14602" width="14.625" style="117" customWidth="1"/>
    <col min="14603" max="14603" width="15.375" style="117" customWidth="1"/>
    <col min="14604" max="14604" width="14.5" style="117" customWidth="1"/>
    <col min="14605" max="14606" width="14.125" style="117" customWidth="1"/>
    <col min="14607" max="14607" width="15.25" style="117" customWidth="1"/>
    <col min="14608" max="14608" width="14.125" style="117" customWidth="1"/>
    <col min="14609" max="14610" width="9" style="117" hidden="1" customWidth="1"/>
    <col min="14611" max="14847" width="9" style="117"/>
    <col min="14848" max="14848" width="37.5" style="117" customWidth="1"/>
    <col min="14849" max="14850" width="8.625" style="117" customWidth="1"/>
    <col min="14851" max="14851" width="12" style="117" customWidth="1"/>
    <col min="14852" max="14854" width="12.125" style="117" customWidth="1"/>
    <col min="14855" max="14855" width="55.5" style="117" customWidth="1"/>
    <col min="14856" max="14856" width="10.125" style="117" customWidth="1"/>
    <col min="14857" max="14857" width="11.125" style="117" customWidth="1"/>
    <col min="14858" max="14858" width="14.625" style="117" customWidth="1"/>
    <col min="14859" max="14859" width="15.375" style="117" customWidth="1"/>
    <col min="14860" max="14860" width="14.5" style="117" customWidth="1"/>
    <col min="14861" max="14862" width="14.125" style="117" customWidth="1"/>
    <col min="14863" max="14863" width="15.25" style="117" customWidth="1"/>
    <col min="14864" max="14864" width="14.125" style="117" customWidth="1"/>
    <col min="14865" max="14866" width="9" style="117" hidden="1" customWidth="1"/>
    <col min="14867" max="15103" width="9" style="117"/>
    <col min="15104" max="15104" width="37.5" style="117" customWidth="1"/>
    <col min="15105" max="15106" width="8.625" style="117" customWidth="1"/>
    <col min="15107" max="15107" width="12" style="117" customWidth="1"/>
    <col min="15108" max="15110" width="12.125" style="117" customWidth="1"/>
    <col min="15111" max="15111" width="55.5" style="117" customWidth="1"/>
    <col min="15112" max="15112" width="10.125" style="117" customWidth="1"/>
    <col min="15113" max="15113" width="11.125" style="117" customWidth="1"/>
    <col min="15114" max="15114" width="14.625" style="117" customWidth="1"/>
    <col min="15115" max="15115" width="15.375" style="117" customWidth="1"/>
    <col min="15116" max="15116" width="14.5" style="117" customWidth="1"/>
    <col min="15117" max="15118" width="14.125" style="117" customWidth="1"/>
    <col min="15119" max="15119" width="15.25" style="117" customWidth="1"/>
    <col min="15120" max="15120" width="14.125" style="117" customWidth="1"/>
    <col min="15121" max="15122" width="9" style="117" hidden="1" customWidth="1"/>
    <col min="15123" max="15359" width="9" style="117"/>
    <col min="15360" max="15360" width="37.5" style="117" customWidth="1"/>
    <col min="15361" max="15362" width="8.625" style="117" customWidth="1"/>
    <col min="15363" max="15363" width="12" style="117" customWidth="1"/>
    <col min="15364" max="15366" width="12.125" style="117" customWidth="1"/>
    <col min="15367" max="15367" width="55.5" style="117" customWidth="1"/>
    <col min="15368" max="15368" width="10.125" style="117" customWidth="1"/>
    <col min="15369" max="15369" width="11.125" style="117" customWidth="1"/>
    <col min="15370" max="15370" width="14.625" style="117" customWidth="1"/>
    <col min="15371" max="15371" width="15.375" style="117" customWidth="1"/>
    <col min="15372" max="15372" width="14.5" style="117" customWidth="1"/>
    <col min="15373" max="15374" width="14.125" style="117" customWidth="1"/>
    <col min="15375" max="15375" width="15.25" style="117" customWidth="1"/>
    <col min="15376" max="15376" width="14.125" style="117" customWidth="1"/>
    <col min="15377" max="15378" width="9" style="117" hidden="1" customWidth="1"/>
    <col min="15379" max="15615" width="9" style="117"/>
    <col min="15616" max="15616" width="37.5" style="117" customWidth="1"/>
    <col min="15617" max="15618" width="8.625" style="117" customWidth="1"/>
    <col min="15619" max="15619" width="12" style="117" customWidth="1"/>
    <col min="15620" max="15622" width="12.125" style="117" customWidth="1"/>
    <col min="15623" max="15623" width="55.5" style="117" customWidth="1"/>
    <col min="15624" max="15624" width="10.125" style="117" customWidth="1"/>
    <col min="15625" max="15625" width="11.125" style="117" customWidth="1"/>
    <col min="15626" max="15626" width="14.625" style="117" customWidth="1"/>
    <col min="15627" max="15627" width="15.375" style="117" customWidth="1"/>
    <col min="15628" max="15628" width="14.5" style="117" customWidth="1"/>
    <col min="15629" max="15630" width="14.125" style="117" customWidth="1"/>
    <col min="15631" max="15631" width="15.25" style="117" customWidth="1"/>
    <col min="15632" max="15632" width="14.125" style="117" customWidth="1"/>
    <col min="15633" max="15634" width="9" style="117" hidden="1" customWidth="1"/>
    <col min="15635" max="15871" width="9" style="117"/>
    <col min="15872" max="15872" width="37.5" style="117" customWidth="1"/>
    <col min="15873" max="15874" width="8.625" style="117" customWidth="1"/>
    <col min="15875" max="15875" width="12" style="117" customWidth="1"/>
    <col min="15876" max="15878" width="12.125" style="117" customWidth="1"/>
    <col min="15879" max="15879" width="55.5" style="117" customWidth="1"/>
    <col min="15880" max="15880" width="10.125" style="117" customWidth="1"/>
    <col min="15881" max="15881" width="11.125" style="117" customWidth="1"/>
    <col min="15882" max="15882" width="14.625" style="117" customWidth="1"/>
    <col min="15883" max="15883" width="15.375" style="117" customWidth="1"/>
    <col min="15884" max="15884" width="14.5" style="117" customWidth="1"/>
    <col min="15885" max="15886" width="14.125" style="117" customWidth="1"/>
    <col min="15887" max="15887" width="15.25" style="117" customWidth="1"/>
    <col min="15888" max="15888" width="14.125" style="117" customWidth="1"/>
    <col min="15889" max="15890" width="9" style="117" hidden="1" customWidth="1"/>
    <col min="15891" max="16127" width="9" style="117"/>
    <col min="16128" max="16128" width="37.5" style="117" customWidth="1"/>
    <col min="16129" max="16130" width="8.625" style="117" customWidth="1"/>
    <col min="16131" max="16131" width="12" style="117" customWidth="1"/>
    <col min="16132" max="16134" width="12.125" style="117" customWidth="1"/>
    <col min="16135" max="16135" width="55.5" style="117" customWidth="1"/>
    <col min="16136" max="16136" width="10.125" style="117" customWidth="1"/>
    <col min="16137" max="16137" width="11.125" style="117" customWidth="1"/>
    <col min="16138" max="16138" width="14.625" style="117" customWidth="1"/>
    <col min="16139" max="16139" width="15.375" style="117" customWidth="1"/>
    <col min="16140" max="16140" width="14.5" style="117" customWidth="1"/>
    <col min="16141" max="16142" width="14.125" style="117" customWidth="1"/>
    <col min="16143" max="16143" width="15.25" style="117" customWidth="1"/>
    <col min="16144" max="16144" width="14.125" style="117" customWidth="1"/>
    <col min="16145" max="16146" width="9" style="117" hidden="1" customWidth="1"/>
    <col min="16147" max="16384" width="9" style="117"/>
  </cols>
  <sheetData>
    <row r="1" s="95" customFormat="1" ht="75" customHeight="1" spans="1:19">
      <c r="A1" s="118" t="s">
        <v>251</v>
      </c>
      <c r="B1" s="118"/>
      <c r="C1" s="118"/>
      <c r="D1" s="118"/>
      <c r="E1" s="118"/>
      <c r="F1" s="118"/>
      <c r="G1" s="118"/>
      <c r="H1" s="118"/>
      <c r="I1" s="118"/>
      <c r="J1" s="118"/>
      <c r="K1" s="161"/>
      <c r="L1" s="162"/>
      <c r="M1" s="161"/>
      <c r="N1" s="163"/>
      <c r="O1" s="118"/>
      <c r="P1" s="118"/>
      <c r="Q1" s="118"/>
      <c r="R1" s="194"/>
      <c r="S1" s="194"/>
    </row>
    <row r="2" s="96" customFormat="1" ht="54" customHeight="1" spans="1:19">
      <c r="A2" s="119" t="s">
        <v>252</v>
      </c>
      <c r="B2" s="119" t="s">
        <v>2</v>
      </c>
      <c r="C2" s="119" t="s">
        <v>3</v>
      </c>
      <c r="D2" s="120" t="s">
        <v>253</v>
      </c>
      <c r="E2" s="121"/>
      <c r="F2" s="121"/>
      <c r="G2" s="122"/>
      <c r="H2" s="123" t="s">
        <v>5</v>
      </c>
      <c r="I2" s="164" t="s">
        <v>6</v>
      </c>
      <c r="J2" s="165"/>
      <c r="K2" s="166" t="s">
        <v>254</v>
      </c>
      <c r="L2" s="167"/>
      <c r="M2" s="166"/>
      <c r="N2" s="168"/>
      <c r="O2" s="166" t="s">
        <v>8</v>
      </c>
      <c r="P2" s="166" t="s">
        <v>9</v>
      </c>
      <c r="Q2" s="166" t="s">
        <v>10</v>
      </c>
      <c r="R2" s="195" t="s">
        <v>11</v>
      </c>
      <c r="S2" s="196" t="s">
        <v>12</v>
      </c>
    </row>
    <row r="3" s="96" customFormat="1" ht="59.1" customHeight="1" spans="1:19">
      <c r="A3" s="124"/>
      <c r="B3" s="124"/>
      <c r="C3" s="124"/>
      <c r="D3" s="125" t="s">
        <v>13</v>
      </c>
      <c r="E3" s="125" t="s">
        <v>255</v>
      </c>
      <c r="F3" s="125"/>
      <c r="G3" s="125"/>
      <c r="H3" s="126"/>
      <c r="I3" s="166" t="s">
        <v>16</v>
      </c>
      <c r="J3" s="166" t="s">
        <v>17</v>
      </c>
      <c r="K3" s="166" t="s">
        <v>13</v>
      </c>
      <c r="L3" s="167" t="s">
        <v>256</v>
      </c>
      <c r="M3" s="166" t="s">
        <v>14</v>
      </c>
      <c r="N3" s="168" t="s">
        <v>15</v>
      </c>
      <c r="O3" s="169"/>
      <c r="P3" s="169"/>
      <c r="Q3" s="169"/>
      <c r="R3" s="195"/>
      <c r="S3" s="196"/>
    </row>
    <row r="4" s="97" customFormat="1" ht="21" spans="1:19">
      <c r="A4" s="127"/>
      <c r="B4" s="127"/>
      <c r="C4" s="127"/>
      <c r="D4" s="125"/>
      <c r="E4" s="128" t="s">
        <v>256</v>
      </c>
      <c r="F4" s="128" t="s">
        <v>14</v>
      </c>
      <c r="G4" s="128" t="s">
        <v>15</v>
      </c>
      <c r="H4" s="129"/>
      <c r="I4" s="170"/>
      <c r="J4" s="170"/>
      <c r="K4" s="171"/>
      <c r="L4" s="172"/>
      <c r="M4" s="171"/>
      <c r="N4" s="173"/>
      <c r="O4" s="171"/>
      <c r="P4" s="171"/>
      <c r="Q4" s="171"/>
      <c r="R4" s="195"/>
      <c r="S4" s="196"/>
    </row>
    <row r="5" s="97" customFormat="1" ht="45.95" customHeight="1" spans="1:228">
      <c r="A5" s="130" t="s">
        <v>13</v>
      </c>
      <c r="B5" s="131" t="s">
        <v>21</v>
      </c>
      <c r="C5" s="131" t="s">
        <v>21</v>
      </c>
      <c r="D5" s="131" t="s">
        <v>21</v>
      </c>
      <c r="E5" s="131" t="s">
        <v>21</v>
      </c>
      <c r="F5" s="131" t="s">
        <v>21</v>
      </c>
      <c r="G5" s="131" t="s">
        <v>21</v>
      </c>
      <c r="H5" s="130"/>
      <c r="I5" s="130"/>
      <c r="J5" s="130"/>
      <c r="K5" s="174">
        <f>L5+M5+N5</f>
        <v>226829.808874369</v>
      </c>
      <c r="L5" s="175">
        <f>L6+L9+L63+L76+L85+L95+L101+L104+L132</f>
        <v>79545.3276601288</v>
      </c>
      <c r="M5" s="175">
        <f>M6+M9+M63+M76+M85+M95+M101+M104+M132</f>
        <v>81069.2627430036</v>
      </c>
      <c r="N5" s="176">
        <f>N6+N9+N63+N76+N85+N95+N101+N104+N132</f>
        <v>66215.2184712367</v>
      </c>
      <c r="O5" s="177">
        <v>60697.2362</v>
      </c>
      <c r="P5" s="177">
        <v>107394.235</v>
      </c>
      <c r="Q5" s="177">
        <v>50423.6533</v>
      </c>
      <c r="R5" s="130"/>
      <c r="S5" s="130"/>
      <c r="T5" s="197"/>
      <c r="U5" s="197"/>
      <c r="V5" s="197"/>
      <c r="W5" s="197"/>
      <c r="X5" s="197"/>
      <c r="Y5" s="197"/>
      <c r="Z5" s="197"/>
      <c r="AA5" s="197"/>
      <c r="AB5" s="197"/>
      <c r="AC5" s="197"/>
      <c r="AD5" s="197"/>
      <c r="AE5" s="197"/>
      <c r="AF5" s="197"/>
      <c r="AG5" s="197"/>
      <c r="AH5" s="197"/>
      <c r="AI5" s="197"/>
      <c r="AJ5" s="197"/>
      <c r="AK5" s="197"/>
      <c r="AL5" s="197"/>
      <c r="AM5" s="197"/>
      <c r="AN5" s="197"/>
      <c r="AO5" s="197"/>
      <c r="AP5" s="197"/>
      <c r="AQ5" s="197"/>
      <c r="AR5" s="197"/>
      <c r="AS5" s="197"/>
      <c r="AT5" s="197"/>
      <c r="AU5" s="197"/>
      <c r="AV5" s="197"/>
      <c r="AW5" s="197"/>
      <c r="AX5" s="197"/>
      <c r="AY5" s="197"/>
      <c r="AZ5" s="197"/>
      <c r="BA5" s="197"/>
      <c r="BB5" s="197"/>
      <c r="BC5" s="197"/>
      <c r="BD5" s="197"/>
      <c r="BE5" s="197"/>
      <c r="BF5" s="197"/>
      <c r="BG5" s="197"/>
      <c r="BH5" s="197"/>
      <c r="BI5" s="197"/>
      <c r="BJ5" s="197"/>
      <c r="BK5" s="197"/>
      <c r="BL5" s="197"/>
      <c r="BM5" s="197"/>
      <c r="BN5" s="197"/>
      <c r="BO5" s="197"/>
      <c r="BP5" s="197"/>
      <c r="BQ5" s="197"/>
      <c r="BR5" s="197"/>
      <c r="BS5" s="197"/>
      <c r="BT5" s="197"/>
      <c r="BU5" s="197"/>
      <c r="BV5" s="197"/>
      <c r="BW5" s="197"/>
      <c r="BX5" s="197"/>
      <c r="BY5" s="197"/>
      <c r="BZ5" s="197"/>
      <c r="CA5" s="197"/>
      <c r="CB5" s="197"/>
      <c r="CC5" s="197"/>
      <c r="CD5" s="197"/>
      <c r="CE5" s="197"/>
      <c r="CF5" s="197"/>
      <c r="CG5" s="197"/>
      <c r="CH5" s="197"/>
      <c r="CI5" s="197"/>
      <c r="CJ5" s="197"/>
      <c r="CK5" s="197"/>
      <c r="CL5" s="197"/>
      <c r="CM5" s="197"/>
      <c r="CN5" s="197"/>
      <c r="CO5" s="197"/>
      <c r="CP5" s="197"/>
      <c r="CQ5" s="197"/>
      <c r="CR5" s="197"/>
      <c r="CS5" s="197"/>
      <c r="CT5" s="197"/>
      <c r="CU5" s="197"/>
      <c r="CV5" s="197"/>
      <c r="CW5" s="197"/>
      <c r="CX5" s="197"/>
      <c r="CY5" s="197"/>
      <c r="CZ5" s="197"/>
      <c r="DA5" s="197"/>
      <c r="DB5" s="197"/>
      <c r="DC5" s="197"/>
      <c r="DD5" s="197"/>
      <c r="DE5" s="197"/>
      <c r="DF5" s="197"/>
      <c r="DG5" s="197"/>
      <c r="DH5" s="197"/>
      <c r="DI5" s="197"/>
      <c r="DJ5" s="197"/>
      <c r="DK5" s="197"/>
      <c r="DL5" s="197"/>
      <c r="DM5" s="197"/>
      <c r="DN5" s="197"/>
      <c r="DO5" s="197"/>
      <c r="DP5" s="197"/>
      <c r="DQ5" s="197"/>
      <c r="DR5" s="197"/>
      <c r="DS5" s="197"/>
      <c r="DT5" s="197"/>
      <c r="DU5" s="197"/>
      <c r="DV5" s="197"/>
      <c r="DW5" s="197"/>
      <c r="DX5" s="197"/>
      <c r="DY5" s="197"/>
      <c r="DZ5" s="197"/>
      <c r="EA5" s="197"/>
      <c r="EB5" s="197"/>
      <c r="EC5" s="197"/>
      <c r="ED5" s="197"/>
      <c r="EE5" s="197"/>
      <c r="EF5" s="197"/>
      <c r="EG5" s="197"/>
      <c r="EH5" s="197"/>
      <c r="EI5" s="197"/>
      <c r="EJ5" s="197"/>
      <c r="EK5" s="197"/>
      <c r="EL5" s="197"/>
      <c r="EM5" s="197"/>
      <c r="EN5" s="197"/>
      <c r="EO5" s="197"/>
      <c r="EP5" s="197"/>
      <c r="EQ5" s="197"/>
      <c r="ER5" s="197"/>
      <c r="ES5" s="197"/>
      <c r="ET5" s="197"/>
      <c r="EU5" s="197"/>
      <c r="EV5" s="197"/>
      <c r="EW5" s="197"/>
      <c r="EX5" s="197"/>
      <c r="EY5" s="197"/>
      <c r="EZ5" s="197"/>
      <c r="FA5" s="197"/>
      <c r="FB5" s="197"/>
      <c r="FC5" s="197"/>
      <c r="FD5" s="197"/>
      <c r="FE5" s="197"/>
      <c r="FF5" s="197"/>
      <c r="FG5" s="197"/>
      <c r="FH5" s="197"/>
      <c r="FI5" s="197"/>
      <c r="FJ5" s="197"/>
      <c r="FK5" s="197"/>
      <c r="FL5" s="197"/>
      <c r="FM5" s="197"/>
      <c r="FN5" s="197"/>
      <c r="FO5" s="197"/>
      <c r="FP5" s="197"/>
      <c r="FQ5" s="197"/>
      <c r="FR5" s="197"/>
      <c r="FS5" s="197"/>
      <c r="FT5" s="197"/>
      <c r="FU5" s="197"/>
      <c r="FV5" s="197"/>
      <c r="FW5" s="197"/>
      <c r="FX5" s="197"/>
      <c r="FY5" s="197"/>
      <c r="FZ5" s="197"/>
      <c r="GA5" s="197"/>
      <c r="GB5" s="197"/>
      <c r="GC5" s="197"/>
      <c r="GD5" s="197"/>
      <c r="GE5" s="197"/>
      <c r="GF5" s="197"/>
      <c r="GG5" s="197"/>
      <c r="GH5" s="197"/>
      <c r="GI5" s="197"/>
      <c r="GJ5" s="197"/>
      <c r="GK5" s="197"/>
      <c r="GL5" s="197"/>
      <c r="GM5" s="197"/>
      <c r="GN5" s="197"/>
      <c r="GO5" s="197"/>
      <c r="GP5" s="197"/>
      <c r="GQ5" s="197"/>
      <c r="GR5" s="197"/>
      <c r="GS5" s="197"/>
      <c r="GT5" s="197"/>
      <c r="GU5" s="197"/>
      <c r="GV5" s="197"/>
      <c r="GW5" s="197"/>
      <c r="GX5" s="197"/>
      <c r="GY5" s="197"/>
      <c r="GZ5" s="197"/>
      <c r="HA5" s="197"/>
      <c r="HB5" s="197"/>
      <c r="HC5" s="197"/>
      <c r="HD5" s="197"/>
      <c r="HE5" s="197"/>
      <c r="HF5" s="197"/>
      <c r="HG5" s="197"/>
      <c r="HH5" s="197"/>
      <c r="HI5" s="197"/>
      <c r="HJ5" s="197"/>
      <c r="HK5" s="197"/>
      <c r="HL5" s="197"/>
      <c r="HM5" s="197"/>
      <c r="HN5" s="197"/>
      <c r="HO5" s="197"/>
      <c r="HP5" s="197"/>
      <c r="HQ5" s="197"/>
      <c r="HR5" s="197"/>
      <c r="HS5" s="197"/>
      <c r="HT5" s="197"/>
    </row>
    <row r="6" s="98" customFormat="1" ht="39.95" customHeight="1" spans="1:228">
      <c r="A6" s="132" t="s">
        <v>257</v>
      </c>
      <c r="B6" s="133" t="s">
        <v>21</v>
      </c>
      <c r="C6" s="133" t="s">
        <v>21</v>
      </c>
      <c r="D6" s="134">
        <f t="shared" ref="D6:N6" si="0">SUM(D7:D8)</f>
        <v>2440</v>
      </c>
      <c r="E6" s="134">
        <f t="shared" si="0"/>
        <v>1521</v>
      </c>
      <c r="F6" s="134">
        <f>F7+F8</f>
        <v>919</v>
      </c>
      <c r="G6" s="134">
        <v>0</v>
      </c>
      <c r="H6" s="134"/>
      <c r="I6" s="160">
        <f t="shared" si="0"/>
        <v>237</v>
      </c>
      <c r="J6" s="160">
        <f t="shared" si="0"/>
        <v>1088</v>
      </c>
      <c r="K6" s="174">
        <f t="shared" ref="K6:K37" si="1">L6+M6+N6</f>
        <v>6937.3</v>
      </c>
      <c r="L6" s="175">
        <f t="shared" si="0"/>
        <v>6605.8</v>
      </c>
      <c r="M6" s="175">
        <f t="shared" si="0"/>
        <v>331.5</v>
      </c>
      <c r="N6" s="176">
        <f t="shared" si="0"/>
        <v>0</v>
      </c>
      <c r="O6" s="178"/>
      <c r="P6" s="178"/>
      <c r="Q6" s="198"/>
      <c r="R6" s="160" t="s">
        <v>19</v>
      </c>
      <c r="S6" s="160"/>
      <c r="T6" s="199">
        <f>K6-L6-M6-N6</f>
        <v>0</v>
      </c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  <c r="AV6" s="199"/>
      <c r="AW6" s="199"/>
      <c r="AX6" s="199"/>
      <c r="AY6" s="199"/>
      <c r="AZ6" s="199"/>
      <c r="BA6" s="199"/>
      <c r="BB6" s="199"/>
      <c r="BC6" s="199"/>
      <c r="BD6" s="199"/>
      <c r="BE6" s="199"/>
      <c r="BF6" s="199"/>
      <c r="BG6" s="199"/>
      <c r="BH6" s="199"/>
      <c r="BI6" s="199"/>
      <c r="BJ6" s="199"/>
      <c r="BK6" s="199"/>
      <c r="BL6" s="199"/>
      <c r="BM6" s="199"/>
      <c r="BN6" s="199"/>
      <c r="BO6" s="199"/>
      <c r="BP6" s="199"/>
      <c r="BQ6" s="199"/>
      <c r="BR6" s="199"/>
      <c r="BS6" s="199"/>
      <c r="BT6" s="199"/>
      <c r="BU6" s="199"/>
      <c r="BV6" s="199"/>
      <c r="BW6" s="199"/>
      <c r="BX6" s="199"/>
      <c r="BY6" s="199"/>
      <c r="BZ6" s="199"/>
      <c r="CA6" s="199"/>
      <c r="CB6" s="199"/>
      <c r="CC6" s="199"/>
      <c r="CD6" s="199"/>
      <c r="CE6" s="199"/>
      <c r="CF6" s="199"/>
      <c r="CG6" s="199"/>
      <c r="CH6" s="199"/>
      <c r="CI6" s="199"/>
      <c r="CJ6" s="199"/>
      <c r="CK6" s="199"/>
      <c r="CL6" s="199"/>
      <c r="CM6" s="199"/>
      <c r="CN6" s="199"/>
      <c r="CO6" s="199"/>
      <c r="CP6" s="199"/>
      <c r="CQ6" s="199"/>
      <c r="CR6" s="199"/>
      <c r="CS6" s="199"/>
      <c r="CT6" s="199"/>
      <c r="CU6" s="199"/>
      <c r="CV6" s="199"/>
      <c r="CW6" s="199"/>
      <c r="CX6" s="199"/>
      <c r="CY6" s="199"/>
      <c r="CZ6" s="199"/>
      <c r="DA6" s="199"/>
      <c r="DB6" s="199"/>
      <c r="DC6" s="199"/>
      <c r="DD6" s="199"/>
      <c r="DE6" s="199"/>
      <c r="DF6" s="199"/>
      <c r="DG6" s="199"/>
      <c r="DH6" s="199"/>
      <c r="DI6" s="199"/>
      <c r="DJ6" s="199"/>
      <c r="DK6" s="199"/>
      <c r="DL6" s="199"/>
      <c r="DM6" s="199"/>
      <c r="DN6" s="199"/>
      <c r="DO6" s="199"/>
      <c r="DP6" s="199"/>
      <c r="DQ6" s="199"/>
      <c r="DR6" s="199"/>
      <c r="DS6" s="199"/>
      <c r="DT6" s="199"/>
      <c r="DU6" s="199"/>
      <c r="DV6" s="199"/>
      <c r="DW6" s="199"/>
      <c r="DX6" s="199"/>
      <c r="DY6" s="199"/>
      <c r="DZ6" s="199"/>
      <c r="EA6" s="199"/>
      <c r="EB6" s="199"/>
      <c r="EC6" s="199"/>
      <c r="ED6" s="199"/>
      <c r="EE6" s="199"/>
      <c r="EF6" s="199"/>
      <c r="EG6" s="199"/>
      <c r="EH6" s="199"/>
      <c r="EI6" s="199"/>
      <c r="EJ6" s="199"/>
      <c r="EK6" s="199"/>
      <c r="EL6" s="199"/>
      <c r="EM6" s="199"/>
      <c r="EN6" s="199"/>
      <c r="EO6" s="199"/>
      <c r="EP6" s="199"/>
      <c r="EQ6" s="199"/>
      <c r="ER6" s="199"/>
      <c r="ES6" s="199"/>
      <c r="ET6" s="199"/>
      <c r="EU6" s="199"/>
      <c r="EV6" s="199"/>
      <c r="EW6" s="199"/>
      <c r="EX6" s="199"/>
      <c r="EY6" s="199"/>
      <c r="EZ6" s="199"/>
      <c r="FA6" s="199"/>
      <c r="FB6" s="199"/>
      <c r="FC6" s="199"/>
      <c r="FD6" s="199"/>
      <c r="FE6" s="199"/>
      <c r="FF6" s="199"/>
      <c r="FG6" s="199"/>
      <c r="FH6" s="199"/>
      <c r="FI6" s="199"/>
      <c r="FJ6" s="199"/>
      <c r="FK6" s="199"/>
      <c r="FL6" s="199"/>
      <c r="FM6" s="199"/>
      <c r="FN6" s="199"/>
      <c r="FO6" s="199"/>
      <c r="FP6" s="199"/>
      <c r="FQ6" s="199"/>
      <c r="FR6" s="199"/>
      <c r="FS6" s="199"/>
      <c r="FT6" s="199"/>
      <c r="FU6" s="199"/>
      <c r="FV6" s="199"/>
      <c r="FW6" s="199"/>
      <c r="FX6" s="199"/>
      <c r="FY6" s="199"/>
      <c r="FZ6" s="199"/>
      <c r="GA6" s="199"/>
      <c r="GB6" s="199"/>
      <c r="GC6" s="199"/>
      <c r="GD6" s="199"/>
      <c r="GE6" s="199"/>
      <c r="GF6" s="199"/>
      <c r="GG6" s="199"/>
      <c r="GH6" s="199"/>
      <c r="GI6" s="199"/>
      <c r="GJ6" s="199"/>
      <c r="GK6" s="199"/>
      <c r="GL6" s="199"/>
      <c r="GM6" s="199"/>
      <c r="GN6" s="199"/>
      <c r="GO6" s="199"/>
      <c r="GP6" s="199"/>
      <c r="GQ6" s="199"/>
      <c r="GR6" s="199"/>
      <c r="GS6" s="199"/>
      <c r="GT6" s="199"/>
      <c r="GU6" s="199"/>
      <c r="GV6" s="199"/>
      <c r="GW6" s="199"/>
      <c r="GX6" s="199"/>
      <c r="GY6" s="199"/>
      <c r="GZ6" s="199"/>
      <c r="HA6" s="199"/>
      <c r="HB6" s="199"/>
      <c r="HC6" s="199"/>
      <c r="HD6" s="199"/>
      <c r="HE6" s="199"/>
      <c r="HF6" s="199"/>
      <c r="HG6" s="199"/>
      <c r="HH6" s="199"/>
      <c r="HI6" s="199"/>
      <c r="HJ6" s="199"/>
      <c r="HK6" s="199"/>
      <c r="HL6" s="199"/>
      <c r="HM6" s="199"/>
      <c r="HN6" s="199"/>
      <c r="HO6" s="199"/>
      <c r="HP6" s="199"/>
      <c r="HQ6" s="199"/>
      <c r="HR6" s="199"/>
      <c r="HS6" s="199"/>
      <c r="HT6" s="199"/>
    </row>
    <row r="7" s="97" customFormat="1" ht="42" spans="1:248">
      <c r="A7" s="135" t="s">
        <v>258</v>
      </c>
      <c r="B7" s="136" t="s">
        <v>36</v>
      </c>
      <c r="C7" s="136" t="s">
        <v>124</v>
      </c>
      <c r="D7" s="136">
        <f>E7+F7</f>
        <v>1044</v>
      </c>
      <c r="E7" s="137">
        <v>973</v>
      </c>
      <c r="F7" s="137">
        <v>71</v>
      </c>
      <c r="G7" s="136">
        <v>0</v>
      </c>
      <c r="H7" s="136" t="s">
        <v>259</v>
      </c>
      <c r="I7" s="136">
        <v>102</v>
      </c>
      <c r="J7" s="136">
        <v>540</v>
      </c>
      <c r="K7" s="174">
        <f t="shared" si="1"/>
        <v>3351</v>
      </c>
      <c r="L7" s="179">
        <v>3331.5</v>
      </c>
      <c r="M7" s="180">
        <v>19.5</v>
      </c>
      <c r="N7" s="181">
        <v>0</v>
      </c>
      <c r="O7" s="182" t="s">
        <v>28</v>
      </c>
      <c r="P7" s="182"/>
      <c r="Q7" s="182"/>
      <c r="R7" s="130" t="s">
        <v>260</v>
      </c>
      <c r="S7" s="136"/>
      <c r="T7" s="197"/>
      <c r="U7" s="197"/>
      <c r="V7" s="197"/>
      <c r="W7" s="197"/>
      <c r="X7" s="197"/>
      <c r="Y7" s="197"/>
      <c r="Z7" s="197"/>
      <c r="AA7" s="197"/>
      <c r="AB7" s="197"/>
      <c r="AC7" s="197"/>
      <c r="AD7" s="197"/>
      <c r="AE7" s="197"/>
      <c r="AF7" s="197"/>
      <c r="AG7" s="197"/>
      <c r="AH7" s="197"/>
      <c r="AI7" s="197"/>
      <c r="AJ7" s="197"/>
      <c r="AK7" s="197"/>
      <c r="AL7" s="197"/>
      <c r="AM7" s="197"/>
      <c r="AN7" s="197"/>
      <c r="AO7" s="197"/>
      <c r="AP7" s="197"/>
      <c r="AQ7" s="197"/>
      <c r="AR7" s="197"/>
      <c r="AS7" s="197"/>
      <c r="AT7" s="197"/>
      <c r="AU7" s="197"/>
      <c r="AV7" s="197"/>
      <c r="AW7" s="197"/>
      <c r="AX7" s="197"/>
      <c r="AY7" s="197"/>
      <c r="AZ7" s="197"/>
      <c r="BA7" s="197"/>
      <c r="BB7" s="197"/>
      <c r="BC7" s="197"/>
      <c r="BD7" s="197"/>
      <c r="BE7" s="197"/>
      <c r="BF7" s="197"/>
      <c r="BG7" s="197"/>
      <c r="BH7" s="197"/>
      <c r="BI7" s="197"/>
      <c r="BJ7" s="197"/>
      <c r="BK7" s="197"/>
      <c r="BL7" s="197"/>
      <c r="BM7" s="197"/>
      <c r="BN7" s="197"/>
      <c r="BO7" s="197"/>
      <c r="BP7" s="197"/>
      <c r="BQ7" s="197"/>
      <c r="BR7" s="197"/>
      <c r="BS7" s="197"/>
      <c r="BT7" s="197"/>
      <c r="BU7" s="197"/>
      <c r="BV7" s="197"/>
      <c r="BW7" s="197"/>
      <c r="BX7" s="197"/>
      <c r="BY7" s="197"/>
      <c r="BZ7" s="197"/>
      <c r="CA7" s="197"/>
      <c r="CB7" s="197"/>
      <c r="CC7" s="197"/>
      <c r="CD7" s="197"/>
      <c r="CE7" s="197"/>
      <c r="CF7" s="197"/>
      <c r="CG7" s="197"/>
      <c r="CH7" s="197"/>
      <c r="CI7" s="197"/>
      <c r="CJ7" s="197"/>
      <c r="CK7" s="197"/>
      <c r="CL7" s="197"/>
      <c r="CM7" s="197"/>
      <c r="CN7" s="197"/>
      <c r="CO7" s="197"/>
      <c r="CP7" s="197"/>
      <c r="CQ7" s="197"/>
      <c r="CR7" s="197"/>
      <c r="CS7" s="197"/>
      <c r="CT7" s="197"/>
      <c r="CU7" s="197"/>
      <c r="CV7" s="197"/>
      <c r="CW7" s="197"/>
      <c r="CX7" s="197"/>
      <c r="CY7" s="197"/>
      <c r="CZ7" s="197"/>
      <c r="DA7" s="197"/>
      <c r="DB7" s="197"/>
      <c r="DC7" s="197"/>
      <c r="DD7" s="197"/>
      <c r="DE7" s="197"/>
      <c r="DF7" s="197"/>
      <c r="DG7" s="197"/>
      <c r="DH7" s="197"/>
      <c r="DI7" s="197"/>
      <c r="DJ7" s="197"/>
      <c r="DK7" s="197"/>
      <c r="DL7" s="197"/>
      <c r="DM7" s="197"/>
      <c r="DN7" s="197"/>
      <c r="DO7" s="197"/>
      <c r="DP7" s="197"/>
      <c r="DQ7" s="197"/>
      <c r="DR7" s="197"/>
      <c r="DS7" s="197"/>
      <c r="DT7" s="197"/>
      <c r="DU7" s="197"/>
      <c r="DV7" s="197"/>
      <c r="DW7" s="197"/>
      <c r="DX7" s="197"/>
      <c r="DY7" s="197"/>
      <c r="DZ7" s="197"/>
      <c r="EA7" s="197"/>
      <c r="EB7" s="197"/>
      <c r="EC7" s="197"/>
      <c r="ED7" s="197"/>
      <c r="EE7" s="197"/>
      <c r="EF7" s="197"/>
      <c r="EG7" s="197"/>
      <c r="EH7" s="197"/>
      <c r="EI7" s="197"/>
      <c r="EJ7" s="197"/>
      <c r="EK7" s="197"/>
      <c r="EL7" s="197"/>
      <c r="EM7" s="197"/>
      <c r="EN7" s="197"/>
      <c r="EO7" s="197"/>
      <c r="EP7" s="197"/>
      <c r="EQ7" s="197"/>
      <c r="ER7" s="197"/>
      <c r="ES7" s="197"/>
      <c r="ET7" s="197"/>
      <c r="EU7" s="197"/>
      <c r="EV7" s="197"/>
      <c r="EW7" s="197"/>
      <c r="EX7" s="197"/>
      <c r="EY7" s="197"/>
      <c r="EZ7" s="197"/>
      <c r="FA7" s="197"/>
      <c r="FB7" s="197"/>
      <c r="FC7" s="197"/>
      <c r="FD7" s="197"/>
      <c r="FE7" s="197"/>
      <c r="FF7" s="197"/>
      <c r="FG7" s="197"/>
      <c r="FH7" s="197"/>
      <c r="FI7" s="197"/>
      <c r="FJ7" s="197"/>
      <c r="FK7" s="197"/>
      <c r="FL7" s="197"/>
      <c r="FM7" s="197"/>
      <c r="FN7" s="197"/>
      <c r="FO7" s="197"/>
      <c r="FP7" s="197"/>
      <c r="FQ7" s="197"/>
      <c r="FR7" s="197"/>
      <c r="FS7" s="197"/>
      <c r="FT7" s="197"/>
      <c r="FU7" s="197"/>
      <c r="FV7" s="197"/>
      <c r="FW7" s="197"/>
      <c r="FX7" s="197"/>
      <c r="FY7" s="197"/>
      <c r="FZ7" s="197"/>
      <c r="GA7" s="197"/>
      <c r="GB7" s="197"/>
      <c r="GC7" s="197"/>
      <c r="GD7" s="197"/>
      <c r="GE7" s="197"/>
      <c r="GF7" s="197"/>
      <c r="GG7" s="197"/>
      <c r="GH7" s="197"/>
      <c r="GI7" s="197"/>
      <c r="GJ7" s="197"/>
      <c r="GK7" s="197"/>
      <c r="GL7" s="197"/>
      <c r="GM7" s="197"/>
      <c r="GN7" s="197"/>
      <c r="GO7" s="197"/>
      <c r="GP7" s="197"/>
      <c r="GQ7" s="197"/>
      <c r="GR7" s="197"/>
      <c r="GS7" s="197"/>
      <c r="GT7" s="197"/>
      <c r="GU7" s="197"/>
      <c r="GV7" s="197"/>
      <c r="GW7" s="197"/>
      <c r="GX7" s="197"/>
      <c r="GY7" s="197"/>
      <c r="GZ7" s="197"/>
      <c r="HA7" s="197"/>
      <c r="HB7" s="197"/>
      <c r="HC7" s="197"/>
      <c r="HD7" s="197"/>
      <c r="HE7" s="197"/>
      <c r="HF7" s="197"/>
      <c r="HG7" s="197"/>
      <c r="HH7" s="197"/>
      <c r="HI7" s="197"/>
      <c r="HJ7" s="197"/>
      <c r="HK7" s="197"/>
      <c r="HL7" s="197"/>
      <c r="HM7" s="197"/>
      <c r="HN7" s="197"/>
      <c r="HO7" s="197"/>
      <c r="HP7" s="197"/>
      <c r="HQ7" s="197"/>
      <c r="HR7" s="197"/>
      <c r="HS7" s="197"/>
      <c r="HT7" s="197"/>
      <c r="HU7" s="106"/>
      <c r="HV7" s="106"/>
      <c r="HW7" s="106"/>
      <c r="HX7" s="106"/>
      <c r="HY7" s="106"/>
      <c r="HZ7" s="106"/>
      <c r="IA7" s="106"/>
      <c r="IB7" s="106"/>
      <c r="IC7" s="106"/>
      <c r="ID7" s="106"/>
      <c r="IE7" s="106"/>
      <c r="IF7" s="106"/>
      <c r="IG7" s="106"/>
      <c r="IH7" s="106"/>
      <c r="II7" s="106"/>
      <c r="IJ7" s="106"/>
      <c r="IK7" s="106"/>
      <c r="IL7" s="106"/>
      <c r="IM7" s="106"/>
      <c r="IN7" s="106"/>
    </row>
    <row r="8" s="99" customFormat="1" ht="63" spans="1:248">
      <c r="A8" s="135" t="s">
        <v>261</v>
      </c>
      <c r="B8" s="136" t="s">
        <v>36</v>
      </c>
      <c r="C8" s="136" t="s">
        <v>124</v>
      </c>
      <c r="D8" s="136">
        <f>E8+F8</f>
        <v>1396</v>
      </c>
      <c r="E8" s="137">
        <v>548</v>
      </c>
      <c r="F8" s="137">
        <v>848</v>
      </c>
      <c r="G8" s="136">
        <v>0</v>
      </c>
      <c r="H8" s="136" t="s">
        <v>262</v>
      </c>
      <c r="I8" s="136">
        <v>135</v>
      </c>
      <c r="J8" s="136">
        <v>548</v>
      </c>
      <c r="K8" s="174">
        <f t="shared" si="1"/>
        <v>3586.3</v>
      </c>
      <c r="L8" s="179">
        <v>3274.3</v>
      </c>
      <c r="M8" s="180">
        <v>312</v>
      </c>
      <c r="N8" s="181">
        <v>0</v>
      </c>
      <c r="O8" s="182" t="s">
        <v>28</v>
      </c>
      <c r="P8" s="182"/>
      <c r="Q8" s="182"/>
      <c r="R8" s="130" t="s">
        <v>260</v>
      </c>
      <c r="S8" s="183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0"/>
      <c r="AP8" s="200"/>
      <c r="AQ8" s="200"/>
      <c r="AR8" s="200"/>
      <c r="AS8" s="200"/>
      <c r="AT8" s="200"/>
      <c r="AU8" s="200"/>
      <c r="AV8" s="200"/>
      <c r="AW8" s="200"/>
      <c r="AX8" s="200"/>
      <c r="AY8" s="200"/>
      <c r="AZ8" s="200"/>
      <c r="BA8" s="200"/>
      <c r="BB8" s="200"/>
      <c r="BC8" s="200"/>
      <c r="BD8" s="200"/>
      <c r="BE8" s="200"/>
      <c r="BF8" s="200"/>
      <c r="BG8" s="200"/>
      <c r="BH8" s="200"/>
      <c r="BI8" s="200"/>
      <c r="BJ8" s="200"/>
      <c r="BK8" s="200"/>
      <c r="BL8" s="200"/>
      <c r="BM8" s="200"/>
      <c r="BN8" s="200"/>
      <c r="BO8" s="200"/>
      <c r="BP8" s="200"/>
      <c r="BQ8" s="200"/>
      <c r="BR8" s="200"/>
      <c r="BS8" s="200"/>
      <c r="BT8" s="200"/>
      <c r="BU8" s="200"/>
      <c r="BV8" s="200"/>
      <c r="BW8" s="200"/>
      <c r="BX8" s="200"/>
      <c r="BY8" s="200"/>
      <c r="BZ8" s="200"/>
      <c r="CA8" s="200"/>
      <c r="CB8" s="200"/>
      <c r="CC8" s="200"/>
      <c r="CD8" s="200"/>
      <c r="CE8" s="200"/>
      <c r="CF8" s="200"/>
      <c r="CG8" s="200"/>
      <c r="CH8" s="200"/>
      <c r="CI8" s="200"/>
      <c r="CJ8" s="200"/>
      <c r="CK8" s="200"/>
      <c r="CL8" s="200"/>
      <c r="CM8" s="200"/>
      <c r="CN8" s="200"/>
      <c r="CO8" s="200"/>
      <c r="CP8" s="200"/>
      <c r="CQ8" s="200"/>
      <c r="CR8" s="200"/>
      <c r="CS8" s="200"/>
      <c r="CT8" s="200"/>
      <c r="CU8" s="200"/>
      <c r="CV8" s="200"/>
      <c r="CW8" s="200"/>
      <c r="CX8" s="200"/>
      <c r="CY8" s="200"/>
      <c r="CZ8" s="200"/>
      <c r="DA8" s="200"/>
      <c r="DB8" s="200"/>
      <c r="DC8" s="200"/>
      <c r="DD8" s="200"/>
      <c r="DE8" s="200"/>
      <c r="DF8" s="200"/>
      <c r="DG8" s="200"/>
      <c r="DH8" s="200"/>
      <c r="DI8" s="200"/>
      <c r="DJ8" s="200"/>
      <c r="DK8" s="200"/>
      <c r="DL8" s="200"/>
      <c r="DM8" s="200"/>
      <c r="DN8" s="200"/>
      <c r="DO8" s="200"/>
      <c r="DP8" s="200"/>
      <c r="DQ8" s="200"/>
      <c r="DR8" s="200"/>
      <c r="DS8" s="200"/>
      <c r="DT8" s="200"/>
      <c r="DU8" s="200"/>
      <c r="DV8" s="200"/>
      <c r="DW8" s="200"/>
      <c r="DX8" s="200"/>
      <c r="DY8" s="200"/>
      <c r="DZ8" s="200"/>
      <c r="EA8" s="200"/>
      <c r="EB8" s="200"/>
      <c r="EC8" s="200"/>
      <c r="ED8" s="200"/>
      <c r="EE8" s="200"/>
      <c r="EF8" s="200"/>
      <c r="EG8" s="200"/>
      <c r="EH8" s="200"/>
      <c r="EI8" s="200"/>
      <c r="EJ8" s="200"/>
      <c r="EK8" s="200"/>
      <c r="EL8" s="200"/>
      <c r="EM8" s="200"/>
      <c r="EN8" s="200"/>
      <c r="EO8" s="200"/>
      <c r="EP8" s="200"/>
      <c r="EQ8" s="200"/>
      <c r="ER8" s="200"/>
      <c r="ES8" s="200"/>
      <c r="ET8" s="200"/>
      <c r="EU8" s="200"/>
      <c r="EV8" s="200"/>
      <c r="EW8" s="200"/>
      <c r="EX8" s="200"/>
      <c r="EY8" s="200"/>
      <c r="EZ8" s="200"/>
      <c r="FA8" s="200"/>
      <c r="FB8" s="200"/>
      <c r="FC8" s="200"/>
      <c r="FD8" s="200"/>
      <c r="FE8" s="200"/>
      <c r="FF8" s="200"/>
      <c r="FG8" s="200"/>
      <c r="FH8" s="200"/>
      <c r="FI8" s="200"/>
      <c r="FJ8" s="200"/>
      <c r="FK8" s="200"/>
      <c r="FL8" s="200"/>
      <c r="FM8" s="200"/>
      <c r="FN8" s="200"/>
      <c r="FO8" s="200"/>
      <c r="FP8" s="200"/>
      <c r="FQ8" s="200"/>
      <c r="FR8" s="200"/>
      <c r="FS8" s="200"/>
      <c r="FT8" s="200"/>
      <c r="FU8" s="200"/>
      <c r="FV8" s="200"/>
      <c r="FW8" s="200"/>
      <c r="FX8" s="200"/>
      <c r="FY8" s="200"/>
      <c r="FZ8" s="200"/>
      <c r="GA8" s="200"/>
      <c r="GB8" s="200"/>
      <c r="GC8" s="200"/>
      <c r="GD8" s="200"/>
      <c r="GE8" s="200"/>
      <c r="GF8" s="200"/>
      <c r="GG8" s="200"/>
      <c r="GH8" s="200"/>
      <c r="GI8" s="200"/>
      <c r="GJ8" s="200"/>
      <c r="GK8" s="200"/>
      <c r="GL8" s="200"/>
      <c r="GM8" s="200"/>
      <c r="GN8" s="200"/>
      <c r="GO8" s="200"/>
      <c r="GP8" s="200"/>
      <c r="GQ8" s="200"/>
      <c r="GR8" s="200"/>
      <c r="GS8" s="200"/>
      <c r="GT8" s="200"/>
      <c r="GU8" s="200"/>
      <c r="GV8" s="200"/>
      <c r="GW8" s="200"/>
      <c r="GX8" s="200"/>
      <c r="GY8" s="200"/>
      <c r="GZ8" s="200"/>
      <c r="HA8" s="200"/>
      <c r="HB8" s="200"/>
      <c r="HC8" s="200"/>
      <c r="HD8" s="200"/>
      <c r="HE8" s="200"/>
      <c r="HF8" s="200"/>
      <c r="HG8" s="200"/>
      <c r="HH8" s="200"/>
      <c r="HI8" s="200"/>
      <c r="HJ8" s="200"/>
      <c r="HK8" s="200"/>
      <c r="HL8" s="200"/>
      <c r="HM8" s="200"/>
      <c r="HN8" s="200"/>
      <c r="HO8" s="200"/>
      <c r="HP8" s="200"/>
      <c r="HQ8" s="200"/>
      <c r="HR8" s="200"/>
      <c r="HS8" s="200"/>
      <c r="HT8" s="200"/>
      <c r="HU8" s="106"/>
      <c r="HV8" s="106"/>
      <c r="HW8" s="106"/>
      <c r="HX8" s="106"/>
      <c r="HY8" s="106"/>
      <c r="HZ8" s="106"/>
      <c r="IA8" s="106"/>
      <c r="IB8" s="106"/>
      <c r="IC8" s="106"/>
      <c r="ID8" s="106"/>
      <c r="IE8" s="106"/>
      <c r="IF8" s="106"/>
      <c r="IG8" s="106"/>
      <c r="IH8" s="106"/>
      <c r="II8" s="106"/>
      <c r="IJ8" s="106"/>
      <c r="IK8" s="106"/>
      <c r="IL8" s="106"/>
      <c r="IM8" s="106"/>
      <c r="IN8" s="106"/>
    </row>
    <row r="9" s="97" customFormat="1" ht="45" customHeight="1" spans="1:19">
      <c r="A9" s="135" t="s">
        <v>263</v>
      </c>
      <c r="B9" s="131" t="s">
        <v>21</v>
      </c>
      <c r="C9" s="131" t="s">
        <v>21</v>
      </c>
      <c r="D9" s="131" t="s">
        <v>21</v>
      </c>
      <c r="E9" s="131" t="s">
        <v>21</v>
      </c>
      <c r="F9" s="131" t="s">
        <v>21</v>
      </c>
      <c r="G9" s="131" t="s">
        <v>21</v>
      </c>
      <c r="H9" s="130"/>
      <c r="I9" s="131" t="s">
        <v>21</v>
      </c>
      <c r="J9" s="131" t="s">
        <v>21</v>
      </c>
      <c r="K9" s="174">
        <f t="shared" si="1"/>
        <v>33304.1495</v>
      </c>
      <c r="L9" s="175">
        <f t="shared" ref="L9:N9" si="2">L10+L42+L51+L55</f>
        <v>12610.227</v>
      </c>
      <c r="M9" s="174">
        <f t="shared" si="2"/>
        <v>13941.1525</v>
      </c>
      <c r="N9" s="176">
        <f t="shared" si="2"/>
        <v>6752.77</v>
      </c>
      <c r="O9" s="182"/>
      <c r="P9" s="182"/>
      <c r="Q9" s="182"/>
      <c r="R9" s="130" t="s">
        <v>19</v>
      </c>
      <c r="S9" s="130"/>
    </row>
    <row r="10" s="99" customFormat="1" ht="45" customHeight="1" spans="1:248">
      <c r="A10" s="138" t="s">
        <v>20</v>
      </c>
      <c r="B10" s="136" t="s">
        <v>21</v>
      </c>
      <c r="C10" s="136" t="s">
        <v>22</v>
      </c>
      <c r="D10" s="139"/>
      <c r="E10" s="139"/>
      <c r="F10" s="139"/>
      <c r="G10" s="139"/>
      <c r="H10" s="136"/>
      <c r="I10" s="131"/>
      <c r="J10" s="131"/>
      <c r="K10" s="174">
        <f t="shared" si="1"/>
        <v>6522.7995</v>
      </c>
      <c r="L10" s="175">
        <f>L11+L25+L32</f>
        <v>1783.364</v>
      </c>
      <c r="M10" s="174">
        <f>M11+M25+M32</f>
        <v>3599.2155</v>
      </c>
      <c r="N10" s="176">
        <f>N11+N25+N32</f>
        <v>1140.22</v>
      </c>
      <c r="O10" s="182"/>
      <c r="P10" s="182"/>
      <c r="Q10" s="182"/>
      <c r="R10" s="130"/>
      <c r="S10" s="183"/>
      <c r="T10" s="200"/>
      <c r="U10" s="200"/>
      <c r="V10" s="200"/>
      <c r="W10" s="200"/>
      <c r="X10" s="200"/>
      <c r="Y10" s="200"/>
      <c r="Z10" s="200"/>
      <c r="AA10" s="200"/>
      <c r="AB10" s="200"/>
      <c r="AC10" s="200"/>
      <c r="AD10" s="200"/>
      <c r="AE10" s="200"/>
      <c r="AF10" s="200"/>
      <c r="AG10" s="200"/>
      <c r="AH10" s="200"/>
      <c r="AI10" s="200"/>
      <c r="AJ10" s="200"/>
      <c r="AK10" s="200"/>
      <c r="AL10" s="200"/>
      <c r="AM10" s="200"/>
      <c r="AN10" s="200"/>
      <c r="AO10" s="200"/>
      <c r="AP10" s="200"/>
      <c r="AQ10" s="200"/>
      <c r="AR10" s="200"/>
      <c r="AS10" s="200"/>
      <c r="AT10" s="200"/>
      <c r="AU10" s="200"/>
      <c r="AV10" s="200"/>
      <c r="AW10" s="200"/>
      <c r="AX10" s="200"/>
      <c r="AY10" s="200"/>
      <c r="AZ10" s="200"/>
      <c r="BA10" s="200"/>
      <c r="BB10" s="200"/>
      <c r="BC10" s="200"/>
      <c r="BD10" s="200"/>
      <c r="BE10" s="200"/>
      <c r="BF10" s="200"/>
      <c r="BG10" s="200"/>
      <c r="BH10" s="200"/>
      <c r="BI10" s="200"/>
      <c r="BJ10" s="200"/>
      <c r="BK10" s="200"/>
      <c r="BL10" s="200"/>
      <c r="BM10" s="200"/>
      <c r="BN10" s="200"/>
      <c r="BO10" s="200"/>
      <c r="BP10" s="200"/>
      <c r="BQ10" s="200"/>
      <c r="BR10" s="200"/>
      <c r="BS10" s="200"/>
      <c r="BT10" s="200"/>
      <c r="BU10" s="200"/>
      <c r="BV10" s="200"/>
      <c r="BW10" s="200"/>
      <c r="BX10" s="200"/>
      <c r="BY10" s="200"/>
      <c r="BZ10" s="200"/>
      <c r="CA10" s="200"/>
      <c r="CB10" s="200"/>
      <c r="CC10" s="200"/>
      <c r="CD10" s="200"/>
      <c r="CE10" s="200"/>
      <c r="CF10" s="200"/>
      <c r="CG10" s="200"/>
      <c r="CH10" s="200"/>
      <c r="CI10" s="200"/>
      <c r="CJ10" s="200"/>
      <c r="CK10" s="200"/>
      <c r="CL10" s="200"/>
      <c r="CM10" s="200"/>
      <c r="CN10" s="200"/>
      <c r="CO10" s="200"/>
      <c r="CP10" s="200"/>
      <c r="CQ10" s="200"/>
      <c r="CR10" s="200"/>
      <c r="CS10" s="200"/>
      <c r="CT10" s="200"/>
      <c r="CU10" s="200"/>
      <c r="CV10" s="200"/>
      <c r="CW10" s="200"/>
      <c r="CX10" s="200"/>
      <c r="CY10" s="200"/>
      <c r="CZ10" s="200"/>
      <c r="DA10" s="200"/>
      <c r="DB10" s="200"/>
      <c r="DC10" s="200"/>
      <c r="DD10" s="200"/>
      <c r="DE10" s="200"/>
      <c r="DF10" s="200"/>
      <c r="DG10" s="200"/>
      <c r="DH10" s="200"/>
      <c r="DI10" s="200"/>
      <c r="DJ10" s="200"/>
      <c r="DK10" s="200"/>
      <c r="DL10" s="200"/>
      <c r="DM10" s="200"/>
      <c r="DN10" s="200"/>
      <c r="DO10" s="200"/>
      <c r="DP10" s="200"/>
      <c r="DQ10" s="200"/>
      <c r="DR10" s="200"/>
      <c r="DS10" s="200"/>
      <c r="DT10" s="200"/>
      <c r="DU10" s="200"/>
      <c r="DV10" s="200"/>
      <c r="DW10" s="200"/>
      <c r="DX10" s="200"/>
      <c r="DY10" s="200"/>
      <c r="DZ10" s="200"/>
      <c r="EA10" s="200"/>
      <c r="EB10" s="200"/>
      <c r="EC10" s="200"/>
      <c r="ED10" s="200"/>
      <c r="EE10" s="200"/>
      <c r="EF10" s="200"/>
      <c r="EG10" s="200"/>
      <c r="EH10" s="200"/>
      <c r="EI10" s="200"/>
      <c r="EJ10" s="200"/>
      <c r="EK10" s="200"/>
      <c r="EL10" s="200"/>
      <c r="EM10" s="200"/>
      <c r="EN10" s="200"/>
      <c r="EO10" s="200"/>
      <c r="EP10" s="200"/>
      <c r="EQ10" s="200"/>
      <c r="ER10" s="200"/>
      <c r="ES10" s="200"/>
      <c r="ET10" s="200"/>
      <c r="EU10" s="200"/>
      <c r="EV10" s="200"/>
      <c r="EW10" s="200"/>
      <c r="EX10" s="200"/>
      <c r="EY10" s="200"/>
      <c r="EZ10" s="200"/>
      <c r="FA10" s="200"/>
      <c r="FB10" s="200"/>
      <c r="FC10" s="200"/>
      <c r="FD10" s="200"/>
      <c r="FE10" s="200"/>
      <c r="FF10" s="200"/>
      <c r="FG10" s="200"/>
      <c r="FH10" s="200"/>
      <c r="FI10" s="200"/>
      <c r="FJ10" s="200"/>
      <c r="FK10" s="200"/>
      <c r="FL10" s="200"/>
      <c r="FM10" s="200"/>
      <c r="FN10" s="200"/>
      <c r="FO10" s="200"/>
      <c r="FP10" s="200"/>
      <c r="FQ10" s="200"/>
      <c r="FR10" s="200"/>
      <c r="FS10" s="200"/>
      <c r="FT10" s="200"/>
      <c r="FU10" s="200"/>
      <c r="FV10" s="200"/>
      <c r="FW10" s="200"/>
      <c r="FX10" s="200"/>
      <c r="FY10" s="200"/>
      <c r="FZ10" s="200"/>
      <c r="GA10" s="200"/>
      <c r="GB10" s="200"/>
      <c r="GC10" s="200"/>
      <c r="GD10" s="200"/>
      <c r="GE10" s="200"/>
      <c r="GF10" s="200"/>
      <c r="GG10" s="200"/>
      <c r="GH10" s="200"/>
      <c r="GI10" s="200"/>
      <c r="GJ10" s="200"/>
      <c r="GK10" s="200"/>
      <c r="GL10" s="200"/>
      <c r="GM10" s="200"/>
      <c r="GN10" s="200"/>
      <c r="GO10" s="200"/>
      <c r="GP10" s="200"/>
      <c r="GQ10" s="200"/>
      <c r="GR10" s="200"/>
      <c r="GS10" s="200"/>
      <c r="GT10" s="200"/>
      <c r="GU10" s="200"/>
      <c r="GV10" s="200"/>
      <c r="GW10" s="200"/>
      <c r="GX10" s="200"/>
      <c r="GY10" s="200"/>
      <c r="GZ10" s="200"/>
      <c r="HA10" s="200"/>
      <c r="HB10" s="200"/>
      <c r="HC10" s="200"/>
      <c r="HD10" s="200"/>
      <c r="HE10" s="200"/>
      <c r="HF10" s="200"/>
      <c r="HG10" s="200"/>
      <c r="HH10" s="200"/>
      <c r="HI10" s="200"/>
      <c r="HJ10" s="200"/>
      <c r="HK10" s="200"/>
      <c r="HL10" s="200"/>
      <c r="HM10" s="200"/>
      <c r="HN10" s="200"/>
      <c r="HO10" s="200"/>
      <c r="HP10" s="200"/>
      <c r="HQ10" s="200"/>
      <c r="HR10" s="200"/>
      <c r="HS10" s="200"/>
      <c r="HT10" s="200"/>
      <c r="HU10" s="106"/>
      <c r="HV10" s="106"/>
      <c r="HW10" s="106"/>
      <c r="HX10" s="106"/>
      <c r="HY10" s="106"/>
      <c r="HZ10" s="106"/>
      <c r="IA10" s="106"/>
      <c r="IB10" s="106"/>
      <c r="IC10" s="106"/>
      <c r="ID10" s="106"/>
      <c r="IE10" s="106"/>
      <c r="IF10" s="106"/>
      <c r="IG10" s="106"/>
      <c r="IH10" s="106"/>
      <c r="II10" s="106"/>
      <c r="IJ10" s="106"/>
      <c r="IK10" s="106"/>
      <c r="IL10" s="106"/>
      <c r="IM10" s="106"/>
      <c r="IN10" s="106"/>
    </row>
    <row r="11" s="99" customFormat="1" ht="45" customHeight="1" spans="1:248">
      <c r="A11" s="138" t="s">
        <v>24</v>
      </c>
      <c r="B11" s="136" t="s">
        <v>21</v>
      </c>
      <c r="C11" s="136" t="s">
        <v>22</v>
      </c>
      <c r="D11" s="139"/>
      <c r="E11" s="139"/>
      <c r="F11" s="139"/>
      <c r="G11" s="139"/>
      <c r="H11" s="139"/>
      <c r="I11" s="139"/>
      <c r="J11" s="139"/>
      <c r="K11" s="174">
        <f t="shared" si="1"/>
        <v>3907.7505</v>
      </c>
      <c r="L11" s="174">
        <f>L13+L12+L18+L20</f>
        <v>0</v>
      </c>
      <c r="M11" s="174">
        <f>M13+M12+M18+M20</f>
        <v>3100.1505</v>
      </c>
      <c r="N11" s="174">
        <f>N13+N12+N18+N20</f>
        <v>807.6</v>
      </c>
      <c r="O11" s="182"/>
      <c r="P11" s="182"/>
      <c r="Q11" s="182"/>
      <c r="R11" s="130" t="s">
        <v>25</v>
      </c>
      <c r="S11" s="183"/>
      <c r="T11" s="200"/>
      <c r="U11" s="200"/>
      <c r="V11" s="200"/>
      <c r="W11" s="200"/>
      <c r="X11" s="200"/>
      <c r="Y11" s="200"/>
      <c r="Z11" s="200"/>
      <c r="AA11" s="200"/>
      <c r="AB11" s="200"/>
      <c r="AC11" s="200"/>
      <c r="AD11" s="200"/>
      <c r="AE11" s="200"/>
      <c r="AF11" s="200"/>
      <c r="AG11" s="200"/>
      <c r="AH11" s="200"/>
      <c r="AI11" s="200"/>
      <c r="AJ11" s="200"/>
      <c r="AK11" s="200"/>
      <c r="AL11" s="200"/>
      <c r="AM11" s="200"/>
      <c r="AN11" s="200"/>
      <c r="AO11" s="200"/>
      <c r="AP11" s="200"/>
      <c r="AQ11" s="200"/>
      <c r="AR11" s="200"/>
      <c r="AS11" s="200"/>
      <c r="AT11" s="200"/>
      <c r="AU11" s="200"/>
      <c r="AV11" s="200"/>
      <c r="AW11" s="200"/>
      <c r="AX11" s="200"/>
      <c r="AY11" s="200"/>
      <c r="AZ11" s="200"/>
      <c r="BA11" s="200"/>
      <c r="BB11" s="200"/>
      <c r="BC11" s="200"/>
      <c r="BD11" s="200"/>
      <c r="BE11" s="200"/>
      <c r="BF11" s="200"/>
      <c r="BG11" s="200"/>
      <c r="BH11" s="200"/>
      <c r="BI11" s="200"/>
      <c r="BJ11" s="200"/>
      <c r="BK11" s="200"/>
      <c r="BL11" s="200"/>
      <c r="BM11" s="200"/>
      <c r="BN11" s="200"/>
      <c r="BO11" s="200"/>
      <c r="BP11" s="200"/>
      <c r="BQ11" s="200"/>
      <c r="BR11" s="200"/>
      <c r="BS11" s="200"/>
      <c r="BT11" s="200"/>
      <c r="BU11" s="200"/>
      <c r="BV11" s="200"/>
      <c r="BW11" s="200"/>
      <c r="BX11" s="200"/>
      <c r="BY11" s="200"/>
      <c r="BZ11" s="200"/>
      <c r="CA11" s="200"/>
      <c r="CB11" s="200"/>
      <c r="CC11" s="200"/>
      <c r="CD11" s="200"/>
      <c r="CE11" s="200"/>
      <c r="CF11" s="200"/>
      <c r="CG11" s="200"/>
      <c r="CH11" s="200"/>
      <c r="CI11" s="200"/>
      <c r="CJ11" s="200"/>
      <c r="CK11" s="200"/>
      <c r="CL11" s="200"/>
      <c r="CM11" s="200"/>
      <c r="CN11" s="200"/>
      <c r="CO11" s="200"/>
      <c r="CP11" s="200"/>
      <c r="CQ11" s="200"/>
      <c r="CR11" s="200"/>
      <c r="CS11" s="200"/>
      <c r="CT11" s="200"/>
      <c r="CU11" s="200"/>
      <c r="CV11" s="200"/>
      <c r="CW11" s="200"/>
      <c r="CX11" s="200"/>
      <c r="CY11" s="200"/>
      <c r="CZ11" s="200"/>
      <c r="DA11" s="200"/>
      <c r="DB11" s="200"/>
      <c r="DC11" s="200"/>
      <c r="DD11" s="200"/>
      <c r="DE11" s="200"/>
      <c r="DF11" s="200"/>
      <c r="DG11" s="200"/>
      <c r="DH11" s="200"/>
      <c r="DI11" s="200"/>
      <c r="DJ11" s="200"/>
      <c r="DK11" s="200"/>
      <c r="DL11" s="200"/>
      <c r="DM11" s="200"/>
      <c r="DN11" s="200"/>
      <c r="DO11" s="200"/>
      <c r="DP11" s="200"/>
      <c r="DQ11" s="200"/>
      <c r="DR11" s="200"/>
      <c r="DS11" s="200"/>
      <c r="DT11" s="200"/>
      <c r="DU11" s="200"/>
      <c r="DV11" s="200"/>
      <c r="DW11" s="200"/>
      <c r="DX11" s="200"/>
      <c r="DY11" s="200"/>
      <c r="DZ11" s="200"/>
      <c r="EA11" s="200"/>
      <c r="EB11" s="200"/>
      <c r="EC11" s="200"/>
      <c r="ED11" s="200"/>
      <c r="EE11" s="200"/>
      <c r="EF11" s="200"/>
      <c r="EG11" s="200"/>
      <c r="EH11" s="200"/>
      <c r="EI11" s="200"/>
      <c r="EJ11" s="200"/>
      <c r="EK11" s="200"/>
      <c r="EL11" s="200"/>
      <c r="EM11" s="200"/>
      <c r="EN11" s="200"/>
      <c r="EO11" s="200"/>
      <c r="EP11" s="200"/>
      <c r="EQ11" s="200"/>
      <c r="ER11" s="200"/>
      <c r="ES11" s="200"/>
      <c r="ET11" s="200"/>
      <c r="EU11" s="200"/>
      <c r="EV11" s="200"/>
      <c r="EW11" s="200"/>
      <c r="EX11" s="200"/>
      <c r="EY11" s="200"/>
      <c r="EZ11" s="200"/>
      <c r="FA11" s="200"/>
      <c r="FB11" s="200"/>
      <c r="FC11" s="200"/>
      <c r="FD11" s="200"/>
      <c r="FE11" s="200"/>
      <c r="FF11" s="200"/>
      <c r="FG11" s="200"/>
      <c r="FH11" s="200"/>
      <c r="FI11" s="200"/>
      <c r="FJ11" s="200"/>
      <c r="FK11" s="200"/>
      <c r="FL11" s="200"/>
      <c r="FM11" s="200"/>
      <c r="FN11" s="200"/>
      <c r="FO11" s="200"/>
      <c r="FP11" s="200"/>
      <c r="FQ11" s="200"/>
      <c r="FR11" s="200"/>
      <c r="FS11" s="200"/>
      <c r="FT11" s="200"/>
      <c r="FU11" s="200"/>
      <c r="FV11" s="200"/>
      <c r="FW11" s="200"/>
      <c r="FX11" s="200"/>
      <c r="FY11" s="200"/>
      <c r="FZ11" s="200"/>
      <c r="GA11" s="200"/>
      <c r="GB11" s="200"/>
      <c r="GC11" s="200"/>
      <c r="GD11" s="200"/>
      <c r="GE11" s="200"/>
      <c r="GF11" s="200"/>
      <c r="GG11" s="200"/>
      <c r="GH11" s="200"/>
      <c r="GI11" s="200"/>
      <c r="GJ11" s="200"/>
      <c r="GK11" s="200"/>
      <c r="GL11" s="200"/>
      <c r="GM11" s="200"/>
      <c r="GN11" s="200"/>
      <c r="GO11" s="200"/>
      <c r="GP11" s="200"/>
      <c r="GQ11" s="200"/>
      <c r="GR11" s="200"/>
      <c r="GS11" s="200"/>
      <c r="GT11" s="200"/>
      <c r="GU11" s="200"/>
      <c r="GV11" s="200"/>
      <c r="GW11" s="200"/>
      <c r="GX11" s="200"/>
      <c r="GY11" s="200"/>
      <c r="GZ11" s="200"/>
      <c r="HA11" s="200"/>
      <c r="HB11" s="200"/>
      <c r="HC11" s="200"/>
      <c r="HD11" s="200"/>
      <c r="HE11" s="200"/>
      <c r="HF11" s="200"/>
      <c r="HG11" s="200"/>
      <c r="HH11" s="200"/>
      <c r="HI11" s="200"/>
      <c r="HJ11" s="200"/>
      <c r="HK11" s="200"/>
      <c r="HL11" s="200"/>
      <c r="HM11" s="200"/>
      <c r="HN11" s="200"/>
      <c r="HO11" s="200"/>
      <c r="HP11" s="200"/>
      <c r="HQ11" s="200"/>
      <c r="HR11" s="200"/>
      <c r="HS11" s="200"/>
      <c r="HT11" s="200"/>
      <c r="HU11" s="106"/>
      <c r="HV11" s="106"/>
      <c r="HW11" s="106"/>
      <c r="HX11" s="106"/>
      <c r="HY11" s="106"/>
      <c r="HZ11" s="106"/>
      <c r="IA11" s="106"/>
      <c r="IB11" s="106"/>
      <c r="IC11" s="106"/>
      <c r="ID11" s="106"/>
      <c r="IE11" s="106"/>
      <c r="IF11" s="106"/>
      <c r="IG11" s="106"/>
      <c r="IH11" s="106"/>
      <c r="II11" s="106"/>
      <c r="IJ11" s="106"/>
      <c r="IK11" s="106"/>
      <c r="IL11" s="106"/>
      <c r="IM11" s="106"/>
      <c r="IN11" s="106"/>
    </row>
    <row r="12" s="99" customFormat="1" ht="60" customHeight="1" spans="1:248">
      <c r="A12" s="140" t="s">
        <v>26</v>
      </c>
      <c r="B12" s="136" t="s">
        <v>21</v>
      </c>
      <c r="C12" s="136" t="s">
        <v>22</v>
      </c>
      <c r="D12" s="139"/>
      <c r="E12" s="139"/>
      <c r="F12" s="139">
        <v>1819.3</v>
      </c>
      <c r="G12" s="139"/>
      <c r="H12" s="136" t="s">
        <v>264</v>
      </c>
      <c r="I12" s="136"/>
      <c r="J12" s="183"/>
      <c r="K12" s="174">
        <f t="shared" si="1"/>
        <v>63.6755</v>
      </c>
      <c r="L12" s="179"/>
      <c r="M12" s="180">
        <v>63.6755</v>
      </c>
      <c r="N12" s="181"/>
      <c r="O12" s="182" t="s">
        <v>28</v>
      </c>
      <c r="P12" s="182"/>
      <c r="Q12" s="182"/>
      <c r="R12" s="130" t="s">
        <v>25</v>
      </c>
      <c r="S12" s="136"/>
      <c r="T12" s="200"/>
      <c r="U12" s="200"/>
      <c r="V12" s="200"/>
      <c r="W12" s="200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  <c r="AH12" s="200"/>
      <c r="AI12" s="200"/>
      <c r="AJ12" s="200"/>
      <c r="AK12" s="200"/>
      <c r="AL12" s="200"/>
      <c r="AM12" s="200"/>
      <c r="AN12" s="200"/>
      <c r="AO12" s="200"/>
      <c r="AP12" s="200"/>
      <c r="AQ12" s="200"/>
      <c r="AR12" s="200"/>
      <c r="AS12" s="200"/>
      <c r="AT12" s="200"/>
      <c r="AU12" s="200"/>
      <c r="AV12" s="200"/>
      <c r="AW12" s="200"/>
      <c r="AX12" s="200"/>
      <c r="AY12" s="200"/>
      <c r="AZ12" s="200"/>
      <c r="BA12" s="200"/>
      <c r="BB12" s="200"/>
      <c r="BC12" s="200"/>
      <c r="BD12" s="200"/>
      <c r="BE12" s="200"/>
      <c r="BF12" s="200"/>
      <c r="BG12" s="200"/>
      <c r="BH12" s="200"/>
      <c r="BI12" s="200"/>
      <c r="BJ12" s="200"/>
      <c r="BK12" s="200"/>
      <c r="BL12" s="200"/>
      <c r="BM12" s="200"/>
      <c r="BN12" s="200"/>
      <c r="BO12" s="200"/>
      <c r="BP12" s="200"/>
      <c r="BQ12" s="200"/>
      <c r="BR12" s="200"/>
      <c r="BS12" s="200"/>
      <c r="BT12" s="200"/>
      <c r="BU12" s="200"/>
      <c r="BV12" s="200"/>
      <c r="BW12" s="200"/>
      <c r="BX12" s="200"/>
      <c r="BY12" s="200"/>
      <c r="BZ12" s="200"/>
      <c r="CA12" s="200"/>
      <c r="CB12" s="200"/>
      <c r="CC12" s="200"/>
      <c r="CD12" s="200"/>
      <c r="CE12" s="200"/>
      <c r="CF12" s="200"/>
      <c r="CG12" s="200"/>
      <c r="CH12" s="200"/>
      <c r="CI12" s="200"/>
      <c r="CJ12" s="200"/>
      <c r="CK12" s="200"/>
      <c r="CL12" s="200"/>
      <c r="CM12" s="200"/>
      <c r="CN12" s="200"/>
      <c r="CO12" s="200"/>
      <c r="CP12" s="200"/>
      <c r="CQ12" s="200"/>
      <c r="CR12" s="200"/>
      <c r="CS12" s="200"/>
      <c r="CT12" s="200"/>
      <c r="CU12" s="200"/>
      <c r="CV12" s="200"/>
      <c r="CW12" s="200"/>
      <c r="CX12" s="200"/>
      <c r="CY12" s="200"/>
      <c r="CZ12" s="200"/>
      <c r="DA12" s="200"/>
      <c r="DB12" s="200"/>
      <c r="DC12" s="200"/>
      <c r="DD12" s="200"/>
      <c r="DE12" s="200"/>
      <c r="DF12" s="200"/>
      <c r="DG12" s="200"/>
      <c r="DH12" s="200"/>
      <c r="DI12" s="200"/>
      <c r="DJ12" s="200"/>
      <c r="DK12" s="200"/>
      <c r="DL12" s="200"/>
      <c r="DM12" s="200"/>
      <c r="DN12" s="200"/>
      <c r="DO12" s="200"/>
      <c r="DP12" s="200"/>
      <c r="DQ12" s="200"/>
      <c r="DR12" s="200"/>
      <c r="DS12" s="200"/>
      <c r="DT12" s="200"/>
      <c r="DU12" s="200"/>
      <c r="DV12" s="200"/>
      <c r="DW12" s="200"/>
      <c r="DX12" s="200"/>
      <c r="DY12" s="200"/>
      <c r="DZ12" s="200"/>
      <c r="EA12" s="200"/>
      <c r="EB12" s="200"/>
      <c r="EC12" s="200"/>
      <c r="ED12" s="200"/>
      <c r="EE12" s="200"/>
      <c r="EF12" s="200"/>
      <c r="EG12" s="200"/>
      <c r="EH12" s="200"/>
      <c r="EI12" s="200"/>
      <c r="EJ12" s="200"/>
      <c r="EK12" s="200"/>
      <c r="EL12" s="200"/>
      <c r="EM12" s="200"/>
      <c r="EN12" s="200"/>
      <c r="EO12" s="200"/>
      <c r="EP12" s="200"/>
      <c r="EQ12" s="200"/>
      <c r="ER12" s="200"/>
      <c r="ES12" s="200"/>
      <c r="ET12" s="200"/>
      <c r="EU12" s="200"/>
      <c r="EV12" s="200"/>
      <c r="EW12" s="200"/>
      <c r="EX12" s="200"/>
      <c r="EY12" s="200"/>
      <c r="EZ12" s="200"/>
      <c r="FA12" s="200"/>
      <c r="FB12" s="200"/>
      <c r="FC12" s="200"/>
      <c r="FD12" s="200"/>
      <c r="FE12" s="200"/>
      <c r="FF12" s="200"/>
      <c r="FG12" s="200"/>
      <c r="FH12" s="200"/>
      <c r="FI12" s="200"/>
      <c r="FJ12" s="200"/>
      <c r="FK12" s="200"/>
      <c r="FL12" s="200"/>
      <c r="FM12" s="200"/>
      <c r="FN12" s="200"/>
      <c r="FO12" s="200"/>
      <c r="FP12" s="200"/>
      <c r="FQ12" s="200"/>
      <c r="FR12" s="200"/>
      <c r="FS12" s="200"/>
      <c r="FT12" s="200"/>
      <c r="FU12" s="200"/>
      <c r="FV12" s="200"/>
      <c r="FW12" s="200"/>
      <c r="FX12" s="200"/>
      <c r="FY12" s="200"/>
      <c r="FZ12" s="200"/>
      <c r="GA12" s="200"/>
      <c r="GB12" s="200"/>
      <c r="GC12" s="200"/>
      <c r="GD12" s="200"/>
      <c r="GE12" s="200"/>
      <c r="GF12" s="200"/>
      <c r="GG12" s="200"/>
      <c r="GH12" s="200"/>
      <c r="GI12" s="200"/>
      <c r="GJ12" s="200"/>
      <c r="GK12" s="200"/>
      <c r="GL12" s="200"/>
      <c r="GM12" s="200"/>
      <c r="GN12" s="200"/>
      <c r="GO12" s="200"/>
      <c r="GP12" s="200"/>
      <c r="GQ12" s="200"/>
      <c r="GR12" s="200"/>
      <c r="GS12" s="200"/>
      <c r="GT12" s="200"/>
      <c r="GU12" s="200"/>
      <c r="GV12" s="200"/>
      <c r="GW12" s="200"/>
      <c r="GX12" s="200"/>
      <c r="GY12" s="200"/>
      <c r="GZ12" s="200"/>
      <c r="HA12" s="200"/>
      <c r="HB12" s="200"/>
      <c r="HC12" s="200"/>
      <c r="HD12" s="200"/>
      <c r="HE12" s="200"/>
      <c r="HF12" s="200"/>
      <c r="HG12" s="200"/>
      <c r="HH12" s="200"/>
      <c r="HI12" s="200"/>
      <c r="HJ12" s="200"/>
      <c r="HK12" s="200"/>
      <c r="HL12" s="200"/>
      <c r="HM12" s="200"/>
      <c r="HN12" s="200"/>
      <c r="HO12" s="200"/>
      <c r="HP12" s="200"/>
      <c r="HQ12" s="200"/>
      <c r="HR12" s="200"/>
      <c r="HS12" s="200"/>
      <c r="HT12" s="200"/>
      <c r="HU12" s="106"/>
      <c r="HV12" s="106"/>
      <c r="HW12" s="106"/>
      <c r="HX12" s="106"/>
      <c r="HY12" s="106"/>
      <c r="HZ12" s="106"/>
      <c r="IA12" s="106"/>
      <c r="IB12" s="106"/>
      <c r="IC12" s="106"/>
      <c r="ID12" s="106"/>
      <c r="IE12" s="106"/>
      <c r="IF12" s="106"/>
      <c r="IG12" s="106"/>
      <c r="IH12" s="106"/>
      <c r="II12" s="106"/>
      <c r="IJ12" s="106"/>
      <c r="IK12" s="106"/>
      <c r="IL12" s="106"/>
      <c r="IM12" s="106"/>
      <c r="IN12" s="106"/>
    </row>
    <row r="13" s="99" customFormat="1" ht="54" customHeight="1" spans="1:248">
      <c r="A13" s="140" t="s">
        <v>29</v>
      </c>
      <c r="B13" s="136" t="s">
        <v>36</v>
      </c>
      <c r="C13" s="136" t="s">
        <v>22</v>
      </c>
      <c r="D13" s="139">
        <v>6292</v>
      </c>
      <c r="E13" s="139">
        <v>0</v>
      </c>
      <c r="F13" s="139">
        <v>4946</v>
      </c>
      <c r="G13" s="139">
        <v>1346</v>
      </c>
      <c r="H13" s="136" t="s">
        <v>31</v>
      </c>
      <c r="I13" s="136">
        <v>1200</v>
      </c>
      <c r="J13" s="136">
        <v>5040</v>
      </c>
      <c r="K13" s="174">
        <f t="shared" si="1"/>
        <v>3775.2</v>
      </c>
      <c r="L13" s="179">
        <v>0</v>
      </c>
      <c r="M13" s="180">
        <v>2967.6</v>
      </c>
      <c r="N13" s="181">
        <v>807.6</v>
      </c>
      <c r="O13" s="182" t="s">
        <v>28</v>
      </c>
      <c r="P13" s="182"/>
      <c r="Q13" s="182"/>
      <c r="R13" s="130" t="s">
        <v>32</v>
      </c>
      <c r="S13" s="136" t="s">
        <v>265</v>
      </c>
      <c r="T13" s="200"/>
      <c r="U13" s="200"/>
      <c r="V13" s="200"/>
      <c r="W13" s="200"/>
      <c r="X13" s="200"/>
      <c r="Y13" s="200"/>
      <c r="Z13" s="200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200"/>
      <c r="AU13" s="200"/>
      <c r="AV13" s="200"/>
      <c r="AW13" s="200"/>
      <c r="AX13" s="200"/>
      <c r="AY13" s="200"/>
      <c r="AZ13" s="200"/>
      <c r="BA13" s="200"/>
      <c r="BB13" s="200"/>
      <c r="BC13" s="200"/>
      <c r="BD13" s="200"/>
      <c r="BE13" s="200"/>
      <c r="BF13" s="200"/>
      <c r="BG13" s="200"/>
      <c r="BH13" s="200"/>
      <c r="BI13" s="200"/>
      <c r="BJ13" s="200"/>
      <c r="BK13" s="200"/>
      <c r="BL13" s="200"/>
      <c r="BM13" s="200"/>
      <c r="BN13" s="200"/>
      <c r="BO13" s="200"/>
      <c r="BP13" s="200"/>
      <c r="BQ13" s="200"/>
      <c r="BR13" s="200"/>
      <c r="BS13" s="200"/>
      <c r="BT13" s="200"/>
      <c r="BU13" s="200"/>
      <c r="BV13" s="200"/>
      <c r="BW13" s="200"/>
      <c r="BX13" s="200"/>
      <c r="BY13" s="200"/>
      <c r="BZ13" s="200"/>
      <c r="CA13" s="200"/>
      <c r="CB13" s="200"/>
      <c r="CC13" s="200"/>
      <c r="CD13" s="200"/>
      <c r="CE13" s="200"/>
      <c r="CF13" s="200"/>
      <c r="CG13" s="200"/>
      <c r="CH13" s="200"/>
      <c r="CI13" s="200"/>
      <c r="CJ13" s="200"/>
      <c r="CK13" s="200"/>
      <c r="CL13" s="200"/>
      <c r="CM13" s="200"/>
      <c r="CN13" s="200"/>
      <c r="CO13" s="200"/>
      <c r="CP13" s="200"/>
      <c r="CQ13" s="200"/>
      <c r="CR13" s="200"/>
      <c r="CS13" s="200"/>
      <c r="CT13" s="200"/>
      <c r="CU13" s="200"/>
      <c r="CV13" s="200"/>
      <c r="CW13" s="200"/>
      <c r="CX13" s="200"/>
      <c r="CY13" s="200"/>
      <c r="CZ13" s="200"/>
      <c r="DA13" s="200"/>
      <c r="DB13" s="200"/>
      <c r="DC13" s="200"/>
      <c r="DD13" s="200"/>
      <c r="DE13" s="200"/>
      <c r="DF13" s="200"/>
      <c r="DG13" s="200"/>
      <c r="DH13" s="200"/>
      <c r="DI13" s="200"/>
      <c r="DJ13" s="200"/>
      <c r="DK13" s="200"/>
      <c r="DL13" s="200"/>
      <c r="DM13" s="200"/>
      <c r="DN13" s="200"/>
      <c r="DO13" s="200"/>
      <c r="DP13" s="200"/>
      <c r="DQ13" s="200"/>
      <c r="DR13" s="200"/>
      <c r="DS13" s="200"/>
      <c r="DT13" s="200"/>
      <c r="DU13" s="200"/>
      <c r="DV13" s="200"/>
      <c r="DW13" s="200"/>
      <c r="DX13" s="200"/>
      <c r="DY13" s="200"/>
      <c r="DZ13" s="200"/>
      <c r="EA13" s="200"/>
      <c r="EB13" s="200"/>
      <c r="EC13" s="200"/>
      <c r="ED13" s="200"/>
      <c r="EE13" s="200"/>
      <c r="EF13" s="200"/>
      <c r="EG13" s="200"/>
      <c r="EH13" s="200"/>
      <c r="EI13" s="200"/>
      <c r="EJ13" s="200"/>
      <c r="EK13" s="200"/>
      <c r="EL13" s="200"/>
      <c r="EM13" s="200"/>
      <c r="EN13" s="200"/>
      <c r="EO13" s="200"/>
      <c r="EP13" s="200"/>
      <c r="EQ13" s="200"/>
      <c r="ER13" s="200"/>
      <c r="ES13" s="200"/>
      <c r="ET13" s="200"/>
      <c r="EU13" s="200"/>
      <c r="EV13" s="200"/>
      <c r="EW13" s="200"/>
      <c r="EX13" s="200"/>
      <c r="EY13" s="200"/>
      <c r="EZ13" s="200"/>
      <c r="FA13" s="200"/>
      <c r="FB13" s="200"/>
      <c r="FC13" s="200"/>
      <c r="FD13" s="200"/>
      <c r="FE13" s="200"/>
      <c r="FF13" s="200"/>
      <c r="FG13" s="200"/>
      <c r="FH13" s="200"/>
      <c r="FI13" s="200"/>
      <c r="FJ13" s="200"/>
      <c r="FK13" s="200"/>
      <c r="FL13" s="200"/>
      <c r="FM13" s="200"/>
      <c r="FN13" s="200"/>
      <c r="FO13" s="200"/>
      <c r="FP13" s="200"/>
      <c r="FQ13" s="200"/>
      <c r="FR13" s="200"/>
      <c r="FS13" s="200"/>
      <c r="FT13" s="200"/>
      <c r="FU13" s="200"/>
      <c r="FV13" s="200"/>
      <c r="FW13" s="200"/>
      <c r="FX13" s="200"/>
      <c r="FY13" s="200"/>
      <c r="FZ13" s="200"/>
      <c r="GA13" s="200"/>
      <c r="GB13" s="200"/>
      <c r="GC13" s="200"/>
      <c r="GD13" s="200"/>
      <c r="GE13" s="200"/>
      <c r="GF13" s="200"/>
      <c r="GG13" s="200"/>
      <c r="GH13" s="200"/>
      <c r="GI13" s="200"/>
      <c r="GJ13" s="200"/>
      <c r="GK13" s="200"/>
      <c r="GL13" s="200"/>
      <c r="GM13" s="200"/>
      <c r="GN13" s="200"/>
      <c r="GO13" s="200"/>
      <c r="GP13" s="200"/>
      <c r="GQ13" s="200"/>
      <c r="GR13" s="200"/>
      <c r="GS13" s="200"/>
      <c r="GT13" s="200"/>
      <c r="GU13" s="200"/>
      <c r="GV13" s="200"/>
      <c r="GW13" s="200"/>
      <c r="GX13" s="200"/>
      <c r="GY13" s="200"/>
      <c r="GZ13" s="200"/>
      <c r="HA13" s="200"/>
      <c r="HB13" s="200"/>
      <c r="HC13" s="200"/>
      <c r="HD13" s="200"/>
      <c r="HE13" s="200"/>
      <c r="HF13" s="200"/>
      <c r="HG13" s="200"/>
      <c r="HH13" s="200"/>
      <c r="HI13" s="200"/>
      <c r="HJ13" s="200"/>
      <c r="HK13" s="200"/>
      <c r="HL13" s="200"/>
      <c r="HM13" s="200"/>
      <c r="HN13" s="200"/>
      <c r="HO13" s="200"/>
      <c r="HP13" s="200"/>
      <c r="HQ13" s="200"/>
      <c r="HR13" s="200"/>
      <c r="HS13" s="200"/>
      <c r="HT13" s="200"/>
      <c r="HU13" s="106"/>
      <c r="HV13" s="106"/>
      <c r="HW13" s="106"/>
      <c r="HX13" s="106"/>
      <c r="HY13" s="106"/>
      <c r="HZ13" s="106"/>
      <c r="IA13" s="106"/>
      <c r="IB13" s="106"/>
      <c r="IC13" s="106"/>
      <c r="ID13" s="106"/>
      <c r="IE13" s="106"/>
      <c r="IF13" s="106"/>
      <c r="IG13" s="106"/>
      <c r="IH13" s="106"/>
      <c r="II13" s="106"/>
      <c r="IJ13" s="106"/>
      <c r="IK13" s="106"/>
      <c r="IL13" s="106"/>
      <c r="IM13" s="106"/>
      <c r="IN13" s="106"/>
    </row>
    <row r="14" s="100" customFormat="1" ht="45" customHeight="1" spans="1:249">
      <c r="A14" s="141" t="s">
        <v>266</v>
      </c>
      <c r="B14" s="142"/>
      <c r="C14" s="142"/>
      <c r="D14" s="143"/>
      <c r="E14" s="143"/>
      <c r="F14" s="143"/>
      <c r="G14" s="143"/>
      <c r="H14" s="142"/>
      <c r="I14" s="142"/>
      <c r="J14" s="184"/>
      <c r="K14" s="174">
        <f t="shared" si="1"/>
        <v>0</v>
      </c>
      <c r="L14" s="142"/>
      <c r="M14" s="142"/>
      <c r="N14" s="142"/>
      <c r="O14" s="185" t="s">
        <v>28</v>
      </c>
      <c r="P14" s="186"/>
      <c r="Q14" s="186"/>
      <c r="R14" s="201"/>
      <c r="S14" s="184"/>
      <c r="T14" s="202"/>
      <c r="U14" s="202"/>
      <c r="V14" s="202"/>
      <c r="W14" s="202"/>
      <c r="X14" s="202"/>
      <c r="Y14" s="202"/>
      <c r="Z14" s="202"/>
      <c r="AA14" s="202"/>
      <c r="AB14" s="202"/>
      <c r="AC14" s="202"/>
      <c r="AD14" s="202"/>
      <c r="AE14" s="202"/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  <c r="AS14" s="202"/>
      <c r="AT14" s="202"/>
      <c r="AU14" s="202"/>
      <c r="AV14" s="202"/>
      <c r="AW14" s="202"/>
      <c r="AX14" s="202"/>
      <c r="AY14" s="202"/>
      <c r="AZ14" s="202"/>
      <c r="BA14" s="202"/>
      <c r="BB14" s="202"/>
      <c r="BC14" s="202"/>
      <c r="BD14" s="202"/>
      <c r="BE14" s="202"/>
      <c r="BF14" s="202"/>
      <c r="BG14" s="202"/>
      <c r="BH14" s="202"/>
      <c r="BI14" s="202"/>
      <c r="BJ14" s="202"/>
      <c r="BK14" s="202"/>
      <c r="BL14" s="202"/>
      <c r="BM14" s="202"/>
      <c r="BN14" s="202"/>
      <c r="BO14" s="202"/>
      <c r="BP14" s="202"/>
      <c r="BQ14" s="202"/>
      <c r="BR14" s="202"/>
      <c r="BS14" s="202"/>
      <c r="BT14" s="202"/>
      <c r="BU14" s="202"/>
      <c r="BV14" s="202"/>
      <c r="BW14" s="202"/>
      <c r="BX14" s="202"/>
      <c r="BY14" s="202"/>
      <c r="BZ14" s="202"/>
      <c r="CA14" s="202"/>
      <c r="CB14" s="202"/>
      <c r="CC14" s="202"/>
      <c r="CD14" s="202"/>
      <c r="CE14" s="202"/>
      <c r="CF14" s="202"/>
      <c r="CG14" s="202"/>
      <c r="CH14" s="202"/>
      <c r="CI14" s="202"/>
      <c r="CJ14" s="202"/>
      <c r="CK14" s="202"/>
      <c r="CL14" s="202"/>
      <c r="CM14" s="202"/>
      <c r="CN14" s="202"/>
      <c r="CO14" s="202"/>
      <c r="CP14" s="202"/>
      <c r="CQ14" s="202"/>
      <c r="CR14" s="202"/>
      <c r="CS14" s="202"/>
      <c r="CT14" s="202"/>
      <c r="CU14" s="202"/>
      <c r="CV14" s="202"/>
      <c r="CW14" s="202"/>
      <c r="CX14" s="202"/>
      <c r="CY14" s="202"/>
      <c r="CZ14" s="202"/>
      <c r="DA14" s="202"/>
      <c r="DB14" s="202"/>
      <c r="DC14" s="202"/>
      <c r="DD14" s="202"/>
      <c r="DE14" s="202"/>
      <c r="DF14" s="202"/>
      <c r="DG14" s="202"/>
      <c r="DH14" s="202"/>
      <c r="DI14" s="202"/>
      <c r="DJ14" s="202"/>
      <c r="DK14" s="202"/>
      <c r="DL14" s="202"/>
      <c r="DM14" s="202"/>
      <c r="DN14" s="202"/>
      <c r="DO14" s="202"/>
      <c r="DP14" s="202"/>
      <c r="DQ14" s="202"/>
      <c r="DR14" s="202"/>
      <c r="DS14" s="202"/>
      <c r="DT14" s="202"/>
      <c r="DU14" s="202"/>
      <c r="DV14" s="202"/>
      <c r="DW14" s="202"/>
      <c r="DX14" s="202"/>
      <c r="DY14" s="202"/>
      <c r="DZ14" s="202"/>
      <c r="EA14" s="202"/>
      <c r="EB14" s="202"/>
      <c r="EC14" s="202"/>
      <c r="ED14" s="202"/>
      <c r="EE14" s="202"/>
      <c r="EF14" s="202"/>
      <c r="EG14" s="202"/>
      <c r="EH14" s="202"/>
      <c r="EI14" s="202"/>
      <c r="EJ14" s="202"/>
      <c r="EK14" s="202"/>
      <c r="EL14" s="202"/>
      <c r="EM14" s="202"/>
      <c r="EN14" s="202"/>
      <c r="EO14" s="202"/>
      <c r="EP14" s="202"/>
      <c r="EQ14" s="202"/>
      <c r="ER14" s="202"/>
      <c r="ES14" s="202"/>
      <c r="ET14" s="202"/>
      <c r="EU14" s="202"/>
      <c r="EV14" s="202"/>
      <c r="EW14" s="202"/>
      <c r="EX14" s="202"/>
      <c r="EY14" s="202"/>
      <c r="EZ14" s="202"/>
      <c r="FA14" s="202"/>
      <c r="FB14" s="202"/>
      <c r="FC14" s="202"/>
      <c r="FD14" s="202"/>
      <c r="FE14" s="202"/>
      <c r="FF14" s="202"/>
      <c r="FG14" s="202"/>
      <c r="FH14" s="202"/>
      <c r="FI14" s="202"/>
      <c r="FJ14" s="202"/>
      <c r="FK14" s="202"/>
      <c r="FL14" s="202"/>
      <c r="FM14" s="202"/>
      <c r="FN14" s="202"/>
      <c r="FO14" s="202"/>
      <c r="FP14" s="202"/>
      <c r="FQ14" s="202"/>
      <c r="FR14" s="202"/>
      <c r="FS14" s="202"/>
      <c r="FT14" s="202"/>
      <c r="FU14" s="202"/>
      <c r="FV14" s="202"/>
      <c r="FW14" s="202"/>
      <c r="FX14" s="202"/>
      <c r="FY14" s="202"/>
      <c r="FZ14" s="202"/>
      <c r="GA14" s="202"/>
      <c r="GB14" s="202"/>
      <c r="GC14" s="202"/>
      <c r="GD14" s="202"/>
      <c r="GE14" s="202"/>
      <c r="GF14" s="202"/>
      <c r="GG14" s="202"/>
      <c r="GH14" s="202"/>
      <c r="GI14" s="202"/>
      <c r="GJ14" s="202"/>
      <c r="GK14" s="202"/>
      <c r="GL14" s="202"/>
      <c r="GM14" s="202"/>
      <c r="GN14" s="202"/>
      <c r="GO14" s="202"/>
      <c r="GP14" s="202"/>
      <c r="GQ14" s="202"/>
      <c r="GR14" s="202"/>
      <c r="GS14" s="202"/>
      <c r="GT14" s="202"/>
      <c r="GU14" s="202"/>
      <c r="GV14" s="202"/>
      <c r="GW14" s="202"/>
      <c r="GX14" s="202"/>
      <c r="GY14" s="202"/>
      <c r="GZ14" s="202"/>
      <c r="HA14" s="202"/>
      <c r="HB14" s="202"/>
      <c r="HC14" s="202"/>
      <c r="HD14" s="202"/>
      <c r="HE14" s="202"/>
      <c r="HF14" s="202"/>
      <c r="HG14" s="202"/>
      <c r="HH14" s="202"/>
      <c r="HI14" s="202"/>
      <c r="HJ14" s="202"/>
      <c r="HK14" s="202"/>
      <c r="HL14" s="202"/>
      <c r="HM14" s="202"/>
      <c r="HN14" s="202"/>
      <c r="HO14" s="202"/>
      <c r="HP14" s="202"/>
      <c r="HQ14" s="202"/>
      <c r="HR14" s="202"/>
      <c r="HS14" s="202"/>
      <c r="HT14" s="202"/>
      <c r="HU14" s="202"/>
      <c r="HV14" s="208"/>
      <c r="HW14" s="208"/>
      <c r="HX14" s="208"/>
      <c r="HY14" s="208"/>
      <c r="HZ14" s="208"/>
      <c r="IA14" s="208"/>
      <c r="IB14" s="208"/>
      <c r="IC14" s="208"/>
      <c r="ID14" s="208"/>
      <c r="IE14" s="208"/>
      <c r="IF14" s="208"/>
      <c r="IG14" s="208"/>
      <c r="IH14" s="208"/>
      <c r="II14" s="208"/>
      <c r="IJ14" s="208"/>
      <c r="IK14" s="208"/>
      <c r="IL14" s="208"/>
      <c r="IM14" s="208"/>
      <c r="IN14" s="208"/>
      <c r="IO14" s="208"/>
    </row>
    <row r="15" s="100" customFormat="1" ht="45" customHeight="1" spans="1:249">
      <c r="A15" s="141" t="s">
        <v>267</v>
      </c>
      <c r="B15" s="142"/>
      <c r="C15" s="142"/>
      <c r="D15" s="143"/>
      <c r="E15" s="143"/>
      <c r="F15" s="143"/>
      <c r="G15" s="143"/>
      <c r="H15" s="142"/>
      <c r="I15" s="142"/>
      <c r="J15" s="184"/>
      <c r="K15" s="174">
        <f t="shared" si="1"/>
        <v>0</v>
      </c>
      <c r="L15" s="142"/>
      <c r="M15" s="142"/>
      <c r="N15" s="142"/>
      <c r="O15" s="185" t="s">
        <v>28</v>
      </c>
      <c r="P15" s="186"/>
      <c r="Q15" s="186"/>
      <c r="R15" s="201"/>
      <c r="S15" s="184"/>
      <c r="T15" s="202"/>
      <c r="U15" s="202"/>
      <c r="V15" s="202"/>
      <c r="W15" s="202"/>
      <c r="X15" s="202"/>
      <c r="Y15" s="202"/>
      <c r="Z15" s="202"/>
      <c r="AA15" s="202"/>
      <c r="AB15" s="202"/>
      <c r="AC15" s="202"/>
      <c r="AD15" s="202"/>
      <c r="AE15" s="202"/>
      <c r="AF15" s="202"/>
      <c r="AG15" s="202"/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  <c r="AR15" s="202"/>
      <c r="AS15" s="202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2"/>
      <c r="BE15" s="202"/>
      <c r="BF15" s="202"/>
      <c r="BG15" s="202"/>
      <c r="BH15" s="202"/>
      <c r="BI15" s="202"/>
      <c r="BJ15" s="202"/>
      <c r="BK15" s="202"/>
      <c r="BL15" s="202"/>
      <c r="BM15" s="202"/>
      <c r="BN15" s="202"/>
      <c r="BO15" s="202"/>
      <c r="BP15" s="202"/>
      <c r="BQ15" s="202"/>
      <c r="BR15" s="202"/>
      <c r="BS15" s="202"/>
      <c r="BT15" s="202"/>
      <c r="BU15" s="202"/>
      <c r="BV15" s="202"/>
      <c r="BW15" s="202"/>
      <c r="BX15" s="202"/>
      <c r="BY15" s="202"/>
      <c r="BZ15" s="202"/>
      <c r="CA15" s="202"/>
      <c r="CB15" s="202"/>
      <c r="CC15" s="202"/>
      <c r="CD15" s="202"/>
      <c r="CE15" s="202"/>
      <c r="CF15" s="202"/>
      <c r="CG15" s="202"/>
      <c r="CH15" s="202"/>
      <c r="CI15" s="202"/>
      <c r="CJ15" s="202"/>
      <c r="CK15" s="202"/>
      <c r="CL15" s="202"/>
      <c r="CM15" s="202"/>
      <c r="CN15" s="202"/>
      <c r="CO15" s="202"/>
      <c r="CP15" s="202"/>
      <c r="CQ15" s="202"/>
      <c r="CR15" s="202"/>
      <c r="CS15" s="202"/>
      <c r="CT15" s="202"/>
      <c r="CU15" s="202"/>
      <c r="CV15" s="202"/>
      <c r="CW15" s="202"/>
      <c r="CX15" s="202"/>
      <c r="CY15" s="202"/>
      <c r="CZ15" s="202"/>
      <c r="DA15" s="202"/>
      <c r="DB15" s="202"/>
      <c r="DC15" s="202"/>
      <c r="DD15" s="202"/>
      <c r="DE15" s="202"/>
      <c r="DF15" s="202"/>
      <c r="DG15" s="202"/>
      <c r="DH15" s="202"/>
      <c r="DI15" s="202"/>
      <c r="DJ15" s="202"/>
      <c r="DK15" s="202"/>
      <c r="DL15" s="202"/>
      <c r="DM15" s="202"/>
      <c r="DN15" s="202"/>
      <c r="DO15" s="202"/>
      <c r="DP15" s="202"/>
      <c r="DQ15" s="202"/>
      <c r="DR15" s="202"/>
      <c r="DS15" s="202"/>
      <c r="DT15" s="202"/>
      <c r="DU15" s="202"/>
      <c r="DV15" s="202"/>
      <c r="DW15" s="202"/>
      <c r="DX15" s="202"/>
      <c r="DY15" s="202"/>
      <c r="DZ15" s="202"/>
      <c r="EA15" s="202"/>
      <c r="EB15" s="202"/>
      <c r="EC15" s="202"/>
      <c r="ED15" s="202"/>
      <c r="EE15" s="202"/>
      <c r="EF15" s="202"/>
      <c r="EG15" s="202"/>
      <c r="EH15" s="202"/>
      <c r="EI15" s="202"/>
      <c r="EJ15" s="202"/>
      <c r="EK15" s="202"/>
      <c r="EL15" s="202"/>
      <c r="EM15" s="202"/>
      <c r="EN15" s="202"/>
      <c r="EO15" s="202"/>
      <c r="EP15" s="202"/>
      <c r="EQ15" s="202"/>
      <c r="ER15" s="202"/>
      <c r="ES15" s="202"/>
      <c r="ET15" s="202"/>
      <c r="EU15" s="202"/>
      <c r="EV15" s="202"/>
      <c r="EW15" s="202"/>
      <c r="EX15" s="202"/>
      <c r="EY15" s="202"/>
      <c r="EZ15" s="202"/>
      <c r="FA15" s="202"/>
      <c r="FB15" s="202"/>
      <c r="FC15" s="202"/>
      <c r="FD15" s="202"/>
      <c r="FE15" s="202"/>
      <c r="FF15" s="202"/>
      <c r="FG15" s="202"/>
      <c r="FH15" s="202"/>
      <c r="FI15" s="202"/>
      <c r="FJ15" s="202"/>
      <c r="FK15" s="202"/>
      <c r="FL15" s="202"/>
      <c r="FM15" s="202"/>
      <c r="FN15" s="202"/>
      <c r="FO15" s="202"/>
      <c r="FP15" s="202"/>
      <c r="FQ15" s="202"/>
      <c r="FR15" s="202"/>
      <c r="FS15" s="202"/>
      <c r="FT15" s="202"/>
      <c r="FU15" s="202"/>
      <c r="FV15" s="202"/>
      <c r="FW15" s="202"/>
      <c r="FX15" s="202"/>
      <c r="FY15" s="202"/>
      <c r="FZ15" s="202"/>
      <c r="GA15" s="202"/>
      <c r="GB15" s="202"/>
      <c r="GC15" s="202"/>
      <c r="GD15" s="202"/>
      <c r="GE15" s="202"/>
      <c r="GF15" s="202"/>
      <c r="GG15" s="202"/>
      <c r="GH15" s="202"/>
      <c r="GI15" s="202"/>
      <c r="GJ15" s="202"/>
      <c r="GK15" s="202"/>
      <c r="GL15" s="202"/>
      <c r="GM15" s="202"/>
      <c r="GN15" s="202"/>
      <c r="GO15" s="202"/>
      <c r="GP15" s="202"/>
      <c r="GQ15" s="202"/>
      <c r="GR15" s="202"/>
      <c r="GS15" s="202"/>
      <c r="GT15" s="202"/>
      <c r="GU15" s="202"/>
      <c r="GV15" s="202"/>
      <c r="GW15" s="202"/>
      <c r="GX15" s="202"/>
      <c r="GY15" s="202"/>
      <c r="GZ15" s="202"/>
      <c r="HA15" s="202"/>
      <c r="HB15" s="202"/>
      <c r="HC15" s="202"/>
      <c r="HD15" s="202"/>
      <c r="HE15" s="202"/>
      <c r="HF15" s="202"/>
      <c r="HG15" s="202"/>
      <c r="HH15" s="202"/>
      <c r="HI15" s="202"/>
      <c r="HJ15" s="202"/>
      <c r="HK15" s="202"/>
      <c r="HL15" s="202"/>
      <c r="HM15" s="202"/>
      <c r="HN15" s="202"/>
      <c r="HO15" s="202"/>
      <c r="HP15" s="202"/>
      <c r="HQ15" s="202"/>
      <c r="HR15" s="202"/>
      <c r="HS15" s="202"/>
      <c r="HT15" s="202"/>
      <c r="HU15" s="202"/>
      <c r="HV15" s="208"/>
      <c r="HW15" s="208"/>
      <c r="HX15" s="208"/>
      <c r="HY15" s="208"/>
      <c r="HZ15" s="208"/>
      <c r="IA15" s="208"/>
      <c r="IB15" s="208"/>
      <c r="IC15" s="208"/>
      <c r="ID15" s="208"/>
      <c r="IE15" s="208"/>
      <c r="IF15" s="208"/>
      <c r="IG15" s="208"/>
      <c r="IH15" s="208"/>
      <c r="II15" s="208"/>
      <c r="IJ15" s="208"/>
      <c r="IK15" s="208"/>
      <c r="IL15" s="208"/>
      <c r="IM15" s="208"/>
      <c r="IN15" s="208"/>
      <c r="IO15" s="208"/>
    </row>
    <row r="16" s="99" customFormat="1" ht="45" customHeight="1" spans="1:248">
      <c r="A16" s="140" t="s">
        <v>268</v>
      </c>
      <c r="B16" s="136"/>
      <c r="C16" s="136" t="s">
        <v>22</v>
      </c>
      <c r="D16" s="139"/>
      <c r="E16" s="139"/>
      <c r="F16" s="139"/>
      <c r="G16" s="139"/>
      <c r="H16" s="136"/>
      <c r="I16" s="136"/>
      <c r="J16" s="183"/>
      <c r="K16" s="174">
        <f t="shared" si="1"/>
        <v>0</v>
      </c>
      <c r="L16" s="179"/>
      <c r="M16" s="180"/>
      <c r="N16" s="181"/>
      <c r="O16" s="182" t="s">
        <v>28</v>
      </c>
      <c r="P16" s="182"/>
      <c r="Q16" s="182"/>
      <c r="R16" s="130"/>
      <c r="S16" s="183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F16" s="200"/>
      <c r="AG16" s="200"/>
      <c r="AH16" s="200"/>
      <c r="AI16" s="200"/>
      <c r="AJ16" s="200"/>
      <c r="AK16" s="200"/>
      <c r="AL16" s="200"/>
      <c r="AM16" s="200"/>
      <c r="AN16" s="200"/>
      <c r="AO16" s="200"/>
      <c r="AP16" s="200"/>
      <c r="AQ16" s="200"/>
      <c r="AR16" s="200"/>
      <c r="AS16" s="200"/>
      <c r="AT16" s="200"/>
      <c r="AU16" s="200"/>
      <c r="AV16" s="200"/>
      <c r="AW16" s="200"/>
      <c r="AX16" s="200"/>
      <c r="AY16" s="200"/>
      <c r="AZ16" s="200"/>
      <c r="BA16" s="200"/>
      <c r="BB16" s="200"/>
      <c r="BC16" s="200"/>
      <c r="BD16" s="200"/>
      <c r="BE16" s="200"/>
      <c r="BF16" s="200"/>
      <c r="BG16" s="200"/>
      <c r="BH16" s="200"/>
      <c r="BI16" s="200"/>
      <c r="BJ16" s="200"/>
      <c r="BK16" s="200"/>
      <c r="BL16" s="200"/>
      <c r="BM16" s="200"/>
      <c r="BN16" s="200"/>
      <c r="BO16" s="200"/>
      <c r="BP16" s="200"/>
      <c r="BQ16" s="200"/>
      <c r="BR16" s="200"/>
      <c r="BS16" s="200"/>
      <c r="BT16" s="200"/>
      <c r="BU16" s="200"/>
      <c r="BV16" s="200"/>
      <c r="BW16" s="200"/>
      <c r="BX16" s="200"/>
      <c r="BY16" s="200"/>
      <c r="BZ16" s="200"/>
      <c r="CA16" s="200"/>
      <c r="CB16" s="200"/>
      <c r="CC16" s="200"/>
      <c r="CD16" s="200"/>
      <c r="CE16" s="200"/>
      <c r="CF16" s="200"/>
      <c r="CG16" s="200"/>
      <c r="CH16" s="200"/>
      <c r="CI16" s="200"/>
      <c r="CJ16" s="200"/>
      <c r="CK16" s="200"/>
      <c r="CL16" s="200"/>
      <c r="CM16" s="200"/>
      <c r="CN16" s="200"/>
      <c r="CO16" s="200"/>
      <c r="CP16" s="200"/>
      <c r="CQ16" s="200"/>
      <c r="CR16" s="200"/>
      <c r="CS16" s="200"/>
      <c r="CT16" s="200"/>
      <c r="CU16" s="200"/>
      <c r="CV16" s="200"/>
      <c r="CW16" s="200"/>
      <c r="CX16" s="200"/>
      <c r="CY16" s="200"/>
      <c r="CZ16" s="200"/>
      <c r="DA16" s="200"/>
      <c r="DB16" s="200"/>
      <c r="DC16" s="200"/>
      <c r="DD16" s="200"/>
      <c r="DE16" s="200"/>
      <c r="DF16" s="200"/>
      <c r="DG16" s="200"/>
      <c r="DH16" s="200"/>
      <c r="DI16" s="200"/>
      <c r="DJ16" s="200"/>
      <c r="DK16" s="200"/>
      <c r="DL16" s="200"/>
      <c r="DM16" s="200"/>
      <c r="DN16" s="200"/>
      <c r="DO16" s="200"/>
      <c r="DP16" s="200"/>
      <c r="DQ16" s="200"/>
      <c r="DR16" s="200"/>
      <c r="DS16" s="200"/>
      <c r="DT16" s="200"/>
      <c r="DU16" s="200"/>
      <c r="DV16" s="200"/>
      <c r="DW16" s="200"/>
      <c r="DX16" s="200"/>
      <c r="DY16" s="200"/>
      <c r="DZ16" s="200"/>
      <c r="EA16" s="200"/>
      <c r="EB16" s="200"/>
      <c r="EC16" s="200"/>
      <c r="ED16" s="200"/>
      <c r="EE16" s="200"/>
      <c r="EF16" s="200"/>
      <c r="EG16" s="200"/>
      <c r="EH16" s="200"/>
      <c r="EI16" s="200"/>
      <c r="EJ16" s="200"/>
      <c r="EK16" s="200"/>
      <c r="EL16" s="200"/>
      <c r="EM16" s="200"/>
      <c r="EN16" s="200"/>
      <c r="EO16" s="200"/>
      <c r="EP16" s="200"/>
      <c r="EQ16" s="200"/>
      <c r="ER16" s="200"/>
      <c r="ES16" s="200"/>
      <c r="ET16" s="200"/>
      <c r="EU16" s="200"/>
      <c r="EV16" s="200"/>
      <c r="EW16" s="200"/>
      <c r="EX16" s="200"/>
      <c r="EY16" s="200"/>
      <c r="EZ16" s="200"/>
      <c r="FA16" s="200"/>
      <c r="FB16" s="200"/>
      <c r="FC16" s="200"/>
      <c r="FD16" s="200"/>
      <c r="FE16" s="200"/>
      <c r="FF16" s="200"/>
      <c r="FG16" s="200"/>
      <c r="FH16" s="200"/>
      <c r="FI16" s="200"/>
      <c r="FJ16" s="200"/>
      <c r="FK16" s="200"/>
      <c r="FL16" s="200"/>
      <c r="FM16" s="200"/>
      <c r="FN16" s="200"/>
      <c r="FO16" s="200"/>
      <c r="FP16" s="200"/>
      <c r="FQ16" s="200"/>
      <c r="FR16" s="200"/>
      <c r="FS16" s="200"/>
      <c r="FT16" s="200"/>
      <c r="FU16" s="200"/>
      <c r="FV16" s="200"/>
      <c r="FW16" s="200"/>
      <c r="FX16" s="200"/>
      <c r="FY16" s="200"/>
      <c r="FZ16" s="200"/>
      <c r="GA16" s="200"/>
      <c r="GB16" s="200"/>
      <c r="GC16" s="200"/>
      <c r="GD16" s="200"/>
      <c r="GE16" s="200"/>
      <c r="GF16" s="200"/>
      <c r="GG16" s="200"/>
      <c r="GH16" s="200"/>
      <c r="GI16" s="200"/>
      <c r="GJ16" s="200"/>
      <c r="GK16" s="200"/>
      <c r="GL16" s="200"/>
      <c r="GM16" s="200"/>
      <c r="GN16" s="200"/>
      <c r="GO16" s="200"/>
      <c r="GP16" s="200"/>
      <c r="GQ16" s="200"/>
      <c r="GR16" s="200"/>
      <c r="GS16" s="200"/>
      <c r="GT16" s="200"/>
      <c r="GU16" s="200"/>
      <c r="GV16" s="200"/>
      <c r="GW16" s="200"/>
      <c r="GX16" s="200"/>
      <c r="GY16" s="200"/>
      <c r="GZ16" s="200"/>
      <c r="HA16" s="200"/>
      <c r="HB16" s="200"/>
      <c r="HC16" s="200"/>
      <c r="HD16" s="200"/>
      <c r="HE16" s="200"/>
      <c r="HF16" s="200"/>
      <c r="HG16" s="200"/>
      <c r="HH16" s="200"/>
      <c r="HI16" s="200"/>
      <c r="HJ16" s="200"/>
      <c r="HK16" s="200"/>
      <c r="HL16" s="200"/>
      <c r="HM16" s="200"/>
      <c r="HN16" s="200"/>
      <c r="HO16" s="200"/>
      <c r="HP16" s="200"/>
      <c r="HQ16" s="200"/>
      <c r="HR16" s="200"/>
      <c r="HS16" s="200"/>
      <c r="HT16" s="200"/>
      <c r="HU16" s="106"/>
      <c r="HV16" s="106"/>
      <c r="HW16" s="106"/>
      <c r="HX16" s="106"/>
      <c r="HY16" s="106"/>
      <c r="HZ16" s="106"/>
      <c r="IA16" s="106"/>
      <c r="IB16" s="106"/>
      <c r="IC16" s="106"/>
      <c r="ID16" s="106"/>
      <c r="IE16" s="106"/>
      <c r="IF16" s="106"/>
      <c r="IG16" s="106"/>
      <c r="IH16" s="106"/>
      <c r="II16" s="106"/>
      <c r="IJ16" s="106"/>
      <c r="IK16" s="106"/>
      <c r="IL16" s="106"/>
      <c r="IM16" s="106"/>
      <c r="IN16" s="106"/>
    </row>
    <row r="17" s="99" customFormat="1" ht="45" customHeight="1" spans="1:248">
      <c r="A17" s="140" t="s">
        <v>269</v>
      </c>
      <c r="B17" s="136"/>
      <c r="C17" s="136" t="s">
        <v>22</v>
      </c>
      <c r="D17" s="139"/>
      <c r="E17" s="139"/>
      <c r="F17" s="139"/>
      <c r="G17" s="139"/>
      <c r="H17" s="136"/>
      <c r="I17" s="136"/>
      <c r="J17" s="183"/>
      <c r="K17" s="174">
        <f t="shared" si="1"/>
        <v>0</v>
      </c>
      <c r="L17" s="179"/>
      <c r="M17" s="180"/>
      <c r="N17" s="181"/>
      <c r="O17" s="182" t="s">
        <v>28</v>
      </c>
      <c r="P17" s="182"/>
      <c r="Q17" s="182"/>
      <c r="R17" s="130"/>
      <c r="S17" s="183"/>
      <c r="T17" s="200"/>
      <c r="U17" s="200"/>
      <c r="V17" s="200"/>
      <c r="W17" s="200"/>
      <c r="X17" s="200"/>
      <c r="Y17" s="200"/>
      <c r="Z17" s="200"/>
      <c r="AA17" s="200"/>
      <c r="AB17" s="200"/>
      <c r="AC17" s="200"/>
      <c r="AD17" s="200"/>
      <c r="AE17" s="200"/>
      <c r="AF17" s="200"/>
      <c r="AG17" s="200"/>
      <c r="AH17" s="200"/>
      <c r="AI17" s="200"/>
      <c r="AJ17" s="200"/>
      <c r="AK17" s="200"/>
      <c r="AL17" s="200"/>
      <c r="AM17" s="200"/>
      <c r="AN17" s="200"/>
      <c r="AO17" s="200"/>
      <c r="AP17" s="200"/>
      <c r="AQ17" s="200"/>
      <c r="AR17" s="200"/>
      <c r="AS17" s="200"/>
      <c r="AT17" s="200"/>
      <c r="AU17" s="200"/>
      <c r="AV17" s="200"/>
      <c r="AW17" s="200"/>
      <c r="AX17" s="200"/>
      <c r="AY17" s="200"/>
      <c r="AZ17" s="200"/>
      <c r="BA17" s="200"/>
      <c r="BB17" s="200"/>
      <c r="BC17" s="200"/>
      <c r="BD17" s="200"/>
      <c r="BE17" s="200"/>
      <c r="BF17" s="200"/>
      <c r="BG17" s="200"/>
      <c r="BH17" s="200"/>
      <c r="BI17" s="200"/>
      <c r="BJ17" s="200"/>
      <c r="BK17" s="200"/>
      <c r="BL17" s="200"/>
      <c r="BM17" s="200"/>
      <c r="BN17" s="200"/>
      <c r="BO17" s="200"/>
      <c r="BP17" s="200"/>
      <c r="BQ17" s="200"/>
      <c r="BR17" s="200"/>
      <c r="BS17" s="200"/>
      <c r="BT17" s="200"/>
      <c r="BU17" s="200"/>
      <c r="BV17" s="200"/>
      <c r="BW17" s="200"/>
      <c r="BX17" s="200"/>
      <c r="BY17" s="200"/>
      <c r="BZ17" s="200"/>
      <c r="CA17" s="200"/>
      <c r="CB17" s="200"/>
      <c r="CC17" s="200"/>
      <c r="CD17" s="200"/>
      <c r="CE17" s="200"/>
      <c r="CF17" s="200"/>
      <c r="CG17" s="200"/>
      <c r="CH17" s="200"/>
      <c r="CI17" s="200"/>
      <c r="CJ17" s="200"/>
      <c r="CK17" s="200"/>
      <c r="CL17" s="200"/>
      <c r="CM17" s="200"/>
      <c r="CN17" s="200"/>
      <c r="CO17" s="200"/>
      <c r="CP17" s="200"/>
      <c r="CQ17" s="200"/>
      <c r="CR17" s="200"/>
      <c r="CS17" s="200"/>
      <c r="CT17" s="200"/>
      <c r="CU17" s="200"/>
      <c r="CV17" s="200"/>
      <c r="CW17" s="200"/>
      <c r="CX17" s="200"/>
      <c r="CY17" s="200"/>
      <c r="CZ17" s="200"/>
      <c r="DA17" s="200"/>
      <c r="DB17" s="200"/>
      <c r="DC17" s="200"/>
      <c r="DD17" s="200"/>
      <c r="DE17" s="200"/>
      <c r="DF17" s="200"/>
      <c r="DG17" s="200"/>
      <c r="DH17" s="200"/>
      <c r="DI17" s="200"/>
      <c r="DJ17" s="200"/>
      <c r="DK17" s="200"/>
      <c r="DL17" s="200"/>
      <c r="DM17" s="200"/>
      <c r="DN17" s="200"/>
      <c r="DO17" s="200"/>
      <c r="DP17" s="200"/>
      <c r="DQ17" s="200"/>
      <c r="DR17" s="200"/>
      <c r="DS17" s="200"/>
      <c r="DT17" s="200"/>
      <c r="DU17" s="200"/>
      <c r="DV17" s="200"/>
      <c r="DW17" s="200"/>
      <c r="DX17" s="200"/>
      <c r="DY17" s="200"/>
      <c r="DZ17" s="200"/>
      <c r="EA17" s="200"/>
      <c r="EB17" s="200"/>
      <c r="EC17" s="200"/>
      <c r="ED17" s="200"/>
      <c r="EE17" s="200"/>
      <c r="EF17" s="200"/>
      <c r="EG17" s="200"/>
      <c r="EH17" s="200"/>
      <c r="EI17" s="200"/>
      <c r="EJ17" s="200"/>
      <c r="EK17" s="200"/>
      <c r="EL17" s="200"/>
      <c r="EM17" s="200"/>
      <c r="EN17" s="200"/>
      <c r="EO17" s="200"/>
      <c r="EP17" s="200"/>
      <c r="EQ17" s="200"/>
      <c r="ER17" s="200"/>
      <c r="ES17" s="200"/>
      <c r="ET17" s="200"/>
      <c r="EU17" s="200"/>
      <c r="EV17" s="200"/>
      <c r="EW17" s="200"/>
      <c r="EX17" s="200"/>
      <c r="EY17" s="200"/>
      <c r="EZ17" s="200"/>
      <c r="FA17" s="200"/>
      <c r="FB17" s="200"/>
      <c r="FC17" s="200"/>
      <c r="FD17" s="200"/>
      <c r="FE17" s="200"/>
      <c r="FF17" s="200"/>
      <c r="FG17" s="200"/>
      <c r="FH17" s="200"/>
      <c r="FI17" s="200"/>
      <c r="FJ17" s="200"/>
      <c r="FK17" s="200"/>
      <c r="FL17" s="200"/>
      <c r="FM17" s="200"/>
      <c r="FN17" s="200"/>
      <c r="FO17" s="200"/>
      <c r="FP17" s="200"/>
      <c r="FQ17" s="200"/>
      <c r="FR17" s="200"/>
      <c r="FS17" s="200"/>
      <c r="FT17" s="200"/>
      <c r="FU17" s="200"/>
      <c r="FV17" s="200"/>
      <c r="FW17" s="200"/>
      <c r="FX17" s="200"/>
      <c r="FY17" s="200"/>
      <c r="FZ17" s="200"/>
      <c r="GA17" s="200"/>
      <c r="GB17" s="200"/>
      <c r="GC17" s="200"/>
      <c r="GD17" s="200"/>
      <c r="GE17" s="200"/>
      <c r="GF17" s="200"/>
      <c r="GG17" s="200"/>
      <c r="GH17" s="200"/>
      <c r="GI17" s="200"/>
      <c r="GJ17" s="200"/>
      <c r="GK17" s="200"/>
      <c r="GL17" s="200"/>
      <c r="GM17" s="200"/>
      <c r="GN17" s="200"/>
      <c r="GO17" s="200"/>
      <c r="GP17" s="200"/>
      <c r="GQ17" s="200"/>
      <c r="GR17" s="200"/>
      <c r="GS17" s="200"/>
      <c r="GT17" s="200"/>
      <c r="GU17" s="200"/>
      <c r="GV17" s="200"/>
      <c r="GW17" s="200"/>
      <c r="GX17" s="200"/>
      <c r="GY17" s="200"/>
      <c r="GZ17" s="200"/>
      <c r="HA17" s="200"/>
      <c r="HB17" s="200"/>
      <c r="HC17" s="200"/>
      <c r="HD17" s="200"/>
      <c r="HE17" s="200"/>
      <c r="HF17" s="200"/>
      <c r="HG17" s="200"/>
      <c r="HH17" s="200"/>
      <c r="HI17" s="200"/>
      <c r="HJ17" s="200"/>
      <c r="HK17" s="200"/>
      <c r="HL17" s="200"/>
      <c r="HM17" s="200"/>
      <c r="HN17" s="200"/>
      <c r="HO17" s="200"/>
      <c r="HP17" s="200"/>
      <c r="HQ17" s="200"/>
      <c r="HR17" s="200"/>
      <c r="HS17" s="200"/>
      <c r="HT17" s="200"/>
      <c r="HU17" s="106"/>
      <c r="HV17" s="106"/>
      <c r="HW17" s="106"/>
      <c r="HX17" s="106"/>
      <c r="HY17" s="106"/>
      <c r="HZ17" s="106"/>
      <c r="IA17" s="106"/>
      <c r="IB17" s="106"/>
      <c r="IC17" s="106"/>
      <c r="ID17" s="106"/>
      <c r="IE17" s="106"/>
      <c r="IF17" s="106"/>
      <c r="IG17" s="106"/>
      <c r="IH17" s="106"/>
      <c r="II17" s="106"/>
      <c r="IJ17" s="106"/>
      <c r="IK17" s="106"/>
      <c r="IL17" s="106"/>
      <c r="IM17" s="106"/>
      <c r="IN17" s="106"/>
    </row>
    <row r="18" s="99" customFormat="1" ht="45.95" customHeight="1" spans="1:248">
      <c r="A18" s="140" t="s">
        <v>270</v>
      </c>
      <c r="B18" s="136"/>
      <c r="C18" s="136" t="s">
        <v>22</v>
      </c>
      <c r="D18" s="139"/>
      <c r="E18" s="139"/>
      <c r="F18" s="139">
        <v>490.1</v>
      </c>
      <c r="G18" s="139"/>
      <c r="H18" s="136" t="s">
        <v>37</v>
      </c>
      <c r="I18" s="136"/>
      <c r="J18" s="183"/>
      <c r="K18" s="174">
        <f t="shared" si="1"/>
        <v>29.406</v>
      </c>
      <c r="L18" s="179"/>
      <c r="M18" s="180">
        <v>29.406</v>
      </c>
      <c r="N18" s="181"/>
      <c r="O18" s="182" t="s">
        <v>28</v>
      </c>
      <c r="P18" s="182"/>
      <c r="Q18" s="182"/>
      <c r="R18" s="130" t="s">
        <v>25</v>
      </c>
      <c r="S18" s="136"/>
      <c r="T18" s="200"/>
      <c r="U18" s="200"/>
      <c r="V18" s="200"/>
      <c r="W18" s="200"/>
      <c r="X18" s="200"/>
      <c r="Y18" s="200"/>
      <c r="Z18" s="200"/>
      <c r="AA18" s="200"/>
      <c r="AB18" s="200"/>
      <c r="AC18" s="200"/>
      <c r="AD18" s="200"/>
      <c r="AE18" s="200"/>
      <c r="AF18" s="200"/>
      <c r="AG18" s="200"/>
      <c r="AH18" s="200"/>
      <c r="AI18" s="200"/>
      <c r="AJ18" s="200"/>
      <c r="AK18" s="200"/>
      <c r="AL18" s="200"/>
      <c r="AM18" s="200"/>
      <c r="AN18" s="200"/>
      <c r="AO18" s="200"/>
      <c r="AP18" s="200"/>
      <c r="AQ18" s="200"/>
      <c r="AR18" s="200"/>
      <c r="AS18" s="200"/>
      <c r="AT18" s="200"/>
      <c r="AU18" s="200"/>
      <c r="AV18" s="200"/>
      <c r="AW18" s="200"/>
      <c r="AX18" s="200"/>
      <c r="AY18" s="200"/>
      <c r="AZ18" s="200"/>
      <c r="BA18" s="200"/>
      <c r="BB18" s="200"/>
      <c r="BC18" s="200"/>
      <c r="BD18" s="200"/>
      <c r="BE18" s="200"/>
      <c r="BF18" s="200"/>
      <c r="BG18" s="200"/>
      <c r="BH18" s="200"/>
      <c r="BI18" s="200"/>
      <c r="BJ18" s="200"/>
      <c r="BK18" s="200"/>
      <c r="BL18" s="200"/>
      <c r="BM18" s="200"/>
      <c r="BN18" s="200"/>
      <c r="BO18" s="200"/>
      <c r="BP18" s="200"/>
      <c r="BQ18" s="200"/>
      <c r="BR18" s="200"/>
      <c r="BS18" s="200"/>
      <c r="BT18" s="200"/>
      <c r="BU18" s="200"/>
      <c r="BV18" s="200"/>
      <c r="BW18" s="200"/>
      <c r="BX18" s="200"/>
      <c r="BY18" s="200"/>
      <c r="BZ18" s="200"/>
      <c r="CA18" s="200"/>
      <c r="CB18" s="200"/>
      <c r="CC18" s="200"/>
      <c r="CD18" s="200"/>
      <c r="CE18" s="200"/>
      <c r="CF18" s="200"/>
      <c r="CG18" s="200"/>
      <c r="CH18" s="200"/>
      <c r="CI18" s="200"/>
      <c r="CJ18" s="200"/>
      <c r="CK18" s="200"/>
      <c r="CL18" s="200"/>
      <c r="CM18" s="200"/>
      <c r="CN18" s="200"/>
      <c r="CO18" s="200"/>
      <c r="CP18" s="200"/>
      <c r="CQ18" s="200"/>
      <c r="CR18" s="200"/>
      <c r="CS18" s="200"/>
      <c r="CT18" s="200"/>
      <c r="CU18" s="200"/>
      <c r="CV18" s="200"/>
      <c r="CW18" s="200"/>
      <c r="CX18" s="200"/>
      <c r="CY18" s="200"/>
      <c r="CZ18" s="200"/>
      <c r="DA18" s="200"/>
      <c r="DB18" s="200"/>
      <c r="DC18" s="200"/>
      <c r="DD18" s="200"/>
      <c r="DE18" s="200"/>
      <c r="DF18" s="200"/>
      <c r="DG18" s="200"/>
      <c r="DH18" s="200"/>
      <c r="DI18" s="200"/>
      <c r="DJ18" s="200"/>
      <c r="DK18" s="200"/>
      <c r="DL18" s="200"/>
      <c r="DM18" s="200"/>
      <c r="DN18" s="200"/>
      <c r="DO18" s="200"/>
      <c r="DP18" s="200"/>
      <c r="DQ18" s="200"/>
      <c r="DR18" s="200"/>
      <c r="DS18" s="200"/>
      <c r="DT18" s="200"/>
      <c r="DU18" s="200"/>
      <c r="DV18" s="200"/>
      <c r="DW18" s="200"/>
      <c r="DX18" s="200"/>
      <c r="DY18" s="200"/>
      <c r="DZ18" s="200"/>
      <c r="EA18" s="200"/>
      <c r="EB18" s="200"/>
      <c r="EC18" s="200"/>
      <c r="ED18" s="200"/>
      <c r="EE18" s="200"/>
      <c r="EF18" s="200"/>
      <c r="EG18" s="200"/>
      <c r="EH18" s="200"/>
      <c r="EI18" s="200"/>
      <c r="EJ18" s="200"/>
      <c r="EK18" s="200"/>
      <c r="EL18" s="200"/>
      <c r="EM18" s="200"/>
      <c r="EN18" s="200"/>
      <c r="EO18" s="200"/>
      <c r="EP18" s="200"/>
      <c r="EQ18" s="200"/>
      <c r="ER18" s="200"/>
      <c r="ES18" s="200"/>
      <c r="ET18" s="200"/>
      <c r="EU18" s="200"/>
      <c r="EV18" s="200"/>
      <c r="EW18" s="200"/>
      <c r="EX18" s="200"/>
      <c r="EY18" s="200"/>
      <c r="EZ18" s="200"/>
      <c r="FA18" s="200"/>
      <c r="FB18" s="200"/>
      <c r="FC18" s="200"/>
      <c r="FD18" s="200"/>
      <c r="FE18" s="200"/>
      <c r="FF18" s="200"/>
      <c r="FG18" s="200"/>
      <c r="FH18" s="200"/>
      <c r="FI18" s="200"/>
      <c r="FJ18" s="200"/>
      <c r="FK18" s="200"/>
      <c r="FL18" s="200"/>
      <c r="FM18" s="200"/>
      <c r="FN18" s="200"/>
      <c r="FO18" s="200"/>
      <c r="FP18" s="200"/>
      <c r="FQ18" s="200"/>
      <c r="FR18" s="200"/>
      <c r="FS18" s="200"/>
      <c r="FT18" s="200"/>
      <c r="FU18" s="200"/>
      <c r="FV18" s="200"/>
      <c r="FW18" s="200"/>
      <c r="FX18" s="200"/>
      <c r="FY18" s="200"/>
      <c r="FZ18" s="200"/>
      <c r="GA18" s="200"/>
      <c r="GB18" s="200"/>
      <c r="GC18" s="200"/>
      <c r="GD18" s="200"/>
      <c r="GE18" s="200"/>
      <c r="GF18" s="200"/>
      <c r="GG18" s="200"/>
      <c r="GH18" s="200"/>
      <c r="GI18" s="200"/>
      <c r="GJ18" s="200"/>
      <c r="GK18" s="200"/>
      <c r="GL18" s="200"/>
      <c r="GM18" s="200"/>
      <c r="GN18" s="200"/>
      <c r="GO18" s="200"/>
      <c r="GP18" s="200"/>
      <c r="GQ18" s="200"/>
      <c r="GR18" s="200"/>
      <c r="GS18" s="200"/>
      <c r="GT18" s="200"/>
      <c r="GU18" s="200"/>
      <c r="GV18" s="200"/>
      <c r="GW18" s="200"/>
      <c r="GX18" s="200"/>
      <c r="GY18" s="200"/>
      <c r="GZ18" s="200"/>
      <c r="HA18" s="200"/>
      <c r="HB18" s="200"/>
      <c r="HC18" s="200"/>
      <c r="HD18" s="200"/>
      <c r="HE18" s="200"/>
      <c r="HF18" s="200"/>
      <c r="HG18" s="200"/>
      <c r="HH18" s="200"/>
      <c r="HI18" s="200"/>
      <c r="HJ18" s="200"/>
      <c r="HK18" s="200"/>
      <c r="HL18" s="200"/>
      <c r="HM18" s="200"/>
      <c r="HN18" s="200"/>
      <c r="HO18" s="200"/>
      <c r="HP18" s="200"/>
      <c r="HQ18" s="200"/>
      <c r="HR18" s="200"/>
      <c r="HS18" s="200"/>
      <c r="HT18" s="200"/>
      <c r="HU18" s="106"/>
      <c r="HV18" s="106"/>
      <c r="HW18" s="106"/>
      <c r="HX18" s="106"/>
      <c r="HY18" s="106"/>
      <c r="HZ18" s="106"/>
      <c r="IA18" s="106"/>
      <c r="IB18" s="106"/>
      <c r="IC18" s="106"/>
      <c r="ID18" s="106"/>
      <c r="IE18" s="106"/>
      <c r="IF18" s="106"/>
      <c r="IG18" s="106"/>
      <c r="IH18" s="106"/>
      <c r="II18" s="106"/>
      <c r="IJ18" s="106"/>
      <c r="IK18" s="106"/>
      <c r="IL18" s="106"/>
      <c r="IM18" s="106"/>
      <c r="IN18" s="106"/>
    </row>
    <row r="19" s="99" customFormat="1" ht="45" customHeight="1" spans="1:248">
      <c r="A19" s="140" t="s">
        <v>271</v>
      </c>
      <c r="B19" s="136"/>
      <c r="C19" s="136" t="s">
        <v>22</v>
      </c>
      <c r="D19" s="139"/>
      <c r="E19" s="139"/>
      <c r="F19" s="139"/>
      <c r="G19" s="139"/>
      <c r="H19" s="136"/>
      <c r="I19" s="136"/>
      <c r="J19" s="183"/>
      <c r="K19" s="174">
        <f t="shared" si="1"/>
        <v>0</v>
      </c>
      <c r="L19" s="179"/>
      <c r="M19" s="180"/>
      <c r="N19" s="181"/>
      <c r="O19" s="182" t="s">
        <v>28</v>
      </c>
      <c r="P19" s="182"/>
      <c r="Q19" s="182"/>
      <c r="R19" s="130"/>
      <c r="S19" s="183"/>
      <c r="T19" s="200"/>
      <c r="U19" s="200"/>
      <c r="V19" s="200"/>
      <c r="W19" s="200"/>
      <c r="X19" s="200"/>
      <c r="Y19" s="200"/>
      <c r="Z19" s="200"/>
      <c r="AA19" s="200"/>
      <c r="AB19" s="200"/>
      <c r="AC19" s="200"/>
      <c r="AD19" s="200"/>
      <c r="AE19" s="200"/>
      <c r="AF19" s="200"/>
      <c r="AG19" s="200"/>
      <c r="AH19" s="200"/>
      <c r="AI19" s="200"/>
      <c r="AJ19" s="200"/>
      <c r="AK19" s="200"/>
      <c r="AL19" s="200"/>
      <c r="AM19" s="200"/>
      <c r="AN19" s="200"/>
      <c r="AO19" s="200"/>
      <c r="AP19" s="200"/>
      <c r="AQ19" s="200"/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200"/>
      <c r="BE19" s="200"/>
      <c r="BF19" s="200"/>
      <c r="BG19" s="200"/>
      <c r="BH19" s="200"/>
      <c r="BI19" s="200"/>
      <c r="BJ19" s="200"/>
      <c r="BK19" s="200"/>
      <c r="BL19" s="200"/>
      <c r="BM19" s="200"/>
      <c r="BN19" s="200"/>
      <c r="BO19" s="200"/>
      <c r="BP19" s="200"/>
      <c r="BQ19" s="200"/>
      <c r="BR19" s="200"/>
      <c r="BS19" s="200"/>
      <c r="BT19" s="200"/>
      <c r="BU19" s="200"/>
      <c r="BV19" s="200"/>
      <c r="BW19" s="200"/>
      <c r="BX19" s="200"/>
      <c r="BY19" s="200"/>
      <c r="BZ19" s="200"/>
      <c r="CA19" s="200"/>
      <c r="CB19" s="200"/>
      <c r="CC19" s="200"/>
      <c r="CD19" s="200"/>
      <c r="CE19" s="200"/>
      <c r="CF19" s="200"/>
      <c r="CG19" s="200"/>
      <c r="CH19" s="200"/>
      <c r="CI19" s="200"/>
      <c r="CJ19" s="200"/>
      <c r="CK19" s="200"/>
      <c r="CL19" s="200"/>
      <c r="CM19" s="200"/>
      <c r="CN19" s="200"/>
      <c r="CO19" s="200"/>
      <c r="CP19" s="200"/>
      <c r="CQ19" s="200"/>
      <c r="CR19" s="200"/>
      <c r="CS19" s="200"/>
      <c r="CT19" s="200"/>
      <c r="CU19" s="200"/>
      <c r="CV19" s="200"/>
      <c r="CW19" s="200"/>
      <c r="CX19" s="200"/>
      <c r="CY19" s="200"/>
      <c r="CZ19" s="200"/>
      <c r="DA19" s="200"/>
      <c r="DB19" s="200"/>
      <c r="DC19" s="200"/>
      <c r="DD19" s="200"/>
      <c r="DE19" s="200"/>
      <c r="DF19" s="200"/>
      <c r="DG19" s="200"/>
      <c r="DH19" s="200"/>
      <c r="DI19" s="200"/>
      <c r="DJ19" s="200"/>
      <c r="DK19" s="200"/>
      <c r="DL19" s="200"/>
      <c r="DM19" s="200"/>
      <c r="DN19" s="200"/>
      <c r="DO19" s="200"/>
      <c r="DP19" s="200"/>
      <c r="DQ19" s="200"/>
      <c r="DR19" s="200"/>
      <c r="DS19" s="200"/>
      <c r="DT19" s="200"/>
      <c r="DU19" s="200"/>
      <c r="DV19" s="200"/>
      <c r="DW19" s="200"/>
      <c r="DX19" s="200"/>
      <c r="DY19" s="200"/>
      <c r="DZ19" s="200"/>
      <c r="EA19" s="200"/>
      <c r="EB19" s="200"/>
      <c r="EC19" s="200"/>
      <c r="ED19" s="200"/>
      <c r="EE19" s="200"/>
      <c r="EF19" s="200"/>
      <c r="EG19" s="200"/>
      <c r="EH19" s="200"/>
      <c r="EI19" s="200"/>
      <c r="EJ19" s="200"/>
      <c r="EK19" s="200"/>
      <c r="EL19" s="200"/>
      <c r="EM19" s="200"/>
      <c r="EN19" s="200"/>
      <c r="EO19" s="200"/>
      <c r="EP19" s="200"/>
      <c r="EQ19" s="200"/>
      <c r="ER19" s="200"/>
      <c r="ES19" s="200"/>
      <c r="ET19" s="200"/>
      <c r="EU19" s="200"/>
      <c r="EV19" s="200"/>
      <c r="EW19" s="200"/>
      <c r="EX19" s="200"/>
      <c r="EY19" s="200"/>
      <c r="EZ19" s="200"/>
      <c r="FA19" s="200"/>
      <c r="FB19" s="200"/>
      <c r="FC19" s="200"/>
      <c r="FD19" s="200"/>
      <c r="FE19" s="200"/>
      <c r="FF19" s="200"/>
      <c r="FG19" s="200"/>
      <c r="FH19" s="200"/>
      <c r="FI19" s="200"/>
      <c r="FJ19" s="200"/>
      <c r="FK19" s="200"/>
      <c r="FL19" s="200"/>
      <c r="FM19" s="200"/>
      <c r="FN19" s="200"/>
      <c r="FO19" s="200"/>
      <c r="FP19" s="200"/>
      <c r="FQ19" s="200"/>
      <c r="FR19" s="200"/>
      <c r="FS19" s="200"/>
      <c r="FT19" s="200"/>
      <c r="FU19" s="200"/>
      <c r="FV19" s="200"/>
      <c r="FW19" s="200"/>
      <c r="FX19" s="200"/>
      <c r="FY19" s="200"/>
      <c r="FZ19" s="200"/>
      <c r="GA19" s="200"/>
      <c r="GB19" s="200"/>
      <c r="GC19" s="200"/>
      <c r="GD19" s="200"/>
      <c r="GE19" s="200"/>
      <c r="GF19" s="200"/>
      <c r="GG19" s="200"/>
      <c r="GH19" s="200"/>
      <c r="GI19" s="200"/>
      <c r="GJ19" s="200"/>
      <c r="GK19" s="200"/>
      <c r="GL19" s="200"/>
      <c r="GM19" s="200"/>
      <c r="GN19" s="200"/>
      <c r="GO19" s="200"/>
      <c r="GP19" s="200"/>
      <c r="GQ19" s="200"/>
      <c r="GR19" s="200"/>
      <c r="GS19" s="200"/>
      <c r="GT19" s="200"/>
      <c r="GU19" s="200"/>
      <c r="GV19" s="200"/>
      <c r="GW19" s="200"/>
      <c r="GX19" s="200"/>
      <c r="GY19" s="200"/>
      <c r="GZ19" s="200"/>
      <c r="HA19" s="200"/>
      <c r="HB19" s="200"/>
      <c r="HC19" s="200"/>
      <c r="HD19" s="200"/>
      <c r="HE19" s="200"/>
      <c r="HF19" s="200"/>
      <c r="HG19" s="200"/>
      <c r="HH19" s="200"/>
      <c r="HI19" s="200"/>
      <c r="HJ19" s="200"/>
      <c r="HK19" s="200"/>
      <c r="HL19" s="200"/>
      <c r="HM19" s="200"/>
      <c r="HN19" s="200"/>
      <c r="HO19" s="200"/>
      <c r="HP19" s="200"/>
      <c r="HQ19" s="200"/>
      <c r="HR19" s="200"/>
      <c r="HS19" s="200"/>
      <c r="HT19" s="200"/>
      <c r="HU19" s="106"/>
      <c r="HV19" s="106"/>
      <c r="HW19" s="106"/>
      <c r="HX19" s="106"/>
      <c r="HY19" s="106"/>
      <c r="HZ19" s="106"/>
      <c r="IA19" s="106"/>
      <c r="IB19" s="106"/>
      <c r="IC19" s="106"/>
      <c r="ID19" s="106"/>
      <c r="IE19" s="106"/>
      <c r="IF19" s="106"/>
      <c r="IG19" s="106"/>
      <c r="IH19" s="106"/>
      <c r="II19" s="106"/>
      <c r="IJ19" s="106"/>
      <c r="IK19" s="106"/>
      <c r="IL19" s="106"/>
      <c r="IM19" s="106"/>
      <c r="IN19" s="106"/>
    </row>
    <row r="20" s="99" customFormat="1" ht="45" customHeight="1" spans="1:248">
      <c r="A20" s="140" t="s">
        <v>39</v>
      </c>
      <c r="B20" s="136" t="s">
        <v>36</v>
      </c>
      <c r="C20" s="136" t="s">
        <v>22</v>
      </c>
      <c r="D20" s="139"/>
      <c r="E20" s="139"/>
      <c r="F20" s="139">
        <v>68.05</v>
      </c>
      <c r="G20" s="139"/>
      <c r="H20" s="136" t="s">
        <v>272</v>
      </c>
      <c r="I20" s="136"/>
      <c r="J20" s="183"/>
      <c r="K20" s="174">
        <f t="shared" si="1"/>
        <v>39.469</v>
      </c>
      <c r="L20" s="179"/>
      <c r="M20" s="180">
        <v>39.469</v>
      </c>
      <c r="N20" s="181"/>
      <c r="O20" s="182" t="s">
        <v>28</v>
      </c>
      <c r="P20" s="182"/>
      <c r="Q20" s="182"/>
      <c r="R20" s="130" t="s">
        <v>25</v>
      </c>
      <c r="S20" s="183"/>
      <c r="T20" s="200"/>
      <c r="U20" s="200"/>
      <c r="V20" s="200"/>
      <c r="W20" s="200"/>
      <c r="X20" s="200"/>
      <c r="Y20" s="200"/>
      <c r="Z20" s="200"/>
      <c r="AA20" s="200"/>
      <c r="AB20" s="200"/>
      <c r="AC20" s="200"/>
      <c r="AD20" s="200"/>
      <c r="AE20" s="200"/>
      <c r="AF20" s="200"/>
      <c r="AG20" s="200"/>
      <c r="AH20" s="200"/>
      <c r="AI20" s="200"/>
      <c r="AJ20" s="200"/>
      <c r="AK20" s="200"/>
      <c r="AL20" s="200"/>
      <c r="AM20" s="200"/>
      <c r="AN20" s="200"/>
      <c r="AO20" s="200"/>
      <c r="AP20" s="200"/>
      <c r="AQ20" s="200"/>
      <c r="AR20" s="200"/>
      <c r="AS20" s="200"/>
      <c r="AT20" s="200"/>
      <c r="AU20" s="200"/>
      <c r="AV20" s="200"/>
      <c r="AW20" s="200"/>
      <c r="AX20" s="200"/>
      <c r="AY20" s="200"/>
      <c r="AZ20" s="200"/>
      <c r="BA20" s="200"/>
      <c r="BB20" s="200"/>
      <c r="BC20" s="200"/>
      <c r="BD20" s="200"/>
      <c r="BE20" s="200"/>
      <c r="BF20" s="200"/>
      <c r="BG20" s="200"/>
      <c r="BH20" s="200"/>
      <c r="BI20" s="200"/>
      <c r="BJ20" s="200"/>
      <c r="BK20" s="200"/>
      <c r="BL20" s="200"/>
      <c r="BM20" s="200"/>
      <c r="BN20" s="200"/>
      <c r="BO20" s="200"/>
      <c r="BP20" s="200"/>
      <c r="BQ20" s="200"/>
      <c r="BR20" s="200"/>
      <c r="BS20" s="200"/>
      <c r="BT20" s="200"/>
      <c r="BU20" s="200"/>
      <c r="BV20" s="200"/>
      <c r="BW20" s="200"/>
      <c r="BX20" s="200"/>
      <c r="BY20" s="200"/>
      <c r="BZ20" s="200"/>
      <c r="CA20" s="200"/>
      <c r="CB20" s="200"/>
      <c r="CC20" s="200"/>
      <c r="CD20" s="200"/>
      <c r="CE20" s="200"/>
      <c r="CF20" s="200"/>
      <c r="CG20" s="200"/>
      <c r="CH20" s="200"/>
      <c r="CI20" s="200"/>
      <c r="CJ20" s="200"/>
      <c r="CK20" s="200"/>
      <c r="CL20" s="200"/>
      <c r="CM20" s="200"/>
      <c r="CN20" s="200"/>
      <c r="CO20" s="200"/>
      <c r="CP20" s="200"/>
      <c r="CQ20" s="200"/>
      <c r="CR20" s="200"/>
      <c r="CS20" s="200"/>
      <c r="CT20" s="200"/>
      <c r="CU20" s="200"/>
      <c r="CV20" s="200"/>
      <c r="CW20" s="200"/>
      <c r="CX20" s="200"/>
      <c r="CY20" s="200"/>
      <c r="CZ20" s="200"/>
      <c r="DA20" s="200"/>
      <c r="DB20" s="200"/>
      <c r="DC20" s="200"/>
      <c r="DD20" s="200"/>
      <c r="DE20" s="200"/>
      <c r="DF20" s="200"/>
      <c r="DG20" s="200"/>
      <c r="DH20" s="200"/>
      <c r="DI20" s="200"/>
      <c r="DJ20" s="200"/>
      <c r="DK20" s="200"/>
      <c r="DL20" s="200"/>
      <c r="DM20" s="200"/>
      <c r="DN20" s="200"/>
      <c r="DO20" s="200"/>
      <c r="DP20" s="200"/>
      <c r="DQ20" s="200"/>
      <c r="DR20" s="200"/>
      <c r="DS20" s="200"/>
      <c r="DT20" s="200"/>
      <c r="DU20" s="200"/>
      <c r="DV20" s="200"/>
      <c r="DW20" s="200"/>
      <c r="DX20" s="200"/>
      <c r="DY20" s="200"/>
      <c r="DZ20" s="200"/>
      <c r="EA20" s="200"/>
      <c r="EB20" s="200"/>
      <c r="EC20" s="200"/>
      <c r="ED20" s="200"/>
      <c r="EE20" s="200"/>
      <c r="EF20" s="200"/>
      <c r="EG20" s="200"/>
      <c r="EH20" s="200"/>
      <c r="EI20" s="200"/>
      <c r="EJ20" s="200"/>
      <c r="EK20" s="200"/>
      <c r="EL20" s="200"/>
      <c r="EM20" s="200"/>
      <c r="EN20" s="200"/>
      <c r="EO20" s="200"/>
      <c r="EP20" s="200"/>
      <c r="EQ20" s="200"/>
      <c r="ER20" s="200"/>
      <c r="ES20" s="200"/>
      <c r="ET20" s="200"/>
      <c r="EU20" s="200"/>
      <c r="EV20" s="200"/>
      <c r="EW20" s="200"/>
      <c r="EX20" s="200"/>
      <c r="EY20" s="200"/>
      <c r="EZ20" s="200"/>
      <c r="FA20" s="200"/>
      <c r="FB20" s="200"/>
      <c r="FC20" s="200"/>
      <c r="FD20" s="200"/>
      <c r="FE20" s="200"/>
      <c r="FF20" s="200"/>
      <c r="FG20" s="200"/>
      <c r="FH20" s="200"/>
      <c r="FI20" s="200"/>
      <c r="FJ20" s="200"/>
      <c r="FK20" s="200"/>
      <c r="FL20" s="200"/>
      <c r="FM20" s="200"/>
      <c r="FN20" s="200"/>
      <c r="FO20" s="200"/>
      <c r="FP20" s="200"/>
      <c r="FQ20" s="200"/>
      <c r="FR20" s="200"/>
      <c r="FS20" s="200"/>
      <c r="FT20" s="200"/>
      <c r="FU20" s="200"/>
      <c r="FV20" s="200"/>
      <c r="FW20" s="200"/>
      <c r="FX20" s="200"/>
      <c r="FY20" s="200"/>
      <c r="FZ20" s="200"/>
      <c r="GA20" s="200"/>
      <c r="GB20" s="200"/>
      <c r="GC20" s="200"/>
      <c r="GD20" s="200"/>
      <c r="GE20" s="200"/>
      <c r="GF20" s="200"/>
      <c r="GG20" s="200"/>
      <c r="GH20" s="200"/>
      <c r="GI20" s="200"/>
      <c r="GJ20" s="200"/>
      <c r="GK20" s="200"/>
      <c r="GL20" s="200"/>
      <c r="GM20" s="200"/>
      <c r="GN20" s="200"/>
      <c r="GO20" s="200"/>
      <c r="GP20" s="200"/>
      <c r="GQ20" s="200"/>
      <c r="GR20" s="200"/>
      <c r="GS20" s="200"/>
      <c r="GT20" s="200"/>
      <c r="GU20" s="200"/>
      <c r="GV20" s="200"/>
      <c r="GW20" s="200"/>
      <c r="GX20" s="200"/>
      <c r="GY20" s="200"/>
      <c r="GZ20" s="200"/>
      <c r="HA20" s="200"/>
      <c r="HB20" s="200"/>
      <c r="HC20" s="200"/>
      <c r="HD20" s="200"/>
      <c r="HE20" s="200"/>
      <c r="HF20" s="200"/>
      <c r="HG20" s="200"/>
      <c r="HH20" s="200"/>
      <c r="HI20" s="200"/>
      <c r="HJ20" s="200"/>
      <c r="HK20" s="200"/>
      <c r="HL20" s="200"/>
      <c r="HM20" s="200"/>
      <c r="HN20" s="200"/>
      <c r="HO20" s="200"/>
      <c r="HP20" s="200"/>
      <c r="HQ20" s="200"/>
      <c r="HR20" s="200"/>
      <c r="HS20" s="200"/>
      <c r="HT20" s="200"/>
      <c r="HU20" s="106"/>
      <c r="HV20" s="106"/>
      <c r="HW20" s="106"/>
      <c r="HX20" s="106"/>
      <c r="HY20" s="106"/>
      <c r="HZ20" s="106"/>
      <c r="IA20" s="106"/>
      <c r="IB20" s="106"/>
      <c r="IC20" s="106"/>
      <c r="ID20" s="106"/>
      <c r="IE20" s="106"/>
      <c r="IF20" s="106"/>
      <c r="IG20" s="106"/>
      <c r="IH20" s="106"/>
      <c r="II20" s="106"/>
      <c r="IJ20" s="106"/>
      <c r="IK20" s="106"/>
      <c r="IL20" s="106"/>
      <c r="IM20" s="106"/>
      <c r="IN20" s="106"/>
    </row>
    <row r="21" s="101" customFormat="1" ht="35.25" customHeight="1" spans="1:19">
      <c r="A21" s="140" t="s">
        <v>41</v>
      </c>
      <c r="B21" s="144" t="s">
        <v>36</v>
      </c>
      <c r="C21" s="145" t="s">
        <v>22</v>
      </c>
      <c r="D21" s="146"/>
      <c r="E21" s="146"/>
      <c r="F21" s="146"/>
      <c r="G21" s="146"/>
      <c r="H21" s="147"/>
      <c r="I21" s="187"/>
      <c r="J21" s="187"/>
      <c r="K21" s="174">
        <f t="shared" si="1"/>
        <v>0</v>
      </c>
      <c r="L21" s="188"/>
      <c r="M21" s="180"/>
      <c r="N21" s="181"/>
      <c r="O21" s="182" t="s">
        <v>28</v>
      </c>
      <c r="P21" s="182"/>
      <c r="Q21" s="182"/>
      <c r="R21" s="203"/>
      <c r="S21" s="203"/>
    </row>
    <row r="22" s="100" customFormat="1" ht="45" customHeight="1" spans="1:249">
      <c r="A22" s="141" t="s">
        <v>273</v>
      </c>
      <c r="B22" s="142"/>
      <c r="C22" s="142"/>
      <c r="D22" s="143"/>
      <c r="E22" s="143"/>
      <c r="F22" s="143"/>
      <c r="G22" s="143"/>
      <c r="H22" s="142"/>
      <c r="I22" s="142"/>
      <c r="J22" s="184"/>
      <c r="K22" s="174">
        <f t="shared" si="1"/>
        <v>0</v>
      </c>
      <c r="L22" s="142"/>
      <c r="M22" s="142"/>
      <c r="N22" s="142"/>
      <c r="O22" s="185" t="s">
        <v>28</v>
      </c>
      <c r="P22" s="186"/>
      <c r="Q22" s="186"/>
      <c r="R22" s="201"/>
      <c r="S22" s="184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2"/>
      <c r="BE22" s="202"/>
      <c r="BF22" s="202"/>
      <c r="BG22" s="202"/>
      <c r="BH22" s="202"/>
      <c r="BI22" s="202"/>
      <c r="BJ22" s="202"/>
      <c r="BK22" s="202"/>
      <c r="BL22" s="202"/>
      <c r="BM22" s="202"/>
      <c r="BN22" s="202"/>
      <c r="BO22" s="202"/>
      <c r="BP22" s="202"/>
      <c r="BQ22" s="202"/>
      <c r="BR22" s="202"/>
      <c r="BS22" s="202"/>
      <c r="BT22" s="202"/>
      <c r="BU22" s="202"/>
      <c r="BV22" s="202"/>
      <c r="BW22" s="202"/>
      <c r="BX22" s="202"/>
      <c r="BY22" s="202"/>
      <c r="BZ22" s="202"/>
      <c r="CA22" s="202"/>
      <c r="CB22" s="202"/>
      <c r="CC22" s="202"/>
      <c r="CD22" s="202"/>
      <c r="CE22" s="202"/>
      <c r="CF22" s="202"/>
      <c r="CG22" s="202"/>
      <c r="CH22" s="202"/>
      <c r="CI22" s="202"/>
      <c r="CJ22" s="202"/>
      <c r="CK22" s="202"/>
      <c r="CL22" s="202"/>
      <c r="CM22" s="202"/>
      <c r="CN22" s="202"/>
      <c r="CO22" s="202"/>
      <c r="CP22" s="202"/>
      <c r="CQ22" s="202"/>
      <c r="CR22" s="202"/>
      <c r="CS22" s="202"/>
      <c r="CT22" s="202"/>
      <c r="CU22" s="202"/>
      <c r="CV22" s="202"/>
      <c r="CW22" s="202"/>
      <c r="CX22" s="202"/>
      <c r="CY22" s="202"/>
      <c r="CZ22" s="202"/>
      <c r="DA22" s="202"/>
      <c r="DB22" s="202"/>
      <c r="DC22" s="202"/>
      <c r="DD22" s="202"/>
      <c r="DE22" s="202"/>
      <c r="DF22" s="202"/>
      <c r="DG22" s="202"/>
      <c r="DH22" s="202"/>
      <c r="DI22" s="202"/>
      <c r="DJ22" s="202"/>
      <c r="DK22" s="202"/>
      <c r="DL22" s="202"/>
      <c r="DM22" s="202"/>
      <c r="DN22" s="202"/>
      <c r="DO22" s="202"/>
      <c r="DP22" s="202"/>
      <c r="DQ22" s="202"/>
      <c r="DR22" s="202"/>
      <c r="DS22" s="202"/>
      <c r="DT22" s="202"/>
      <c r="DU22" s="202"/>
      <c r="DV22" s="202"/>
      <c r="DW22" s="202"/>
      <c r="DX22" s="202"/>
      <c r="DY22" s="202"/>
      <c r="DZ22" s="202"/>
      <c r="EA22" s="202"/>
      <c r="EB22" s="202"/>
      <c r="EC22" s="202"/>
      <c r="ED22" s="202"/>
      <c r="EE22" s="202"/>
      <c r="EF22" s="202"/>
      <c r="EG22" s="202"/>
      <c r="EH22" s="202"/>
      <c r="EI22" s="202"/>
      <c r="EJ22" s="202"/>
      <c r="EK22" s="202"/>
      <c r="EL22" s="202"/>
      <c r="EM22" s="202"/>
      <c r="EN22" s="202"/>
      <c r="EO22" s="202"/>
      <c r="EP22" s="202"/>
      <c r="EQ22" s="202"/>
      <c r="ER22" s="202"/>
      <c r="ES22" s="202"/>
      <c r="ET22" s="202"/>
      <c r="EU22" s="202"/>
      <c r="EV22" s="202"/>
      <c r="EW22" s="202"/>
      <c r="EX22" s="202"/>
      <c r="EY22" s="202"/>
      <c r="EZ22" s="202"/>
      <c r="FA22" s="202"/>
      <c r="FB22" s="202"/>
      <c r="FC22" s="202"/>
      <c r="FD22" s="202"/>
      <c r="FE22" s="202"/>
      <c r="FF22" s="202"/>
      <c r="FG22" s="202"/>
      <c r="FH22" s="202"/>
      <c r="FI22" s="202"/>
      <c r="FJ22" s="202"/>
      <c r="FK22" s="202"/>
      <c r="FL22" s="202"/>
      <c r="FM22" s="202"/>
      <c r="FN22" s="202"/>
      <c r="FO22" s="202"/>
      <c r="FP22" s="202"/>
      <c r="FQ22" s="202"/>
      <c r="FR22" s="202"/>
      <c r="FS22" s="202"/>
      <c r="FT22" s="202"/>
      <c r="FU22" s="202"/>
      <c r="FV22" s="202"/>
      <c r="FW22" s="202"/>
      <c r="FX22" s="202"/>
      <c r="FY22" s="202"/>
      <c r="FZ22" s="202"/>
      <c r="GA22" s="202"/>
      <c r="GB22" s="202"/>
      <c r="GC22" s="202"/>
      <c r="GD22" s="202"/>
      <c r="GE22" s="202"/>
      <c r="GF22" s="202"/>
      <c r="GG22" s="202"/>
      <c r="GH22" s="202"/>
      <c r="GI22" s="202"/>
      <c r="GJ22" s="202"/>
      <c r="GK22" s="202"/>
      <c r="GL22" s="202"/>
      <c r="GM22" s="202"/>
      <c r="GN22" s="202"/>
      <c r="GO22" s="202"/>
      <c r="GP22" s="202"/>
      <c r="GQ22" s="202"/>
      <c r="GR22" s="202"/>
      <c r="GS22" s="202"/>
      <c r="GT22" s="202"/>
      <c r="GU22" s="202"/>
      <c r="GV22" s="202"/>
      <c r="GW22" s="202"/>
      <c r="GX22" s="202"/>
      <c r="GY22" s="202"/>
      <c r="GZ22" s="202"/>
      <c r="HA22" s="202"/>
      <c r="HB22" s="202"/>
      <c r="HC22" s="202"/>
      <c r="HD22" s="202"/>
      <c r="HE22" s="202"/>
      <c r="HF22" s="202"/>
      <c r="HG22" s="202"/>
      <c r="HH22" s="202"/>
      <c r="HI22" s="202"/>
      <c r="HJ22" s="202"/>
      <c r="HK22" s="202"/>
      <c r="HL22" s="202"/>
      <c r="HM22" s="202"/>
      <c r="HN22" s="202"/>
      <c r="HO22" s="202"/>
      <c r="HP22" s="202"/>
      <c r="HQ22" s="202"/>
      <c r="HR22" s="202"/>
      <c r="HS22" s="202"/>
      <c r="HT22" s="202"/>
      <c r="HU22" s="202"/>
      <c r="HV22" s="208"/>
      <c r="HW22" s="208"/>
      <c r="HX22" s="208"/>
      <c r="HY22" s="208"/>
      <c r="HZ22" s="208"/>
      <c r="IA22" s="208"/>
      <c r="IB22" s="208"/>
      <c r="IC22" s="208"/>
      <c r="ID22" s="208"/>
      <c r="IE22" s="208"/>
      <c r="IF22" s="208"/>
      <c r="IG22" s="208"/>
      <c r="IH22" s="208"/>
      <c r="II22" s="208"/>
      <c r="IJ22" s="208"/>
      <c r="IK22" s="208"/>
      <c r="IL22" s="208"/>
      <c r="IM22" s="208"/>
      <c r="IN22" s="208"/>
      <c r="IO22" s="208"/>
    </row>
    <row r="23" s="102" customFormat="1" ht="35.25" customHeight="1" spans="1:19">
      <c r="A23" s="141" t="s">
        <v>274</v>
      </c>
      <c r="B23" s="148" t="s">
        <v>36</v>
      </c>
      <c r="C23" s="149" t="s">
        <v>22</v>
      </c>
      <c r="D23" s="150"/>
      <c r="E23" s="150"/>
      <c r="F23" s="150"/>
      <c r="G23" s="150"/>
      <c r="H23" s="151"/>
      <c r="I23" s="189"/>
      <c r="J23" s="189"/>
      <c r="K23" s="174">
        <f t="shared" si="1"/>
        <v>0</v>
      </c>
      <c r="L23" s="190"/>
      <c r="M23" s="190"/>
      <c r="N23" s="190"/>
      <c r="O23" s="185" t="s">
        <v>28</v>
      </c>
      <c r="P23" s="191"/>
      <c r="Q23" s="191"/>
      <c r="R23" s="204"/>
      <c r="S23" s="204"/>
    </row>
    <row r="24" s="100" customFormat="1" ht="45" customHeight="1" spans="1:249">
      <c r="A24" s="141" t="s">
        <v>275</v>
      </c>
      <c r="B24" s="142"/>
      <c r="C24" s="142"/>
      <c r="D24" s="143"/>
      <c r="E24" s="143"/>
      <c r="F24" s="143"/>
      <c r="G24" s="143"/>
      <c r="H24" s="142"/>
      <c r="I24" s="142"/>
      <c r="J24" s="184"/>
      <c r="K24" s="174">
        <f t="shared" si="1"/>
        <v>0</v>
      </c>
      <c r="L24" s="142"/>
      <c r="M24" s="142"/>
      <c r="N24" s="142"/>
      <c r="O24" s="185" t="s">
        <v>28</v>
      </c>
      <c r="P24" s="186"/>
      <c r="Q24" s="186"/>
      <c r="R24" s="201"/>
      <c r="S24" s="184"/>
      <c r="T24" s="202"/>
      <c r="U24" s="202"/>
      <c r="V24" s="202"/>
      <c r="W24" s="202"/>
      <c r="X24" s="202"/>
      <c r="Y24" s="202"/>
      <c r="Z24" s="202"/>
      <c r="AA24" s="202"/>
      <c r="AB24" s="202"/>
      <c r="AC24" s="202"/>
      <c r="AD24" s="202"/>
      <c r="AE24" s="202"/>
      <c r="AF24" s="202"/>
      <c r="AG24" s="202"/>
      <c r="AH24" s="202"/>
      <c r="AI24" s="202"/>
      <c r="AJ24" s="202"/>
      <c r="AK24" s="202"/>
      <c r="AL24" s="202"/>
      <c r="AM24" s="202"/>
      <c r="AN24" s="202"/>
      <c r="AO24" s="202"/>
      <c r="AP24" s="202"/>
      <c r="AQ24" s="202"/>
      <c r="AR24" s="202"/>
      <c r="AS24" s="202"/>
      <c r="AT24" s="202"/>
      <c r="AU24" s="202"/>
      <c r="AV24" s="202"/>
      <c r="AW24" s="202"/>
      <c r="AX24" s="202"/>
      <c r="AY24" s="202"/>
      <c r="AZ24" s="202"/>
      <c r="BA24" s="202"/>
      <c r="BB24" s="202"/>
      <c r="BC24" s="202"/>
      <c r="BD24" s="202"/>
      <c r="BE24" s="202"/>
      <c r="BF24" s="202"/>
      <c r="BG24" s="202"/>
      <c r="BH24" s="202"/>
      <c r="BI24" s="202"/>
      <c r="BJ24" s="202"/>
      <c r="BK24" s="202"/>
      <c r="BL24" s="202"/>
      <c r="BM24" s="202"/>
      <c r="BN24" s="202"/>
      <c r="BO24" s="202"/>
      <c r="BP24" s="202"/>
      <c r="BQ24" s="202"/>
      <c r="BR24" s="202"/>
      <c r="BS24" s="202"/>
      <c r="BT24" s="202"/>
      <c r="BU24" s="202"/>
      <c r="BV24" s="202"/>
      <c r="BW24" s="202"/>
      <c r="BX24" s="202"/>
      <c r="BY24" s="202"/>
      <c r="BZ24" s="202"/>
      <c r="CA24" s="202"/>
      <c r="CB24" s="202"/>
      <c r="CC24" s="202"/>
      <c r="CD24" s="202"/>
      <c r="CE24" s="202"/>
      <c r="CF24" s="202"/>
      <c r="CG24" s="202"/>
      <c r="CH24" s="202"/>
      <c r="CI24" s="202"/>
      <c r="CJ24" s="202"/>
      <c r="CK24" s="202"/>
      <c r="CL24" s="202"/>
      <c r="CM24" s="202"/>
      <c r="CN24" s="202"/>
      <c r="CO24" s="202"/>
      <c r="CP24" s="202"/>
      <c r="CQ24" s="202"/>
      <c r="CR24" s="202"/>
      <c r="CS24" s="202"/>
      <c r="CT24" s="202"/>
      <c r="CU24" s="202"/>
      <c r="CV24" s="202"/>
      <c r="CW24" s="202"/>
      <c r="CX24" s="202"/>
      <c r="CY24" s="202"/>
      <c r="CZ24" s="202"/>
      <c r="DA24" s="202"/>
      <c r="DB24" s="202"/>
      <c r="DC24" s="202"/>
      <c r="DD24" s="202"/>
      <c r="DE24" s="202"/>
      <c r="DF24" s="202"/>
      <c r="DG24" s="202"/>
      <c r="DH24" s="202"/>
      <c r="DI24" s="202"/>
      <c r="DJ24" s="202"/>
      <c r="DK24" s="202"/>
      <c r="DL24" s="202"/>
      <c r="DM24" s="202"/>
      <c r="DN24" s="202"/>
      <c r="DO24" s="202"/>
      <c r="DP24" s="202"/>
      <c r="DQ24" s="202"/>
      <c r="DR24" s="202"/>
      <c r="DS24" s="202"/>
      <c r="DT24" s="202"/>
      <c r="DU24" s="202"/>
      <c r="DV24" s="202"/>
      <c r="DW24" s="202"/>
      <c r="DX24" s="202"/>
      <c r="DY24" s="202"/>
      <c r="DZ24" s="202"/>
      <c r="EA24" s="202"/>
      <c r="EB24" s="202"/>
      <c r="EC24" s="202"/>
      <c r="ED24" s="202"/>
      <c r="EE24" s="202"/>
      <c r="EF24" s="202"/>
      <c r="EG24" s="202"/>
      <c r="EH24" s="202"/>
      <c r="EI24" s="202"/>
      <c r="EJ24" s="202"/>
      <c r="EK24" s="202"/>
      <c r="EL24" s="202"/>
      <c r="EM24" s="202"/>
      <c r="EN24" s="202"/>
      <c r="EO24" s="202"/>
      <c r="EP24" s="202"/>
      <c r="EQ24" s="202"/>
      <c r="ER24" s="202"/>
      <c r="ES24" s="202"/>
      <c r="ET24" s="202"/>
      <c r="EU24" s="202"/>
      <c r="EV24" s="202"/>
      <c r="EW24" s="202"/>
      <c r="EX24" s="202"/>
      <c r="EY24" s="202"/>
      <c r="EZ24" s="202"/>
      <c r="FA24" s="202"/>
      <c r="FB24" s="202"/>
      <c r="FC24" s="202"/>
      <c r="FD24" s="202"/>
      <c r="FE24" s="202"/>
      <c r="FF24" s="202"/>
      <c r="FG24" s="202"/>
      <c r="FH24" s="202"/>
      <c r="FI24" s="202"/>
      <c r="FJ24" s="202"/>
      <c r="FK24" s="202"/>
      <c r="FL24" s="202"/>
      <c r="FM24" s="202"/>
      <c r="FN24" s="202"/>
      <c r="FO24" s="202"/>
      <c r="FP24" s="202"/>
      <c r="FQ24" s="202"/>
      <c r="FR24" s="202"/>
      <c r="FS24" s="202"/>
      <c r="FT24" s="202"/>
      <c r="FU24" s="202"/>
      <c r="FV24" s="202"/>
      <c r="FW24" s="202"/>
      <c r="FX24" s="202"/>
      <c r="FY24" s="202"/>
      <c r="FZ24" s="202"/>
      <c r="GA24" s="202"/>
      <c r="GB24" s="202"/>
      <c r="GC24" s="202"/>
      <c r="GD24" s="202"/>
      <c r="GE24" s="202"/>
      <c r="GF24" s="202"/>
      <c r="GG24" s="202"/>
      <c r="GH24" s="202"/>
      <c r="GI24" s="202"/>
      <c r="GJ24" s="202"/>
      <c r="GK24" s="202"/>
      <c r="GL24" s="202"/>
      <c r="GM24" s="202"/>
      <c r="GN24" s="202"/>
      <c r="GO24" s="202"/>
      <c r="GP24" s="202"/>
      <c r="GQ24" s="202"/>
      <c r="GR24" s="202"/>
      <c r="GS24" s="202"/>
      <c r="GT24" s="202"/>
      <c r="GU24" s="202"/>
      <c r="GV24" s="202"/>
      <c r="GW24" s="202"/>
      <c r="GX24" s="202"/>
      <c r="GY24" s="202"/>
      <c r="GZ24" s="202"/>
      <c r="HA24" s="202"/>
      <c r="HB24" s="202"/>
      <c r="HC24" s="202"/>
      <c r="HD24" s="202"/>
      <c r="HE24" s="202"/>
      <c r="HF24" s="202"/>
      <c r="HG24" s="202"/>
      <c r="HH24" s="202"/>
      <c r="HI24" s="202"/>
      <c r="HJ24" s="202"/>
      <c r="HK24" s="202"/>
      <c r="HL24" s="202"/>
      <c r="HM24" s="202"/>
      <c r="HN24" s="202"/>
      <c r="HO24" s="202"/>
      <c r="HP24" s="202"/>
      <c r="HQ24" s="202"/>
      <c r="HR24" s="202"/>
      <c r="HS24" s="202"/>
      <c r="HT24" s="202"/>
      <c r="HU24" s="202"/>
      <c r="HV24" s="208"/>
      <c r="HW24" s="208"/>
      <c r="HX24" s="208"/>
      <c r="HY24" s="208"/>
      <c r="HZ24" s="208"/>
      <c r="IA24" s="208"/>
      <c r="IB24" s="208"/>
      <c r="IC24" s="208"/>
      <c r="ID24" s="208"/>
      <c r="IE24" s="208"/>
      <c r="IF24" s="208"/>
      <c r="IG24" s="208"/>
      <c r="IH24" s="208"/>
      <c r="II24" s="208"/>
      <c r="IJ24" s="208"/>
      <c r="IK24" s="208"/>
      <c r="IL24" s="208"/>
      <c r="IM24" s="208"/>
      <c r="IN24" s="208"/>
      <c r="IO24" s="208"/>
    </row>
    <row r="25" s="99" customFormat="1" ht="45" customHeight="1" spans="1:248">
      <c r="A25" s="138" t="s">
        <v>43</v>
      </c>
      <c r="B25" s="136"/>
      <c r="C25" s="136" t="s">
        <v>22</v>
      </c>
      <c r="D25" s="139"/>
      <c r="E25" s="139"/>
      <c r="F25" s="139"/>
      <c r="G25" s="139"/>
      <c r="H25" s="136"/>
      <c r="I25" s="136"/>
      <c r="J25" s="136"/>
      <c r="K25" s="174">
        <f t="shared" si="1"/>
        <v>733.0248</v>
      </c>
      <c r="L25" s="175">
        <f>L26+L27+L28+L29+L30+L31</f>
        <v>733.0248</v>
      </c>
      <c r="M25" s="174">
        <f>M26+M27+M28+M29+M30+M31</f>
        <v>0</v>
      </c>
      <c r="N25" s="176">
        <f>N26+N27+N28+N29+N30+N31</f>
        <v>0</v>
      </c>
      <c r="O25" s="182" t="s">
        <v>28</v>
      </c>
      <c r="P25" s="182"/>
      <c r="Q25" s="182"/>
      <c r="R25" s="130"/>
      <c r="S25" s="183"/>
      <c r="T25" s="200"/>
      <c r="U25" s="200"/>
      <c r="V25" s="200"/>
      <c r="W25" s="200"/>
      <c r="X25" s="200"/>
      <c r="Y25" s="200"/>
      <c r="Z25" s="200"/>
      <c r="AA25" s="200"/>
      <c r="AB25" s="200"/>
      <c r="AC25" s="200"/>
      <c r="AD25" s="200"/>
      <c r="AE25" s="200"/>
      <c r="AF25" s="200"/>
      <c r="AG25" s="200"/>
      <c r="AH25" s="200"/>
      <c r="AI25" s="200"/>
      <c r="AJ25" s="200"/>
      <c r="AK25" s="200"/>
      <c r="AL25" s="200"/>
      <c r="AM25" s="200"/>
      <c r="AN25" s="200"/>
      <c r="AO25" s="200"/>
      <c r="AP25" s="200"/>
      <c r="AQ25" s="200"/>
      <c r="AR25" s="200"/>
      <c r="AS25" s="200"/>
      <c r="AT25" s="200"/>
      <c r="AU25" s="200"/>
      <c r="AV25" s="200"/>
      <c r="AW25" s="200"/>
      <c r="AX25" s="200"/>
      <c r="AY25" s="200"/>
      <c r="AZ25" s="200"/>
      <c r="BA25" s="200"/>
      <c r="BB25" s="200"/>
      <c r="BC25" s="200"/>
      <c r="BD25" s="200"/>
      <c r="BE25" s="200"/>
      <c r="BF25" s="200"/>
      <c r="BG25" s="200"/>
      <c r="BH25" s="200"/>
      <c r="BI25" s="200"/>
      <c r="BJ25" s="200"/>
      <c r="BK25" s="200"/>
      <c r="BL25" s="200"/>
      <c r="BM25" s="200"/>
      <c r="BN25" s="200"/>
      <c r="BO25" s="200"/>
      <c r="BP25" s="200"/>
      <c r="BQ25" s="200"/>
      <c r="BR25" s="200"/>
      <c r="BS25" s="200"/>
      <c r="BT25" s="200"/>
      <c r="BU25" s="200"/>
      <c r="BV25" s="200"/>
      <c r="BW25" s="200"/>
      <c r="BX25" s="200"/>
      <c r="BY25" s="200"/>
      <c r="BZ25" s="200"/>
      <c r="CA25" s="200"/>
      <c r="CB25" s="200"/>
      <c r="CC25" s="200"/>
      <c r="CD25" s="200"/>
      <c r="CE25" s="200"/>
      <c r="CF25" s="200"/>
      <c r="CG25" s="200"/>
      <c r="CH25" s="200"/>
      <c r="CI25" s="200"/>
      <c r="CJ25" s="200"/>
      <c r="CK25" s="200"/>
      <c r="CL25" s="200"/>
      <c r="CM25" s="200"/>
      <c r="CN25" s="200"/>
      <c r="CO25" s="200"/>
      <c r="CP25" s="200"/>
      <c r="CQ25" s="200"/>
      <c r="CR25" s="200"/>
      <c r="CS25" s="200"/>
      <c r="CT25" s="200"/>
      <c r="CU25" s="200"/>
      <c r="CV25" s="200"/>
      <c r="CW25" s="200"/>
      <c r="CX25" s="200"/>
      <c r="CY25" s="200"/>
      <c r="CZ25" s="200"/>
      <c r="DA25" s="200"/>
      <c r="DB25" s="200"/>
      <c r="DC25" s="200"/>
      <c r="DD25" s="200"/>
      <c r="DE25" s="200"/>
      <c r="DF25" s="200"/>
      <c r="DG25" s="200"/>
      <c r="DH25" s="200"/>
      <c r="DI25" s="200"/>
      <c r="DJ25" s="200"/>
      <c r="DK25" s="200"/>
      <c r="DL25" s="200"/>
      <c r="DM25" s="200"/>
      <c r="DN25" s="200"/>
      <c r="DO25" s="200"/>
      <c r="DP25" s="200"/>
      <c r="DQ25" s="200"/>
      <c r="DR25" s="200"/>
      <c r="DS25" s="200"/>
      <c r="DT25" s="200"/>
      <c r="DU25" s="200"/>
      <c r="DV25" s="200"/>
      <c r="DW25" s="200"/>
      <c r="DX25" s="200"/>
      <c r="DY25" s="200"/>
      <c r="DZ25" s="200"/>
      <c r="EA25" s="200"/>
      <c r="EB25" s="200"/>
      <c r="EC25" s="200"/>
      <c r="ED25" s="200"/>
      <c r="EE25" s="200"/>
      <c r="EF25" s="200"/>
      <c r="EG25" s="200"/>
      <c r="EH25" s="200"/>
      <c r="EI25" s="200"/>
      <c r="EJ25" s="200"/>
      <c r="EK25" s="200"/>
      <c r="EL25" s="200"/>
      <c r="EM25" s="200"/>
      <c r="EN25" s="200"/>
      <c r="EO25" s="200"/>
      <c r="EP25" s="200"/>
      <c r="EQ25" s="200"/>
      <c r="ER25" s="200"/>
      <c r="ES25" s="200"/>
      <c r="ET25" s="200"/>
      <c r="EU25" s="200"/>
      <c r="EV25" s="200"/>
      <c r="EW25" s="200"/>
      <c r="EX25" s="200"/>
      <c r="EY25" s="200"/>
      <c r="EZ25" s="200"/>
      <c r="FA25" s="200"/>
      <c r="FB25" s="200"/>
      <c r="FC25" s="200"/>
      <c r="FD25" s="200"/>
      <c r="FE25" s="200"/>
      <c r="FF25" s="200"/>
      <c r="FG25" s="200"/>
      <c r="FH25" s="200"/>
      <c r="FI25" s="200"/>
      <c r="FJ25" s="200"/>
      <c r="FK25" s="200"/>
      <c r="FL25" s="200"/>
      <c r="FM25" s="200"/>
      <c r="FN25" s="200"/>
      <c r="FO25" s="200"/>
      <c r="FP25" s="200"/>
      <c r="FQ25" s="200"/>
      <c r="FR25" s="200"/>
      <c r="FS25" s="200"/>
      <c r="FT25" s="200"/>
      <c r="FU25" s="200"/>
      <c r="FV25" s="200"/>
      <c r="FW25" s="200"/>
      <c r="FX25" s="200"/>
      <c r="FY25" s="200"/>
      <c r="FZ25" s="200"/>
      <c r="GA25" s="200"/>
      <c r="GB25" s="200"/>
      <c r="GC25" s="200"/>
      <c r="GD25" s="200"/>
      <c r="GE25" s="200"/>
      <c r="GF25" s="200"/>
      <c r="GG25" s="200"/>
      <c r="GH25" s="200"/>
      <c r="GI25" s="200"/>
      <c r="GJ25" s="200"/>
      <c r="GK25" s="200"/>
      <c r="GL25" s="200"/>
      <c r="GM25" s="200"/>
      <c r="GN25" s="200"/>
      <c r="GO25" s="200"/>
      <c r="GP25" s="200"/>
      <c r="GQ25" s="200"/>
      <c r="GR25" s="200"/>
      <c r="GS25" s="200"/>
      <c r="GT25" s="200"/>
      <c r="GU25" s="200"/>
      <c r="GV25" s="200"/>
      <c r="GW25" s="200"/>
      <c r="GX25" s="200"/>
      <c r="GY25" s="200"/>
      <c r="GZ25" s="200"/>
      <c r="HA25" s="200"/>
      <c r="HB25" s="200"/>
      <c r="HC25" s="200"/>
      <c r="HD25" s="200"/>
      <c r="HE25" s="200"/>
      <c r="HF25" s="200"/>
      <c r="HG25" s="200"/>
      <c r="HH25" s="200"/>
      <c r="HI25" s="200"/>
      <c r="HJ25" s="200"/>
      <c r="HK25" s="200"/>
      <c r="HL25" s="200"/>
      <c r="HM25" s="200"/>
      <c r="HN25" s="200"/>
      <c r="HO25" s="200"/>
      <c r="HP25" s="200"/>
      <c r="HQ25" s="200"/>
      <c r="HR25" s="200"/>
      <c r="HS25" s="200"/>
      <c r="HT25" s="200"/>
      <c r="HU25" s="106"/>
      <c r="HV25" s="106"/>
      <c r="HW25" s="106"/>
      <c r="HX25" s="106"/>
      <c r="HY25" s="106"/>
      <c r="HZ25" s="106"/>
      <c r="IA25" s="106"/>
      <c r="IB25" s="106"/>
      <c r="IC25" s="106"/>
      <c r="ID25" s="106"/>
      <c r="IE25" s="106"/>
      <c r="IF25" s="106"/>
      <c r="IG25" s="106"/>
      <c r="IH25" s="106"/>
      <c r="II25" s="106"/>
      <c r="IJ25" s="106"/>
      <c r="IK25" s="106"/>
      <c r="IL25" s="106"/>
      <c r="IM25" s="106"/>
      <c r="IN25" s="106"/>
    </row>
    <row r="26" s="99" customFormat="1" ht="45" customHeight="1" spans="1:248">
      <c r="A26" s="140" t="s">
        <v>45</v>
      </c>
      <c r="B26" s="136" t="s">
        <v>36</v>
      </c>
      <c r="C26" s="136" t="s">
        <v>22</v>
      </c>
      <c r="D26" s="139">
        <v>7500</v>
      </c>
      <c r="E26" s="139">
        <v>7500</v>
      </c>
      <c r="F26" s="139"/>
      <c r="G26" s="139"/>
      <c r="H26" s="136" t="s">
        <v>46</v>
      </c>
      <c r="I26" s="136">
        <v>2814</v>
      </c>
      <c r="J26" s="136">
        <v>12332</v>
      </c>
      <c r="K26" s="174">
        <f t="shared" si="1"/>
        <v>262.5</v>
      </c>
      <c r="L26" s="179">
        <v>262.5</v>
      </c>
      <c r="M26" s="180"/>
      <c r="N26" s="181"/>
      <c r="O26" s="182" t="s">
        <v>28</v>
      </c>
      <c r="P26" s="182"/>
      <c r="Q26" s="182"/>
      <c r="R26" s="130" t="s">
        <v>44</v>
      </c>
      <c r="S26" s="183"/>
      <c r="T26" s="200"/>
      <c r="U26" s="200"/>
      <c r="V26" s="200"/>
      <c r="W26" s="200"/>
      <c r="X26" s="200"/>
      <c r="Y26" s="200"/>
      <c r="Z26" s="200"/>
      <c r="AA26" s="200"/>
      <c r="AB26" s="200"/>
      <c r="AC26" s="200"/>
      <c r="AD26" s="200"/>
      <c r="AE26" s="200"/>
      <c r="AF26" s="200"/>
      <c r="AG26" s="200"/>
      <c r="AH26" s="200"/>
      <c r="AI26" s="200"/>
      <c r="AJ26" s="200"/>
      <c r="AK26" s="200"/>
      <c r="AL26" s="200"/>
      <c r="AM26" s="200"/>
      <c r="AN26" s="200"/>
      <c r="AO26" s="200"/>
      <c r="AP26" s="200"/>
      <c r="AQ26" s="200"/>
      <c r="AR26" s="200"/>
      <c r="AS26" s="200"/>
      <c r="AT26" s="200"/>
      <c r="AU26" s="200"/>
      <c r="AV26" s="200"/>
      <c r="AW26" s="200"/>
      <c r="AX26" s="200"/>
      <c r="AY26" s="200"/>
      <c r="AZ26" s="200"/>
      <c r="BA26" s="200"/>
      <c r="BB26" s="200"/>
      <c r="BC26" s="200"/>
      <c r="BD26" s="200"/>
      <c r="BE26" s="200"/>
      <c r="BF26" s="200"/>
      <c r="BG26" s="200"/>
      <c r="BH26" s="200"/>
      <c r="BI26" s="200"/>
      <c r="BJ26" s="200"/>
      <c r="BK26" s="200"/>
      <c r="BL26" s="200"/>
      <c r="BM26" s="200"/>
      <c r="BN26" s="200"/>
      <c r="BO26" s="200"/>
      <c r="BP26" s="200"/>
      <c r="BQ26" s="200"/>
      <c r="BR26" s="200"/>
      <c r="BS26" s="200"/>
      <c r="BT26" s="200"/>
      <c r="BU26" s="200"/>
      <c r="BV26" s="200"/>
      <c r="BW26" s="200"/>
      <c r="BX26" s="200"/>
      <c r="BY26" s="200"/>
      <c r="BZ26" s="200"/>
      <c r="CA26" s="200"/>
      <c r="CB26" s="200"/>
      <c r="CC26" s="200"/>
      <c r="CD26" s="200"/>
      <c r="CE26" s="200"/>
      <c r="CF26" s="200"/>
      <c r="CG26" s="200"/>
      <c r="CH26" s="200"/>
      <c r="CI26" s="200"/>
      <c r="CJ26" s="200"/>
      <c r="CK26" s="200"/>
      <c r="CL26" s="200"/>
      <c r="CM26" s="200"/>
      <c r="CN26" s="200"/>
      <c r="CO26" s="200"/>
      <c r="CP26" s="200"/>
      <c r="CQ26" s="200"/>
      <c r="CR26" s="200"/>
      <c r="CS26" s="200"/>
      <c r="CT26" s="200"/>
      <c r="CU26" s="200"/>
      <c r="CV26" s="200"/>
      <c r="CW26" s="200"/>
      <c r="CX26" s="200"/>
      <c r="CY26" s="200"/>
      <c r="CZ26" s="200"/>
      <c r="DA26" s="200"/>
      <c r="DB26" s="200"/>
      <c r="DC26" s="200"/>
      <c r="DD26" s="200"/>
      <c r="DE26" s="200"/>
      <c r="DF26" s="200"/>
      <c r="DG26" s="200"/>
      <c r="DH26" s="200"/>
      <c r="DI26" s="200"/>
      <c r="DJ26" s="200"/>
      <c r="DK26" s="200"/>
      <c r="DL26" s="200"/>
      <c r="DM26" s="200"/>
      <c r="DN26" s="200"/>
      <c r="DO26" s="200"/>
      <c r="DP26" s="200"/>
      <c r="DQ26" s="200"/>
      <c r="DR26" s="200"/>
      <c r="DS26" s="200"/>
      <c r="DT26" s="200"/>
      <c r="DU26" s="200"/>
      <c r="DV26" s="200"/>
      <c r="DW26" s="200"/>
      <c r="DX26" s="200"/>
      <c r="DY26" s="200"/>
      <c r="DZ26" s="200"/>
      <c r="EA26" s="200"/>
      <c r="EB26" s="200"/>
      <c r="EC26" s="200"/>
      <c r="ED26" s="200"/>
      <c r="EE26" s="200"/>
      <c r="EF26" s="200"/>
      <c r="EG26" s="200"/>
      <c r="EH26" s="200"/>
      <c r="EI26" s="200"/>
      <c r="EJ26" s="200"/>
      <c r="EK26" s="200"/>
      <c r="EL26" s="200"/>
      <c r="EM26" s="200"/>
      <c r="EN26" s="200"/>
      <c r="EO26" s="200"/>
      <c r="EP26" s="200"/>
      <c r="EQ26" s="200"/>
      <c r="ER26" s="200"/>
      <c r="ES26" s="200"/>
      <c r="ET26" s="200"/>
      <c r="EU26" s="200"/>
      <c r="EV26" s="200"/>
      <c r="EW26" s="200"/>
      <c r="EX26" s="200"/>
      <c r="EY26" s="200"/>
      <c r="EZ26" s="200"/>
      <c r="FA26" s="200"/>
      <c r="FB26" s="200"/>
      <c r="FC26" s="200"/>
      <c r="FD26" s="200"/>
      <c r="FE26" s="200"/>
      <c r="FF26" s="200"/>
      <c r="FG26" s="200"/>
      <c r="FH26" s="200"/>
      <c r="FI26" s="200"/>
      <c r="FJ26" s="200"/>
      <c r="FK26" s="200"/>
      <c r="FL26" s="200"/>
      <c r="FM26" s="200"/>
      <c r="FN26" s="200"/>
      <c r="FO26" s="200"/>
      <c r="FP26" s="200"/>
      <c r="FQ26" s="200"/>
      <c r="FR26" s="200"/>
      <c r="FS26" s="200"/>
      <c r="FT26" s="200"/>
      <c r="FU26" s="200"/>
      <c r="FV26" s="200"/>
      <c r="FW26" s="200"/>
      <c r="FX26" s="200"/>
      <c r="FY26" s="200"/>
      <c r="FZ26" s="200"/>
      <c r="GA26" s="200"/>
      <c r="GB26" s="200"/>
      <c r="GC26" s="200"/>
      <c r="GD26" s="200"/>
      <c r="GE26" s="200"/>
      <c r="GF26" s="200"/>
      <c r="GG26" s="200"/>
      <c r="GH26" s="200"/>
      <c r="GI26" s="200"/>
      <c r="GJ26" s="200"/>
      <c r="GK26" s="200"/>
      <c r="GL26" s="200"/>
      <c r="GM26" s="200"/>
      <c r="GN26" s="200"/>
      <c r="GO26" s="200"/>
      <c r="GP26" s="200"/>
      <c r="GQ26" s="200"/>
      <c r="GR26" s="200"/>
      <c r="GS26" s="200"/>
      <c r="GT26" s="200"/>
      <c r="GU26" s="200"/>
      <c r="GV26" s="200"/>
      <c r="GW26" s="200"/>
      <c r="GX26" s="200"/>
      <c r="GY26" s="200"/>
      <c r="GZ26" s="200"/>
      <c r="HA26" s="200"/>
      <c r="HB26" s="200"/>
      <c r="HC26" s="200"/>
      <c r="HD26" s="200"/>
      <c r="HE26" s="200"/>
      <c r="HF26" s="200"/>
      <c r="HG26" s="200"/>
      <c r="HH26" s="200"/>
      <c r="HI26" s="200"/>
      <c r="HJ26" s="200"/>
      <c r="HK26" s="200"/>
      <c r="HL26" s="200"/>
      <c r="HM26" s="200"/>
      <c r="HN26" s="200"/>
      <c r="HO26" s="200"/>
      <c r="HP26" s="200"/>
      <c r="HQ26" s="200"/>
      <c r="HR26" s="200"/>
      <c r="HS26" s="200"/>
      <c r="HT26" s="200"/>
      <c r="HU26" s="106"/>
      <c r="HV26" s="106"/>
      <c r="HW26" s="106"/>
      <c r="HX26" s="106"/>
      <c r="HY26" s="106"/>
      <c r="HZ26" s="106"/>
      <c r="IA26" s="106"/>
      <c r="IB26" s="106"/>
      <c r="IC26" s="106"/>
      <c r="ID26" s="106"/>
      <c r="IE26" s="106"/>
      <c r="IF26" s="106"/>
      <c r="IG26" s="106"/>
      <c r="IH26" s="106"/>
      <c r="II26" s="106"/>
      <c r="IJ26" s="106"/>
      <c r="IK26" s="106"/>
      <c r="IL26" s="106"/>
      <c r="IM26" s="106"/>
      <c r="IN26" s="106"/>
    </row>
    <row r="27" s="103" customFormat="1" ht="104.1" customHeight="1" spans="1:248">
      <c r="A27" s="152" t="s">
        <v>47</v>
      </c>
      <c r="B27" s="153" t="s">
        <v>36</v>
      </c>
      <c r="C27" s="153" t="s">
        <v>22</v>
      </c>
      <c r="D27" s="154">
        <v>130</v>
      </c>
      <c r="E27" s="154">
        <v>130</v>
      </c>
      <c r="F27" s="154"/>
      <c r="G27" s="154"/>
      <c r="H27" s="153" t="s">
        <v>48</v>
      </c>
      <c r="I27" s="153"/>
      <c r="J27" s="153"/>
      <c r="K27" s="174">
        <f t="shared" si="1"/>
        <v>170</v>
      </c>
      <c r="L27" s="179">
        <v>170</v>
      </c>
      <c r="M27" s="179"/>
      <c r="N27" s="181"/>
      <c r="O27" s="178" t="s">
        <v>28</v>
      </c>
      <c r="P27" s="178"/>
      <c r="Q27" s="178"/>
      <c r="R27" s="160" t="s">
        <v>44</v>
      </c>
      <c r="S27" s="205" t="s">
        <v>276</v>
      </c>
      <c r="T27" s="206"/>
      <c r="U27" s="206"/>
      <c r="V27" s="206"/>
      <c r="W27" s="206"/>
      <c r="X27" s="206"/>
      <c r="Y27" s="206"/>
      <c r="Z27" s="206"/>
      <c r="AA27" s="206"/>
      <c r="AB27" s="206"/>
      <c r="AC27" s="206"/>
      <c r="AD27" s="206"/>
      <c r="AE27" s="206"/>
      <c r="AF27" s="206"/>
      <c r="AG27" s="206"/>
      <c r="AH27" s="206"/>
      <c r="AI27" s="206"/>
      <c r="AJ27" s="206"/>
      <c r="AK27" s="206"/>
      <c r="AL27" s="206"/>
      <c r="AM27" s="206"/>
      <c r="AN27" s="206"/>
      <c r="AO27" s="206"/>
      <c r="AP27" s="206"/>
      <c r="AQ27" s="206"/>
      <c r="AR27" s="206"/>
      <c r="AS27" s="206"/>
      <c r="AT27" s="206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06"/>
      <c r="BK27" s="206"/>
      <c r="BL27" s="206"/>
      <c r="BM27" s="206"/>
      <c r="BN27" s="206"/>
      <c r="BO27" s="206"/>
      <c r="BP27" s="206"/>
      <c r="BQ27" s="206"/>
      <c r="BR27" s="206"/>
      <c r="BS27" s="206"/>
      <c r="BT27" s="206"/>
      <c r="BU27" s="206"/>
      <c r="BV27" s="206"/>
      <c r="BW27" s="206"/>
      <c r="BX27" s="206"/>
      <c r="BY27" s="206"/>
      <c r="BZ27" s="206"/>
      <c r="CA27" s="206"/>
      <c r="CB27" s="206"/>
      <c r="CC27" s="206"/>
      <c r="CD27" s="206"/>
      <c r="CE27" s="206"/>
      <c r="CF27" s="206"/>
      <c r="CG27" s="206"/>
      <c r="CH27" s="206"/>
      <c r="CI27" s="206"/>
      <c r="CJ27" s="206"/>
      <c r="CK27" s="206"/>
      <c r="CL27" s="206"/>
      <c r="CM27" s="206"/>
      <c r="CN27" s="206"/>
      <c r="CO27" s="206"/>
      <c r="CP27" s="206"/>
      <c r="CQ27" s="206"/>
      <c r="CR27" s="206"/>
      <c r="CS27" s="206"/>
      <c r="CT27" s="206"/>
      <c r="CU27" s="206"/>
      <c r="CV27" s="206"/>
      <c r="CW27" s="206"/>
      <c r="CX27" s="206"/>
      <c r="CY27" s="206"/>
      <c r="CZ27" s="206"/>
      <c r="DA27" s="206"/>
      <c r="DB27" s="206"/>
      <c r="DC27" s="206"/>
      <c r="DD27" s="206"/>
      <c r="DE27" s="206"/>
      <c r="DF27" s="206"/>
      <c r="DG27" s="206"/>
      <c r="DH27" s="206"/>
      <c r="DI27" s="206"/>
      <c r="DJ27" s="206"/>
      <c r="DK27" s="206"/>
      <c r="DL27" s="206"/>
      <c r="DM27" s="206"/>
      <c r="DN27" s="206"/>
      <c r="DO27" s="206"/>
      <c r="DP27" s="206"/>
      <c r="DQ27" s="206"/>
      <c r="DR27" s="206"/>
      <c r="DS27" s="206"/>
      <c r="DT27" s="206"/>
      <c r="DU27" s="206"/>
      <c r="DV27" s="206"/>
      <c r="DW27" s="206"/>
      <c r="DX27" s="206"/>
      <c r="DY27" s="206"/>
      <c r="DZ27" s="206"/>
      <c r="EA27" s="206"/>
      <c r="EB27" s="206"/>
      <c r="EC27" s="206"/>
      <c r="ED27" s="206"/>
      <c r="EE27" s="206"/>
      <c r="EF27" s="206"/>
      <c r="EG27" s="206"/>
      <c r="EH27" s="206"/>
      <c r="EI27" s="206"/>
      <c r="EJ27" s="206"/>
      <c r="EK27" s="206"/>
      <c r="EL27" s="206"/>
      <c r="EM27" s="206"/>
      <c r="EN27" s="206"/>
      <c r="EO27" s="206"/>
      <c r="EP27" s="206"/>
      <c r="EQ27" s="206"/>
      <c r="ER27" s="206"/>
      <c r="ES27" s="206"/>
      <c r="ET27" s="206"/>
      <c r="EU27" s="206"/>
      <c r="EV27" s="206"/>
      <c r="EW27" s="206"/>
      <c r="EX27" s="206"/>
      <c r="EY27" s="206"/>
      <c r="EZ27" s="206"/>
      <c r="FA27" s="206"/>
      <c r="FB27" s="206"/>
      <c r="FC27" s="206"/>
      <c r="FD27" s="206"/>
      <c r="FE27" s="206"/>
      <c r="FF27" s="206"/>
      <c r="FG27" s="206"/>
      <c r="FH27" s="206"/>
      <c r="FI27" s="206"/>
      <c r="FJ27" s="206"/>
      <c r="FK27" s="206"/>
      <c r="FL27" s="206"/>
      <c r="FM27" s="206"/>
      <c r="FN27" s="206"/>
      <c r="FO27" s="206"/>
      <c r="FP27" s="206"/>
      <c r="FQ27" s="206"/>
      <c r="FR27" s="206"/>
      <c r="FS27" s="206"/>
      <c r="FT27" s="206"/>
      <c r="FU27" s="206"/>
      <c r="FV27" s="206"/>
      <c r="FW27" s="206"/>
      <c r="FX27" s="206"/>
      <c r="FY27" s="206"/>
      <c r="FZ27" s="206"/>
      <c r="GA27" s="206"/>
      <c r="GB27" s="206"/>
      <c r="GC27" s="206"/>
      <c r="GD27" s="206"/>
      <c r="GE27" s="206"/>
      <c r="GF27" s="206"/>
      <c r="GG27" s="206"/>
      <c r="GH27" s="206"/>
      <c r="GI27" s="206"/>
      <c r="GJ27" s="206"/>
      <c r="GK27" s="206"/>
      <c r="GL27" s="206"/>
      <c r="GM27" s="206"/>
      <c r="GN27" s="206"/>
      <c r="GO27" s="206"/>
      <c r="GP27" s="206"/>
      <c r="GQ27" s="206"/>
      <c r="GR27" s="206"/>
      <c r="GS27" s="206"/>
      <c r="GT27" s="206"/>
      <c r="GU27" s="206"/>
      <c r="GV27" s="206"/>
      <c r="GW27" s="206"/>
      <c r="GX27" s="206"/>
      <c r="GY27" s="206"/>
      <c r="GZ27" s="206"/>
      <c r="HA27" s="206"/>
      <c r="HB27" s="206"/>
      <c r="HC27" s="206"/>
      <c r="HD27" s="206"/>
      <c r="HE27" s="206"/>
      <c r="HF27" s="206"/>
      <c r="HG27" s="206"/>
      <c r="HH27" s="206"/>
      <c r="HI27" s="206"/>
      <c r="HJ27" s="206"/>
      <c r="HK27" s="206"/>
      <c r="HL27" s="206"/>
      <c r="HM27" s="206"/>
      <c r="HN27" s="206"/>
      <c r="HO27" s="206"/>
      <c r="HP27" s="206"/>
      <c r="HQ27" s="206"/>
      <c r="HR27" s="206"/>
      <c r="HS27" s="206"/>
      <c r="HT27" s="206"/>
      <c r="HU27" s="209"/>
      <c r="HV27" s="209"/>
      <c r="HW27" s="209"/>
      <c r="HX27" s="209"/>
      <c r="HY27" s="209"/>
      <c r="HZ27" s="209"/>
      <c r="IA27" s="209"/>
      <c r="IB27" s="209"/>
      <c r="IC27" s="209"/>
      <c r="ID27" s="209"/>
      <c r="IE27" s="209"/>
      <c r="IF27" s="209"/>
      <c r="IG27" s="209"/>
      <c r="IH27" s="209"/>
      <c r="II27" s="209"/>
      <c r="IJ27" s="209"/>
      <c r="IK27" s="209"/>
      <c r="IL27" s="209"/>
      <c r="IM27" s="209"/>
      <c r="IN27" s="209"/>
    </row>
    <row r="28" s="99" customFormat="1" ht="45" customHeight="1" spans="1:248">
      <c r="A28" s="140" t="s">
        <v>49</v>
      </c>
      <c r="B28" s="136"/>
      <c r="C28" s="136" t="s">
        <v>22</v>
      </c>
      <c r="D28" s="139"/>
      <c r="E28" s="139"/>
      <c r="F28" s="139"/>
      <c r="G28" s="139"/>
      <c r="H28" s="136"/>
      <c r="I28" s="136"/>
      <c r="J28" s="136"/>
      <c r="K28" s="174">
        <f t="shared" si="1"/>
        <v>0</v>
      </c>
      <c r="L28" s="179"/>
      <c r="M28" s="180"/>
      <c r="N28" s="181"/>
      <c r="O28" s="182" t="s">
        <v>28</v>
      </c>
      <c r="P28" s="182"/>
      <c r="Q28" s="182"/>
      <c r="R28" s="130"/>
      <c r="S28" s="183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  <c r="AH28" s="200"/>
      <c r="AI28" s="200"/>
      <c r="AJ28" s="200"/>
      <c r="AK28" s="200"/>
      <c r="AL28" s="200"/>
      <c r="AM28" s="200"/>
      <c r="AN28" s="200"/>
      <c r="AO28" s="200"/>
      <c r="AP28" s="200"/>
      <c r="AQ28" s="200"/>
      <c r="AR28" s="200"/>
      <c r="AS28" s="200"/>
      <c r="AT28" s="200"/>
      <c r="AU28" s="200"/>
      <c r="AV28" s="200"/>
      <c r="AW28" s="200"/>
      <c r="AX28" s="200"/>
      <c r="AY28" s="200"/>
      <c r="AZ28" s="200"/>
      <c r="BA28" s="200"/>
      <c r="BB28" s="200"/>
      <c r="BC28" s="200"/>
      <c r="BD28" s="200"/>
      <c r="BE28" s="200"/>
      <c r="BF28" s="200"/>
      <c r="BG28" s="200"/>
      <c r="BH28" s="200"/>
      <c r="BI28" s="200"/>
      <c r="BJ28" s="200"/>
      <c r="BK28" s="200"/>
      <c r="BL28" s="200"/>
      <c r="BM28" s="200"/>
      <c r="BN28" s="200"/>
      <c r="BO28" s="200"/>
      <c r="BP28" s="200"/>
      <c r="BQ28" s="200"/>
      <c r="BR28" s="200"/>
      <c r="BS28" s="200"/>
      <c r="BT28" s="200"/>
      <c r="BU28" s="200"/>
      <c r="BV28" s="200"/>
      <c r="BW28" s="200"/>
      <c r="BX28" s="200"/>
      <c r="BY28" s="200"/>
      <c r="BZ28" s="200"/>
      <c r="CA28" s="200"/>
      <c r="CB28" s="200"/>
      <c r="CC28" s="200"/>
      <c r="CD28" s="200"/>
      <c r="CE28" s="200"/>
      <c r="CF28" s="200"/>
      <c r="CG28" s="200"/>
      <c r="CH28" s="200"/>
      <c r="CI28" s="200"/>
      <c r="CJ28" s="200"/>
      <c r="CK28" s="200"/>
      <c r="CL28" s="200"/>
      <c r="CM28" s="200"/>
      <c r="CN28" s="200"/>
      <c r="CO28" s="200"/>
      <c r="CP28" s="200"/>
      <c r="CQ28" s="200"/>
      <c r="CR28" s="200"/>
      <c r="CS28" s="200"/>
      <c r="CT28" s="200"/>
      <c r="CU28" s="200"/>
      <c r="CV28" s="200"/>
      <c r="CW28" s="200"/>
      <c r="CX28" s="200"/>
      <c r="CY28" s="200"/>
      <c r="CZ28" s="200"/>
      <c r="DA28" s="200"/>
      <c r="DB28" s="200"/>
      <c r="DC28" s="200"/>
      <c r="DD28" s="200"/>
      <c r="DE28" s="200"/>
      <c r="DF28" s="200"/>
      <c r="DG28" s="200"/>
      <c r="DH28" s="200"/>
      <c r="DI28" s="200"/>
      <c r="DJ28" s="200"/>
      <c r="DK28" s="200"/>
      <c r="DL28" s="200"/>
      <c r="DM28" s="200"/>
      <c r="DN28" s="200"/>
      <c r="DO28" s="200"/>
      <c r="DP28" s="200"/>
      <c r="DQ28" s="200"/>
      <c r="DR28" s="200"/>
      <c r="DS28" s="200"/>
      <c r="DT28" s="200"/>
      <c r="DU28" s="200"/>
      <c r="DV28" s="200"/>
      <c r="DW28" s="200"/>
      <c r="DX28" s="200"/>
      <c r="DY28" s="200"/>
      <c r="DZ28" s="200"/>
      <c r="EA28" s="200"/>
      <c r="EB28" s="200"/>
      <c r="EC28" s="200"/>
      <c r="ED28" s="200"/>
      <c r="EE28" s="200"/>
      <c r="EF28" s="200"/>
      <c r="EG28" s="200"/>
      <c r="EH28" s="200"/>
      <c r="EI28" s="200"/>
      <c r="EJ28" s="200"/>
      <c r="EK28" s="200"/>
      <c r="EL28" s="200"/>
      <c r="EM28" s="200"/>
      <c r="EN28" s="200"/>
      <c r="EO28" s="200"/>
      <c r="EP28" s="200"/>
      <c r="EQ28" s="200"/>
      <c r="ER28" s="200"/>
      <c r="ES28" s="200"/>
      <c r="ET28" s="200"/>
      <c r="EU28" s="200"/>
      <c r="EV28" s="200"/>
      <c r="EW28" s="200"/>
      <c r="EX28" s="200"/>
      <c r="EY28" s="200"/>
      <c r="EZ28" s="200"/>
      <c r="FA28" s="200"/>
      <c r="FB28" s="200"/>
      <c r="FC28" s="200"/>
      <c r="FD28" s="200"/>
      <c r="FE28" s="200"/>
      <c r="FF28" s="200"/>
      <c r="FG28" s="200"/>
      <c r="FH28" s="200"/>
      <c r="FI28" s="200"/>
      <c r="FJ28" s="200"/>
      <c r="FK28" s="200"/>
      <c r="FL28" s="200"/>
      <c r="FM28" s="200"/>
      <c r="FN28" s="200"/>
      <c r="FO28" s="200"/>
      <c r="FP28" s="200"/>
      <c r="FQ28" s="200"/>
      <c r="FR28" s="200"/>
      <c r="FS28" s="200"/>
      <c r="FT28" s="200"/>
      <c r="FU28" s="200"/>
      <c r="FV28" s="200"/>
      <c r="FW28" s="200"/>
      <c r="FX28" s="200"/>
      <c r="FY28" s="200"/>
      <c r="FZ28" s="200"/>
      <c r="GA28" s="200"/>
      <c r="GB28" s="200"/>
      <c r="GC28" s="200"/>
      <c r="GD28" s="200"/>
      <c r="GE28" s="200"/>
      <c r="GF28" s="200"/>
      <c r="GG28" s="200"/>
      <c r="GH28" s="200"/>
      <c r="GI28" s="200"/>
      <c r="GJ28" s="200"/>
      <c r="GK28" s="200"/>
      <c r="GL28" s="200"/>
      <c r="GM28" s="200"/>
      <c r="GN28" s="200"/>
      <c r="GO28" s="200"/>
      <c r="GP28" s="200"/>
      <c r="GQ28" s="200"/>
      <c r="GR28" s="200"/>
      <c r="GS28" s="200"/>
      <c r="GT28" s="200"/>
      <c r="GU28" s="200"/>
      <c r="GV28" s="200"/>
      <c r="GW28" s="200"/>
      <c r="GX28" s="200"/>
      <c r="GY28" s="200"/>
      <c r="GZ28" s="200"/>
      <c r="HA28" s="200"/>
      <c r="HB28" s="200"/>
      <c r="HC28" s="200"/>
      <c r="HD28" s="200"/>
      <c r="HE28" s="200"/>
      <c r="HF28" s="200"/>
      <c r="HG28" s="200"/>
      <c r="HH28" s="200"/>
      <c r="HI28" s="200"/>
      <c r="HJ28" s="200"/>
      <c r="HK28" s="200"/>
      <c r="HL28" s="200"/>
      <c r="HM28" s="200"/>
      <c r="HN28" s="200"/>
      <c r="HO28" s="200"/>
      <c r="HP28" s="200"/>
      <c r="HQ28" s="200"/>
      <c r="HR28" s="200"/>
      <c r="HS28" s="200"/>
      <c r="HT28" s="200"/>
      <c r="HU28" s="106"/>
      <c r="HV28" s="106"/>
      <c r="HW28" s="106"/>
      <c r="HX28" s="106"/>
      <c r="HY28" s="106"/>
      <c r="HZ28" s="106"/>
      <c r="IA28" s="106"/>
      <c r="IB28" s="106"/>
      <c r="IC28" s="106"/>
      <c r="ID28" s="106"/>
      <c r="IE28" s="106"/>
      <c r="IF28" s="106"/>
      <c r="IG28" s="106"/>
      <c r="IH28" s="106"/>
      <c r="II28" s="106"/>
      <c r="IJ28" s="106"/>
      <c r="IK28" s="106"/>
      <c r="IL28" s="106"/>
      <c r="IM28" s="106"/>
      <c r="IN28" s="106"/>
    </row>
    <row r="29" s="99" customFormat="1" ht="45" customHeight="1" spans="1:248">
      <c r="A29" s="140" t="s">
        <v>50</v>
      </c>
      <c r="B29" s="136"/>
      <c r="C29" s="136" t="s">
        <v>22</v>
      </c>
      <c r="D29" s="139"/>
      <c r="E29" s="139"/>
      <c r="F29" s="139"/>
      <c r="G29" s="139"/>
      <c r="H29" s="136"/>
      <c r="I29" s="136"/>
      <c r="J29" s="136"/>
      <c r="K29" s="174">
        <f t="shared" si="1"/>
        <v>0</v>
      </c>
      <c r="L29" s="179"/>
      <c r="M29" s="180"/>
      <c r="N29" s="181"/>
      <c r="O29" s="182"/>
      <c r="P29" s="182"/>
      <c r="Q29" s="182"/>
      <c r="R29" s="130"/>
      <c r="S29" s="183"/>
      <c r="T29" s="200"/>
      <c r="U29" s="200"/>
      <c r="V29" s="200"/>
      <c r="W29" s="200"/>
      <c r="X29" s="200"/>
      <c r="Y29" s="200"/>
      <c r="Z29" s="200"/>
      <c r="AA29" s="200"/>
      <c r="AB29" s="200"/>
      <c r="AC29" s="200"/>
      <c r="AD29" s="200"/>
      <c r="AE29" s="200"/>
      <c r="AF29" s="200"/>
      <c r="AG29" s="200"/>
      <c r="AH29" s="200"/>
      <c r="AI29" s="200"/>
      <c r="AJ29" s="200"/>
      <c r="AK29" s="200"/>
      <c r="AL29" s="200"/>
      <c r="AM29" s="200"/>
      <c r="AN29" s="200"/>
      <c r="AO29" s="200"/>
      <c r="AP29" s="200"/>
      <c r="AQ29" s="200"/>
      <c r="AR29" s="200"/>
      <c r="AS29" s="200"/>
      <c r="AT29" s="200"/>
      <c r="AU29" s="200"/>
      <c r="AV29" s="200"/>
      <c r="AW29" s="200"/>
      <c r="AX29" s="200"/>
      <c r="AY29" s="200"/>
      <c r="AZ29" s="200"/>
      <c r="BA29" s="200"/>
      <c r="BB29" s="200"/>
      <c r="BC29" s="200"/>
      <c r="BD29" s="200"/>
      <c r="BE29" s="200"/>
      <c r="BF29" s="200"/>
      <c r="BG29" s="200"/>
      <c r="BH29" s="200"/>
      <c r="BI29" s="200"/>
      <c r="BJ29" s="200"/>
      <c r="BK29" s="200"/>
      <c r="BL29" s="200"/>
      <c r="BM29" s="200"/>
      <c r="BN29" s="200"/>
      <c r="BO29" s="200"/>
      <c r="BP29" s="200"/>
      <c r="BQ29" s="200"/>
      <c r="BR29" s="200"/>
      <c r="BS29" s="200"/>
      <c r="BT29" s="200"/>
      <c r="BU29" s="200"/>
      <c r="BV29" s="200"/>
      <c r="BW29" s="200"/>
      <c r="BX29" s="200"/>
      <c r="BY29" s="200"/>
      <c r="BZ29" s="200"/>
      <c r="CA29" s="200"/>
      <c r="CB29" s="200"/>
      <c r="CC29" s="200"/>
      <c r="CD29" s="200"/>
      <c r="CE29" s="200"/>
      <c r="CF29" s="200"/>
      <c r="CG29" s="200"/>
      <c r="CH29" s="200"/>
      <c r="CI29" s="200"/>
      <c r="CJ29" s="200"/>
      <c r="CK29" s="200"/>
      <c r="CL29" s="200"/>
      <c r="CM29" s="200"/>
      <c r="CN29" s="200"/>
      <c r="CO29" s="200"/>
      <c r="CP29" s="200"/>
      <c r="CQ29" s="200"/>
      <c r="CR29" s="200"/>
      <c r="CS29" s="200"/>
      <c r="CT29" s="200"/>
      <c r="CU29" s="200"/>
      <c r="CV29" s="200"/>
      <c r="CW29" s="200"/>
      <c r="CX29" s="200"/>
      <c r="CY29" s="200"/>
      <c r="CZ29" s="200"/>
      <c r="DA29" s="200"/>
      <c r="DB29" s="200"/>
      <c r="DC29" s="200"/>
      <c r="DD29" s="200"/>
      <c r="DE29" s="200"/>
      <c r="DF29" s="200"/>
      <c r="DG29" s="200"/>
      <c r="DH29" s="200"/>
      <c r="DI29" s="200"/>
      <c r="DJ29" s="200"/>
      <c r="DK29" s="200"/>
      <c r="DL29" s="200"/>
      <c r="DM29" s="200"/>
      <c r="DN29" s="200"/>
      <c r="DO29" s="200"/>
      <c r="DP29" s="200"/>
      <c r="DQ29" s="200"/>
      <c r="DR29" s="200"/>
      <c r="DS29" s="200"/>
      <c r="DT29" s="200"/>
      <c r="DU29" s="200"/>
      <c r="DV29" s="200"/>
      <c r="DW29" s="200"/>
      <c r="DX29" s="200"/>
      <c r="DY29" s="200"/>
      <c r="DZ29" s="200"/>
      <c r="EA29" s="200"/>
      <c r="EB29" s="200"/>
      <c r="EC29" s="200"/>
      <c r="ED29" s="200"/>
      <c r="EE29" s="200"/>
      <c r="EF29" s="200"/>
      <c r="EG29" s="200"/>
      <c r="EH29" s="200"/>
      <c r="EI29" s="200"/>
      <c r="EJ29" s="200"/>
      <c r="EK29" s="200"/>
      <c r="EL29" s="200"/>
      <c r="EM29" s="200"/>
      <c r="EN29" s="200"/>
      <c r="EO29" s="200"/>
      <c r="EP29" s="200"/>
      <c r="EQ29" s="200"/>
      <c r="ER29" s="200"/>
      <c r="ES29" s="200"/>
      <c r="ET29" s="200"/>
      <c r="EU29" s="200"/>
      <c r="EV29" s="200"/>
      <c r="EW29" s="200"/>
      <c r="EX29" s="200"/>
      <c r="EY29" s="200"/>
      <c r="EZ29" s="200"/>
      <c r="FA29" s="200"/>
      <c r="FB29" s="200"/>
      <c r="FC29" s="200"/>
      <c r="FD29" s="200"/>
      <c r="FE29" s="200"/>
      <c r="FF29" s="200"/>
      <c r="FG29" s="200"/>
      <c r="FH29" s="200"/>
      <c r="FI29" s="200"/>
      <c r="FJ29" s="200"/>
      <c r="FK29" s="200"/>
      <c r="FL29" s="200"/>
      <c r="FM29" s="200"/>
      <c r="FN29" s="200"/>
      <c r="FO29" s="200"/>
      <c r="FP29" s="200"/>
      <c r="FQ29" s="200"/>
      <c r="FR29" s="200"/>
      <c r="FS29" s="200"/>
      <c r="FT29" s="200"/>
      <c r="FU29" s="200"/>
      <c r="FV29" s="200"/>
      <c r="FW29" s="200"/>
      <c r="FX29" s="200"/>
      <c r="FY29" s="200"/>
      <c r="FZ29" s="200"/>
      <c r="GA29" s="200"/>
      <c r="GB29" s="200"/>
      <c r="GC29" s="200"/>
      <c r="GD29" s="200"/>
      <c r="GE29" s="200"/>
      <c r="GF29" s="200"/>
      <c r="GG29" s="200"/>
      <c r="GH29" s="200"/>
      <c r="GI29" s="200"/>
      <c r="GJ29" s="200"/>
      <c r="GK29" s="200"/>
      <c r="GL29" s="200"/>
      <c r="GM29" s="200"/>
      <c r="GN29" s="200"/>
      <c r="GO29" s="200"/>
      <c r="GP29" s="200"/>
      <c r="GQ29" s="200"/>
      <c r="GR29" s="200"/>
      <c r="GS29" s="200"/>
      <c r="GT29" s="200"/>
      <c r="GU29" s="200"/>
      <c r="GV29" s="200"/>
      <c r="GW29" s="200"/>
      <c r="GX29" s="200"/>
      <c r="GY29" s="200"/>
      <c r="GZ29" s="200"/>
      <c r="HA29" s="200"/>
      <c r="HB29" s="200"/>
      <c r="HC29" s="200"/>
      <c r="HD29" s="200"/>
      <c r="HE29" s="200"/>
      <c r="HF29" s="200"/>
      <c r="HG29" s="200"/>
      <c r="HH29" s="200"/>
      <c r="HI29" s="200"/>
      <c r="HJ29" s="200"/>
      <c r="HK29" s="200"/>
      <c r="HL29" s="200"/>
      <c r="HM29" s="200"/>
      <c r="HN29" s="200"/>
      <c r="HO29" s="200"/>
      <c r="HP29" s="200"/>
      <c r="HQ29" s="200"/>
      <c r="HR29" s="200"/>
      <c r="HS29" s="200"/>
      <c r="HT29" s="200"/>
      <c r="HU29" s="106"/>
      <c r="HV29" s="106"/>
      <c r="HW29" s="106"/>
      <c r="HX29" s="106"/>
      <c r="HY29" s="106"/>
      <c r="HZ29" s="106"/>
      <c r="IA29" s="106"/>
      <c r="IB29" s="106"/>
      <c r="IC29" s="106"/>
      <c r="ID29" s="106"/>
      <c r="IE29" s="106"/>
      <c r="IF29" s="106"/>
      <c r="IG29" s="106"/>
      <c r="IH29" s="106"/>
      <c r="II29" s="106"/>
      <c r="IJ29" s="106"/>
      <c r="IK29" s="106"/>
      <c r="IL29" s="106"/>
      <c r="IM29" s="106"/>
      <c r="IN29" s="106"/>
    </row>
    <row r="30" s="99" customFormat="1" ht="45" customHeight="1" spans="1:248">
      <c r="A30" s="140" t="s">
        <v>51</v>
      </c>
      <c r="B30" s="136" t="s">
        <v>36</v>
      </c>
      <c r="C30" s="136" t="s">
        <v>22</v>
      </c>
      <c r="D30" s="139">
        <v>5000</v>
      </c>
      <c r="E30" s="139">
        <v>5000</v>
      </c>
      <c r="F30" s="139"/>
      <c r="G30" s="139"/>
      <c r="H30" s="136" t="s">
        <v>52</v>
      </c>
      <c r="I30" s="136"/>
      <c r="J30" s="136"/>
      <c r="K30" s="174">
        <f t="shared" si="1"/>
        <v>175</v>
      </c>
      <c r="L30" s="179">
        <v>175</v>
      </c>
      <c r="M30" s="180"/>
      <c r="N30" s="181"/>
      <c r="O30" s="182" t="s">
        <v>28</v>
      </c>
      <c r="P30" s="182"/>
      <c r="Q30" s="182"/>
      <c r="R30" s="130" t="s">
        <v>44</v>
      </c>
      <c r="S30" s="183"/>
      <c r="T30" s="200"/>
      <c r="U30" s="200"/>
      <c r="V30" s="200"/>
      <c r="W30" s="200"/>
      <c r="X30" s="200"/>
      <c r="Y30" s="200"/>
      <c r="Z30" s="200"/>
      <c r="AA30" s="200"/>
      <c r="AB30" s="200"/>
      <c r="AC30" s="200"/>
      <c r="AD30" s="200"/>
      <c r="AE30" s="200"/>
      <c r="AF30" s="200"/>
      <c r="AG30" s="200"/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00"/>
      <c r="AS30" s="200"/>
      <c r="AT30" s="200"/>
      <c r="AU30" s="200"/>
      <c r="AV30" s="200"/>
      <c r="AW30" s="200"/>
      <c r="AX30" s="200"/>
      <c r="AY30" s="200"/>
      <c r="AZ30" s="200"/>
      <c r="BA30" s="200"/>
      <c r="BB30" s="200"/>
      <c r="BC30" s="200"/>
      <c r="BD30" s="200"/>
      <c r="BE30" s="200"/>
      <c r="BF30" s="200"/>
      <c r="BG30" s="200"/>
      <c r="BH30" s="200"/>
      <c r="BI30" s="200"/>
      <c r="BJ30" s="200"/>
      <c r="BK30" s="200"/>
      <c r="BL30" s="200"/>
      <c r="BM30" s="200"/>
      <c r="BN30" s="200"/>
      <c r="BO30" s="200"/>
      <c r="BP30" s="200"/>
      <c r="BQ30" s="200"/>
      <c r="BR30" s="200"/>
      <c r="BS30" s="200"/>
      <c r="BT30" s="200"/>
      <c r="BU30" s="200"/>
      <c r="BV30" s="200"/>
      <c r="BW30" s="200"/>
      <c r="BX30" s="200"/>
      <c r="BY30" s="200"/>
      <c r="BZ30" s="200"/>
      <c r="CA30" s="200"/>
      <c r="CB30" s="200"/>
      <c r="CC30" s="200"/>
      <c r="CD30" s="200"/>
      <c r="CE30" s="200"/>
      <c r="CF30" s="200"/>
      <c r="CG30" s="200"/>
      <c r="CH30" s="200"/>
      <c r="CI30" s="200"/>
      <c r="CJ30" s="200"/>
      <c r="CK30" s="200"/>
      <c r="CL30" s="200"/>
      <c r="CM30" s="200"/>
      <c r="CN30" s="200"/>
      <c r="CO30" s="200"/>
      <c r="CP30" s="200"/>
      <c r="CQ30" s="200"/>
      <c r="CR30" s="200"/>
      <c r="CS30" s="200"/>
      <c r="CT30" s="200"/>
      <c r="CU30" s="200"/>
      <c r="CV30" s="200"/>
      <c r="CW30" s="200"/>
      <c r="CX30" s="200"/>
      <c r="CY30" s="200"/>
      <c r="CZ30" s="200"/>
      <c r="DA30" s="200"/>
      <c r="DB30" s="200"/>
      <c r="DC30" s="200"/>
      <c r="DD30" s="200"/>
      <c r="DE30" s="200"/>
      <c r="DF30" s="200"/>
      <c r="DG30" s="200"/>
      <c r="DH30" s="200"/>
      <c r="DI30" s="200"/>
      <c r="DJ30" s="200"/>
      <c r="DK30" s="200"/>
      <c r="DL30" s="200"/>
      <c r="DM30" s="200"/>
      <c r="DN30" s="200"/>
      <c r="DO30" s="200"/>
      <c r="DP30" s="200"/>
      <c r="DQ30" s="200"/>
      <c r="DR30" s="200"/>
      <c r="DS30" s="200"/>
      <c r="DT30" s="200"/>
      <c r="DU30" s="200"/>
      <c r="DV30" s="200"/>
      <c r="DW30" s="200"/>
      <c r="DX30" s="200"/>
      <c r="DY30" s="200"/>
      <c r="DZ30" s="200"/>
      <c r="EA30" s="200"/>
      <c r="EB30" s="200"/>
      <c r="EC30" s="200"/>
      <c r="ED30" s="200"/>
      <c r="EE30" s="200"/>
      <c r="EF30" s="200"/>
      <c r="EG30" s="200"/>
      <c r="EH30" s="200"/>
      <c r="EI30" s="200"/>
      <c r="EJ30" s="200"/>
      <c r="EK30" s="200"/>
      <c r="EL30" s="200"/>
      <c r="EM30" s="200"/>
      <c r="EN30" s="200"/>
      <c r="EO30" s="200"/>
      <c r="EP30" s="200"/>
      <c r="EQ30" s="200"/>
      <c r="ER30" s="200"/>
      <c r="ES30" s="200"/>
      <c r="ET30" s="200"/>
      <c r="EU30" s="200"/>
      <c r="EV30" s="200"/>
      <c r="EW30" s="200"/>
      <c r="EX30" s="200"/>
      <c r="EY30" s="200"/>
      <c r="EZ30" s="200"/>
      <c r="FA30" s="200"/>
      <c r="FB30" s="200"/>
      <c r="FC30" s="200"/>
      <c r="FD30" s="200"/>
      <c r="FE30" s="200"/>
      <c r="FF30" s="200"/>
      <c r="FG30" s="200"/>
      <c r="FH30" s="200"/>
      <c r="FI30" s="200"/>
      <c r="FJ30" s="200"/>
      <c r="FK30" s="200"/>
      <c r="FL30" s="200"/>
      <c r="FM30" s="200"/>
      <c r="FN30" s="200"/>
      <c r="FO30" s="200"/>
      <c r="FP30" s="200"/>
      <c r="FQ30" s="200"/>
      <c r="FR30" s="200"/>
      <c r="FS30" s="200"/>
      <c r="FT30" s="200"/>
      <c r="FU30" s="200"/>
      <c r="FV30" s="200"/>
      <c r="FW30" s="200"/>
      <c r="FX30" s="200"/>
      <c r="FY30" s="200"/>
      <c r="FZ30" s="200"/>
      <c r="GA30" s="200"/>
      <c r="GB30" s="200"/>
      <c r="GC30" s="200"/>
      <c r="GD30" s="200"/>
      <c r="GE30" s="200"/>
      <c r="GF30" s="200"/>
      <c r="GG30" s="200"/>
      <c r="GH30" s="200"/>
      <c r="GI30" s="200"/>
      <c r="GJ30" s="200"/>
      <c r="GK30" s="200"/>
      <c r="GL30" s="200"/>
      <c r="GM30" s="200"/>
      <c r="GN30" s="200"/>
      <c r="GO30" s="200"/>
      <c r="GP30" s="200"/>
      <c r="GQ30" s="200"/>
      <c r="GR30" s="200"/>
      <c r="GS30" s="200"/>
      <c r="GT30" s="200"/>
      <c r="GU30" s="200"/>
      <c r="GV30" s="200"/>
      <c r="GW30" s="200"/>
      <c r="GX30" s="200"/>
      <c r="GY30" s="200"/>
      <c r="GZ30" s="200"/>
      <c r="HA30" s="200"/>
      <c r="HB30" s="200"/>
      <c r="HC30" s="200"/>
      <c r="HD30" s="200"/>
      <c r="HE30" s="200"/>
      <c r="HF30" s="200"/>
      <c r="HG30" s="200"/>
      <c r="HH30" s="200"/>
      <c r="HI30" s="200"/>
      <c r="HJ30" s="200"/>
      <c r="HK30" s="200"/>
      <c r="HL30" s="200"/>
      <c r="HM30" s="200"/>
      <c r="HN30" s="200"/>
      <c r="HO30" s="200"/>
      <c r="HP30" s="200"/>
      <c r="HQ30" s="200"/>
      <c r="HR30" s="200"/>
      <c r="HS30" s="200"/>
      <c r="HT30" s="200"/>
      <c r="HU30" s="106"/>
      <c r="HV30" s="106"/>
      <c r="HW30" s="106"/>
      <c r="HX30" s="106"/>
      <c r="HY30" s="106"/>
      <c r="HZ30" s="106"/>
      <c r="IA30" s="106"/>
      <c r="IB30" s="106"/>
      <c r="IC30" s="106"/>
      <c r="ID30" s="106"/>
      <c r="IE30" s="106"/>
      <c r="IF30" s="106"/>
      <c r="IG30" s="106"/>
      <c r="IH30" s="106"/>
      <c r="II30" s="106"/>
      <c r="IJ30" s="106"/>
      <c r="IK30" s="106"/>
      <c r="IL30" s="106"/>
      <c r="IM30" s="106"/>
      <c r="IN30" s="106"/>
    </row>
    <row r="31" s="99" customFormat="1" ht="56.1" customHeight="1" spans="1:248">
      <c r="A31" s="140" t="s">
        <v>53</v>
      </c>
      <c r="B31" s="136" t="s">
        <v>36</v>
      </c>
      <c r="C31" s="136" t="s">
        <v>22</v>
      </c>
      <c r="D31" s="139">
        <v>1458</v>
      </c>
      <c r="E31" s="139">
        <v>1458</v>
      </c>
      <c r="F31" s="139"/>
      <c r="G31" s="139"/>
      <c r="H31" s="136" t="s">
        <v>54</v>
      </c>
      <c r="I31" s="136"/>
      <c r="J31" s="136"/>
      <c r="K31" s="174">
        <f t="shared" si="1"/>
        <v>125.5248</v>
      </c>
      <c r="L31" s="179">
        <v>125.5248</v>
      </c>
      <c r="M31" s="180"/>
      <c r="N31" s="181"/>
      <c r="O31" s="182" t="s">
        <v>28</v>
      </c>
      <c r="P31" s="182"/>
      <c r="Q31" s="182"/>
      <c r="R31" s="130" t="s">
        <v>44</v>
      </c>
      <c r="S31" s="183"/>
      <c r="T31" s="200"/>
      <c r="U31" s="200"/>
      <c r="V31" s="200"/>
      <c r="W31" s="200"/>
      <c r="X31" s="200"/>
      <c r="Y31" s="200"/>
      <c r="Z31" s="200"/>
      <c r="AA31" s="200"/>
      <c r="AB31" s="200"/>
      <c r="AC31" s="200"/>
      <c r="AD31" s="200"/>
      <c r="AE31" s="200"/>
      <c r="AF31" s="200"/>
      <c r="AG31" s="200"/>
      <c r="AH31" s="20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200"/>
      <c r="AV31" s="200"/>
      <c r="AW31" s="200"/>
      <c r="AX31" s="200"/>
      <c r="AY31" s="200"/>
      <c r="AZ31" s="200"/>
      <c r="BA31" s="200"/>
      <c r="BB31" s="200"/>
      <c r="BC31" s="200"/>
      <c r="BD31" s="200"/>
      <c r="BE31" s="200"/>
      <c r="BF31" s="200"/>
      <c r="BG31" s="200"/>
      <c r="BH31" s="200"/>
      <c r="BI31" s="200"/>
      <c r="BJ31" s="200"/>
      <c r="BK31" s="200"/>
      <c r="BL31" s="200"/>
      <c r="BM31" s="200"/>
      <c r="BN31" s="200"/>
      <c r="BO31" s="200"/>
      <c r="BP31" s="200"/>
      <c r="BQ31" s="200"/>
      <c r="BR31" s="200"/>
      <c r="BS31" s="200"/>
      <c r="BT31" s="200"/>
      <c r="BU31" s="200"/>
      <c r="BV31" s="200"/>
      <c r="BW31" s="200"/>
      <c r="BX31" s="200"/>
      <c r="BY31" s="200"/>
      <c r="BZ31" s="200"/>
      <c r="CA31" s="200"/>
      <c r="CB31" s="200"/>
      <c r="CC31" s="200"/>
      <c r="CD31" s="200"/>
      <c r="CE31" s="200"/>
      <c r="CF31" s="200"/>
      <c r="CG31" s="200"/>
      <c r="CH31" s="200"/>
      <c r="CI31" s="200"/>
      <c r="CJ31" s="200"/>
      <c r="CK31" s="200"/>
      <c r="CL31" s="200"/>
      <c r="CM31" s="200"/>
      <c r="CN31" s="200"/>
      <c r="CO31" s="200"/>
      <c r="CP31" s="200"/>
      <c r="CQ31" s="200"/>
      <c r="CR31" s="200"/>
      <c r="CS31" s="200"/>
      <c r="CT31" s="200"/>
      <c r="CU31" s="200"/>
      <c r="CV31" s="200"/>
      <c r="CW31" s="200"/>
      <c r="CX31" s="200"/>
      <c r="CY31" s="200"/>
      <c r="CZ31" s="200"/>
      <c r="DA31" s="200"/>
      <c r="DB31" s="200"/>
      <c r="DC31" s="200"/>
      <c r="DD31" s="200"/>
      <c r="DE31" s="200"/>
      <c r="DF31" s="200"/>
      <c r="DG31" s="200"/>
      <c r="DH31" s="200"/>
      <c r="DI31" s="200"/>
      <c r="DJ31" s="200"/>
      <c r="DK31" s="200"/>
      <c r="DL31" s="200"/>
      <c r="DM31" s="200"/>
      <c r="DN31" s="200"/>
      <c r="DO31" s="200"/>
      <c r="DP31" s="200"/>
      <c r="DQ31" s="200"/>
      <c r="DR31" s="200"/>
      <c r="DS31" s="200"/>
      <c r="DT31" s="200"/>
      <c r="DU31" s="200"/>
      <c r="DV31" s="200"/>
      <c r="DW31" s="200"/>
      <c r="DX31" s="200"/>
      <c r="DY31" s="200"/>
      <c r="DZ31" s="200"/>
      <c r="EA31" s="200"/>
      <c r="EB31" s="200"/>
      <c r="EC31" s="200"/>
      <c r="ED31" s="200"/>
      <c r="EE31" s="200"/>
      <c r="EF31" s="200"/>
      <c r="EG31" s="200"/>
      <c r="EH31" s="200"/>
      <c r="EI31" s="200"/>
      <c r="EJ31" s="200"/>
      <c r="EK31" s="200"/>
      <c r="EL31" s="200"/>
      <c r="EM31" s="200"/>
      <c r="EN31" s="200"/>
      <c r="EO31" s="200"/>
      <c r="EP31" s="200"/>
      <c r="EQ31" s="200"/>
      <c r="ER31" s="200"/>
      <c r="ES31" s="200"/>
      <c r="ET31" s="200"/>
      <c r="EU31" s="200"/>
      <c r="EV31" s="200"/>
      <c r="EW31" s="200"/>
      <c r="EX31" s="200"/>
      <c r="EY31" s="200"/>
      <c r="EZ31" s="200"/>
      <c r="FA31" s="200"/>
      <c r="FB31" s="200"/>
      <c r="FC31" s="200"/>
      <c r="FD31" s="200"/>
      <c r="FE31" s="200"/>
      <c r="FF31" s="200"/>
      <c r="FG31" s="200"/>
      <c r="FH31" s="200"/>
      <c r="FI31" s="200"/>
      <c r="FJ31" s="200"/>
      <c r="FK31" s="200"/>
      <c r="FL31" s="200"/>
      <c r="FM31" s="200"/>
      <c r="FN31" s="200"/>
      <c r="FO31" s="200"/>
      <c r="FP31" s="200"/>
      <c r="FQ31" s="200"/>
      <c r="FR31" s="200"/>
      <c r="FS31" s="200"/>
      <c r="FT31" s="200"/>
      <c r="FU31" s="200"/>
      <c r="FV31" s="200"/>
      <c r="FW31" s="200"/>
      <c r="FX31" s="200"/>
      <c r="FY31" s="200"/>
      <c r="FZ31" s="200"/>
      <c r="GA31" s="200"/>
      <c r="GB31" s="200"/>
      <c r="GC31" s="200"/>
      <c r="GD31" s="200"/>
      <c r="GE31" s="200"/>
      <c r="GF31" s="200"/>
      <c r="GG31" s="200"/>
      <c r="GH31" s="200"/>
      <c r="GI31" s="200"/>
      <c r="GJ31" s="200"/>
      <c r="GK31" s="200"/>
      <c r="GL31" s="200"/>
      <c r="GM31" s="200"/>
      <c r="GN31" s="200"/>
      <c r="GO31" s="200"/>
      <c r="GP31" s="200"/>
      <c r="GQ31" s="200"/>
      <c r="GR31" s="200"/>
      <c r="GS31" s="200"/>
      <c r="GT31" s="200"/>
      <c r="GU31" s="200"/>
      <c r="GV31" s="200"/>
      <c r="GW31" s="200"/>
      <c r="GX31" s="200"/>
      <c r="GY31" s="200"/>
      <c r="GZ31" s="200"/>
      <c r="HA31" s="200"/>
      <c r="HB31" s="200"/>
      <c r="HC31" s="200"/>
      <c r="HD31" s="200"/>
      <c r="HE31" s="200"/>
      <c r="HF31" s="200"/>
      <c r="HG31" s="200"/>
      <c r="HH31" s="200"/>
      <c r="HI31" s="200"/>
      <c r="HJ31" s="200"/>
      <c r="HK31" s="200"/>
      <c r="HL31" s="200"/>
      <c r="HM31" s="200"/>
      <c r="HN31" s="200"/>
      <c r="HO31" s="200"/>
      <c r="HP31" s="200"/>
      <c r="HQ31" s="200"/>
      <c r="HR31" s="200"/>
      <c r="HS31" s="200"/>
      <c r="HT31" s="200"/>
      <c r="HU31" s="106"/>
      <c r="HV31" s="106"/>
      <c r="HW31" s="106"/>
      <c r="HX31" s="106"/>
      <c r="HY31" s="106"/>
      <c r="HZ31" s="106"/>
      <c r="IA31" s="106"/>
      <c r="IB31" s="106"/>
      <c r="IC31" s="106"/>
      <c r="ID31" s="106"/>
      <c r="IE31" s="106"/>
      <c r="IF31" s="106"/>
      <c r="IG31" s="106"/>
      <c r="IH31" s="106"/>
      <c r="II31" s="106"/>
      <c r="IJ31" s="106"/>
      <c r="IK31" s="106"/>
      <c r="IL31" s="106"/>
      <c r="IM31" s="106"/>
      <c r="IN31" s="106"/>
    </row>
    <row r="32" s="99" customFormat="1" ht="45" customHeight="1" spans="1:248">
      <c r="A32" s="138" t="s">
        <v>55</v>
      </c>
      <c r="B32" s="136" t="s">
        <v>36</v>
      </c>
      <c r="C32" s="136" t="s">
        <v>22</v>
      </c>
      <c r="D32" s="139"/>
      <c r="E32" s="139"/>
      <c r="F32" s="139"/>
      <c r="G32" s="139"/>
      <c r="H32" s="139"/>
      <c r="I32" s="131"/>
      <c r="J32" s="131"/>
      <c r="K32" s="174">
        <f t="shared" si="1"/>
        <v>1882.0242</v>
      </c>
      <c r="L32" s="175">
        <f>L33+L34+L35+L36+L37+L38+L39+L40+L41</f>
        <v>1050.3392</v>
      </c>
      <c r="M32" s="174">
        <f>M33+M34+M35+M36+M37+M38+M39+M40+M41</f>
        <v>499.065</v>
      </c>
      <c r="N32" s="176">
        <f>N33+N34+N35+N36+N37+N38+N39+N40+N41</f>
        <v>332.62</v>
      </c>
      <c r="O32" s="182" t="s">
        <v>28</v>
      </c>
      <c r="P32" s="182"/>
      <c r="Q32" s="182"/>
      <c r="R32" s="130"/>
      <c r="S32" s="183"/>
      <c r="T32" s="200"/>
      <c r="U32" s="200"/>
      <c r="V32" s="200"/>
      <c r="W32" s="200"/>
      <c r="X32" s="200"/>
      <c r="Y32" s="200"/>
      <c r="Z32" s="200"/>
      <c r="AA32" s="200"/>
      <c r="AB32" s="200"/>
      <c r="AC32" s="200"/>
      <c r="AD32" s="200"/>
      <c r="AE32" s="200"/>
      <c r="AF32" s="200"/>
      <c r="AG32" s="200"/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  <c r="AU32" s="200"/>
      <c r="AV32" s="200"/>
      <c r="AW32" s="200"/>
      <c r="AX32" s="200"/>
      <c r="AY32" s="200"/>
      <c r="AZ32" s="200"/>
      <c r="BA32" s="200"/>
      <c r="BB32" s="200"/>
      <c r="BC32" s="200"/>
      <c r="BD32" s="200"/>
      <c r="BE32" s="200"/>
      <c r="BF32" s="200"/>
      <c r="BG32" s="200"/>
      <c r="BH32" s="200"/>
      <c r="BI32" s="200"/>
      <c r="BJ32" s="200"/>
      <c r="BK32" s="200"/>
      <c r="BL32" s="200"/>
      <c r="BM32" s="200"/>
      <c r="BN32" s="200"/>
      <c r="BO32" s="200"/>
      <c r="BP32" s="200"/>
      <c r="BQ32" s="200"/>
      <c r="BR32" s="200"/>
      <c r="BS32" s="200"/>
      <c r="BT32" s="200"/>
      <c r="BU32" s="200"/>
      <c r="BV32" s="200"/>
      <c r="BW32" s="200"/>
      <c r="BX32" s="200"/>
      <c r="BY32" s="200"/>
      <c r="BZ32" s="200"/>
      <c r="CA32" s="200"/>
      <c r="CB32" s="200"/>
      <c r="CC32" s="200"/>
      <c r="CD32" s="200"/>
      <c r="CE32" s="200"/>
      <c r="CF32" s="200"/>
      <c r="CG32" s="200"/>
      <c r="CH32" s="200"/>
      <c r="CI32" s="200"/>
      <c r="CJ32" s="200"/>
      <c r="CK32" s="200"/>
      <c r="CL32" s="200"/>
      <c r="CM32" s="200"/>
      <c r="CN32" s="200"/>
      <c r="CO32" s="200"/>
      <c r="CP32" s="200"/>
      <c r="CQ32" s="200"/>
      <c r="CR32" s="200"/>
      <c r="CS32" s="200"/>
      <c r="CT32" s="200"/>
      <c r="CU32" s="200"/>
      <c r="CV32" s="200"/>
      <c r="CW32" s="200"/>
      <c r="CX32" s="200"/>
      <c r="CY32" s="200"/>
      <c r="CZ32" s="200"/>
      <c r="DA32" s="200"/>
      <c r="DB32" s="200"/>
      <c r="DC32" s="200"/>
      <c r="DD32" s="200"/>
      <c r="DE32" s="200"/>
      <c r="DF32" s="200"/>
      <c r="DG32" s="200"/>
      <c r="DH32" s="200"/>
      <c r="DI32" s="200"/>
      <c r="DJ32" s="200"/>
      <c r="DK32" s="200"/>
      <c r="DL32" s="200"/>
      <c r="DM32" s="200"/>
      <c r="DN32" s="200"/>
      <c r="DO32" s="200"/>
      <c r="DP32" s="200"/>
      <c r="DQ32" s="200"/>
      <c r="DR32" s="200"/>
      <c r="DS32" s="200"/>
      <c r="DT32" s="200"/>
      <c r="DU32" s="200"/>
      <c r="DV32" s="200"/>
      <c r="DW32" s="200"/>
      <c r="DX32" s="200"/>
      <c r="DY32" s="200"/>
      <c r="DZ32" s="200"/>
      <c r="EA32" s="200"/>
      <c r="EB32" s="200"/>
      <c r="EC32" s="200"/>
      <c r="ED32" s="200"/>
      <c r="EE32" s="200"/>
      <c r="EF32" s="200"/>
      <c r="EG32" s="200"/>
      <c r="EH32" s="200"/>
      <c r="EI32" s="200"/>
      <c r="EJ32" s="200"/>
      <c r="EK32" s="200"/>
      <c r="EL32" s="200"/>
      <c r="EM32" s="200"/>
      <c r="EN32" s="200"/>
      <c r="EO32" s="200"/>
      <c r="EP32" s="200"/>
      <c r="EQ32" s="200"/>
      <c r="ER32" s="200"/>
      <c r="ES32" s="200"/>
      <c r="ET32" s="200"/>
      <c r="EU32" s="200"/>
      <c r="EV32" s="200"/>
      <c r="EW32" s="200"/>
      <c r="EX32" s="200"/>
      <c r="EY32" s="200"/>
      <c r="EZ32" s="200"/>
      <c r="FA32" s="200"/>
      <c r="FB32" s="200"/>
      <c r="FC32" s="200"/>
      <c r="FD32" s="200"/>
      <c r="FE32" s="200"/>
      <c r="FF32" s="200"/>
      <c r="FG32" s="200"/>
      <c r="FH32" s="200"/>
      <c r="FI32" s="200"/>
      <c r="FJ32" s="200"/>
      <c r="FK32" s="200"/>
      <c r="FL32" s="200"/>
      <c r="FM32" s="200"/>
      <c r="FN32" s="200"/>
      <c r="FO32" s="200"/>
      <c r="FP32" s="200"/>
      <c r="FQ32" s="200"/>
      <c r="FR32" s="200"/>
      <c r="FS32" s="200"/>
      <c r="FT32" s="200"/>
      <c r="FU32" s="200"/>
      <c r="FV32" s="200"/>
      <c r="FW32" s="200"/>
      <c r="FX32" s="200"/>
      <c r="FY32" s="200"/>
      <c r="FZ32" s="200"/>
      <c r="GA32" s="200"/>
      <c r="GB32" s="200"/>
      <c r="GC32" s="200"/>
      <c r="GD32" s="200"/>
      <c r="GE32" s="200"/>
      <c r="GF32" s="200"/>
      <c r="GG32" s="200"/>
      <c r="GH32" s="200"/>
      <c r="GI32" s="200"/>
      <c r="GJ32" s="200"/>
      <c r="GK32" s="200"/>
      <c r="GL32" s="200"/>
      <c r="GM32" s="200"/>
      <c r="GN32" s="200"/>
      <c r="GO32" s="200"/>
      <c r="GP32" s="200"/>
      <c r="GQ32" s="200"/>
      <c r="GR32" s="200"/>
      <c r="GS32" s="200"/>
      <c r="GT32" s="200"/>
      <c r="GU32" s="200"/>
      <c r="GV32" s="200"/>
      <c r="GW32" s="200"/>
      <c r="GX32" s="200"/>
      <c r="GY32" s="200"/>
      <c r="GZ32" s="200"/>
      <c r="HA32" s="200"/>
      <c r="HB32" s="200"/>
      <c r="HC32" s="200"/>
      <c r="HD32" s="200"/>
      <c r="HE32" s="200"/>
      <c r="HF32" s="200"/>
      <c r="HG32" s="200"/>
      <c r="HH32" s="200"/>
      <c r="HI32" s="200"/>
      <c r="HJ32" s="200"/>
      <c r="HK32" s="200"/>
      <c r="HL32" s="200"/>
      <c r="HM32" s="200"/>
      <c r="HN32" s="200"/>
      <c r="HO32" s="200"/>
      <c r="HP32" s="200"/>
      <c r="HQ32" s="200"/>
      <c r="HR32" s="200"/>
      <c r="HS32" s="200"/>
      <c r="HT32" s="200"/>
      <c r="HU32" s="106"/>
      <c r="HV32" s="106"/>
      <c r="HW32" s="106"/>
      <c r="HX32" s="106"/>
      <c r="HY32" s="106"/>
      <c r="HZ32" s="106"/>
      <c r="IA32" s="106"/>
      <c r="IB32" s="106"/>
      <c r="IC32" s="106"/>
      <c r="ID32" s="106"/>
      <c r="IE32" s="106"/>
      <c r="IF32" s="106"/>
      <c r="IG32" s="106"/>
      <c r="IH32" s="106"/>
      <c r="II32" s="106"/>
      <c r="IJ32" s="106"/>
      <c r="IK32" s="106"/>
      <c r="IL32" s="106"/>
      <c r="IM32" s="106"/>
      <c r="IN32" s="106"/>
    </row>
    <row r="33" s="99" customFormat="1" ht="45" customHeight="1" spans="1:248">
      <c r="A33" s="140" t="s">
        <v>57</v>
      </c>
      <c r="B33" s="136"/>
      <c r="C33" s="136" t="s">
        <v>22</v>
      </c>
      <c r="D33" s="139"/>
      <c r="E33" s="139"/>
      <c r="F33" s="139"/>
      <c r="G33" s="139"/>
      <c r="H33" s="136"/>
      <c r="I33" s="136"/>
      <c r="J33" s="136"/>
      <c r="K33" s="174">
        <f t="shared" si="1"/>
        <v>0</v>
      </c>
      <c r="L33" s="179"/>
      <c r="M33" s="180"/>
      <c r="N33" s="181"/>
      <c r="O33" s="182" t="s">
        <v>28</v>
      </c>
      <c r="P33" s="182"/>
      <c r="Q33" s="182"/>
      <c r="R33" s="130"/>
      <c r="S33" s="183"/>
      <c r="T33" s="200"/>
      <c r="U33" s="200"/>
      <c r="V33" s="200"/>
      <c r="W33" s="200"/>
      <c r="X33" s="200"/>
      <c r="Y33" s="200"/>
      <c r="Z33" s="200"/>
      <c r="AA33" s="200"/>
      <c r="AB33" s="200"/>
      <c r="AC33" s="200"/>
      <c r="AD33" s="200"/>
      <c r="AE33" s="200"/>
      <c r="AF33" s="200"/>
      <c r="AG33" s="200"/>
      <c r="AH33" s="200"/>
      <c r="AI33" s="200"/>
      <c r="AJ33" s="200"/>
      <c r="AK33" s="200"/>
      <c r="AL33" s="200"/>
      <c r="AM33" s="200"/>
      <c r="AN33" s="200"/>
      <c r="AO33" s="200"/>
      <c r="AP33" s="200"/>
      <c r="AQ33" s="200"/>
      <c r="AR33" s="200"/>
      <c r="AS33" s="200"/>
      <c r="AT33" s="200"/>
      <c r="AU33" s="200"/>
      <c r="AV33" s="200"/>
      <c r="AW33" s="200"/>
      <c r="AX33" s="200"/>
      <c r="AY33" s="200"/>
      <c r="AZ33" s="200"/>
      <c r="BA33" s="200"/>
      <c r="BB33" s="200"/>
      <c r="BC33" s="200"/>
      <c r="BD33" s="200"/>
      <c r="BE33" s="200"/>
      <c r="BF33" s="200"/>
      <c r="BG33" s="200"/>
      <c r="BH33" s="200"/>
      <c r="BI33" s="200"/>
      <c r="BJ33" s="200"/>
      <c r="BK33" s="200"/>
      <c r="BL33" s="200"/>
      <c r="BM33" s="200"/>
      <c r="BN33" s="200"/>
      <c r="BO33" s="200"/>
      <c r="BP33" s="200"/>
      <c r="BQ33" s="200"/>
      <c r="BR33" s="200"/>
      <c r="BS33" s="200"/>
      <c r="BT33" s="200"/>
      <c r="BU33" s="200"/>
      <c r="BV33" s="200"/>
      <c r="BW33" s="200"/>
      <c r="BX33" s="200"/>
      <c r="BY33" s="200"/>
      <c r="BZ33" s="200"/>
      <c r="CA33" s="200"/>
      <c r="CB33" s="200"/>
      <c r="CC33" s="200"/>
      <c r="CD33" s="200"/>
      <c r="CE33" s="200"/>
      <c r="CF33" s="200"/>
      <c r="CG33" s="200"/>
      <c r="CH33" s="200"/>
      <c r="CI33" s="200"/>
      <c r="CJ33" s="200"/>
      <c r="CK33" s="200"/>
      <c r="CL33" s="200"/>
      <c r="CM33" s="200"/>
      <c r="CN33" s="200"/>
      <c r="CO33" s="200"/>
      <c r="CP33" s="200"/>
      <c r="CQ33" s="200"/>
      <c r="CR33" s="200"/>
      <c r="CS33" s="200"/>
      <c r="CT33" s="200"/>
      <c r="CU33" s="200"/>
      <c r="CV33" s="200"/>
      <c r="CW33" s="200"/>
      <c r="CX33" s="200"/>
      <c r="CY33" s="200"/>
      <c r="CZ33" s="200"/>
      <c r="DA33" s="200"/>
      <c r="DB33" s="200"/>
      <c r="DC33" s="200"/>
      <c r="DD33" s="200"/>
      <c r="DE33" s="200"/>
      <c r="DF33" s="200"/>
      <c r="DG33" s="200"/>
      <c r="DH33" s="200"/>
      <c r="DI33" s="200"/>
      <c r="DJ33" s="200"/>
      <c r="DK33" s="200"/>
      <c r="DL33" s="200"/>
      <c r="DM33" s="200"/>
      <c r="DN33" s="200"/>
      <c r="DO33" s="200"/>
      <c r="DP33" s="200"/>
      <c r="DQ33" s="200"/>
      <c r="DR33" s="200"/>
      <c r="DS33" s="200"/>
      <c r="DT33" s="200"/>
      <c r="DU33" s="200"/>
      <c r="DV33" s="200"/>
      <c r="DW33" s="200"/>
      <c r="DX33" s="200"/>
      <c r="DY33" s="200"/>
      <c r="DZ33" s="200"/>
      <c r="EA33" s="200"/>
      <c r="EB33" s="200"/>
      <c r="EC33" s="200"/>
      <c r="ED33" s="200"/>
      <c r="EE33" s="200"/>
      <c r="EF33" s="200"/>
      <c r="EG33" s="200"/>
      <c r="EH33" s="200"/>
      <c r="EI33" s="200"/>
      <c r="EJ33" s="200"/>
      <c r="EK33" s="200"/>
      <c r="EL33" s="200"/>
      <c r="EM33" s="200"/>
      <c r="EN33" s="200"/>
      <c r="EO33" s="200"/>
      <c r="EP33" s="200"/>
      <c r="EQ33" s="200"/>
      <c r="ER33" s="200"/>
      <c r="ES33" s="200"/>
      <c r="ET33" s="200"/>
      <c r="EU33" s="200"/>
      <c r="EV33" s="200"/>
      <c r="EW33" s="200"/>
      <c r="EX33" s="200"/>
      <c r="EY33" s="200"/>
      <c r="EZ33" s="200"/>
      <c r="FA33" s="200"/>
      <c r="FB33" s="200"/>
      <c r="FC33" s="200"/>
      <c r="FD33" s="200"/>
      <c r="FE33" s="200"/>
      <c r="FF33" s="200"/>
      <c r="FG33" s="200"/>
      <c r="FH33" s="200"/>
      <c r="FI33" s="200"/>
      <c r="FJ33" s="200"/>
      <c r="FK33" s="200"/>
      <c r="FL33" s="200"/>
      <c r="FM33" s="200"/>
      <c r="FN33" s="200"/>
      <c r="FO33" s="200"/>
      <c r="FP33" s="200"/>
      <c r="FQ33" s="200"/>
      <c r="FR33" s="200"/>
      <c r="FS33" s="200"/>
      <c r="FT33" s="200"/>
      <c r="FU33" s="200"/>
      <c r="FV33" s="200"/>
      <c r="FW33" s="200"/>
      <c r="FX33" s="200"/>
      <c r="FY33" s="200"/>
      <c r="FZ33" s="200"/>
      <c r="GA33" s="200"/>
      <c r="GB33" s="200"/>
      <c r="GC33" s="200"/>
      <c r="GD33" s="200"/>
      <c r="GE33" s="200"/>
      <c r="GF33" s="200"/>
      <c r="GG33" s="200"/>
      <c r="GH33" s="200"/>
      <c r="GI33" s="200"/>
      <c r="GJ33" s="200"/>
      <c r="GK33" s="200"/>
      <c r="GL33" s="200"/>
      <c r="GM33" s="200"/>
      <c r="GN33" s="200"/>
      <c r="GO33" s="200"/>
      <c r="GP33" s="200"/>
      <c r="GQ33" s="200"/>
      <c r="GR33" s="200"/>
      <c r="GS33" s="200"/>
      <c r="GT33" s="200"/>
      <c r="GU33" s="200"/>
      <c r="GV33" s="200"/>
      <c r="GW33" s="200"/>
      <c r="GX33" s="200"/>
      <c r="GY33" s="200"/>
      <c r="GZ33" s="200"/>
      <c r="HA33" s="200"/>
      <c r="HB33" s="200"/>
      <c r="HC33" s="200"/>
      <c r="HD33" s="200"/>
      <c r="HE33" s="200"/>
      <c r="HF33" s="200"/>
      <c r="HG33" s="200"/>
      <c r="HH33" s="200"/>
      <c r="HI33" s="200"/>
      <c r="HJ33" s="200"/>
      <c r="HK33" s="200"/>
      <c r="HL33" s="200"/>
      <c r="HM33" s="200"/>
      <c r="HN33" s="200"/>
      <c r="HO33" s="200"/>
      <c r="HP33" s="200"/>
      <c r="HQ33" s="200"/>
      <c r="HR33" s="200"/>
      <c r="HS33" s="200"/>
      <c r="HT33" s="200"/>
      <c r="HU33" s="106"/>
      <c r="HV33" s="106"/>
      <c r="HW33" s="106"/>
      <c r="HX33" s="106"/>
      <c r="HY33" s="106"/>
      <c r="HZ33" s="106"/>
      <c r="IA33" s="106"/>
      <c r="IB33" s="106"/>
      <c r="IC33" s="106"/>
      <c r="ID33" s="106"/>
      <c r="IE33" s="106"/>
      <c r="IF33" s="106"/>
      <c r="IG33" s="106"/>
      <c r="IH33" s="106"/>
      <c r="II33" s="106"/>
      <c r="IJ33" s="106"/>
      <c r="IK33" s="106"/>
      <c r="IL33" s="106"/>
      <c r="IM33" s="106"/>
      <c r="IN33" s="106"/>
    </row>
    <row r="34" s="99" customFormat="1" ht="57.95" customHeight="1" spans="1:248">
      <c r="A34" s="140" t="s">
        <v>58</v>
      </c>
      <c r="B34" s="136" t="s">
        <v>36</v>
      </c>
      <c r="C34" s="136" t="s">
        <v>22</v>
      </c>
      <c r="D34" s="139">
        <f>E34+F34+G34</f>
        <v>9536.592</v>
      </c>
      <c r="E34" s="139">
        <v>6065.192</v>
      </c>
      <c r="F34" s="139">
        <v>1907.4</v>
      </c>
      <c r="G34" s="139">
        <v>1564</v>
      </c>
      <c r="H34" s="136" t="s">
        <v>59</v>
      </c>
      <c r="I34" s="136"/>
      <c r="J34" s="136"/>
      <c r="K34" s="174">
        <f t="shared" si="1"/>
        <v>953.6592</v>
      </c>
      <c r="L34" s="179">
        <v>606.5192</v>
      </c>
      <c r="M34" s="180">
        <v>190.74</v>
      </c>
      <c r="N34" s="181">
        <v>156.4</v>
      </c>
      <c r="O34" s="182" t="s">
        <v>28</v>
      </c>
      <c r="P34" s="182"/>
      <c r="Q34" s="182"/>
      <c r="R34" s="130" t="s">
        <v>25</v>
      </c>
      <c r="S34" s="183"/>
      <c r="T34" s="200"/>
      <c r="U34" s="200"/>
      <c r="V34" s="200"/>
      <c r="W34" s="200"/>
      <c r="X34" s="200"/>
      <c r="Y34" s="200"/>
      <c r="Z34" s="200"/>
      <c r="AA34" s="200"/>
      <c r="AB34" s="200"/>
      <c r="AC34" s="200"/>
      <c r="AD34" s="200"/>
      <c r="AE34" s="200"/>
      <c r="AF34" s="200"/>
      <c r="AG34" s="200"/>
      <c r="AH34" s="200"/>
      <c r="AI34" s="200"/>
      <c r="AJ34" s="200"/>
      <c r="AK34" s="200"/>
      <c r="AL34" s="200"/>
      <c r="AM34" s="200"/>
      <c r="AN34" s="200"/>
      <c r="AO34" s="200"/>
      <c r="AP34" s="200"/>
      <c r="AQ34" s="200"/>
      <c r="AR34" s="200"/>
      <c r="AS34" s="200"/>
      <c r="AT34" s="200"/>
      <c r="AU34" s="200"/>
      <c r="AV34" s="200"/>
      <c r="AW34" s="200"/>
      <c r="AX34" s="200"/>
      <c r="AY34" s="200"/>
      <c r="AZ34" s="200"/>
      <c r="BA34" s="200"/>
      <c r="BB34" s="200"/>
      <c r="BC34" s="200"/>
      <c r="BD34" s="200"/>
      <c r="BE34" s="200"/>
      <c r="BF34" s="200"/>
      <c r="BG34" s="200"/>
      <c r="BH34" s="200"/>
      <c r="BI34" s="200"/>
      <c r="BJ34" s="200"/>
      <c r="BK34" s="200"/>
      <c r="BL34" s="200"/>
      <c r="BM34" s="200"/>
      <c r="BN34" s="200"/>
      <c r="BO34" s="200"/>
      <c r="BP34" s="200"/>
      <c r="BQ34" s="200"/>
      <c r="BR34" s="200"/>
      <c r="BS34" s="200"/>
      <c r="BT34" s="200"/>
      <c r="BU34" s="200"/>
      <c r="BV34" s="200"/>
      <c r="BW34" s="200"/>
      <c r="BX34" s="200"/>
      <c r="BY34" s="200"/>
      <c r="BZ34" s="200"/>
      <c r="CA34" s="200"/>
      <c r="CB34" s="200"/>
      <c r="CC34" s="200"/>
      <c r="CD34" s="200"/>
      <c r="CE34" s="200"/>
      <c r="CF34" s="200"/>
      <c r="CG34" s="200"/>
      <c r="CH34" s="200"/>
      <c r="CI34" s="200"/>
      <c r="CJ34" s="200"/>
      <c r="CK34" s="200"/>
      <c r="CL34" s="200"/>
      <c r="CM34" s="200"/>
      <c r="CN34" s="200"/>
      <c r="CO34" s="200"/>
      <c r="CP34" s="200"/>
      <c r="CQ34" s="200"/>
      <c r="CR34" s="200"/>
      <c r="CS34" s="200"/>
      <c r="CT34" s="200"/>
      <c r="CU34" s="200"/>
      <c r="CV34" s="200"/>
      <c r="CW34" s="200"/>
      <c r="CX34" s="200"/>
      <c r="CY34" s="200"/>
      <c r="CZ34" s="200"/>
      <c r="DA34" s="200"/>
      <c r="DB34" s="200"/>
      <c r="DC34" s="200"/>
      <c r="DD34" s="200"/>
      <c r="DE34" s="200"/>
      <c r="DF34" s="200"/>
      <c r="DG34" s="200"/>
      <c r="DH34" s="200"/>
      <c r="DI34" s="200"/>
      <c r="DJ34" s="200"/>
      <c r="DK34" s="200"/>
      <c r="DL34" s="200"/>
      <c r="DM34" s="200"/>
      <c r="DN34" s="200"/>
      <c r="DO34" s="200"/>
      <c r="DP34" s="200"/>
      <c r="DQ34" s="200"/>
      <c r="DR34" s="200"/>
      <c r="DS34" s="200"/>
      <c r="DT34" s="200"/>
      <c r="DU34" s="200"/>
      <c r="DV34" s="200"/>
      <c r="DW34" s="200"/>
      <c r="DX34" s="200"/>
      <c r="DY34" s="200"/>
      <c r="DZ34" s="200"/>
      <c r="EA34" s="200"/>
      <c r="EB34" s="200"/>
      <c r="EC34" s="200"/>
      <c r="ED34" s="200"/>
      <c r="EE34" s="200"/>
      <c r="EF34" s="200"/>
      <c r="EG34" s="200"/>
      <c r="EH34" s="200"/>
      <c r="EI34" s="200"/>
      <c r="EJ34" s="200"/>
      <c r="EK34" s="200"/>
      <c r="EL34" s="200"/>
      <c r="EM34" s="200"/>
      <c r="EN34" s="200"/>
      <c r="EO34" s="200"/>
      <c r="EP34" s="200"/>
      <c r="EQ34" s="200"/>
      <c r="ER34" s="200"/>
      <c r="ES34" s="200"/>
      <c r="ET34" s="200"/>
      <c r="EU34" s="200"/>
      <c r="EV34" s="200"/>
      <c r="EW34" s="200"/>
      <c r="EX34" s="200"/>
      <c r="EY34" s="200"/>
      <c r="EZ34" s="200"/>
      <c r="FA34" s="200"/>
      <c r="FB34" s="200"/>
      <c r="FC34" s="200"/>
      <c r="FD34" s="200"/>
      <c r="FE34" s="200"/>
      <c r="FF34" s="200"/>
      <c r="FG34" s="200"/>
      <c r="FH34" s="200"/>
      <c r="FI34" s="200"/>
      <c r="FJ34" s="200"/>
      <c r="FK34" s="200"/>
      <c r="FL34" s="200"/>
      <c r="FM34" s="200"/>
      <c r="FN34" s="200"/>
      <c r="FO34" s="200"/>
      <c r="FP34" s="200"/>
      <c r="FQ34" s="200"/>
      <c r="FR34" s="200"/>
      <c r="FS34" s="200"/>
      <c r="FT34" s="200"/>
      <c r="FU34" s="200"/>
      <c r="FV34" s="200"/>
      <c r="FW34" s="200"/>
      <c r="FX34" s="200"/>
      <c r="FY34" s="200"/>
      <c r="FZ34" s="200"/>
      <c r="GA34" s="200"/>
      <c r="GB34" s="200"/>
      <c r="GC34" s="200"/>
      <c r="GD34" s="200"/>
      <c r="GE34" s="200"/>
      <c r="GF34" s="200"/>
      <c r="GG34" s="200"/>
      <c r="GH34" s="200"/>
      <c r="GI34" s="200"/>
      <c r="GJ34" s="200"/>
      <c r="GK34" s="200"/>
      <c r="GL34" s="200"/>
      <c r="GM34" s="200"/>
      <c r="GN34" s="200"/>
      <c r="GO34" s="200"/>
      <c r="GP34" s="200"/>
      <c r="GQ34" s="200"/>
      <c r="GR34" s="200"/>
      <c r="GS34" s="200"/>
      <c r="GT34" s="200"/>
      <c r="GU34" s="200"/>
      <c r="GV34" s="200"/>
      <c r="GW34" s="200"/>
      <c r="GX34" s="200"/>
      <c r="GY34" s="200"/>
      <c r="GZ34" s="200"/>
      <c r="HA34" s="200"/>
      <c r="HB34" s="200"/>
      <c r="HC34" s="200"/>
      <c r="HD34" s="200"/>
      <c r="HE34" s="200"/>
      <c r="HF34" s="200"/>
      <c r="HG34" s="200"/>
      <c r="HH34" s="200"/>
      <c r="HI34" s="200"/>
      <c r="HJ34" s="200"/>
      <c r="HK34" s="200"/>
      <c r="HL34" s="200"/>
      <c r="HM34" s="200"/>
      <c r="HN34" s="200"/>
      <c r="HO34" s="200"/>
      <c r="HP34" s="200"/>
      <c r="HQ34" s="200"/>
      <c r="HR34" s="200"/>
      <c r="HS34" s="200"/>
      <c r="HT34" s="200"/>
      <c r="HU34" s="106"/>
      <c r="HV34" s="106"/>
      <c r="HW34" s="106"/>
      <c r="HX34" s="106"/>
      <c r="HY34" s="106"/>
      <c r="HZ34" s="106"/>
      <c r="IA34" s="106"/>
      <c r="IB34" s="106"/>
      <c r="IC34" s="106"/>
      <c r="ID34" s="106"/>
      <c r="IE34" s="106"/>
      <c r="IF34" s="106"/>
      <c r="IG34" s="106"/>
      <c r="IH34" s="106"/>
      <c r="II34" s="106"/>
      <c r="IJ34" s="106"/>
      <c r="IK34" s="106"/>
      <c r="IL34" s="106"/>
      <c r="IM34" s="106"/>
      <c r="IN34" s="106"/>
    </row>
    <row r="35" s="99" customFormat="1" ht="45" customHeight="1" spans="1:248">
      <c r="A35" s="140" t="s">
        <v>60</v>
      </c>
      <c r="B35" s="136"/>
      <c r="C35" s="136" t="s">
        <v>22</v>
      </c>
      <c r="D35" s="139"/>
      <c r="E35" s="139"/>
      <c r="F35" s="139"/>
      <c r="G35" s="139"/>
      <c r="H35" s="136"/>
      <c r="I35" s="136"/>
      <c r="J35" s="136"/>
      <c r="K35" s="174">
        <f t="shared" si="1"/>
        <v>0</v>
      </c>
      <c r="L35" s="179"/>
      <c r="M35" s="180"/>
      <c r="N35" s="181"/>
      <c r="O35" s="182" t="s">
        <v>28</v>
      </c>
      <c r="P35" s="182"/>
      <c r="Q35" s="182"/>
      <c r="R35" s="130"/>
      <c r="S35" s="183"/>
      <c r="T35" s="200"/>
      <c r="U35" s="200"/>
      <c r="V35" s="200"/>
      <c r="W35" s="200"/>
      <c r="X35" s="200"/>
      <c r="Y35" s="200"/>
      <c r="Z35" s="200"/>
      <c r="AA35" s="200"/>
      <c r="AB35" s="200"/>
      <c r="AC35" s="200"/>
      <c r="AD35" s="200"/>
      <c r="AE35" s="200"/>
      <c r="AF35" s="200"/>
      <c r="AG35" s="200"/>
      <c r="AH35" s="200"/>
      <c r="AI35" s="200"/>
      <c r="AJ35" s="200"/>
      <c r="AK35" s="200"/>
      <c r="AL35" s="200"/>
      <c r="AM35" s="200"/>
      <c r="AN35" s="200"/>
      <c r="AO35" s="200"/>
      <c r="AP35" s="200"/>
      <c r="AQ35" s="200"/>
      <c r="AR35" s="200"/>
      <c r="AS35" s="200"/>
      <c r="AT35" s="200"/>
      <c r="AU35" s="200"/>
      <c r="AV35" s="200"/>
      <c r="AW35" s="200"/>
      <c r="AX35" s="200"/>
      <c r="AY35" s="200"/>
      <c r="AZ35" s="200"/>
      <c r="BA35" s="200"/>
      <c r="BB35" s="200"/>
      <c r="BC35" s="200"/>
      <c r="BD35" s="200"/>
      <c r="BE35" s="200"/>
      <c r="BF35" s="200"/>
      <c r="BG35" s="200"/>
      <c r="BH35" s="200"/>
      <c r="BI35" s="200"/>
      <c r="BJ35" s="200"/>
      <c r="BK35" s="200"/>
      <c r="BL35" s="200"/>
      <c r="BM35" s="200"/>
      <c r="BN35" s="200"/>
      <c r="BO35" s="200"/>
      <c r="BP35" s="200"/>
      <c r="BQ35" s="200"/>
      <c r="BR35" s="200"/>
      <c r="BS35" s="200"/>
      <c r="BT35" s="200"/>
      <c r="BU35" s="200"/>
      <c r="BV35" s="200"/>
      <c r="BW35" s="200"/>
      <c r="BX35" s="200"/>
      <c r="BY35" s="200"/>
      <c r="BZ35" s="200"/>
      <c r="CA35" s="200"/>
      <c r="CB35" s="200"/>
      <c r="CC35" s="200"/>
      <c r="CD35" s="200"/>
      <c r="CE35" s="200"/>
      <c r="CF35" s="200"/>
      <c r="CG35" s="200"/>
      <c r="CH35" s="200"/>
      <c r="CI35" s="200"/>
      <c r="CJ35" s="200"/>
      <c r="CK35" s="200"/>
      <c r="CL35" s="200"/>
      <c r="CM35" s="200"/>
      <c r="CN35" s="200"/>
      <c r="CO35" s="200"/>
      <c r="CP35" s="200"/>
      <c r="CQ35" s="200"/>
      <c r="CR35" s="200"/>
      <c r="CS35" s="200"/>
      <c r="CT35" s="200"/>
      <c r="CU35" s="200"/>
      <c r="CV35" s="200"/>
      <c r="CW35" s="200"/>
      <c r="CX35" s="200"/>
      <c r="CY35" s="200"/>
      <c r="CZ35" s="200"/>
      <c r="DA35" s="200"/>
      <c r="DB35" s="200"/>
      <c r="DC35" s="200"/>
      <c r="DD35" s="200"/>
      <c r="DE35" s="200"/>
      <c r="DF35" s="200"/>
      <c r="DG35" s="200"/>
      <c r="DH35" s="200"/>
      <c r="DI35" s="200"/>
      <c r="DJ35" s="200"/>
      <c r="DK35" s="200"/>
      <c r="DL35" s="200"/>
      <c r="DM35" s="200"/>
      <c r="DN35" s="200"/>
      <c r="DO35" s="200"/>
      <c r="DP35" s="200"/>
      <c r="DQ35" s="200"/>
      <c r="DR35" s="200"/>
      <c r="DS35" s="200"/>
      <c r="DT35" s="200"/>
      <c r="DU35" s="200"/>
      <c r="DV35" s="200"/>
      <c r="DW35" s="200"/>
      <c r="DX35" s="200"/>
      <c r="DY35" s="200"/>
      <c r="DZ35" s="200"/>
      <c r="EA35" s="200"/>
      <c r="EB35" s="200"/>
      <c r="EC35" s="200"/>
      <c r="ED35" s="200"/>
      <c r="EE35" s="200"/>
      <c r="EF35" s="200"/>
      <c r="EG35" s="200"/>
      <c r="EH35" s="200"/>
      <c r="EI35" s="200"/>
      <c r="EJ35" s="200"/>
      <c r="EK35" s="200"/>
      <c r="EL35" s="200"/>
      <c r="EM35" s="200"/>
      <c r="EN35" s="200"/>
      <c r="EO35" s="200"/>
      <c r="EP35" s="200"/>
      <c r="EQ35" s="200"/>
      <c r="ER35" s="200"/>
      <c r="ES35" s="200"/>
      <c r="ET35" s="200"/>
      <c r="EU35" s="200"/>
      <c r="EV35" s="200"/>
      <c r="EW35" s="200"/>
      <c r="EX35" s="200"/>
      <c r="EY35" s="200"/>
      <c r="EZ35" s="200"/>
      <c r="FA35" s="200"/>
      <c r="FB35" s="200"/>
      <c r="FC35" s="200"/>
      <c r="FD35" s="200"/>
      <c r="FE35" s="200"/>
      <c r="FF35" s="200"/>
      <c r="FG35" s="200"/>
      <c r="FH35" s="200"/>
      <c r="FI35" s="200"/>
      <c r="FJ35" s="200"/>
      <c r="FK35" s="200"/>
      <c r="FL35" s="200"/>
      <c r="FM35" s="200"/>
      <c r="FN35" s="200"/>
      <c r="FO35" s="200"/>
      <c r="FP35" s="200"/>
      <c r="FQ35" s="200"/>
      <c r="FR35" s="200"/>
      <c r="FS35" s="200"/>
      <c r="FT35" s="200"/>
      <c r="FU35" s="200"/>
      <c r="FV35" s="200"/>
      <c r="FW35" s="200"/>
      <c r="FX35" s="200"/>
      <c r="FY35" s="200"/>
      <c r="FZ35" s="200"/>
      <c r="GA35" s="200"/>
      <c r="GB35" s="200"/>
      <c r="GC35" s="200"/>
      <c r="GD35" s="200"/>
      <c r="GE35" s="200"/>
      <c r="GF35" s="200"/>
      <c r="GG35" s="200"/>
      <c r="GH35" s="200"/>
      <c r="GI35" s="200"/>
      <c r="GJ35" s="200"/>
      <c r="GK35" s="200"/>
      <c r="GL35" s="200"/>
      <c r="GM35" s="200"/>
      <c r="GN35" s="200"/>
      <c r="GO35" s="200"/>
      <c r="GP35" s="200"/>
      <c r="GQ35" s="200"/>
      <c r="GR35" s="200"/>
      <c r="GS35" s="200"/>
      <c r="GT35" s="200"/>
      <c r="GU35" s="200"/>
      <c r="GV35" s="200"/>
      <c r="GW35" s="200"/>
      <c r="GX35" s="200"/>
      <c r="GY35" s="200"/>
      <c r="GZ35" s="200"/>
      <c r="HA35" s="200"/>
      <c r="HB35" s="200"/>
      <c r="HC35" s="200"/>
      <c r="HD35" s="200"/>
      <c r="HE35" s="200"/>
      <c r="HF35" s="200"/>
      <c r="HG35" s="200"/>
      <c r="HH35" s="200"/>
      <c r="HI35" s="200"/>
      <c r="HJ35" s="200"/>
      <c r="HK35" s="200"/>
      <c r="HL35" s="200"/>
      <c r="HM35" s="200"/>
      <c r="HN35" s="200"/>
      <c r="HO35" s="200"/>
      <c r="HP35" s="200"/>
      <c r="HQ35" s="200"/>
      <c r="HR35" s="200"/>
      <c r="HS35" s="200"/>
      <c r="HT35" s="200"/>
      <c r="HU35" s="106"/>
      <c r="HV35" s="106"/>
      <c r="HW35" s="106"/>
      <c r="HX35" s="106"/>
      <c r="HY35" s="106"/>
      <c r="HZ35" s="106"/>
      <c r="IA35" s="106"/>
      <c r="IB35" s="106"/>
      <c r="IC35" s="106"/>
      <c r="ID35" s="106"/>
      <c r="IE35" s="106"/>
      <c r="IF35" s="106"/>
      <c r="IG35" s="106"/>
      <c r="IH35" s="106"/>
      <c r="II35" s="106"/>
      <c r="IJ35" s="106"/>
      <c r="IK35" s="106"/>
      <c r="IL35" s="106"/>
      <c r="IM35" s="106"/>
      <c r="IN35" s="106"/>
    </row>
    <row r="36" s="99" customFormat="1" ht="45" customHeight="1" spans="1:248">
      <c r="A36" s="140" t="s">
        <v>61</v>
      </c>
      <c r="B36" s="136"/>
      <c r="C36" s="136" t="s">
        <v>22</v>
      </c>
      <c r="D36" s="139"/>
      <c r="E36" s="139"/>
      <c r="F36" s="139"/>
      <c r="G36" s="139"/>
      <c r="H36" s="136"/>
      <c r="I36" s="136"/>
      <c r="J36" s="136"/>
      <c r="K36" s="174">
        <f t="shared" si="1"/>
        <v>0</v>
      </c>
      <c r="L36" s="179"/>
      <c r="M36" s="180"/>
      <c r="N36" s="181"/>
      <c r="O36" s="182" t="s">
        <v>28</v>
      </c>
      <c r="P36" s="182"/>
      <c r="Q36" s="182"/>
      <c r="R36" s="130"/>
      <c r="S36" s="183"/>
      <c r="T36" s="200"/>
      <c r="U36" s="200"/>
      <c r="V36" s="200"/>
      <c r="W36" s="200"/>
      <c r="X36" s="200"/>
      <c r="Y36" s="200"/>
      <c r="Z36" s="200"/>
      <c r="AA36" s="200"/>
      <c r="AB36" s="200"/>
      <c r="AC36" s="200"/>
      <c r="AD36" s="200"/>
      <c r="AE36" s="200"/>
      <c r="AF36" s="200"/>
      <c r="AG36" s="200"/>
      <c r="AH36" s="200"/>
      <c r="AI36" s="200"/>
      <c r="AJ36" s="200"/>
      <c r="AK36" s="200"/>
      <c r="AL36" s="200"/>
      <c r="AM36" s="200"/>
      <c r="AN36" s="200"/>
      <c r="AO36" s="200"/>
      <c r="AP36" s="200"/>
      <c r="AQ36" s="200"/>
      <c r="AR36" s="200"/>
      <c r="AS36" s="200"/>
      <c r="AT36" s="200"/>
      <c r="AU36" s="200"/>
      <c r="AV36" s="200"/>
      <c r="AW36" s="200"/>
      <c r="AX36" s="200"/>
      <c r="AY36" s="200"/>
      <c r="AZ36" s="200"/>
      <c r="BA36" s="200"/>
      <c r="BB36" s="200"/>
      <c r="BC36" s="200"/>
      <c r="BD36" s="200"/>
      <c r="BE36" s="200"/>
      <c r="BF36" s="200"/>
      <c r="BG36" s="200"/>
      <c r="BH36" s="200"/>
      <c r="BI36" s="200"/>
      <c r="BJ36" s="200"/>
      <c r="BK36" s="200"/>
      <c r="BL36" s="200"/>
      <c r="BM36" s="200"/>
      <c r="BN36" s="200"/>
      <c r="BO36" s="200"/>
      <c r="BP36" s="200"/>
      <c r="BQ36" s="200"/>
      <c r="BR36" s="200"/>
      <c r="BS36" s="200"/>
      <c r="BT36" s="200"/>
      <c r="BU36" s="200"/>
      <c r="BV36" s="200"/>
      <c r="BW36" s="200"/>
      <c r="BX36" s="200"/>
      <c r="BY36" s="200"/>
      <c r="BZ36" s="200"/>
      <c r="CA36" s="200"/>
      <c r="CB36" s="200"/>
      <c r="CC36" s="200"/>
      <c r="CD36" s="200"/>
      <c r="CE36" s="200"/>
      <c r="CF36" s="200"/>
      <c r="CG36" s="200"/>
      <c r="CH36" s="200"/>
      <c r="CI36" s="200"/>
      <c r="CJ36" s="200"/>
      <c r="CK36" s="200"/>
      <c r="CL36" s="200"/>
      <c r="CM36" s="200"/>
      <c r="CN36" s="200"/>
      <c r="CO36" s="200"/>
      <c r="CP36" s="200"/>
      <c r="CQ36" s="200"/>
      <c r="CR36" s="200"/>
      <c r="CS36" s="200"/>
      <c r="CT36" s="200"/>
      <c r="CU36" s="200"/>
      <c r="CV36" s="200"/>
      <c r="CW36" s="200"/>
      <c r="CX36" s="200"/>
      <c r="CY36" s="200"/>
      <c r="CZ36" s="200"/>
      <c r="DA36" s="200"/>
      <c r="DB36" s="200"/>
      <c r="DC36" s="200"/>
      <c r="DD36" s="200"/>
      <c r="DE36" s="200"/>
      <c r="DF36" s="200"/>
      <c r="DG36" s="200"/>
      <c r="DH36" s="200"/>
      <c r="DI36" s="200"/>
      <c r="DJ36" s="200"/>
      <c r="DK36" s="200"/>
      <c r="DL36" s="200"/>
      <c r="DM36" s="200"/>
      <c r="DN36" s="200"/>
      <c r="DO36" s="200"/>
      <c r="DP36" s="200"/>
      <c r="DQ36" s="200"/>
      <c r="DR36" s="200"/>
      <c r="DS36" s="200"/>
      <c r="DT36" s="200"/>
      <c r="DU36" s="200"/>
      <c r="DV36" s="200"/>
      <c r="DW36" s="200"/>
      <c r="DX36" s="200"/>
      <c r="DY36" s="200"/>
      <c r="DZ36" s="200"/>
      <c r="EA36" s="200"/>
      <c r="EB36" s="200"/>
      <c r="EC36" s="200"/>
      <c r="ED36" s="200"/>
      <c r="EE36" s="200"/>
      <c r="EF36" s="200"/>
      <c r="EG36" s="200"/>
      <c r="EH36" s="200"/>
      <c r="EI36" s="200"/>
      <c r="EJ36" s="200"/>
      <c r="EK36" s="200"/>
      <c r="EL36" s="200"/>
      <c r="EM36" s="200"/>
      <c r="EN36" s="200"/>
      <c r="EO36" s="200"/>
      <c r="EP36" s="200"/>
      <c r="EQ36" s="200"/>
      <c r="ER36" s="200"/>
      <c r="ES36" s="200"/>
      <c r="ET36" s="200"/>
      <c r="EU36" s="200"/>
      <c r="EV36" s="200"/>
      <c r="EW36" s="200"/>
      <c r="EX36" s="200"/>
      <c r="EY36" s="200"/>
      <c r="EZ36" s="200"/>
      <c r="FA36" s="200"/>
      <c r="FB36" s="200"/>
      <c r="FC36" s="200"/>
      <c r="FD36" s="200"/>
      <c r="FE36" s="200"/>
      <c r="FF36" s="200"/>
      <c r="FG36" s="200"/>
      <c r="FH36" s="200"/>
      <c r="FI36" s="200"/>
      <c r="FJ36" s="200"/>
      <c r="FK36" s="200"/>
      <c r="FL36" s="200"/>
      <c r="FM36" s="200"/>
      <c r="FN36" s="200"/>
      <c r="FO36" s="200"/>
      <c r="FP36" s="200"/>
      <c r="FQ36" s="200"/>
      <c r="FR36" s="200"/>
      <c r="FS36" s="200"/>
      <c r="FT36" s="200"/>
      <c r="FU36" s="200"/>
      <c r="FV36" s="200"/>
      <c r="FW36" s="200"/>
      <c r="FX36" s="200"/>
      <c r="FY36" s="200"/>
      <c r="FZ36" s="200"/>
      <c r="GA36" s="200"/>
      <c r="GB36" s="200"/>
      <c r="GC36" s="200"/>
      <c r="GD36" s="200"/>
      <c r="GE36" s="200"/>
      <c r="GF36" s="200"/>
      <c r="GG36" s="200"/>
      <c r="GH36" s="200"/>
      <c r="GI36" s="200"/>
      <c r="GJ36" s="200"/>
      <c r="GK36" s="200"/>
      <c r="GL36" s="200"/>
      <c r="GM36" s="200"/>
      <c r="GN36" s="200"/>
      <c r="GO36" s="200"/>
      <c r="GP36" s="200"/>
      <c r="GQ36" s="200"/>
      <c r="GR36" s="200"/>
      <c r="GS36" s="200"/>
      <c r="GT36" s="200"/>
      <c r="GU36" s="200"/>
      <c r="GV36" s="200"/>
      <c r="GW36" s="200"/>
      <c r="GX36" s="200"/>
      <c r="GY36" s="200"/>
      <c r="GZ36" s="200"/>
      <c r="HA36" s="200"/>
      <c r="HB36" s="200"/>
      <c r="HC36" s="200"/>
      <c r="HD36" s="200"/>
      <c r="HE36" s="200"/>
      <c r="HF36" s="200"/>
      <c r="HG36" s="200"/>
      <c r="HH36" s="200"/>
      <c r="HI36" s="200"/>
      <c r="HJ36" s="200"/>
      <c r="HK36" s="200"/>
      <c r="HL36" s="200"/>
      <c r="HM36" s="200"/>
      <c r="HN36" s="200"/>
      <c r="HO36" s="200"/>
      <c r="HP36" s="200"/>
      <c r="HQ36" s="200"/>
      <c r="HR36" s="200"/>
      <c r="HS36" s="200"/>
      <c r="HT36" s="200"/>
      <c r="HU36" s="106"/>
      <c r="HV36" s="106"/>
      <c r="HW36" s="106"/>
      <c r="HX36" s="106"/>
      <c r="HY36" s="106"/>
      <c r="HZ36" s="106"/>
      <c r="IA36" s="106"/>
      <c r="IB36" s="106"/>
      <c r="IC36" s="106"/>
      <c r="ID36" s="106"/>
      <c r="IE36" s="106"/>
      <c r="IF36" s="106"/>
      <c r="IG36" s="106"/>
      <c r="IH36" s="106"/>
      <c r="II36" s="106"/>
      <c r="IJ36" s="106"/>
      <c r="IK36" s="106"/>
      <c r="IL36" s="106"/>
      <c r="IM36" s="106"/>
      <c r="IN36" s="106"/>
    </row>
    <row r="37" s="99" customFormat="1" ht="45" customHeight="1" spans="1:248">
      <c r="A37" s="140" t="s">
        <v>62</v>
      </c>
      <c r="B37" s="136" t="s">
        <v>36</v>
      </c>
      <c r="C37" s="136" t="s">
        <v>22</v>
      </c>
      <c r="D37" s="139">
        <f>E37+F37+G37</f>
        <v>3708.36</v>
      </c>
      <c r="E37" s="139">
        <v>1220.16</v>
      </c>
      <c r="F37" s="139">
        <v>1212.2</v>
      </c>
      <c r="G37" s="139">
        <v>1276</v>
      </c>
      <c r="H37" s="136" t="s">
        <v>63</v>
      </c>
      <c r="I37" s="136"/>
      <c r="J37" s="136"/>
      <c r="K37" s="174">
        <f t="shared" si="1"/>
        <v>370.836</v>
      </c>
      <c r="L37" s="179">
        <v>122.016</v>
      </c>
      <c r="M37" s="192">
        <v>121.22</v>
      </c>
      <c r="N37" s="181">
        <v>127.6</v>
      </c>
      <c r="O37" s="182"/>
      <c r="P37" s="182"/>
      <c r="Q37" s="182"/>
      <c r="R37" s="130" t="s">
        <v>25</v>
      </c>
      <c r="S37" s="183"/>
      <c r="T37" s="200"/>
      <c r="U37" s="200"/>
      <c r="V37" s="200"/>
      <c r="W37" s="200"/>
      <c r="X37" s="200"/>
      <c r="Y37" s="200"/>
      <c r="Z37" s="200"/>
      <c r="AA37" s="200"/>
      <c r="AB37" s="200"/>
      <c r="AC37" s="200"/>
      <c r="AD37" s="200"/>
      <c r="AE37" s="200"/>
      <c r="AF37" s="200"/>
      <c r="AG37" s="200"/>
      <c r="AH37" s="200"/>
      <c r="AI37" s="200"/>
      <c r="AJ37" s="200"/>
      <c r="AK37" s="200"/>
      <c r="AL37" s="200"/>
      <c r="AM37" s="200"/>
      <c r="AN37" s="200"/>
      <c r="AO37" s="200"/>
      <c r="AP37" s="200"/>
      <c r="AQ37" s="200"/>
      <c r="AR37" s="200"/>
      <c r="AS37" s="200"/>
      <c r="AT37" s="200"/>
      <c r="AU37" s="200"/>
      <c r="AV37" s="200"/>
      <c r="AW37" s="200"/>
      <c r="AX37" s="200"/>
      <c r="AY37" s="200"/>
      <c r="AZ37" s="200"/>
      <c r="BA37" s="200"/>
      <c r="BB37" s="200"/>
      <c r="BC37" s="200"/>
      <c r="BD37" s="200"/>
      <c r="BE37" s="200"/>
      <c r="BF37" s="200"/>
      <c r="BG37" s="200"/>
      <c r="BH37" s="200"/>
      <c r="BI37" s="200"/>
      <c r="BJ37" s="200"/>
      <c r="BK37" s="200"/>
      <c r="BL37" s="200"/>
      <c r="BM37" s="200"/>
      <c r="BN37" s="200"/>
      <c r="BO37" s="200"/>
      <c r="BP37" s="200"/>
      <c r="BQ37" s="200"/>
      <c r="BR37" s="200"/>
      <c r="BS37" s="200"/>
      <c r="BT37" s="200"/>
      <c r="BU37" s="200"/>
      <c r="BV37" s="200"/>
      <c r="BW37" s="200"/>
      <c r="BX37" s="200"/>
      <c r="BY37" s="200"/>
      <c r="BZ37" s="200"/>
      <c r="CA37" s="200"/>
      <c r="CB37" s="200"/>
      <c r="CC37" s="200"/>
      <c r="CD37" s="200"/>
      <c r="CE37" s="200"/>
      <c r="CF37" s="200"/>
      <c r="CG37" s="200"/>
      <c r="CH37" s="200"/>
      <c r="CI37" s="200"/>
      <c r="CJ37" s="200"/>
      <c r="CK37" s="200"/>
      <c r="CL37" s="200"/>
      <c r="CM37" s="200"/>
      <c r="CN37" s="200"/>
      <c r="CO37" s="200"/>
      <c r="CP37" s="200"/>
      <c r="CQ37" s="200"/>
      <c r="CR37" s="200"/>
      <c r="CS37" s="200"/>
      <c r="CT37" s="200"/>
      <c r="CU37" s="200"/>
      <c r="CV37" s="200"/>
      <c r="CW37" s="200"/>
      <c r="CX37" s="200"/>
      <c r="CY37" s="200"/>
      <c r="CZ37" s="200"/>
      <c r="DA37" s="200"/>
      <c r="DB37" s="200"/>
      <c r="DC37" s="200"/>
      <c r="DD37" s="200"/>
      <c r="DE37" s="200"/>
      <c r="DF37" s="200"/>
      <c r="DG37" s="200"/>
      <c r="DH37" s="200"/>
      <c r="DI37" s="200"/>
      <c r="DJ37" s="200"/>
      <c r="DK37" s="200"/>
      <c r="DL37" s="200"/>
      <c r="DM37" s="200"/>
      <c r="DN37" s="200"/>
      <c r="DO37" s="200"/>
      <c r="DP37" s="200"/>
      <c r="DQ37" s="200"/>
      <c r="DR37" s="200"/>
      <c r="DS37" s="200"/>
      <c r="DT37" s="200"/>
      <c r="DU37" s="200"/>
      <c r="DV37" s="200"/>
      <c r="DW37" s="200"/>
      <c r="DX37" s="200"/>
      <c r="DY37" s="200"/>
      <c r="DZ37" s="200"/>
      <c r="EA37" s="200"/>
      <c r="EB37" s="200"/>
      <c r="EC37" s="200"/>
      <c r="ED37" s="200"/>
      <c r="EE37" s="200"/>
      <c r="EF37" s="200"/>
      <c r="EG37" s="200"/>
      <c r="EH37" s="200"/>
      <c r="EI37" s="200"/>
      <c r="EJ37" s="200"/>
      <c r="EK37" s="200"/>
      <c r="EL37" s="200"/>
      <c r="EM37" s="200"/>
      <c r="EN37" s="200"/>
      <c r="EO37" s="200"/>
      <c r="EP37" s="200"/>
      <c r="EQ37" s="200"/>
      <c r="ER37" s="200"/>
      <c r="ES37" s="200"/>
      <c r="ET37" s="200"/>
      <c r="EU37" s="200"/>
      <c r="EV37" s="200"/>
      <c r="EW37" s="200"/>
      <c r="EX37" s="200"/>
      <c r="EY37" s="200"/>
      <c r="EZ37" s="200"/>
      <c r="FA37" s="200"/>
      <c r="FB37" s="200"/>
      <c r="FC37" s="200"/>
      <c r="FD37" s="200"/>
      <c r="FE37" s="200"/>
      <c r="FF37" s="200"/>
      <c r="FG37" s="200"/>
      <c r="FH37" s="200"/>
      <c r="FI37" s="200"/>
      <c r="FJ37" s="200"/>
      <c r="FK37" s="200"/>
      <c r="FL37" s="200"/>
      <c r="FM37" s="200"/>
      <c r="FN37" s="200"/>
      <c r="FO37" s="200"/>
      <c r="FP37" s="200"/>
      <c r="FQ37" s="200"/>
      <c r="FR37" s="200"/>
      <c r="FS37" s="200"/>
      <c r="FT37" s="200"/>
      <c r="FU37" s="200"/>
      <c r="FV37" s="200"/>
      <c r="FW37" s="200"/>
      <c r="FX37" s="200"/>
      <c r="FY37" s="200"/>
      <c r="FZ37" s="200"/>
      <c r="GA37" s="200"/>
      <c r="GB37" s="200"/>
      <c r="GC37" s="200"/>
      <c r="GD37" s="200"/>
      <c r="GE37" s="200"/>
      <c r="GF37" s="200"/>
      <c r="GG37" s="200"/>
      <c r="GH37" s="200"/>
      <c r="GI37" s="200"/>
      <c r="GJ37" s="200"/>
      <c r="GK37" s="200"/>
      <c r="GL37" s="200"/>
      <c r="GM37" s="200"/>
      <c r="GN37" s="200"/>
      <c r="GO37" s="200"/>
      <c r="GP37" s="200"/>
      <c r="GQ37" s="200"/>
      <c r="GR37" s="200"/>
      <c r="GS37" s="200"/>
      <c r="GT37" s="200"/>
      <c r="GU37" s="200"/>
      <c r="GV37" s="200"/>
      <c r="GW37" s="200"/>
      <c r="GX37" s="200"/>
      <c r="GY37" s="200"/>
      <c r="GZ37" s="200"/>
      <c r="HA37" s="200"/>
      <c r="HB37" s="200"/>
      <c r="HC37" s="200"/>
      <c r="HD37" s="200"/>
      <c r="HE37" s="200"/>
      <c r="HF37" s="200"/>
      <c r="HG37" s="200"/>
      <c r="HH37" s="200"/>
      <c r="HI37" s="200"/>
      <c r="HJ37" s="200"/>
      <c r="HK37" s="200"/>
      <c r="HL37" s="200"/>
      <c r="HM37" s="200"/>
      <c r="HN37" s="200"/>
      <c r="HO37" s="200"/>
      <c r="HP37" s="200"/>
      <c r="HQ37" s="200"/>
      <c r="HR37" s="200"/>
      <c r="HS37" s="200"/>
      <c r="HT37" s="200"/>
      <c r="HU37" s="106"/>
      <c r="HV37" s="106"/>
      <c r="HW37" s="106"/>
      <c r="HX37" s="106"/>
      <c r="HY37" s="106"/>
      <c r="HZ37" s="106"/>
      <c r="IA37" s="106"/>
      <c r="IB37" s="106"/>
      <c r="IC37" s="106"/>
      <c r="ID37" s="106"/>
      <c r="IE37" s="106"/>
      <c r="IF37" s="106"/>
      <c r="IG37" s="106"/>
      <c r="IH37" s="106"/>
      <c r="II37" s="106"/>
      <c r="IJ37" s="106"/>
      <c r="IK37" s="106"/>
      <c r="IL37" s="106"/>
      <c r="IM37" s="106"/>
      <c r="IN37" s="106"/>
    </row>
    <row r="38" s="99" customFormat="1" ht="45" customHeight="1" spans="1:248">
      <c r="A38" s="140" t="s">
        <v>64</v>
      </c>
      <c r="B38" s="136"/>
      <c r="C38" s="136" t="s">
        <v>22</v>
      </c>
      <c r="D38" s="139"/>
      <c r="E38" s="139"/>
      <c r="F38" s="139"/>
      <c r="G38" s="139"/>
      <c r="H38" s="136"/>
      <c r="I38" s="136"/>
      <c r="J38" s="136"/>
      <c r="K38" s="174">
        <f t="shared" ref="K38:K69" si="3">L38+M38+N38</f>
        <v>0</v>
      </c>
      <c r="L38" s="179"/>
      <c r="M38" s="180"/>
      <c r="N38" s="181"/>
      <c r="O38" s="182" t="s">
        <v>28</v>
      </c>
      <c r="P38" s="182"/>
      <c r="Q38" s="182"/>
      <c r="R38" s="130"/>
      <c r="S38" s="183"/>
      <c r="T38" s="200"/>
      <c r="U38" s="200"/>
      <c r="V38" s="200"/>
      <c r="W38" s="200"/>
      <c r="X38" s="200"/>
      <c r="Y38" s="200"/>
      <c r="Z38" s="200"/>
      <c r="AA38" s="200"/>
      <c r="AB38" s="200"/>
      <c r="AC38" s="200"/>
      <c r="AD38" s="200"/>
      <c r="AE38" s="200"/>
      <c r="AF38" s="200"/>
      <c r="AG38" s="200"/>
      <c r="AH38" s="200"/>
      <c r="AI38" s="200"/>
      <c r="AJ38" s="200"/>
      <c r="AK38" s="200"/>
      <c r="AL38" s="200"/>
      <c r="AM38" s="200"/>
      <c r="AN38" s="200"/>
      <c r="AO38" s="200"/>
      <c r="AP38" s="200"/>
      <c r="AQ38" s="200"/>
      <c r="AR38" s="200"/>
      <c r="AS38" s="200"/>
      <c r="AT38" s="200"/>
      <c r="AU38" s="200"/>
      <c r="AV38" s="200"/>
      <c r="AW38" s="200"/>
      <c r="AX38" s="200"/>
      <c r="AY38" s="200"/>
      <c r="AZ38" s="200"/>
      <c r="BA38" s="200"/>
      <c r="BB38" s="200"/>
      <c r="BC38" s="200"/>
      <c r="BD38" s="200"/>
      <c r="BE38" s="200"/>
      <c r="BF38" s="200"/>
      <c r="BG38" s="200"/>
      <c r="BH38" s="200"/>
      <c r="BI38" s="200"/>
      <c r="BJ38" s="200"/>
      <c r="BK38" s="200"/>
      <c r="BL38" s="200"/>
      <c r="BM38" s="200"/>
      <c r="BN38" s="200"/>
      <c r="BO38" s="200"/>
      <c r="BP38" s="200"/>
      <c r="BQ38" s="200"/>
      <c r="BR38" s="200"/>
      <c r="BS38" s="200"/>
      <c r="BT38" s="200"/>
      <c r="BU38" s="200"/>
      <c r="BV38" s="200"/>
      <c r="BW38" s="200"/>
      <c r="BX38" s="200"/>
      <c r="BY38" s="200"/>
      <c r="BZ38" s="200"/>
      <c r="CA38" s="200"/>
      <c r="CB38" s="200"/>
      <c r="CC38" s="200"/>
      <c r="CD38" s="200"/>
      <c r="CE38" s="200"/>
      <c r="CF38" s="200"/>
      <c r="CG38" s="200"/>
      <c r="CH38" s="200"/>
      <c r="CI38" s="200"/>
      <c r="CJ38" s="200"/>
      <c r="CK38" s="200"/>
      <c r="CL38" s="200"/>
      <c r="CM38" s="200"/>
      <c r="CN38" s="200"/>
      <c r="CO38" s="200"/>
      <c r="CP38" s="200"/>
      <c r="CQ38" s="200"/>
      <c r="CR38" s="200"/>
      <c r="CS38" s="200"/>
      <c r="CT38" s="200"/>
      <c r="CU38" s="200"/>
      <c r="CV38" s="200"/>
      <c r="CW38" s="200"/>
      <c r="CX38" s="200"/>
      <c r="CY38" s="200"/>
      <c r="CZ38" s="200"/>
      <c r="DA38" s="200"/>
      <c r="DB38" s="200"/>
      <c r="DC38" s="200"/>
      <c r="DD38" s="200"/>
      <c r="DE38" s="200"/>
      <c r="DF38" s="200"/>
      <c r="DG38" s="200"/>
      <c r="DH38" s="200"/>
      <c r="DI38" s="200"/>
      <c r="DJ38" s="200"/>
      <c r="DK38" s="200"/>
      <c r="DL38" s="200"/>
      <c r="DM38" s="200"/>
      <c r="DN38" s="200"/>
      <c r="DO38" s="200"/>
      <c r="DP38" s="200"/>
      <c r="DQ38" s="200"/>
      <c r="DR38" s="200"/>
      <c r="DS38" s="200"/>
      <c r="DT38" s="200"/>
      <c r="DU38" s="200"/>
      <c r="DV38" s="200"/>
      <c r="DW38" s="200"/>
      <c r="DX38" s="200"/>
      <c r="DY38" s="200"/>
      <c r="DZ38" s="200"/>
      <c r="EA38" s="200"/>
      <c r="EB38" s="200"/>
      <c r="EC38" s="200"/>
      <c r="ED38" s="200"/>
      <c r="EE38" s="200"/>
      <c r="EF38" s="200"/>
      <c r="EG38" s="200"/>
      <c r="EH38" s="200"/>
      <c r="EI38" s="200"/>
      <c r="EJ38" s="200"/>
      <c r="EK38" s="200"/>
      <c r="EL38" s="200"/>
      <c r="EM38" s="200"/>
      <c r="EN38" s="200"/>
      <c r="EO38" s="200"/>
      <c r="EP38" s="200"/>
      <c r="EQ38" s="200"/>
      <c r="ER38" s="200"/>
      <c r="ES38" s="200"/>
      <c r="ET38" s="200"/>
      <c r="EU38" s="200"/>
      <c r="EV38" s="200"/>
      <c r="EW38" s="200"/>
      <c r="EX38" s="200"/>
      <c r="EY38" s="200"/>
      <c r="EZ38" s="200"/>
      <c r="FA38" s="200"/>
      <c r="FB38" s="200"/>
      <c r="FC38" s="200"/>
      <c r="FD38" s="200"/>
      <c r="FE38" s="200"/>
      <c r="FF38" s="200"/>
      <c r="FG38" s="200"/>
      <c r="FH38" s="200"/>
      <c r="FI38" s="200"/>
      <c r="FJ38" s="200"/>
      <c r="FK38" s="200"/>
      <c r="FL38" s="200"/>
      <c r="FM38" s="200"/>
      <c r="FN38" s="200"/>
      <c r="FO38" s="200"/>
      <c r="FP38" s="200"/>
      <c r="FQ38" s="200"/>
      <c r="FR38" s="200"/>
      <c r="FS38" s="200"/>
      <c r="FT38" s="200"/>
      <c r="FU38" s="200"/>
      <c r="FV38" s="200"/>
      <c r="FW38" s="200"/>
      <c r="FX38" s="200"/>
      <c r="FY38" s="200"/>
      <c r="FZ38" s="200"/>
      <c r="GA38" s="200"/>
      <c r="GB38" s="200"/>
      <c r="GC38" s="200"/>
      <c r="GD38" s="200"/>
      <c r="GE38" s="200"/>
      <c r="GF38" s="200"/>
      <c r="GG38" s="200"/>
      <c r="GH38" s="200"/>
      <c r="GI38" s="200"/>
      <c r="GJ38" s="200"/>
      <c r="GK38" s="200"/>
      <c r="GL38" s="200"/>
      <c r="GM38" s="200"/>
      <c r="GN38" s="200"/>
      <c r="GO38" s="200"/>
      <c r="GP38" s="200"/>
      <c r="GQ38" s="200"/>
      <c r="GR38" s="200"/>
      <c r="GS38" s="200"/>
      <c r="GT38" s="200"/>
      <c r="GU38" s="200"/>
      <c r="GV38" s="200"/>
      <c r="GW38" s="200"/>
      <c r="GX38" s="200"/>
      <c r="GY38" s="200"/>
      <c r="GZ38" s="200"/>
      <c r="HA38" s="200"/>
      <c r="HB38" s="200"/>
      <c r="HC38" s="200"/>
      <c r="HD38" s="200"/>
      <c r="HE38" s="200"/>
      <c r="HF38" s="200"/>
      <c r="HG38" s="200"/>
      <c r="HH38" s="200"/>
      <c r="HI38" s="200"/>
      <c r="HJ38" s="200"/>
      <c r="HK38" s="200"/>
      <c r="HL38" s="200"/>
      <c r="HM38" s="200"/>
      <c r="HN38" s="200"/>
      <c r="HO38" s="200"/>
      <c r="HP38" s="200"/>
      <c r="HQ38" s="200"/>
      <c r="HR38" s="200"/>
      <c r="HS38" s="200"/>
      <c r="HT38" s="200"/>
      <c r="HU38" s="106"/>
      <c r="HV38" s="106"/>
      <c r="HW38" s="106"/>
      <c r="HX38" s="106"/>
      <c r="HY38" s="106"/>
      <c r="HZ38" s="106"/>
      <c r="IA38" s="106"/>
      <c r="IB38" s="106"/>
      <c r="IC38" s="106"/>
      <c r="ID38" s="106"/>
      <c r="IE38" s="106"/>
      <c r="IF38" s="106"/>
      <c r="IG38" s="106"/>
      <c r="IH38" s="106"/>
      <c r="II38" s="106"/>
      <c r="IJ38" s="106"/>
      <c r="IK38" s="106"/>
      <c r="IL38" s="106"/>
      <c r="IM38" s="106"/>
      <c r="IN38" s="106"/>
    </row>
    <row r="39" s="99" customFormat="1" ht="45" customHeight="1" spans="1:248">
      <c r="A39" s="140" t="s">
        <v>65</v>
      </c>
      <c r="B39" s="136"/>
      <c r="C39" s="136" t="s">
        <v>22</v>
      </c>
      <c r="D39" s="139"/>
      <c r="E39" s="139"/>
      <c r="F39" s="139"/>
      <c r="G39" s="139"/>
      <c r="H39" s="136"/>
      <c r="I39" s="136"/>
      <c r="J39" s="136"/>
      <c r="K39" s="174">
        <f t="shared" si="3"/>
        <v>0</v>
      </c>
      <c r="L39" s="179"/>
      <c r="M39" s="180"/>
      <c r="N39" s="181"/>
      <c r="O39" s="182" t="s">
        <v>28</v>
      </c>
      <c r="P39" s="182"/>
      <c r="Q39" s="182"/>
      <c r="R39" s="130"/>
      <c r="S39" s="183"/>
      <c r="T39" s="200"/>
      <c r="U39" s="200"/>
      <c r="V39" s="200"/>
      <c r="W39" s="200"/>
      <c r="X39" s="200"/>
      <c r="Y39" s="200"/>
      <c r="Z39" s="200"/>
      <c r="AA39" s="200"/>
      <c r="AB39" s="200"/>
      <c r="AC39" s="200"/>
      <c r="AD39" s="200"/>
      <c r="AE39" s="200"/>
      <c r="AF39" s="200"/>
      <c r="AG39" s="200"/>
      <c r="AH39" s="200"/>
      <c r="AI39" s="200"/>
      <c r="AJ39" s="200"/>
      <c r="AK39" s="200"/>
      <c r="AL39" s="200"/>
      <c r="AM39" s="200"/>
      <c r="AN39" s="200"/>
      <c r="AO39" s="200"/>
      <c r="AP39" s="200"/>
      <c r="AQ39" s="200"/>
      <c r="AR39" s="200"/>
      <c r="AS39" s="200"/>
      <c r="AT39" s="200"/>
      <c r="AU39" s="200"/>
      <c r="AV39" s="200"/>
      <c r="AW39" s="200"/>
      <c r="AX39" s="200"/>
      <c r="AY39" s="200"/>
      <c r="AZ39" s="200"/>
      <c r="BA39" s="200"/>
      <c r="BB39" s="200"/>
      <c r="BC39" s="200"/>
      <c r="BD39" s="200"/>
      <c r="BE39" s="200"/>
      <c r="BF39" s="200"/>
      <c r="BG39" s="200"/>
      <c r="BH39" s="200"/>
      <c r="BI39" s="200"/>
      <c r="BJ39" s="200"/>
      <c r="BK39" s="200"/>
      <c r="BL39" s="200"/>
      <c r="BM39" s="200"/>
      <c r="BN39" s="200"/>
      <c r="BO39" s="200"/>
      <c r="BP39" s="200"/>
      <c r="BQ39" s="200"/>
      <c r="BR39" s="200"/>
      <c r="BS39" s="200"/>
      <c r="BT39" s="200"/>
      <c r="BU39" s="200"/>
      <c r="BV39" s="200"/>
      <c r="BW39" s="200"/>
      <c r="BX39" s="200"/>
      <c r="BY39" s="200"/>
      <c r="BZ39" s="200"/>
      <c r="CA39" s="200"/>
      <c r="CB39" s="200"/>
      <c r="CC39" s="200"/>
      <c r="CD39" s="200"/>
      <c r="CE39" s="200"/>
      <c r="CF39" s="200"/>
      <c r="CG39" s="200"/>
      <c r="CH39" s="200"/>
      <c r="CI39" s="200"/>
      <c r="CJ39" s="200"/>
      <c r="CK39" s="200"/>
      <c r="CL39" s="200"/>
      <c r="CM39" s="200"/>
      <c r="CN39" s="200"/>
      <c r="CO39" s="200"/>
      <c r="CP39" s="200"/>
      <c r="CQ39" s="200"/>
      <c r="CR39" s="200"/>
      <c r="CS39" s="200"/>
      <c r="CT39" s="200"/>
      <c r="CU39" s="200"/>
      <c r="CV39" s="200"/>
      <c r="CW39" s="200"/>
      <c r="CX39" s="200"/>
      <c r="CY39" s="200"/>
      <c r="CZ39" s="200"/>
      <c r="DA39" s="200"/>
      <c r="DB39" s="200"/>
      <c r="DC39" s="200"/>
      <c r="DD39" s="200"/>
      <c r="DE39" s="200"/>
      <c r="DF39" s="200"/>
      <c r="DG39" s="200"/>
      <c r="DH39" s="200"/>
      <c r="DI39" s="200"/>
      <c r="DJ39" s="200"/>
      <c r="DK39" s="200"/>
      <c r="DL39" s="200"/>
      <c r="DM39" s="200"/>
      <c r="DN39" s="200"/>
      <c r="DO39" s="200"/>
      <c r="DP39" s="200"/>
      <c r="DQ39" s="200"/>
      <c r="DR39" s="200"/>
      <c r="DS39" s="200"/>
      <c r="DT39" s="200"/>
      <c r="DU39" s="200"/>
      <c r="DV39" s="200"/>
      <c r="DW39" s="200"/>
      <c r="DX39" s="200"/>
      <c r="DY39" s="200"/>
      <c r="DZ39" s="200"/>
      <c r="EA39" s="200"/>
      <c r="EB39" s="200"/>
      <c r="EC39" s="200"/>
      <c r="ED39" s="200"/>
      <c r="EE39" s="200"/>
      <c r="EF39" s="200"/>
      <c r="EG39" s="200"/>
      <c r="EH39" s="200"/>
      <c r="EI39" s="200"/>
      <c r="EJ39" s="200"/>
      <c r="EK39" s="200"/>
      <c r="EL39" s="200"/>
      <c r="EM39" s="200"/>
      <c r="EN39" s="200"/>
      <c r="EO39" s="200"/>
      <c r="EP39" s="200"/>
      <c r="EQ39" s="200"/>
      <c r="ER39" s="200"/>
      <c r="ES39" s="200"/>
      <c r="ET39" s="200"/>
      <c r="EU39" s="200"/>
      <c r="EV39" s="200"/>
      <c r="EW39" s="200"/>
      <c r="EX39" s="200"/>
      <c r="EY39" s="200"/>
      <c r="EZ39" s="200"/>
      <c r="FA39" s="200"/>
      <c r="FB39" s="200"/>
      <c r="FC39" s="200"/>
      <c r="FD39" s="200"/>
      <c r="FE39" s="200"/>
      <c r="FF39" s="200"/>
      <c r="FG39" s="200"/>
      <c r="FH39" s="200"/>
      <c r="FI39" s="200"/>
      <c r="FJ39" s="200"/>
      <c r="FK39" s="200"/>
      <c r="FL39" s="200"/>
      <c r="FM39" s="200"/>
      <c r="FN39" s="200"/>
      <c r="FO39" s="200"/>
      <c r="FP39" s="200"/>
      <c r="FQ39" s="200"/>
      <c r="FR39" s="200"/>
      <c r="FS39" s="200"/>
      <c r="FT39" s="200"/>
      <c r="FU39" s="200"/>
      <c r="FV39" s="200"/>
      <c r="FW39" s="200"/>
      <c r="FX39" s="200"/>
      <c r="FY39" s="200"/>
      <c r="FZ39" s="200"/>
      <c r="GA39" s="200"/>
      <c r="GB39" s="200"/>
      <c r="GC39" s="200"/>
      <c r="GD39" s="200"/>
      <c r="GE39" s="200"/>
      <c r="GF39" s="200"/>
      <c r="GG39" s="200"/>
      <c r="GH39" s="200"/>
      <c r="GI39" s="200"/>
      <c r="GJ39" s="200"/>
      <c r="GK39" s="200"/>
      <c r="GL39" s="200"/>
      <c r="GM39" s="200"/>
      <c r="GN39" s="200"/>
      <c r="GO39" s="200"/>
      <c r="GP39" s="200"/>
      <c r="GQ39" s="200"/>
      <c r="GR39" s="200"/>
      <c r="GS39" s="200"/>
      <c r="GT39" s="200"/>
      <c r="GU39" s="200"/>
      <c r="GV39" s="200"/>
      <c r="GW39" s="200"/>
      <c r="GX39" s="200"/>
      <c r="GY39" s="200"/>
      <c r="GZ39" s="200"/>
      <c r="HA39" s="200"/>
      <c r="HB39" s="200"/>
      <c r="HC39" s="200"/>
      <c r="HD39" s="200"/>
      <c r="HE39" s="200"/>
      <c r="HF39" s="200"/>
      <c r="HG39" s="200"/>
      <c r="HH39" s="200"/>
      <c r="HI39" s="200"/>
      <c r="HJ39" s="200"/>
      <c r="HK39" s="200"/>
      <c r="HL39" s="200"/>
      <c r="HM39" s="200"/>
      <c r="HN39" s="200"/>
      <c r="HO39" s="200"/>
      <c r="HP39" s="200"/>
      <c r="HQ39" s="200"/>
      <c r="HR39" s="200"/>
      <c r="HS39" s="200"/>
      <c r="HT39" s="200"/>
      <c r="HU39" s="106"/>
      <c r="HV39" s="106"/>
      <c r="HW39" s="106"/>
      <c r="HX39" s="106"/>
      <c r="HY39" s="106"/>
      <c r="HZ39" s="106"/>
      <c r="IA39" s="106"/>
      <c r="IB39" s="106"/>
      <c r="IC39" s="106"/>
      <c r="ID39" s="106"/>
      <c r="IE39" s="106"/>
      <c r="IF39" s="106"/>
      <c r="IG39" s="106"/>
      <c r="IH39" s="106"/>
      <c r="II39" s="106"/>
      <c r="IJ39" s="106"/>
      <c r="IK39" s="106"/>
      <c r="IL39" s="106"/>
      <c r="IM39" s="106"/>
      <c r="IN39" s="106"/>
    </row>
    <row r="40" s="99" customFormat="1" ht="45" customHeight="1" spans="1:248">
      <c r="A40" s="140" t="s">
        <v>66</v>
      </c>
      <c r="B40" s="136"/>
      <c r="C40" s="136" t="s">
        <v>22</v>
      </c>
      <c r="D40" s="139"/>
      <c r="E40" s="139"/>
      <c r="F40" s="139"/>
      <c r="G40" s="139"/>
      <c r="H40" s="136"/>
      <c r="I40" s="136"/>
      <c r="J40" s="136"/>
      <c r="K40" s="174">
        <f t="shared" si="3"/>
        <v>0</v>
      </c>
      <c r="L40" s="179"/>
      <c r="M40" s="180"/>
      <c r="N40" s="181"/>
      <c r="O40" s="182" t="s">
        <v>28</v>
      </c>
      <c r="P40" s="182"/>
      <c r="Q40" s="182"/>
      <c r="R40" s="130"/>
      <c r="S40" s="183"/>
      <c r="T40" s="200"/>
      <c r="U40" s="200"/>
      <c r="V40" s="200"/>
      <c r="W40" s="200"/>
      <c r="X40" s="200"/>
      <c r="Y40" s="200"/>
      <c r="Z40" s="200"/>
      <c r="AA40" s="200"/>
      <c r="AB40" s="200"/>
      <c r="AC40" s="200"/>
      <c r="AD40" s="200"/>
      <c r="AE40" s="200"/>
      <c r="AF40" s="200"/>
      <c r="AG40" s="200"/>
      <c r="AH40" s="200"/>
      <c r="AI40" s="200"/>
      <c r="AJ40" s="200"/>
      <c r="AK40" s="200"/>
      <c r="AL40" s="200"/>
      <c r="AM40" s="200"/>
      <c r="AN40" s="200"/>
      <c r="AO40" s="200"/>
      <c r="AP40" s="200"/>
      <c r="AQ40" s="200"/>
      <c r="AR40" s="200"/>
      <c r="AS40" s="200"/>
      <c r="AT40" s="200"/>
      <c r="AU40" s="200"/>
      <c r="AV40" s="200"/>
      <c r="AW40" s="200"/>
      <c r="AX40" s="200"/>
      <c r="AY40" s="200"/>
      <c r="AZ40" s="200"/>
      <c r="BA40" s="200"/>
      <c r="BB40" s="200"/>
      <c r="BC40" s="200"/>
      <c r="BD40" s="200"/>
      <c r="BE40" s="200"/>
      <c r="BF40" s="200"/>
      <c r="BG40" s="200"/>
      <c r="BH40" s="200"/>
      <c r="BI40" s="200"/>
      <c r="BJ40" s="200"/>
      <c r="BK40" s="200"/>
      <c r="BL40" s="200"/>
      <c r="BM40" s="200"/>
      <c r="BN40" s="200"/>
      <c r="BO40" s="200"/>
      <c r="BP40" s="200"/>
      <c r="BQ40" s="200"/>
      <c r="BR40" s="200"/>
      <c r="BS40" s="200"/>
      <c r="BT40" s="200"/>
      <c r="BU40" s="200"/>
      <c r="BV40" s="200"/>
      <c r="BW40" s="200"/>
      <c r="BX40" s="200"/>
      <c r="BY40" s="200"/>
      <c r="BZ40" s="200"/>
      <c r="CA40" s="200"/>
      <c r="CB40" s="200"/>
      <c r="CC40" s="200"/>
      <c r="CD40" s="200"/>
      <c r="CE40" s="200"/>
      <c r="CF40" s="200"/>
      <c r="CG40" s="200"/>
      <c r="CH40" s="200"/>
      <c r="CI40" s="200"/>
      <c r="CJ40" s="200"/>
      <c r="CK40" s="200"/>
      <c r="CL40" s="200"/>
      <c r="CM40" s="200"/>
      <c r="CN40" s="200"/>
      <c r="CO40" s="200"/>
      <c r="CP40" s="200"/>
      <c r="CQ40" s="200"/>
      <c r="CR40" s="200"/>
      <c r="CS40" s="200"/>
      <c r="CT40" s="200"/>
      <c r="CU40" s="200"/>
      <c r="CV40" s="200"/>
      <c r="CW40" s="200"/>
      <c r="CX40" s="200"/>
      <c r="CY40" s="200"/>
      <c r="CZ40" s="200"/>
      <c r="DA40" s="200"/>
      <c r="DB40" s="200"/>
      <c r="DC40" s="200"/>
      <c r="DD40" s="200"/>
      <c r="DE40" s="200"/>
      <c r="DF40" s="200"/>
      <c r="DG40" s="200"/>
      <c r="DH40" s="200"/>
      <c r="DI40" s="200"/>
      <c r="DJ40" s="200"/>
      <c r="DK40" s="200"/>
      <c r="DL40" s="200"/>
      <c r="DM40" s="200"/>
      <c r="DN40" s="200"/>
      <c r="DO40" s="200"/>
      <c r="DP40" s="200"/>
      <c r="DQ40" s="200"/>
      <c r="DR40" s="200"/>
      <c r="DS40" s="200"/>
      <c r="DT40" s="200"/>
      <c r="DU40" s="200"/>
      <c r="DV40" s="200"/>
      <c r="DW40" s="200"/>
      <c r="DX40" s="200"/>
      <c r="DY40" s="200"/>
      <c r="DZ40" s="200"/>
      <c r="EA40" s="200"/>
      <c r="EB40" s="200"/>
      <c r="EC40" s="200"/>
      <c r="ED40" s="200"/>
      <c r="EE40" s="200"/>
      <c r="EF40" s="200"/>
      <c r="EG40" s="200"/>
      <c r="EH40" s="200"/>
      <c r="EI40" s="200"/>
      <c r="EJ40" s="200"/>
      <c r="EK40" s="200"/>
      <c r="EL40" s="200"/>
      <c r="EM40" s="200"/>
      <c r="EN40" s="200"/>
      <c r="EO40" s="200"/>
      <c r="EP40" s="200"/>
      <c r="EQ40" s="200"/>
      <c r="ER40" s="200"/>
      <c r="ES40" s="200"/>
      <c r="ET40" s="200"/>
      <c r="EU40" s="200"/>
      <c r="EV40" s="200"/>
      <c r="EW40" s="200"/>
      <c r="EX40" s="200"/>
      <c r="EY40" s="200"/>
      <c r="EZ40" s="200"/>
      <c r="FA40" s="200"/>
      <c r="FB40" s="200"/>
      <c r="FC40" s="200"/>
      <c r="FD40" s="200"/>
      <c r="FE40" s="200"/>
      <c r="FF40" s="200"/>
      <c r="FG40" s="200"/>
      <c r="FH40" s="200"/>
      <c r="FI40" s="200"/>
      <c r="FJ40" s="200"/>
      <c r="FK40" s="200"/>
      <c r="FL40" s="200"/>
      <c r="FM40" s="200"/>
      <c r="FN40" s="200"/>
      <c r="FO40" s="200"/>
      <c r="FP40" s="200"/>
      <c r="FQ40" s="200"/>
      <c r="FR40" s="200"/>
      <c r="FS40" s="200"/>
      <c r="FT40" s="200"/>
      <c r="FU40" s="200"/>
      <c r="FV40" s="200"/>
      <c r="FW40" s="200"/>
      <c r="FX40" s="200"/>
      <c r="FY40" s="200"/>
      <c r="FZ40" s="200"/>
      <c r="GA40" s="200"/>
      <c r="GB40" s="200"/>
      <c r="GC40" s="200"/>
      <c r="GD40" s="200"/>
      <c r="GE40" s="200"/>
      <c r="GF40" s="200"/>
      <c r="GG40" s="200"/>
      <c r="GH40" s="200"/>
      <c r="GI40" s="200"/>
      <c r="GJ40" s="200"/>
      <c r="GK40" s="200"/>
      <c r="GL40" s="200"/>
      <c r="GM40" s="200"/>
      <c r="GN40" s="200"/>
      <c r="GO40" s="200"/>
      <c r="GP40" s="200"/>
      <c r="GQ40" s="200"/>
      <c r="GR40" s="200"/>
      <c r="GS40" s="200"/>
      <c r="GT40" s="200"/>
      <c r="GU40" s="200"/>
      <c r="GV40" s="200"/>
      <c r="GW40" s="200"/>
      <c r="GX40" s="200"/>
      <c r="GY40" s="200"/>
      <c r="GZ40" s="200"/>
      <c r="HA40" s="200"/>
      <c r="HB40" s="200"/>
      <c r="HC40" s="200"/>
      <c r="HD40" s="200"/>
      <c r="HE40" s="200"/>
      <c r="HF40" s="200"/>
      <c r="HG40" s="200"/>
      <c r="HH40" s="200"/>
      <c r="HI40" s="200"/>
      <c r="HJ40" s="200"/>
      <c r="HK40" s="200"/>
      <c r="HL40" s="200"/>
      <c r="HM40" s="200"/>
      <c r="HN40" s="200"/>
      <c r="HO40" s="200"/>
      <c r="HP40" s="200"/>
      <c r="HQ40" s="200"/>
      <c r="HR40" s="200"/>
      <c r="HS40" s="200"/>
      <c r="HT40" s="200"/>
      <c r="HU40" s="106"/>
      <c r="HV40" s="106"/>
      <c r="HW40" s="106"/>
      <c r="HX40" s="106"/>
      <c r="HY40" s="106"/>
      <c r="HZ40" s="106"/>
      <c r="IA40" s="106"/>
      <c r="IB40" s="106"/>
      <c r="IC40" s="106"/>
      <c r="ID40" s="106"/>
      <c r="IE40" s="106"/>
      <c r="IF40" s="106"/>
      <c r="IG40" s="106"/>
      <c r="IH40" s="106"/>
      <c r="II40" s="106"/>
      <c r="IJ40" s="106"/>
      <c r="IK40" s="106"/>
      <c r="IL40" s="106"/>
      <c r="IM40" s="106"/>
      <c r="IN40" s="106"/>
    </row>
    <row r="41" s="99" customFormat="1" ht="59.1" customHeight="1" spans="1:248">
      <c r="A41" s="140" t="s">
        <v>67</v>
      </c>
      <c r="B41" s="136" t="s">
        <v>36</v>
      </c>
      <c r="C41" s="136" t="s">
        <v>22</v>
      </c>
      <c r="D41" s="139">
        <f>E41+F41+G41</f>
        <v>5575.29</v>
      </c>
      <c r="E41" s="139">
        <v>3218.04</v>
      </c>
      <c r="F41" s="139">
        <v>1871.05</v>
      </c>
      <c r="G41" s="139">
        <v>486.2</v>
      </c>
      <c r="H41" s="136" t="s">
        <v>68</v>
      </c>
      <c r="I41" s="136"/>
      <c r="J41" s="136"/>
      <c r="K41" s="174">
        <f t="shared" si="3"/>
        <v>557.529</v>
      </c>
      <c r="L41" s="179">
        <v>321.804</v>
      </c>
      <c r="M41" s="180">
        <v>187.105</v>
      </c>
      <c r="N41" s="181">
        <v>48.62</v>
      </c>
      <c r="O41" s="182" t="s">
        <v>28</v>
      </c>
      <c r="P41" s="182"/>
      <c r="Q41" s="182"/>
      <c r="R41" s="130" t="s">
        <v>25</v>
      </c>
      <c r="S41" s="183"/>
      <c r="T41" s="200"/>
      <c r="U41" s="200"/>
      <c r="V41" s="200"/>
      <c r="W41" s="200"/>
      <c r="X41" s="200"/>
      <c r="Y41" s="200"/>
      <c r="Z41" s="200"/>
      <c r="AA41" s="200"/>
      <c r="AB41" s="200"/>
      <c r="AC41" s="200"/>
      <c r="AD41" s="200"/>
      <c r="AE41" s="200"/>
      <c r="AF41" s="200"/>
      <c r="AG41" s="200"/>
      <c r="AH41" s="200"/>
      <c r="AI41" s="200"/>
      <c r="AJ41" s="200"/>
      <c r="AK41" s="200"/>
      <c r="AL41" s="200"/>
      <c r="AM41" s="200"/>
      <c r="AN41" s="200"/>
      <c r="AO41" s="200"/>
      <c r="AP41" s="200"/>
      <c r="AQ41" s="200"/>
      <c r="AR41" s="200"/>
      <c r="AS41" s="200"/>
      <c r="AT41" s="200"/>
      <c r="AU41" s="200"/>
      <c r="AV41" s="200"/>
      <c r="AW41" s="200"/>
      <c r="AX41" s="200"/>
      <c r="AY41" s="200"/>
      <c r="AZ41" s="200"/>
      <c r="BA41" s="200"/>
      <c r="BB41" s="200"/>
      <c r="BC41" s="200"/>
      <c r="BD41" s="200"/>
      <c r="BE41" s="200"/>
      <c r="BF41" s="200"/>
      <c r="BG41" s="200"/>
      <c r="BH41" s="200"/>
      <c r="BI41" s="200"/>
      <c r="BJ41" s="200"/>
      <c r="BK41" s="200"/>
      <c r="BL41" s="200"/>
      <c r="BM41" s="200"/>
      <c r="BN41" s="200"/>
      <c r="BO41" s="200"/>
      <c r="BP41" s="200"/>
      <c r="BQ41" s="200"/>
      <c r="BR41" s="200"/>
      <c r="BS41" s="200"/>
      <c r="BT41" s="200"/>
      <c r="BU41" s="200"/>
      <c r="BV41" s="200"/>
      <c r="BW41" s="200"/>
      <c r="BX41" s="200"/>
      <c r="BY41" s="200"/>
      <c r="BZ41" s="200"/>
      <c r="CA41" s="200"/>
      <c r="CB41" s="200"/>
      <c r="CC41" s="200"/>
      <c r="CD41" s="200"/>
      <c r="CE41" s="200"/>
      <c r="CF41" s="200"/>
      <c r="CG41" s="200"/>
      <c r="CH41" s="200"/>
      <c r="CI41" s="200"/>
      <c r="CJ41" s="200"/>
      <c r="CK41" s="200"/>
      <c r="CL41" s="200"/>
      <c r="CM41" s="200"/>
      <c r="CN41" s="200"/>
      <c r="CO41" s="200"/>
      <c r="CP41" s="200"/>
      <c r="CQ41" s="200"/>
      <c r="CR41" s="200"/>
      <c r="CS41" s="200"/>
      <c r="CT41" s="200"/>
      <c r="CU41" s="200"/>
      <c r="CV41" s="200"/>
      <c r="CW41" s="200"/>
      <c r="CX41" s="200"/>
      <c r="CY41" s="200"/>
      <c r="CZ41" s="200"/>
      <c r="DA41" s="200"/>
      <c r="DB41" s="200"/>
      <c r="DC41" s="200"/>
      <c r="DD41" s="200"/>
      <c r="DE41" s="200"/>
      <c r="DF41" s="200"/>
      <c r="DG41" s="200"/>
      <c r="DH41" s="200"/>
      <c r="DI41" s="200"/>
      <c r="DJ41" s="200"/>
      <c r="DK41" s="200"/>
      <c r="DL41" s="200"/>
      <c r="DM41" s="200"/>
      <c r="DN41" s="200"/>
      <c r="DO41" s="200"/>
      <c r="DP41" s="200"/>
      <c r="DQ41" s="200"/>
      <c r="DR41" s="200"/>
      <c r="DS41" s="200"/>
      <c r="DT41" s="200"/>
      <c r="DU41" s="200"/>
      <c r="DV41" s="200"/>
      <c r="DW41" s="200"/>
      <c r="DX41" s="200"/>
      <c r="DY41" s="200"/>
      <c r="DZ41" s="200"/>
      <c r="EA41" s="200"/>
      <c r="EB41" s="200"/>
      <c r="EC41" s="200"/>
      <c r="ED41" s="200"/>
      <c r="EE41" s="200"/>
      <c r="EF41" s="200"/>
      <c r="EG41" s="200"/>
      <c r="EH41" s="200"/>
      <c r="EI41" s="200"/>
      <c r="EJ41" s="200"/>
      <c r="EK41" s="200"/>
      <c r="EL41" s="200"/>
      <c r="EM41" s="200"/>
      <c r="EN41" s="200"/>
      <c r="EO41" s="200"/>
      <c r="EP41" s="200"/>
      <c r="EQ41" s="200"/>
      <c r="ER41" s="200"/>
      <c r="ES41" s="200"/>
      <c r="ET41" s="200"/>
      <c r="EU41" s="200"/>
      <c r="EV41" s="200"/>
      <c r="EW41" s="200"/>
      <c r="EX41" s="200"/>
      <c r="EY41" s="200"/>
      <c r="EZ41" s="200"/>
      <c r="FA41" s="200"/>
      <c r="FB41" s="200"/>
      <c r="FC41" s="200"/>
      <c r="FD41" s="200"/>
      <c r="FE41" s="200"/>
      <c r="FF41" s="200"/>
      <c r="FG41" s="200"/>
      <c r="FH41" s="200"/>
      <c r="FI41" s="200"/>
      <c r="FJ41" s="200"/>
      <c r="FK41" s="200"/>
      <c r="FL41" s="200"/>
      <c r="FM41" s="200"/>
      <c r="FN41" s="200"/>
      <c r="FO41" s="200"/>
      <c r="FP41" s="200"/>
      <c r="FQ41" s="200"/>
      <c r="FR41" s="200"/>
      <c r="FS41" s="200"/>
      <c r="FT41" s="200"/>
      <c r="FU41" s="200"/>
      <c r="FV41" s="200"/>
      <c r="FW41" s="200"/>
      <c r="FX41" s="200"/>
      <c r="FY41" s="200"/>
      <c r="FZ41" s="200"/>
      <c r="GA41" s="200"/>
      <c r="GB41" s="200"/>
      <c r="GC41" s="200"/>
      <c r="GD41" s="200"/>
      <c r="GE41" s="200"/>
      <c r="GF41" s="200"/>
      <c r="GG41" s="200"/>
      <c r="GH41" s="200"/>
      <c r="GI41" s="200"/>
      <c r="GJ41" s="200"/>
      <c r="GK41" s="200"/>
      <c r="GL41" s="200"/>
      <c r="GM41" s="200"/>
      <c r="GN41" s="200"/>
      <c r="GO41" s="200"/>
      <c r="GP41" s="200"/>
      <c r="GQ41" s="200"/>
      <c r="GR41" s="200"/>
      <c r="GS41" s="200"/>
      <c r="GT41" s="200"/>
      <c r="GU41" s="200"/>
      <c r="GV41" s="200"/>
      <c r="GW41" s="200"/>
      <c r="GX41" s="200"/>
      <c r="GY41" s="200"/>
      <c r="GZ41" s="200"/>
      <c r="HA41" s="200"/>
      <c r="HB41" s="200"/>
      <c r="HC41" s="200"/>
      <c r="HD41" s="200"/>
      <c r="HE41" s="200"/>
      <c r="HF41" s="200"/>
      <c r="HG41" s="200"/>
      <c r="HH41" s="200"/>
      <c r="HI41" s="200"/>
      <c r="HJ41" s="200"/>
      <c r="HK41" s="200"/>
      <c r="HL41" s="200"/>
      <c r="HM41" s="200"/>
      <c r="HN41" s="200"/>
      <c r="HO41" s="200"/>
      <c r="HP41" s="200"/>
      <c r="HQ41" s="200"/>
      <c r="HR41" s="200"/>
      <c r="HS41" s="200"/>
      <c r="HT41" s="200"/>
      <c r="HU41" s="106"/>
      <c r="HV41" s="106"/>
      <c r="HW41" s="106"/>
      <c r="HX41" s="106"/>
      <c r="HY41" s="106"/>
      <c r="HZ41" s="106"/>
      <c r="IA41" s="106"/>
      <c r="IB41" s="106"/>
      <c r="IC41" s="106"/>
      <c r="ID41" s="106"/>
      <c r="IE41" s="106"/>
      <c r="IF41" s="106"/>
      <c r="IG41" s="106"/>
      <c r="IH41" s="106"/>
      <c r="II41" s="106"/>
      <c r="IJ41" s="106"/>
      <c r="IK41" s="106"/>
      <c r="IL41" s="106"/>
      <c r="IM41" s="106"/>
      <c r="IN41" s="106"/>
    </row>
    <row r="42" s="99" customFormat="1" ht="45" customHeight="1" spans="1:248">
      <c r="A42" s="138" t="s">
        <v>69</v>
      </c>
      <c r="B42" s="131" t="s">
        <v>21</v>
      </c>
      <c r="C42" s="131" t="s">
        <v>21</v>
      </c>
      <c r="D42" s="131"/>
      <c r="E42" s="131"/>
      <c r="F42" s="131"/>
      <c r="G42" s="131"/>
      <c r="H42" s="136"/>
      <c r="I42" s="131"/>
      <c r="J42" s="131"/>
      <c r="K42" s="174">
        <f t="shared" si="3"/>
        <v>3970.74</v>
      </c>
      <c r="L42" s="175">
        <f>L43+L44+L45+L46+L47+L48+L49+L50</f>
        <v>70</v>
      </c>
      <c r="M42" s="174">
        <f>M43+M44+M45+M46+M47+M48+M49+M50</f>
        <v>2921.29</v>
      </c>
      <c r="N42" s="176">
        <f>N43+N44+N45+N46+N47+N48+N49+N50</f>
        <v>979.45</v>
      </c>
      <c r="O42" s="182" t="s">
        <v>28</v>
      </c>
      <c r="P42" s="182"/>
      <c r="Q42" s="182"/>
      <c r="R42" s="130"/>
      <c r="S42" s="183"/>
      <c r="T42" s="200"/>
      <c r="U42" s="200"/>
      <c r="V42" s="200"/>
      <c r="W42" s="200"/>
      <c r="X42" s="200"/>
      <c r="Y42" s="200"/>
      <c r="Z42" s="200"/>
      <c r="AA42" s="200"/>
      <c r="AB42" s="200"/>
      <c r="AC42" s="200"/>
      <c r="AD42" s="200"/>
      <c r="AE42" s="200"/>
      <c r="AF42" s="200"/>
      <c r="AG42" s="200"/>
      <c r="AH42" s="200"/>
      <c r="AI42" s="200"/>
      <c r="AJ42" s="200"/>
      <c r="AK42" s="200"/>
      <c r="AL42" s="200"/>
      <c r="AM42" s="200"/>
      <c r="AN42" s="200"/>
      <c r="AO42" s="200"/>
      <c r="AP42" s="200"/>
      <c r="AQ42" s="200"/>
      <c r="AR42" s="200"/>
      <c r="AS42" s="200"/>
      <c r="AT42" s="200"/>
      <c r="AU42" s="200"/>
      <c r="AV42" s="200"/>
      <c r="AW42" s="200"/>
      <c r="AX42" s="200"/>
      <c r="AY42" s="200"/>
      <c r="AZ42" s="200"/>
      <c r="BA42" s="200"/>
      <c r="BB42" s="200"/>
      <c r="BC42" s="200"/>
      <c r="BD42" s="200"/>
      <c r="BE42" s="200"/>
      <c r="BF42" s="200"/>
      <c r="BG42" s="200"/>
      <c r="BH42" s="200"/>
      <c r="BI42" s="200"/>
      <c r="BJ42" s="200"/>
      <c r="BK42" s="200"/>
      <c r="BL42" s="200"/>
      <c r="BM42" s="200"/>
      <c r="BN42" s="200"/>
      <c r="BO42" s="200"/>
      <c r="BP42" s="200"/>
      <c r="BQ42" s="200"/>
      <c r="BR42" s="200"/>
      <c r="BS42" s="200"/>
      <c r="BT42" s="200"/>
      <c r="BU42" s="200"/>
      <c r="BV42" s="200"/>
      <c r="BW42" s="200"/>
      <c r="BX42" s="200"/>
      <c r="BY42" s="200"/>
      <c r="BZ42" s="200"/>
      <c r="CA42" s="200"/>
      <c r="CB42" s="200"/>
      <c r="CC42" s="200"/>
      <c r="CD42" s="200"/>
      <c r="CE42" s="200"/>
      <c r="CF42" s="200"/>
      <c r="CG42" s="200"/>
      <c r="CH42" s="200"/>
      <c r="CI42" s="200"/>
      <c r="CJ42" s="200"/>
      <c r="CK42" s="200"/>
      <c r="CL42" s="200"/>
      <c r="CM42" s="200"/>
      <c r="CN42" s="200"/>
      <c r="CO42" s="200"/>
      <c r="CP42" s="200"/>
      <c r="CQ42" s="200"/>
      <c r="CR42" s="200"/>
      <c r="CS42" s="200"/>
      <c r="CT42" s="200"/>
      <c r="CU42" s="200"/>
      <c r="CV42" s="200"/>
      <c r="CW42" s="200"/>
      <c r="CX42" s="200"/>
      <c r="CY42" s="200"/>
      <c r="CZ42" s="200"/>
      <c r="DA42" s="200"/>
      <c r="DB42" s="200"/>
      <c r="DC42" s="200"/>
      <c r="DD42" s="200"/>
      <c r="DE42" s="200"/>
      <c r="DF42" s="200"/>
      <c r="DG42" s="200"/>
      <c r="DH42" s="200"/>
      <c r="DI42" s="200"/>
      <c r="DJ42" s="200"/>
      <c r="DK42" s="200"/>
      <c r="DL42" s="200"/>
      <c r="DM42" s="200"/>
      <c r="DN42" s="200"/>
      <c r="DO42" s="200"/>
      <c r="DP42" s="200"/>
      <c r="DQ42" s="200"/>
      <c r="DR42" s="200"/>
      <c r="DS42" s="200"/>
      <c r="DT42" s="200"/>
      <c r="DU42" s="200"/>
      <c r="DV42" s="200"/>
      <c r="DW42" s="200"/>
      <c r="DX42" s="200"/>
      <c r="DY42" s="200"/>
      <c r="DZ42" s="200"/>
      <c r="EA42" s="200"/>
      <c r="EB42" s="200"/>
      <c r="EC42" s="200"/>
      <c r="ED42" s="200"/>
      <c r="EE42" s="200"/>
      <c r="EF42" s="200"/>
      <c r="EG42" s="200"/>
      <c r="EH42" s="200"/>
      <c r="EI42" s="200"/>
      <c r="EJ42" s="200"/>
      <c r="EK42" s="200"/>
      <c r="EL42" s="200"/>
      <c r="EM42" s="200"/>
      <c r="EN42" s="200"/>
      <c r="EO42" s="200"/>
      <c r="EP42" s="200"/>
      <c r="EQ42" s="200"/>
      <c r="ER42" s="200"/>
      <c r="ES42" s="200"/>
      <c r="ET42" s="200"/>
      <c r="EU42" s="200"/>
      <c r="EV42" s="200"/>
      <c r="EW42" s="200"/>
      <c r="EX42" s="200"/>
      <c r="EY42" s="200"/>
      <c r="EZ42" s="200"/>
      <c r="FA42" s="200"/>
      <c r="FB42" s="200"/>
      <c r="FC42" s="200"/>
      <c r="FD42" s="200"/>
      <c r="FE42" s="200"/>
      <c r="FF42" s="200"/>
      <c r="FG42" s="200"/>
      <c r="FH42" s="200"/>
      <c r="FI42" s="200"/>
      <c r="FJ42" s="200"/>
      <c r="FK42" s="200"/>
      <c r="FL42" s="200"/>
      <c r="FM42" s="200"/>
      <c r="FN42" s="200"/>
      <c r="FO42" s="200"/>
      <c r="FP42" s="200"/>
      <c r="FQ42" s="200"/>
      <c r="FR42" s="200"/>
      <c r="FS42" s="200"/>
      <c r="FT42" s="200"/>
      <c r="FU42" s="200"/>
      <c r="FV42" s="200"/>
      <c r="FW42" s="200"/>
      <c r="FX42" s="200"/>
      <c r="FY42" s="200"/>
      <c r="FZ42" s="200"/>
      <c r="GA42" s="200"/>
      <c r="GB42" s="200"/>
      <c r="GC42" s="200"/>
      <c r="GD42" s="200"/>
      <c r="GE42" s="200"/>
      <c r="GF42" s="200"/>
      <c r="GG42" s="200"/>
      <c r="GH42" s="200"/>
      <c r="GI42" s="200"/>
      <c r="GJ42" s="200"/>
      <c r="GK42" s="200"/>
      <c r="GL42" s="200"/>
      <c r="GM42" s="200"/>
      <c r="GN42" s="200"/>
      <c r="GO42" s="200"/>
      <c r="GP42" s="200"/>
      <c r="GQ42" s="200"/>
      <c r="GR42" s="200"/>
      <c r="GS42" s="200"/>
      <c r="GT42" s="200"/>
      <c r="GU42" s="200"/>
      <c r="GV42" s="200"/>
      <c r="GW42" s="200"/>
      <c r="GX42" s="200"/>
      <c r="GY42" s="200"/>
      <c r="GZ42" s="200"/>
      <c r="HA42" s="200"/>
      <c r="HB42" s="200"/>
      <c r="HC42" s="200"/>
      <c r="HD42" s="200"/>
      <c r="HE42" s="200"/>
      <c r="HF42" s="200"/>
      <c r="HG42" s="200"/>
      <c r="HH42" s="200"/>
      <c r="HI42" s="200"/>
      <c r="HJ42" s="200"/>
      <c r="HK42" s="200"/>
      <c r="HL42" s="200"/>
      <c r="HM42" s="200"/>
      <c r="HN42" s="200"/>
      <c r="HO42" s="200"/>
      <c r="HP42" s="200"/>
      <c r="HQ42" s="200"/>
      <c r="HR42" s="200"/>
      <c r="HS42" s="200"/>
      <c r="HT42" s="200"/>
      <c r="HU42" s="106"/>
      <c r="HV42" s="106"/>
      <c r="HW42" s="106"/>
      <c r="HX42" s="106"/>
      <c r="HY42" s="106"/>
      <c r="HZ42" s="106"/>
      <c r="IA42" s="106"/>
      <c r="IB42" s="106"/>
      <c r="IC42" s="106"/>
      <c r="ID42" s="106"/>
      <c r="IE42" s="106"/>
      <c r="IF42" s="106"/>
      <c r="IG42" s="106"/>
      <c r="IH42" s="106"/>
      <c r="II42" s="106"/>
      <c r="IJ42" s="106"/>
      <c r="IK42" s="106"/>
      <c r="IL42" s="106"/>
      <c r="IM42" s="106"/>
      <c r="IN42" s="106"/>
    </row>
    <row r="43" s="99" customFormat="1" ht="45" customHeight="1" spans="1:248">
      <c r="A43" s="140" t="s">
        <v>70</v>
      </c>
      <c r="B43" s="136" t="s">
        <v>36</v>
      </c>
      <c r="C43" s="136" t="s">
        <v>71</v>
      </c>
      <c r="D43" s="136">
        <f t="shared" ref="D43:D46" si="4">E43+F43+G43</f>
        <v>4133</v>
      </c>
      <c r="E43" s="136"/>
      <c r="F43" s="136">
        <v>4133</v>
      </c>
      <c r="G43" s="136"/>
      <c r="H43" s="136" t="s">
        <v>72</v>
      </c>
      <c r="I43" s="136"/>
      <c r="J43" s="136"/>
      <c r="K43" s="174">
        <f t="shared" si="3"/>
        <v>1239.9</v>
      </c>
      <c r="L43" s="179"/>
      <c r="M43" s="180">
        <v>1239.9</v>
      </c>
      <c r="N43" s="181"/>
      <c r="O43" s="182" t="s">
        <v>28</v>
      </c>
      <c r="P43" s="182"/>
      <c r="Q43" s="182"/>
      <c r="R43" s="130" t="s">
        <v>25</v>
      </c>
      <c r="S43" s="183"/>
      <c r="T43" s="200"/>
      <c r="U43" s="200"/>
      <c r="V43" s="200"/>
      <c r="W43" s="200"/>
      <c r="X43" s="200"/>
      <c r="Y43" s="200"/>
      <c r="Z43" s="200"/>
      <c r="AA43" s="200"/>
      <c r="AB43" s="200"/>
      <c r="AC43" s="200"/>
      <c r="AD43" s="200"/>
      <c r="AE43" s="200"/>
      <c r="AF43" s="200"/>
      <c r="AG43" s="200"/>
      <c r="AH43" s="200"/>
      <c r="AI43" s="200"/>
      <c r="AJ43" s="200"/>
      <c r="AK43" s="200"/>
      <c r="AL43" s="200"/>
      <c r="AM43" s="200"/>
      <c r="AN43" s="200"/>
      <c r="AO43" s="200"/>
      <c r="AP43" s="200"/>
      <c r="AQ43" s="200"/>
      <c r="AR43" s="200"/>
      <c r="AS43" s="200"/>
      <c r="AT43" s="200"/>
      <c r="AU43" s="200"/>
      <c r="AV43" s="200"/>
      <c r="AW43" s="200"/>
      <c r="AX43" s="200"/>
      <c r="AY43" s="200"/>
      <c r="AZ43" s="200"/>
      <c r="BA43" s="200"/>
      <c r="BB43" s="200"/>
      <c r="BC43" s="200"/>
      <c r="BD43" s="200"/>
      <c r="BE43" s="200"/>
      <c r="BF43" s="200"/>
      <c r="BG43" s="200"/>
      <c r="BH43" s="200"/>
      <c r="BI43" s="200"/>
      <c r="BJ43" s="200"/>
      <c r="BK43" s="200"/>
      <c r="BL43" s="200"/>
      <c r="BM43" s="200"/>
      <c r="BN43" s="200"/>
      <c r="BO43" s="200"/>
      <c r="BP43" s="200"/>
      <c r="BQ43" s="200"/>
      <c r="BR43" s="200"/>
      <c r="BS43" s="200"/>
      <c r="BT43" s="200"/>
      <c r="BU43" s="200"/>
      <c r="BV43" s="200"/>
      <c r="BW43" s="200"/>
      <c r="BX43" s="200"/>
      <c r="BY43" s="200"/>
      <c r="BZ43" s="200"/>
      <c r="CA43" s="200"/>
      <c r="CB43" s="200"/>
      <c r="CC43" s="200"/>
      <c r="CD43" s="200"/>
      <c r="CE43" s="200"/>
      <c r="CF43" s="200"/>
      <c r="CG43" s="200"/>
      <c r="CH43" s="200"/>
      <c r="CI43" s="200"/>
      <c r="CJ43" s="200"/>
      <c r="CK43" s="200"/>
      <c r="CL43" s="200"/>
      <c r="CM43" s="200"/>
      <c r="CN43" s="200"/>
      <c r="CO43" s="200"/>
      <c r="CP43" s="200"/>
      <c r="CQ43" s="200"/>
      <c r="CR43" s="200"/>
      <c r="CS43" s="200"/>
      <c r="CT43" s="200"/>
      <c r="CU43" s="200"/>
      <c r="CV43" s="200"/>
      <c r="CW43" s="200"/>
      <c r="CX43" s="200"/>
      <c r="CY43" s="200"/>
      <c r="CZ43" s="200"/>
      <c r="DA43" s="200"/>
      <c r="DB43" s="200"/>
      <c r="DC43" s="200"/>
      <c r="DD43" s="200"/>
      <c r="DE43" s="200"/>
      <c r="DF43" s="200"/>
      <c r="DG43" s="200"/>
      <c r="DH43" s="200"/>
      <c r="DI43" s="200"/>
      <c r="DJ43" s="200"/>
      <c r="DK43" s="200"/>
      <c r="DL43" s="200"/>
      <c r="DM43" s="200"/>
      <c r="DN43" s="200"/>
      <c r="DO43" s="200"/>
      <c r="DP43" s="200"/>
      <c r="DQ43" s="200"/>
      <c r="DR43" s="200"/>
      <c r="DS43" s="200"/>
      <c r="DT43" s="200"/>
      <c r="DU43" s="200"/>
      <c r="DV43" s="200"/>
      <c r="DW43" s="200"/>
      <c r="DX43" s="200"/>
      <c r="DY43" s="200"/>
      <c r="DZ43" s="200"/>
      <c r="EA43" s="200"/>
      <c r="EB43" s="200"/>
      <c r="EC43" s="200"/>
      <c r="ED43" s="200"/>
      <c r="EE43" s="200"/>
      <c r="EF43" s="200"/>
      <c r="EG43" s="200"/>
      <c r="EH43" s="200"/>
      <c r="EI43" s="200"/>
      <c r="EJ43" s="200"/>
      <c r="EK43" s="200"/>
      <c r="EL43" s="200"/>
      <c r="EM43" s="200"/>
      <c r="EN43" s="200"/>
      <c r="EO43" s="200"/>
      <c r="EP43" s="200"/>
      <c r="EQ43" s="200"/>
      <c r="ER43" s="200"/>
      <c r="ES43" s="200"/>
      <c r="ET43" s="200"/>
      <c r="EU43" s="200"/>
      <c r="EV43" s="200"/>
      <c r="EW43" s="200"/>
      <c r="EX43" s="200"/>
      <c r="EY43" s="200"/>
      <c r="EZ43" s="200"/>
      <c r="FA43" s="200"/>
      <c r="FB43" s="200"/>
      <c r="FC43" s="200"/>
      <c r="FD43" s="200"/>
      <c r="FE43" s="200"/>
      <c r="FF43" s="200"/>
      <c r="FG43" s="200"/>
      <c r="FH43" s="200"/>
      <c r="FI43" s="200"/>
      <c r="FJ43" s="200"/>
      <c r="FK43" s="200"/>
      <c r="FL43" s="200"/>
      <c r="FM43" s="200"/>
      <c r="FN43" s="200"/>
      <c r="FO43" s="200"/>
      <c r="FP43" s="200"/>
      <c r="FQ43" s="200"/>
      <c r="FR43" s="200"/>
      <c r="FS43" s="200"/>
      <c r="FT43" s="200"/>
      <c r="FU43" s="200"/>
      <c r="FV43" s="200"/>
      <c r="FW43" s="200"/>
      <c r="FX43" s="200"/>
      <c r="FY43" s="200"/>
      <c r="FZ43" s="200"/>
      <c r="GA43" s="200"/>
      <c r="GB43" s="200"/>
      <c r="GC43" s="200"/>
      <c r="GD43" s="200"/>
      <c r="GE43" s="200"/>
      <c r="GF43" s="200"/>
      <c r="GG43" s="200"/>
      <c r="GH43" s="200"/>
      <c r="GI43" s="200"/>
      <c r="GJ43" s="200"/>
      <c r="GK43" s="200"/>
      <c r="GL43" s="200"/>
      <c r="GM43" s="200"/>
      <c r="GN43" s="200"/>
      <c r="GO43" s="200"/>
      <c r="GP43" s="200"/>
      <c r="GQ43" s="200"/>
      <c r="GR43" s="200"/>
      <c r="GS43" s="200"/>
      <c r="GT43" s="200"/>
      <c r="GU43" s="200"/>
      <c r="GV43" s="200"/>
      <c r="GW43" s="200"/>
      <c r="GX43" s="200"/>
      <c r="GY43" s="200"/>
      <c r="GZ43" s="200"/>
      <c r="HA43" s="200"/>
      <c r="HB43" s="200"/>
      <c r="HC43" s="200"/>
      <c r="HD43" s="200"/>
      <c r="HE43" s="200"/>
      <c r="HF43" s="200"/>
      <c r="HG43" s="200"/>
      <c r="HH43" s="200"/>
      <c r="HI43" s="200"/>
      <c r="HJ43" s="200"/>
      <c r="HK43" s="200"/>
      <c r="HL43" s="200"/>
      <c r="HM43" s="200"/>
      <c r="HN43" s="200"/>
      <c r="HO43" s="200"/>
      <c r="HP43" s="200"/>
      <c r="HQ43" s="200"/>
      <c r="HR43" s="200"/>
      <c r="HS43" s="200"/>
      <c r="HT43" s="200"/>
      <c r="HU43" s="106"/>
      <c r="HV43" s="106"/>
      <c r="HW43" s="106"/>
      <c r="HX43" s="106"/>
      <c r="HY43" s="106"/>
      <c r="HZ43" s="106"/>
      <c r="IA43" s="106"/>
      <c r="IB43" s="106"/>
      <c r="IC43" s="106"/>
      <c r="ID43" s="106"/>
      <c r="IE43" s="106"/>
      <c r="IF43" s="106"/>
      <c r="IG43" s="106"/>
      <c r="IH43" s="106"/>
      <c r="II43" s="106"/>
      <c r="IJ43" s="106"/>
      <c r="IK43" s="106"/>
      <c r="IL43" s="106"/>
      <c r="IM43" s="106"/>
      <c r="IN43" s="106"/>
    </row>
    <row r="44" s="99" customFormat="1" ht="45" customHeight="1" spans="1:248">
      <c r="A44" s="140" t="s">
        <v>73</v>
      </c>
      <c r="B44" s="136"/>
      <c r="C44" s="136"/>
      <c r="D44" s="136"/>
      <c r="E44" s="136"/>
      <c r="F44" s="136"/>
      <c r="G44" s="136"/>
      <c r="H44" s="136"/>
      <c r="I44" s="136"/>
      <c r="J44" s="136"/>
      <c r="K44" s="174">
        <f t="shared" si="3"/>
        <v>0</v>
      </c>
      <c r="L44" s="179"/>
      <c r="M44" s="180"/>
      <c r="N44" s="181"/>
      <c r="O44" s="182" t="s">
        <v>28</v>
      </c>
      <c r="P44" s="182"/>
      <c r="Q44" s="182"/>
      <c r="R44" s="130"/>
      <c r="S44" s="183"/>
      <c r="T44" s="200"/>
      <c r="U44" s="200"/>
      <c r="V44" s="200"/>
      <c r="W44" s="200"/>
      <c r="X44" s="200"/>
      <c r="Y44" s="200"/>
      <c r="Z44" s="200"/>
      <c r="AA44" s="200"/>
      <c r="AB44" s="200"/>
      <c r="AC44" s="200"/>
      <c r="AD44" s="200"/>
      <c r="AE44" s="200"/>
      <c r="AF44" s="200"/>
      <c r="AG44" s="200"/>
      <c r="AH44" s="200"/>
      <c r="AI44" s="200"/>
      <c r="AJ44" s="200"/>
      <c r="AK44" s="200"/>
      <c r="AL44" s="200"/>
      <c r="AM44" s="200"/>
      <c r="AN44" s="200"/>
      <c r="AO44" s="200"/>
      <c r="AP44" s="200"/>
      <c r="AQ44" s="200"/>
      <c r="AR44" s="200"/>
      <c r="AS44" s="200"/>
      <c r="AT44" s="200"/>
      <c r="AU44" s="200"/>
      <c r="AV44" s="200"/>
      <c r="AW44" s="200"/>
      <c r="AX44" s="200"/>
      <c r="AY44" s="200"/>
      <c r="AZ44" s="200"/>
      <c r="BA44" s="200"/>
      <c r="BB44" s="200"/>
      <c r="BC44" s="200"/>
      <c r="BD44" s="200"/>
      <c r="BE44" s="200"/>
      <c r="BF44" s="200"/>
      <c r="BG44" s="200"/>
      <c r="BH44" s="200"/>
      <c r="BI44" s="200"/>
      <c r="BJ44" s="200"/>
      <c r="BK44" s="200"/>
      <c r="BL44" s="200"/>
      <c r="BM44" s="200"/>
      <c r="BN44" s="200"/>
      <c r="BO44" s="200"/>
      <c r="BP44" s="200"/>
      <c r="BQ44" s="200"/>
      <c r="BR44" s="200"/>
      <c r="BS44" s="200"/>
      <c r="BT44" s="200"/>
      <c r="BU44" s="200"/>
      <c r="BV44" s="200"/>
      <c r="BW44" s="200"/>
      <c r="BX44" s="200"/>
      <c r="BY44" s="200"/>
      <c r="BZ44" s="200"/>
      <c r="CA44" s="200"/>
      <c r="CB44" s="200"/>
      <c r="CC44" s="200"/>
      <c r="CD44" s="200"/>
      <c r="CE44" s="200"/>
      <c r="CF44" s="200"/>
      <c r="CG44" s="200"/>
      <c r="CH44" s="200"/>
      <c r="CI44" s="200"/>
      <c r="CJ44" s="200"/>
      <c r="CK44" s="200"/>
      <c r="CL44" s="200"/>
      <c r="CM44" s="200"/>
      <c r="CN44" s="200"/>
      <c r="CO44" s="200"/>
      <c r="CP44" s="200"/>
      <c r="CQ44" s="200"/>
      <c r="CR44" s="200"/>
      <c r="CS44" s="200"/>
      <c r="CT44" s="200"/>
      <c r="CU44" s="200"/>
      <c r="CV44" s="200"/>
      <c r="CW44" s="200"/>
      <c r="CX44" s="200"/>
      <c r="CY44" s="200"/>
      <c r="CZ44" s="200"/>
      <c r="DA44" s="200"/>
      <c r="DB44" s="200"/>
      <c r="DC44" s="200"/>
      <c r="DD44" s="200"/>
      <c r="DE44" s="200"/>
      <c r="DF44" s="200"/>
      <c r="DG44" s="200"/>
      <c r="DH44" s="200"/>
      <c r="DI44" s="200"/>
      <c r="DJ44" s="200"/>
      <c r="DK44" s="200"/>
      <c r="DL44" s="200"/>
      <c r="DM44" s="200"/>
      <c r="DN44" s="200"/>
      <c r="DO44" s="200"/>
      <c r="DP44" s="200"/>
      <c r="DQ44" s="200"/>
      <c r="DR44" s="200"/>
      <c r="DS44" s="200"/>
      <c r="DT44" s="200"/>
      <c r="DU44" s="200"/>
      <c r="DV44" s="200"/>
      <c r="DW44" s="200"/>
      <c r="DX44" s="200"/>
      <c r="DY44" s="200"/>
      <c r="DZ44" s="200"/>
      <c r="EA44" s="200"/>
      <c r="EB44" s="200"/>
      <c r="EC44" s="200"/>
      <c r="ED44" s="200"/>
      <c r="EE44" s="200"/>
      <c r="EF44" s="200"/>
      <c r="EG44" s="200"/>
      <c r="EH44" s="200"/>
      <c r="EI44" s="200"/>
      <c r="EJ44" s="200"/>
      <c r="EK44" s="200"/>
      <c r="EL44" s="200"/>
      <c r="EM44" s="200"/>
      <c r="EN44" s="200"/>
      <c r="EO44" s="200"/>
      <c r="EP44" s="200"/>
      <c r="EQ44" s="200"/>
      <c r="ER44" s="200"/>
      <c r="ES44" s="200"/>
      <c r="ET44" s="200"/>
      <c r="EU44" s="200"/>
      <c r="EV44" s="200"/>
      <c r="EW44" s="200"/>
      <c r="EX44" s="200"/>
      <c r="EY44" s="200"/>
      <c r="EZ44" s="200"/>
      <c r="FA44" s="200"/>
      <c r="FB44" s="200"/>
      <c r="FC44" s="200"/>
      <c r="FD44" s="200"/>
      <c r="FE44" s="200"/>
      <c r="FF44" s="200"/>
      <c r="FG44" s="200"/>
      <c r="FH44" s="200"/>
      <c r="FI44" s="200"/>
      <c r="FJ44" s="200"/>
      <c r="FK44" s="200"/>
      <c r="FL44" s="200"/>
      <c r="FM44" s="200"/>
      <c r="FN44" s="200"/>
      <c r="FO44" s="200"/>
      <c r="FP44" s="200"/>
      <c r="FQ44" s="200"/>
      <c r="FR44" s="200"/>
      <c r="FS44" s="200"/>
      <c r="FT44" s="200"/>
      <c r="FU44" s="200"/>
      <c r="FV44" s="200"/>
      <c r="FW44" s="200"/>
      <c r="FX44" s="200"/>
      <c r="FY44" s="200"/>
      <c r="FZ44" s="200"/>
      <c r="GA44" s="200"/>
      <c r="GB44" s="200"/>
      <c r="GC44" s="200"/>
      <c r="GD44" s="200"/>
      <c r="GE44" s="200"/>
      <c r="GF44" s="200"/>
      <c r="GG44" s="200"/>
      <c r="GH44" s="200"/>
      <c r="GI44" s="200"/>
      <c r="GJ44" s="200"/>
      <c r="GK44" s="200"/>
      <c r="GL44" s="200"/>
      <c r="GM44" s="200"/>
      <c r="GN44" s="200"/>
      <c r="GO44" s="200"/>
      <c r="GP44" s="200"/>
      <c r="GQ44" s="200"/>
      <c r="GR44" s="200"/>
      <c r="GS44" s="200"/>
      <c r="GT44" s="200"/>
      <c r="GU44" s="200"/>
      <c r="GV44" s="200"/>
      <c r="GW44" s="200"/>
      <c r="GX44" s="200"/>
      <c r="GY44" s="200"/>
      <c r="GZ44" s="200"/>
      <c r="HA44" s="200"/>
      <c r="HB44" s="200"/>
      <c r="HC44" s="200"/>
      <c r="HD44" s="200"/>
      <c r="HE44" s="200"/>
      <c r="HF44" s="200"/>
      <c r="HG44" s="200"/>
      <c r="HH44" s="200"/>
      <c r="HI44" s="200"/>
      <c r="HJ44" s="200"/>
      <c r="HK44" s="200"/>
      <c r="HL44" s="200"/>
      <c r="HM44" s="200"/>
      <c r="HN44" s="200"/>
      <c r="HO44" s="200"/>
      <c r="HP44" s="200"/>
      <c r="HQ44" s="200"/>
      <c r="HR44" s="200"/>
      <c r="HS44" s="200"/>
      <c r="HT44" s="200"/>
      <c r="HU44" s="106"/>
      <c r="HV44" s="106"/>
      <c r="HW44" s="106"/>
      <c r="HX44" s="106"/>
      <c r="HY44" s="106"/>
      <c r="HZ44" s="106"/>
      <c r="IA44" s="106"/>
      <c r="IB44" s="106"/>
      <c r="IC44" s="106"/>
      <c r="ID44" s="106"/>
      <c r="IE44" s="106"/>
      <c r="IF44" s="106"/>
      <c r="IG44" s="106"/>
      <c r="IH44" s="106"/>
      <c r="II44" s="106"/>
      <c r="IJ44" s="106"/>
      <c r="IK44" s="106"/>
      <c r="IL44" s="106"/>
      <c r="IM44" s="106"/>
      <c r="IN44" s="106"/>
    </row>
    <row r="45" s="99" customFormat="1" ht="45" customHeight="1" spans="1:248">
      <c r="A45" s="140" t="s">
        <v>74</v>
      </c>
      <c r="B45" s="136" t="s">
        <v>36</v>
      </c>
      <c r="C45" s="136" t="s">
        <v>71</v>
      </c>
      <c r="D45" s="136">
        <f t="shared" si="4"/>
        <v>17188</v>
      </c>
      <c r="E45" s="136"/>
      <c r="F45" s="136">
        <v>9430</v>
      </c>
      <c r="G45" s="136">
        <v>7758</v>
      </c>
      <c r="H45" s="136" t="s">
        <v>75</v>
      </c>
      <c r="I45" s="136"/>
      <c r="J45" s="136"/>
      <c r="K45" s="174">
        <f t="shared" si="3"/>
        <v>1219.88</v>
      </c>
      <c r="L45" s="179"/>
      <c r="M45" s="180">
        <v>754.4</v>
      </c>
      <c r="N45" s="181">
        <v>465.48</v>
      </c>
      <c r="O45" s="182" t="s">
        <v>28</v>
      </c>
      <c r="P45" s="182"/>
      <c r="Q45" s="182"/>
      <c r="R45" s="130" t="s">
        <v>25</v>
      </c>
      <c r="S45" s="183"/>
      <c r="T45" s="200"/>
      <c r="U45" s="200"/>
      <c r="V45" s="200"/>
      <c r="W45" s="200"/>
      <c r="X45" s="200"/>
      <c r="Y45" s="200"/>
      <c r="Z45" s="200"/>
      <c r="AA45" s="200"/>
      <c r="AB45" s="200"/>
      <c r="AC45" s="200"/>
      <c r="AD45" s="200"/>
      <c r="AE45" s="200"/>
      <c r="AF45" s="200"/>
      <c r="AG45" s="200"/>
      <c r="AH45" s="200"/>
      <c r="AI45" s="200"/>
      <c r="AJ45" s="200"/>
      <c r="AK45" s="200"/>
      <c r="AL45" s="200"/>
      <c r="AM45" s="200"/>
      <c r="AN45" s="200"/>
      <c r="AO45" s="200"/>
      <c r="AP45" s="200"/>
      <c r="AQ45" s="200"/>
      <c r="AR45" s="200"/>
      <c r="AS45" s="200"/>
      <c r="AT45" s="200"/>
      <c r="AU45" s="200"/>
      <c r="AV45" s="200"/>
      <c r="AW45" s="200"/>
      <c r="AX45" s="200"/>
      <c r="AY45" s="200"/>
      <c r="AZ45" s="200"/>
      <c r="BA45" s="200"/>
      <c r="BB45" s="200"/>
      <c r="BC45" s="200"/>
      <c r="BD45" s="200"/>
      <c r="BE45" s="200"/>
      <c r="BF45" s="200"/>
      <c r="BG45" s="200"/>
      <c r="BH45" s="200"/>
      <c r="BI45" s="200"/>
      <c r="BJ45" s="200"/>
      <c r="BK45" s="200"/>
      <c r="BL45" s="200"/>
      <c r="BM45" s="200"/>
      <c r="BN45" s="200"/>
      <c r="BO45" s="200"/>
      <c r="BP45" s="200"/>
      <c r="BQ45" s="200"/>
      <c r="BR45" s="200"/>
      <c r="BS45" s="200"/>
      <c r="BT45" s="200"/>
      <c r="BU45" s="200"/>
      <c r="BV45" s="200"/>
      <c r="BW45" s="200"/>
      <c r="BX45" s="200"/>
      <c r="BY45" s="200"/>
      <c r="BZ45" s="200"/>
      <c r="CA45" s="200"/>
      <c r="CB45" s="200"/>
      <c r="CC45" s="200"/>
      <c r="CD45" s="200"/>
      <c r="CE45" s="200"/>
      <c r="CF45" s="200"/>
      <c r="CG45" s="200"/>
      <c r="CH45" s="200"/>
      <c r="CI45" s="200"/>
      <c r="CJ45" s="200"/>
      <c r="CK45" s="200"/>
      <c r="CL45" s="200"/>
      <c r="CM45" s="200"/>
      <c r="CN45" s="200"/>
      <c r="CO45" s="200"/>
      <c r="CP45" s="200"/>
      <c r="CQ45" s="200"/>
      <c r="CR45" s="200"/>
      <c r="CS45" s="200"/>
      <c r="CT45" s="200"/>
      <c r="CU45" s="200"/>
      <c r="CV45" s="200"/>
      <c r="CW45" s="200"/>
      <c r="CX45" s="200"/>
      <c r="CY45" s="200"/>
      <c r="CZ45" s="200"/>
      <c r="DA45" s="200"/>
      <c r="DB45" s="200"/>
      <c r="DC45" s="200"/>
      <c r="DD45" s="200"/>
      <c r="DE45" s="200"/>
      <c r="DF45" s="200"/>
      <c r="DG45" s="200"/>
      <c r="DH45" s="200"/>
      <c r="DI45" s="200"/>
      <c r="DJ45" s="200"/>
      <c r="DK45" s="200"/>
      <c r="DL45" s="200"/>
      <c r="DM45" s="200"/>
      <c r="DN45" s="200"/>
      <c r="DO45" s="200"/>
      <c r="DP45" s="200"/>
      <c r="DQ45" s="200"/>
      <c r="DR45" s="200"/>
      <c r="DS45" s="200"/>
      <c r="DT45" s="200"/>
      <c r="DU45" s="200"/>
      <c r="DV45" s="200"/>
      <c r="DW45" s="200"/>
      <c r="DX45" s="200"/>
      <c r="DY45" s="200"/>
      <c r="DZ45" s="200"/>
      <c r="EA45" s="200"/>
      <c r="EB45" s="200"/>
      <c r="EC45" s="200"/>
      <c r="ED45" s="200"/>
      <c r="EE45" s="200"/>
      <c r="EF45" s="200"/>
      <c r="EG45" s="200"/>
      <c r="EH45" s="200"/>
      <c r="EI45" s="200"/>
      <c r="EJ45" s="200"/>
      <c r="EK45" s="200"/>
      <c r="EL45" s="200"/>
      <c r="EM45" s="200"/>
      <c r="EN45" s="200"/>
      <c r="EO45" s="200"/>
      <c r="EP45" s="200"/>
      <c r="EQ45" s="200"/>
      <c r="ER45" s="200"/>
      <c r="ES45" s="200"/>
      <c r="ET45" s="200"/>
      <c r="EU45" s="200"/>
      <c r="EV45" s="200"/>
      <c r="EW45" s="200"/>
      <c r="EX45" s="200"/>
      <c r="EY45" s="200"/>
      <c r="EZ45" s="200"/>
      <c r="FA45" s="200"/>
      <c r="FB45" s="200"/>
      <c r="FC45" s="200"/>
      <c r="FD45" s="200"/>
      <c r="FE45" s="200"/>
      <c r="FF45" s="200"/>
      <c r="FG45" s="200"/>
      <c r="FH45" s="200"/>
      <c r="FI45" s="200"/>
      <c r="FJ45" s="200"/>
      <c r="FK45" s="200"/>
      <c r="FL45" s="200"/>
      <c r="FM45" s="200"/>
      <c r="FN45" s="200"/>
      <c r="FO45" s="200"/>
      <c r="FP45" s="200"/>
      <c r="FQ45" s="200"/>
      <c r="FR45" s="200"/>
      <c r="FS45" s="200"/>
      <c r="FT45" s="200"/>
      <c r="FU45" s="200"/>
      <c r="FV45" s="200"/>
      <c r="FW45" s="200"/>
      <c r="FX45" s="200"/>
      <c r="FY45" s="200"/>
      <c r="FZ45" s="200"/>
      <c r="GA45" s="200"/>
      <c r="GB45" s="200"/>
      <c r="GC45" s="200"/>
      <c r="GD45" s="200"/>
      <c r="GE45" s="200"/>
      <c r="GF45" s="200"/>
      <c r="GG45" s="200"/>
      <c r="GH45" s="200"/>
      <c r="GI45" s="200"/>
      <c r="GJ45" s="200"/>
      <c r="GK45" s="200"/>
      <c r="GL45" s="200"/>
      <c r="GM45" s="200"/>
      <c r="GN45" s="200"/>
      <c r="GO45" s="200"/>
      <c r="GP45" s="200"/>
      <c r="GQ45" s="200"/>
      <c r="GR45" s="200"/>
      <c r="GS45" s="200"/>
      <c r="GT45" s="200"/>
      <c r="GU45" s="200"/>
      <c r="GV45" s="200"/>
      <c r="GW45" s="200"/>
      <c r="GX45" s="200"/>
      <c r="GY45" s="200"/>
      <c r="GZ45" s="200"/>
      <c r="HA45" s="200"/>
      <c r="HB45" s="200"/>
      <c r="HC45" s="200"/>
      <c r="HD45" s="200"/>
      <c r="HE45" s="200"/>
      <c r="HF45" s="200"/>
      <c r="HG45" s="200"/>
      <c r="HH45" s="200"/>
      <c r="HI45" s="200"/>
      <c r="HJ45" s="200"/>
      <c r="HK45" s="200"/>
      <c r="HL45" s="200"/>
      <c r="HM45" s="200"/>
      <c r="HN45" s="200"/>
      <c r="HO45" s="200"/>
      <c r="HP45" s="200"/>
      <c r="HQ45" s="200"/>
      <c r="HR45" s="200"/>
      <c r="HS45" s="200"/>
      <c r="HT45" s="200"/>
      <c r="HU45" s="106"/>
      <c r="HV45" s="106"/>
      <c r="HW45" s="106"/>
      <c r="HX45" s="106"/>
      <c r="HY45" s="106"/>
      <c r="HZ45" s="106"/>
      <c r="IA45" s="106"/>
      <c r="IB45" s="106"/>
      <c r="IC45" s="106"/>
      <c r="ID45" s="106"/>
      <c r="IE45" s="106"/>
      <c r="IF45" s="106"/>
      <c r="IG45" s="106"/>
      <c r="IH45" s="106"/>
      <c r="II45" s="106"/>
      <c r="IJ45" s="106"/>
      <c r="IK45" s="106"/>
      <c r="IL45" s="106"/>
      <c r="IM45" s="106"/>
      <c r="IN45" s="106"/>
    </row>
    <row r="46" s="99" customFormat="1" ht="45" customHeight="1" spans="1:248">
      <c r="A46" s="140" t="s">
        <v>277</v>
      </c>
      <c r="B46" s="136" t="s">
        <v>36</v>
      </c>
      <c r="C46" s="136" t="s">
        <v>77</v>
      </c>
      <c r="D46" s="136">
        <f t="shared" si="4"/>
        <v>133876</v>
      </c>
      <c r="E46" s="136"/>
      <c r="F46" s="136">
        <v>57216</v>
      </c>
      <c r="G46" s="136">
        <v>76660</v>
      </c>
      <c r="H46" s="136" t="s">
        <v>78</v>
      </c>
      <c r="I46" s="136"/>
      <c r="J46" s="136"/>
      <c r="K46" s="174">
        <f t="shared" si="3"/>
        <v>296.36</v>
      </c>
      <c r="L46" s="179"/>
      <c r="M46" s="180">
        <v>143.04</v>
      </c>
      <c r="N46" s="181">
        <v>153.32</v>
      </c>
      <c r="O46" s="182" t="s">
        <v>28</v>
      </c>
      <c r="P46" s="182"/>
      <c r="Q46" s="182"/>
      <c r="R46" s="130" t="s">
        <v>25</v>
      </c>
      <c r="S46" s="183"/>
      <c r="T46" s="200"/>
      <c r="U46" s="200"/>
      <c r="V46" s="200"/>
      <c r="W46" s="200"/>
      <c r="X46" s="200"/>
      <c r="Y46" s="200"/>
      <c r="Z46" s="200"/>
      <c r="AA46" s="200"/>
      <c r="AB46" s="200"/>
      <c r="AC46" s="200"/>
      <c r="AD46" s="200"/>
      <c r="AE46" s="200"/>
      <c r="AF46" s="200"/>
      <c r="AG46" s="200"/>
      <c r="AH46" s="200"/>
      <c r="AI46" s="200"/>
      <c r="AJ46" s="200"/>
      <c r="AK46" s="200"/>
      <c r="AL46" s="200"/>
      <c r="AM46" s="200"/>
      <c r="AN46" s="200"/>
      <c r="AO46" s="200"/>
      <c r="AP46" s="200"/>
      <c r="AQ46" s="200"/>
      <c r="AR46" s="200"/>
      <c r="AS46" s="200"/>
      <c r="AT46" s="200"/>
      <c r="AU46" s="200"/>
      <c r="AV46" s="200"/>
      <c r="AW46" s="200"/>
      <c r="AX46" s="200"/>
      <c r="AY46" s="200"/>
      <c r="AZ46" s="200"/>
      <c r="BA46" s="200"/>
      <c r="BB46" s="200"/>
      <c r="BC46" s="200"/>
      <c r="BD46" s="200"/>
      <c r="BE46" s="200"/>
      <c r="BF46" s="200"/>
      <c r="BG46" s="200"/>
      <c r="BH46" s="200"/>
      <c r="BI46" s="200"/>
      <c r="BJ46" s="200"/>
      <c r="BK46" s="200"/>
      <c r="BL46" s="200"/>
      <c r="BM46" s="200"/>
      <c r="BN46" s="200"/>
      <c r="BO46" s="200"/>
      <c r="BP46" s="200"/>
      <c r="BQ46" s="200"/>
      <c r="BR46" s="200"/>
      <c r="BS46" s="200"/>
      <c r="BT46" s="200"/>
      <c r="BU46" s="200"/>
      <c r="BV46" s="200"/>
      <c r="BW46" s="200"/>
      <c r="BX46" s="200"/>
      <c r="BY46" s="200"/>
      <c r="BZ46" s="200"/>
      <c r="CA46" s="200"/>
      <c r="CB46" s="200"/>
      <c r="CC46" s="200"/>
      <c r="CD46" s="200"/>
      <c r="CE46" s="200"/>
      <c r="CF46" s="200"/>
      <c r="CG46" s="200"/>
      <c r="CH46" s="200"/>
      <c r="CI46" s="200"/>
      <c r="CJ46" s="200"/>
      <c r="CK46" s="200"/>
      <c r="CL46" s="200"/>
      <c r="CM46" s="200"/>
      <c r="CN46" s="200"/>
      <c r="CO46" s="200"/>
      <c r="CP46" s="200"/>
      <c r="CQ46" s="200"/>
      <c r="CR46" s="200"/>
      <c r="CS46" s="200"/>
      <c r="CT46" s="200"/>
      <c r="CU46" s="200"/>
      <c r="CV46" s="200"/>
      <c r="CW46" s="200"/>
      <c r="CX46" s="200"/>
      <c r="CY46" s="200"/>
      <c r="CZ46" s="200"/>
      <c r="DA46" s="200"/>
      <c r="DB46" s="200"/>
      <c r="DC46" s="200"/>
      <c r="DD46" s="200"/>
      <c r="DE46" s="200"/>
      <c r="DF46" s="200"/>
      <c r="DG46" s="200"/>
      <c r="DH46" s="200"/>
      <c r="DI46" s="200"/>
      <c r="DJ46" s="200"/>
      <c r="DK46" s="200"/>
      <c r="DL46" s="200"/>
      <c r="DM46" s="200"/>
      <c r="DN46" s="200"/>
      <c r="DO46" s="200"/>
      <c r="DP46" s="200"/>
      <c r="DQ46" s="200"/>
      <c r="DR46" s="200"/>
      <c r="DS46" s="200"/>
      <c r="DT46" s="200"/>
      <c r="DU46" s="200"/>
      <c r="DV46" s="200"/>
      <c r="DW46" s="200"/>
      <c r="DX46" s="200"/>
      <c r="DY46" s="200"/>
      <c r="DZ46" s="200"/>
      <c r="EA46" s="200"/>
      <c r="EB46" s="200"/>
      <c r="EC46" s="200"/>
      <c r="ED46" s="200"/>
      <c r="EE46" s="200"/>
      <c r="EF46" s="200"/>
      <c r="EG46" s="200"/>
      <c r="EH46" s="200"/>
      <c r="EI46" s="200"/>
      <c r="EJ46" s="200"/>
      <c r="EK46" s="200"/>
      <c r="EL46" s="200"/>
      <c r="EM46" s="200"/>
      <c r="EN46" s="200"/>
      <c r="EO46" s="200"/>
      <c r="EP46" s="200"/>
      <c r="EQ46" s="200"/>
      <c r="ER46" s="200"/>
      <c r="ES46" s="200"/>
      <c r="ET46" s="200"/>
      <c r="EU46" s="200"/>
      <c r="EV46" s="200"/>
      <c r="EW46" s="200"/>
      <c r="EX46" s="200"/>
      <c r="EY46" s="200"/>
      <c r="EZ46" s="200"/>
      <c r="FA46" s="200"/>
      <c r="FB46" s="200"/>
      <c r="FC46" s="200"/>
      <c r="FD46" s="200"/>
      <c r="FE46" s="200"/>
      <c r="FF46" s="200"/>
      <c r="FG46" s="200"/>
      <c r="FH46" s="200"/>
      <c r="FI46" s="200"/>
      <c r="FJ46" s="200"/>
      <c r="FK46" s="200"/>
      <c r="FL46" s="200"/>
      <c r="FM46" s="200"/>
      <c r="FN46" s="200"/>
      <c r="FO46" s="200"/>
      <c r="FP46" s="200"/>
      <c r="FQ46" s="200"/>
      <c r="FR46" s="200"/>
      <c r="FS46" s="200"/>
      <c r="FT46" s="200"/>
      <c r="FU46" s="200"/>
      <c r="FV46" s="200"/>
      <c r="FW46" s="200"/>
      <c r="FX46" s="200"/>
      <c r="FY46" s="200"/>
      <c r="FZ46" s="200"/>
      <c r="GA46" s="200"/>
      <c r="GB46" s="200"/>
      <c r="GC46" s="200"/>
      <c r="GD46" s="200"/>
      <c r="GE46" s="200"/>
      <c r="GF46" s="200"/>
      <c r="GG46" s="200"/>
      <c r="GH46" s="200"/>
      <c r="GI46" s="200"/>
      <c r="GJ46" s="200"/>
      <c r="GK46" s="200"/>
      <c r="GL46" s="200"/>
      <c r="GM46" s="200"/>
      <c r="GN46" s="200"/>
      <c r="GO46" s="200"/>
      <c r="GP46" s="200"/>
      <c r="GQ46" s="200"/>
      <c r="GR46" s="200"/>
      <c r="GS46" s="200"/>
      <c r="GT46" s="200"/>
      <c r="GU46" s="200"/>
      <c r="GV46" s="200"/>
      <c r="GW46" s="200"/>
      <c r="GX46" s="200"/>
      <c r="GY46" s="200"/>
      <c r="GZ46" s="200"/>
      <c r="HA46" s="200"/>
      <c r="HB46" s="200"/>
      <c r="HC46" s="200"/>
      <c r="HD46" s="200"/>
      <c r="HE46" s="200"/>
      <c r="HF46" s="200"/>
      <c r="HG46" s="200"/>
      <c r="HH46" s="200"/>
      <c r="HI46" s="200"/>
      <c r="HJ46" s="200"/>
      <c r="HK46" s="200"/>
      <c r="HL46" s="200"/>
      <c r="HM46" s="200"/>
      <c r="HN46" s="200"/>
      <c r="HO46" s="200"/>
      <c r="HP46" s="200"/>
      <c r="HQ46" s="200"/>
      <c r="HR46" s="200"/>
      <c r="HS46" s="200"/>
      <c r="HT46" s="200"/>
      <c r="HU46" s="106"/>
      <c r="HV46" s="106"/>
      <c r="HW46" s="106"/>
      <c r="HX46" s="106"/>
      <c r="HY46" s="106"/>
      <c r="HZ46" s="106"/>
      <c r="IA46" s="106"/>
      <c r="IB46" s="106"/>
      <c r="IC46" s="106"/>
      <c r="ID46" s="106"/>
      <c r="IE46" s="106"/>
      <c r="IF46" s="106"/>
      <c r="IG46" s="106"/>
      <c r="IH46" s="106"/>
      <c r="II46" s="106"/>
      <c r="IJ46" s="106"/>
      <c r="IK46" s="106"/>
      <c r="IL46" s="106"/>
      <c r="IM46" s="106"/>
      <c r="IN46" s="106"/>
    </row>
    <row r="47" s="99" customFormat="1" ht="45" customHeight="1" spans="1:248">
      <c r="A47" s="140" t="s">
        <v>278</v>
      </c>
      <c r="B47" s="136"/>
      <c r="C47" s="136"/>
      <c r="D47" s="136"/>
      <c r="E47" s="136"/>
      <c r="F47" s="136"/>
      <c r="G47" s="136"/>
      <c r="H47" s="136"/>
      <c r="I47" s="136"/>
      <c r="J47" s="136"/>
      <c r="K47" s="174">
        <f t="shared" si="3"/>
        <v>0</v>
      </c>
      <c r="L47" s="179"/>
      <c r="M47" s="180"/>
      <c r="N47" s="181"/>
      <c r="O47" s="182" t="s">
        <v>28</v>
      </c>
      <c r="P47" s="182"/>
      <c r="Q47" s="182"/>
      <c r="R47" s="130"/>
      <c r="S47" s="183"/>
      <c r="T47" s="200"/>
      <c r="U47" s="200"/>
      <c r="V47" s="200"/>
      <c r="W47" s="200"/>
      <c r="X47" s="200"/>
      <c r="Y47" s="200"/>
      <c r="Z47" s="200"/>
      <c r="AA47" s="200"/>
      <c r="AB47" s="200"/>
      <c r="AC47" s="200"/>
      <c r="AD47" s="200"/>
      <c r="AE47" s="200"/>
      <c r="AF47" s="200"/>
      <c r="AG47" s="200"/>
      <c r="AH47" s="200"/>
      <c r="AI47" s="200"/>
      <c r="AJ47" s="200"/>
      <c r="AK47" s="200"/>
      <c r="AL47" s="200"/>
      <c r="AM47" s="200"/>
      <c r="AN47" s="200"/>
      <c r="AO47" s="200"/>
      <c r="AP47" s="200"/>
      <c r="AQ47" s="200"/>
      <c r="AR47" s="200"/>
      <c r="AS47" s="200"/>
      <c r="AT47" s="200"/>
      <c r="AU47" s="200"/>
      <c r="AV47" s="200"/>
      <c r="AW47" s="200"/>
      <c r="AX47" s="200"/>
      <c r="AY47" s="200"/>
      <c r="AZ47" s="200"/>
      <c r="BA47" s="200"/>
      <c r="BB47" s="200"/>
      <c r="BC47" s="200"/>
      <c r="BD47" s="200"/>
      <c r="BE47" s="200"/>
      <c r="BF47" s="200"/>
      <c r="BG47" s="200"/>
      <c r="BH47" s="200"/>
      <c r="BI47" s="200"/>
      <c r="BJ47" s="200"/>
      <c r="BK47" s="200"/>
      <c r="BL47" s="200"/>
      <c r="BM47" s="200"/>
      <c r="BN47" s="200"/>
      <c r="BO47" s="200"/>
      <c r="BP47" s="200"/>
      <c r="BQ47" s="200"/>
      <c r="BR47" s="200"/>
      <c r="BS47" s="200"/>
      <c r="BT47" s="200"/>
      <c r="BU47" s="200"/>
      <c r="BV47" s="200"/>
      <c r="BW47" s="200"/>
      <c r="BX47" s="200"/>
      <c r="BY47" s="200"/>
      <c r="BZ47" s="200"/>
      <c r="CA47" s="200"/>
      <c r="CB47" s="200"/>
      <c r="CC47" s="200"/>
      <c r="CD47" s="200"/>
      <c r="CE47" s="200"/>
      <c r="CF47" s="200"/>
      <c r="CG47" s="200"/>
      <c r="CH47" s="200"/>
      <c r="CI47" s="200"/>
      <c r="CJ47" s="200"/>
      <c r="CK47" s="200"/>
      <c r="CL47" s="200"/>
      <c r="CM47" s="200"/>
      <c r="CN47" s="200"/>
      <c r="CO47" s="200"/>
      <c r="CP47" s="200"/>
      <c r="CQ47" s="200"/>
      <c r="CR47" s="200"/>
      <c r="CS47" s="200"/>
      <c r="CT47" s="200"/>
      <c r="CU47" s="200"/>
      <c r="CV47" s="200"/>
      <c r="CW47" s="200"/>
      <c r="CX47" s="200"/>
      <c r="CY47" s="200"/>
      <c r="CZ47" s="200"/>
      <c r="DA47" s="200"/>
      <c r="DB47" s="200"/>
      <c r="DC47" s="200"/>
      <c r="DD47" s="200"/>
      <c r="DE47" s="200"/>
      <c r="DF47" s="200"/>
      <c r="DG47" s="200"/>
      <c r="DH47" s="200"/>
      <c r="DI47" s="200"/>
      <c r="DJ47" s="200"/>
      <c r="DK47" s="200"/>
      <c r="DL47" s="200"/>
      <c r="DM47" s="200"/>
      <c r="DN47" s="200"/>
      <c r="DO47" s="200"/>
      <c r="DP47" s="200"/>
      <c r="DQ47" s="200"/>
      <c r="DR47" s="200"/>
      <c r="DS47" s="200"/>
      <c r="DT47" s="200"/>
      <c r="DU47" s="200"/>
      <c r="DV47" s="200"/>
      <c r="DW47" s="200"/>
      <c r="DX47" s="200"/>
      <c r="DY47" s="200"/>
      <c r="DZ47" s="200"/>
      <c r="EA47" s="200"/>
      <c r="EB47" s="200"/>
      <c r="EC47" s="200"/>
      <c r="ED47" s="200"/>
      <c r="EE47" s="200"/>
      <c r="EF47" s="200"/>
      <c r="EG47" s="200"/>
      <c r="EH47" s="200"/>
      <c r="EI47" s="200"/>
      <c r="EJ47" s="200"/>
      <c r="EK47" s="200"/>
      <c r="EL47" s="200"/>
      <c r="EM47" s="200"/>
      <c r="EN47" s="200"/>
      <c r="EO47" s="200"/>
      <c r="EP47" s="200"/>
      <c r="EQ47" s="200"/>
      <c r="ER47" s="200"/>
      <c r="ES47" s="200"/>
      <c r="ET47" s="200"/>
      <c r="EU47" s="200"/>
      <c r="EV47" s="200"/>
      <c r="EW47" s="200"/>
      <c r="EX47" s="200"/>
      <c r="EY47" s="200"/>
      <c r="EZ47" s="200"/>
      <c r="FA47" s="200"/>
      <c r="FB47" s="200"/>
      <c r="FC47" s="200"/>
      <c r="FD47" s="200"/>
      <c r="FE47" s="200"/>
      <c r="FF47" s="200"/>
      <c r="FG47" s="200"/>
      <c r="FH47" s="200"/>
      <c r="FI47" s="200"/>
      <c r="FJ47" s="200"/>
      <c r="FK47" s="200"/>
      <c r="FL47" s="200"/>
      <c r="FM47" s="200"/>
      <c r="FN47" s="200"/>
      <c r="FO47" s="200"/>
      <c r="FP47" s="200"/>
      <c r="FQ47" s="200"/>
      <c r="FR47" s="200"/>
      <c r="FS47" s="200"/>
      <c r="FT47" s="200"/>
      <c r="FU47" s="200"/>
      <c r="FV47" s="200"/>
      <c r="FW47" s="200"/>
      <c r="FX47" s="200"/>
      <c r="FY47" s="200"/>
      <c r="FZ47" s="200"/>
      <c r="GA47" s="200"/>
      <c r="GB47" s="200"/>
      <c r="GC47" s="200"/>
      <c r="GD47" s="200"/>
      <c r="GE47" s="200"/>
      <c r="GF47" s="200"/>
      <c r="GG47" s="200"/>
      <c r="GH47" s="200"/>
      <c r="GI47" s="200"/>
      <c r="GJ47" s="200"/>
      <c r="GK47" s="200"/>
      <c r="GL47" s="200"/>
      <c r="GM47" s="200"/>
      <c r="GN47" s="200"/>
      <c r="GO47" s="200"/>
      <c r="GP47" s="200"/>
      <c r="GQ47" s="200"/>
      <c r="GR47" s="200"/>
      <c r="GS47" s="200"/>
      <c r="GT47" s="200"/>
      <c r="GU47" s="200"/>
      <c r="GV47" s="200"/>
      <c r="GW47" s="200"/>
      <c r="GX47" s="200"/>
      <c r="GY47" s="200"/>
      <c r="GZ47" s="200"/>
      <c r="HA47" s="200"/>
      <c r="HB47" s="200"/>
      <c r="HC47" s="200"/>
      <c r="HD47" s="200"/>
      <c r="HE47" s="200"/>
      <c r="HF47" s="200"/>
      <c r="HG47" s="200"/>
      <c r="HH47" s="200"/>
      <c r="HI47" s="200"/>
      <c r="HJ47" s="200"/>
      <c r="HK47" s="200"/>
      <c r="HL47" s="200"/>
      <c r="HM47" s="200"/>
      <c r="HN47" s="200"/>
      <c r="HO47" s="200"/>
      <c r="HP47" s="200"/>
      <c r="HQ47" s="200"/>
      <c r="HR47" s="200"/>
      <c r="HS47" s="200"/>
      <c r="HT47" s="200"/>
      <c r="HU47" s="106"/>
      <c r="HV47" s="106"/>
      <c r="HW47" s="106"/>
      <c r="HX47" s="106"/>
      <c r="HY47" s="106"/>
      <c r="HZ47" s="106"/>
      <c r="IA47" s="106"/>
      <c r="IB47" s="106"/>
      <c r="IC47" s="106"/>
      <c r="ID47" s="106"/>
      <c r="IE47" s="106"/>
      <c r="IF47" s="106"/>
      <c r="IG47" s="106"/>
      <c r="IH47" s="106"/>
      <c r="II47" s="106"/>
      <c r="IJ47" s="106"/>
      <c r="IK47" s="106"/>
      <c r="IL47" s="106"/>
      <c r="IM47" s="106"/>
      <c r="IN47" s="106"/>
    </row>
    <row r="48" s="99" customFormat="1" ht="45" customHeight="1" spans="1:248">
      <c r="A48" s="140" t="s">
        <v>279</v>
      </c>
      <c r="B48" s="136" t="s">
        <v>36</v>
      </c>
      <c r="C48" s="136" t="s">
        <v>22</v>
      </c>
      <c r="D48" s="136"/>
      <c r="E48" s="136"/>
      <c r="F48" s="136"/>
      <c r="G48" s="136"/>
      <c r="H48" s="136"/>
      <c r="I48" s="136"/>
      <c r="J48" s="136"/>
      <c r="K48" s="174">
        <f t="shared" si="3"/>
        <v>0</v>
      </c>
      <c r="L48" s="179"/>
      <c r="M48" s="180"/>
      <c r="N48" s="181"/>
      <c r="O48" s="182" t="s">
        <v>28</v>
      </c>
      <c r="P48" s="182"/>
      <c r="Q48" s="182"/>
      <c r="R48" s="130"/>
      <c r="S48" s="136"/>
      <c r="T48" s="200"/>
      <c r="U48" s="200"/>
      <c r="V48" s="200"/>
      <c r="W48" s="200"/>
      <c r="X48" s="200"/>
      <c r="Y48" s="200"/>
      <c r="Z48" s="200"/>
      <c r="AA48" s="200"/>
      <c r="AB48" s="200"/>
      <c r="AC48" s="200"/>
      <c r="AD48" s="200"/>
      <c r="AE48" s="200"/>
      <c r="AF48" s="200"/>
      <c r="AG48" s="200"/>
      <c r="AH48" s="200"/>
      <c r="AI48" s="200"/>
      <c r="AJ48" s="200"/>
      <c r="AK48" s="200"/>
      <c r="AL48" s="200"/>
      <c r="AM48" s="200"/>
      <c r="AN48" s="200"/>
      <c r="AO48" s="200"/>
      <c r="AP48" s="200"/>
      <c r="AQ48" s="200"/>
      <c r="AR48" s="200"/>
      <c r="AS48" s="200"/>
      <c r="AT48" s="200"/>
      <c r="AU48" s="200"/>
      <c r="AV48" s="200"/>
      <c r="AW48" s="200"/>
      <c r="AX48" s="200"/>
      <c r="AY48" s="200"/>
      <c r="AZ48" s="200"/>
      <c r="BA48" s="200"/>
      <c r="BB48" s="200"/>
      <c r="BC48" s="200"/>
      <c r="BD48" s="200"/>
      <c r="BE48" s="200"/>
      <c r="BF48" s="200"/>
      <c r="BG48" s="200"/>
      <c r="BH48" s="200"/>
      <c r="BI48" s="200"/>
      <c r="BJ48" s="200"/>
      <c r="BK48" s="200"/>
      <c r="BL48" s="200"/>
      <c r="BM48" s="200"/>
      <c r="BN48" s="200"/>
      <c r="BO48" s="200"/>
      <c r="BP48" s="200"/>
      <c r="BQ48" s="200"/>
      <c r="BR48" s="200"/>
      <c r="BS48" s="200"/>
      <c r="BT48" s="200"/>
      <c r="BU48" s="200"/>
      <c r="BV48" s="200"/>
      <c r="BW48" s="200"/>
      <c r="BX48" s="200"/>
      <c r="BY48" s="200"/>
      <c r="BZ48" s="200"/>
      <c r="CA48" s="200"/>
      <c r="CB48" s="200"/>
      <c r="CC48" s="200"/>
      <c r="CD48" s="200"/>
      <c r="CE48" s="200"/>
      <c r="CF48" s="200"/>
      <c r="CG48" s="200"/>
      <c r="CH48" s="200"/>
      <c r="CI48" s="200"/>
      <c r="CJ48" s="200"/>
      <c r="CK48" s="200"/>
      <c r="CL48" s="200"/>
      <c r="CM48" s="200"/>
      <c r="CN48" s="200"/>
      <c r="CO48" s="200"/>
      <c r="CP48" s="200"/>
      <c r="CQ48" s="200"/>
      <c r="CR48" s="200"/>
      <c r="CS48" s="200"/>
      <c r="CT48" s="200"/>
      <c r="CU48" s="200"/>
      <c r="CV48" s="200"/>
      <c r="CW48" s="200"/>
      <c r="CX48" s="200"/>
      <c r="CY48" s="200"/>
      <c r="CZ48" s="200"/>
      <c r="DA48" s="200"/>
      <c r="DB48" s="200"/>
      <c r="DC48" s="200"/>
      <c r="DD48" s="200"/>
      <c r="DE48" s="200"/>
      <c r="DF48" s="200"/>
      <c r="DG48" s="200"/>
      <c r="DH48" s="200"/>
      <c r="DI48" s="200"/>
      <c r="DJ48" s="200"/>
      <c r="DK48" s="200"/>
      <c r="DL48" s="200"/>
      <c r="DM48" s="200"/>
      <c r="DN48" s="200"/>
      <c r="DO48" s="200"/>
      <c r="DP48" s="200"/>
      <c r="DQ48" s="200"/>
      <c r="DR48" s="200"/>
      <c r="DS48" s="200"/>
      <c r="DT48" s="200"/>
      <c r="DU48" s="200"/>
      <c r="DV48" s="200"/>
      <c r="DW48" s="200"/>
      <c r="DX48" s="200"/>
      <c r="DY48" s="200"/>
      <c r="DZ48" s="200"/>
      <c r="EA48" s="200"/>
      <c r="EB48" s="200"/>
      <c r="EC48" s="200"/>
      <c r="ED48" s="200"/>
      <c r="EE48" s="200"/>
      <c r="EF48" s="200"/>
      <c r="EG48" s="200"/>
      <c r="EH48" s="200"/>
      <c r="EI48" s="200"/>
      <c r="EJ48" s="200"/>
      <c r="EK48" s="200"/>
      <c r="EL48" s="200"/>
      <c r="EM48" s="200"/>
      <c r="EN48" s="200"/>
      <c r="EO48" s="200"/>
      <c r="EP48" s="200"/>
      <c r="EQ48" s="200"/>
      <c r="ER48" s="200"/>
      <c r="ES48" s="200"/>
      <c r="ET48" s="200"/>
      <c r="EU48" s="200"/>
      <c r="EV48" s="200"/>
      <c r="EW48" s="200"/>
      <c r="EX48" s="200"/>
      <c r="EY48" s="200"/>
      <c r="EZ48" s="200"/>
      <c r="FA48" s="200"/>
      <c r="FB48" s="200"/>
      <c r="FC48" s="200"/>
      <c r="FD48" s="200"/>
      <c r="FE48" s="200"/>
      <c r="FF48" s="200"/>
      <c r="FG48" s="200"/>
      <c r="FH48" s="200"/>
      <c r="FI48" s="200"/>
      <c r="FJ48" s="200"/>
      <c r="FK48" s="200"/>
      <c r="FL48" s="200"/>
      <c r="FM48" s="200"/>
      <c r="FN48" s="200"/>
      <c r="FO48" s="200"/>
      <c r="FP48" s="200"/>
      <c r="FQ48" s="200"/>
      <c r="FR48" s="200"/>
      <c r="FS48" s="200"/>
      <c r="FT48" s="200"/>
      <c r="FU48" s="200"/>
      <c r="FV48" s="200"/>
      <c r="FW48" s="200"/>
      <c r="FX48" s="200"/>
      <c r="FY48" s="200"/>
      <c r="FZ48" s="200"/>
      <c r="GA48" s="200"/>
      <c r="GB48" s="200"/>
      <c r="GC48" s="200"/>
      <c r="GD48" s="200"/>
      <c r="GE48" s="200"/>
      <c r="GF48" s="200"/>
      <c r="GG48" s="200"/>
      <c r="GH48" s="200"/>
      <c r="GI48" s="200"/>
      <c r="GJ48" s="200"/>
      <c r="GK48" s="200"/>
      <c r="GL48" s="200"/>
      <c r="GM48" s="200"/>
      <c r="GN48" s="200"/>
      <c r="GO48" s="200"/>
      <c r="GP48" s="200"/>
      <c r="GQ48" s="200"/>
      <c r="GR48" s="200"/>
      <c r="GS48" s="200"/>
      <c r="GT48" s="200"/>
      <c r="GU48" s="200"/>
      <c r="GV48" s="200"/>
      <c r="GW48" s="200"/>
      <c r="GX48" s="200"/>
      <c r="GY48" s="200"/>
      <c r="GZ48" s="200"/>
      <c r="HA48" s="200"/>
      <c r="HB48" s="200"/>
      <c r="HC48" s="200"/>
      <c r="HD48" s="200"/>
      <c r="HE48" s="200"/>
      <c r="HF48" s="200"/>
      <c r="HG48" s="200"/>
      <c r="HH48" s="200"/>
      <c r="HI48" s="200"/>
      <c r="HJ48" s="200"/>
      <c r="HK48" s="200"/>
      <c r="HL48" s="200"/>
      <c r="HM48" s="200"/>
      <c r="HN48" s="200"/>
      <c r="HO48" s="200"/>
      <c r="HP48" s="200"/>
      <c r="HQ48" s="200"/>
      <c r="HR48" s="200"/>
      <c r="HS48" s="200"/>
      <c r="HT48" s="200"/>
      <c r="HU48" s="106"/>
      <c r="HV48" s="106"/>
      <c r="HW48" s="106"/>
      <c r="HX48" s="106"/>
      <c r="HY48" s="106"/>
      <c r="HZ48" s="106"/>
      <c r="IA48" s="106"/>
      <c r="IB48" s="106"/>
      <c r="IC48" s="106"/>
      <c r="ID48" s="106"/>
      <c r="IE48" s="106"/>
      <c r="IF48" s="106"/>
      <c r="IG48" s="106"/>
      <c r="IH48" s="106"/>
      <c r="II48" s="106"/>
      <c r="IJ48" s="106"/>
      <c r="IK48" s="106"/>
      <c r="IL48" s="106"/>
      <c r="IM48" s="106"/>
      <c r="IN48" s="106"/>
    </row>
    <row r="49" s="99" customFormat="1" ht="45" customHeight="1" spans="1:248">
      <c r="A49" s="140" t="s">
        <v>280</v>
      </c>
      <c r="B49" s="136" t="s">
        <v>36</v>
      </c>
      <c r="C49" s="136" t="s">
        <v>82</v>
      </c>
      <c r="D49" s="136">
        <f>E49+F49+G49</f>
        <v>24892</v>
      </c>
      <c r="E49" s="136">
        <v>2000</v>
      </c>
      <c r="F49" s="136">
        <v>15679</v>
      </c>
      <c r="G49" s="136">
        <v>7213</v>
      </c>
      <c r="H49" s="136" t="s">
        <v>83</v>
      </c>
      <c r="I49" s="136"/>
      <c r="J49" s="136"/>
      <c r="K49" s="174">
        <f t="shared" si="3"/>
        <v>1214.6</v>
      </c>
      <c r="L49" s="179">
        <v>70</v>
      </c>
      <c r="M49" s="180">
        <v>783.95</v>
      </c>
      <c r="N49" s="181">
        <v>360.65</v>
      </c>
      <c r="O49" s="182" t="s">
        <v>28</v>
      </c>
      <c r="P49" s="182"/>
      <c r="Q49" s="182"/>
      <c r="R49" s="130" t="s">
        <v>25</v>
      </c>
      <c r="S49" s="183"/>
      <c r="T49" s="200"/>
      <c r="U49" s="200"/>
      <c r="V49" s="200"/>
      <c r="W49" s="200"/>
      <c r="X49" s="200"/>
      <c r="Y49" s="200"/>
      <c r="Z49" s="200"/>
      <c r="AA49" s="200"/>
      <c r="AB49" s="200"/>
      <c r="AC49" s="200"/>
      <c r="AD49" s="200"/>
      <c r="AE49" s="200"/>
      <c r="AF49" s="200"/>
      <c r="AG49" s="200"/>
      <c r="AH49" s="200"/>
      <c r="AI49" s="200"/>
      <c r="AJ49" s="200"/>
      <c r="AK49" s="200"/>
      <c r="AL49" s="200"/>
      <c r="AM49" s="200"/>
      <c r="AN49" s="200"/>
      <c r="AO49" s="200"/>
      <c r="AP49" s="200"/>
      <c r="AQ49" s="200"/>
      <c r="AR49" s="200"/>
      <c r="AS49" s="200"/>
      <c r="AT49" s="200"/>
      <c r="AU49" s="200"/>
      <c r="AV49" s="200"/>
      <c r="AW49" s="200"/>
      <c r="AX49" s="200"/>
      <c r="AY49" s="200"/>
      <c r="AZ49" s="200"/>
      <c r="BA49" s="200"/>
      <c r="BB49" s="200"/>
      <c r="BC49" s="200"/>
      <c r="BD49" s="200"/>
      <c r="BE49" s="200"/>
      <c r="BF49" s="200"/>
      <c r="BG49" s="200"/>
      <c r="BH49" s="200"/>
      <c r="BI49" s="200"/>
      <c r="BJ49" s="200"/>
      <c r="BK49" s="200"/>
      <c r="BL49" s="200"/>
      <c r="BM49" s="200"/>
      <c r="BN49" s="200"/>
      <c r="BO49" s="200"/>
      <c r="BP49" s="200"/>
      <c r="BQ49" s="200"/>
      <c r="BR49" s="200"/>
      <c r="BS49" s="200"/>
      <c r="BT49" s="200"/>
      <c r="BU49" s="200"/>
      <c r="BV49" s="200"/>
      <c r="BW49" s="200"/>
      <c r="BX49" s="200"/>
      <c r="BY49" s="200"/>
      <c r="BZ49" s="200"/>
      <c r="CA49" s="200"/>
      <c r="CB49" s="200"/>
      <c r="CC49" s="200"/>
      <c r="CD49" s="200"/>
      <c r="CE49" s="200"/>
      <c r="CF49" s="200"/>
      <c r="CG49" s="200"/>
      <c r="CH49" s="200"/>
      <c r="CI49" s="200"/>
      <c r="CJ49" s="200"/>
      <c r="CK49" s="200"/>
      <c r="CL49" s="200"/>
      <c r="CM49" s="200"/>
      <c r="CN49" s="200"/>
      <c r="CO49" s="200"/>
      <c r="CP49" s="200"/>
      <c r="CQ49" s="200"/>
      <c r="CR49" s="200"/>
      <c r="CS49" s="200"/>
      <c r="CT49" s="200"/>
      <c r="CU49" s="200"/>
      <c r="CV49" s="200"/>
      <c r="CW49" s="200"/>
      <c r="CX49" s="200"/>
      <c r="CY49" s="200"/>
      <c r="CZ49" s="200"/>
      <c r="DA49" s="200"/>
      <c r="DB49" s="200"/>
      <c r="DC49" s="200"/>
      <c r="DD49" s="200"/>
      <c r="DE49" s="200"/>
      <c r="DF49" s="200"/>
      <c r="DG49" s="200"/>
      <c r="DH49" s="200"/>
      <c r="DI49" s="200"/>
      <c r="DJ49" s="200"/>
      <c r="DK49" s="200"/>
      <c r="DL49" s="200"/>
      <c r="DM49" s="200"/>
      <c r="DN49" s="200"/>
      <c r="DO49" s="200"/>
      <c r="DP49" s="200"/>
      <c r="DQ49" s="200"/>
      <c r="DR49" s="200"/>
      <c r="DS49" s="200"/>
      <c r="DT49" s="200"/>
      <c r="DU49" s="200"/>
      <c r="DV49" s="200"/>
      <c r="DW49" s="200"/>
      <c r="DX49" s="200"/>
      <c r="DY49" s="200"/>
      <c r="DZ49" s="200"/>
      <c r="EA49" s="200"/>
      <c r="EB49" s="200"/>
      <c r="EC49" s="200"/>
      <c r="ED49" s="200"/>
      <c r="EE49" s="200"/>
      <c r="EF49" s="200"/>
      <c r="EG49" s="200"/>
      <c r="EH49" s="200"/>
      <c r="EI49" s="200"/>
      <c r="EJ49" s="200"/>
      <c r="EK49" s="200"/>
      <c r="EL49" s="200"/>
      <c r="EM49" s="200"/>
      <c r="EN49" s="200"/>
      <c r="EO49" s="200"/>
      <c r="EP49" s="200"/>
      <c r="EQ49" s="200"/>
      <c r="ER49" s="200"/>
      <c r="ES49" s="200"/>
      <c r="ET49" s="200"/>
      <c r="EU49" s="200"/>
      <c r="EV49" s="200"/>
      <c r="EW49" s="200"/>
      <c r="EX49" s="200"/>
      <c r="EY49" s="200"/>
      <c r="EZ49" s="200"/>
      <c r="FA49" s="200"/>
      <c r="FB49" s="200"/>
      <c r="FC49" s="200"/>
      <c r="FD49" s="200"/>
      <c r="FE49" s="200"/>
      <c r="FF49" s="200"/>
      <c r="FG49" s="200"/>
      <c r="FH49" s="200"/>
      <c r="FI49" s="200"/>
      <c r="FJ49" s="200"/>
      <c r="FK49" s="200"/>
      <c r="FL49" s="200"/>
      <c r="FM49" s="200"/>
      <c r="FN49" s="200"/>
      <c r="FO49" s="200"/>
      <c r="FP49" s="200"/>
      <c r="FQ49" s="200"/>
      <c r="FR49" s="200"/>
      <c r="FS49" s="200"/>
      <c r="FT49" s="200"/>
      <c r="FU49" s="200"/>
      <c r="FV49" s="200"/>
      <c r="FW49" s="200"/>
      <c r="FX49" s="200"/>
      <c r="FY49" s="200"/>
      <c r="FZ49" s="200"/>
      <c r="GA49" s="200"/>
      <c r="GB49" s="200"/>
      <c r="GC49" s="200"/>
      <c r="GD49" s="200"/>
      <c r="GE49" s="200"/>
      <c r="GF49" s="200"/>
      <c r="GG49" s="200"/>
      <c r="GH49" s="200"/>
      <c r="GI49" s="200"/>
      <c r="GJ49" s="200"/>
      <c r="GK49" s="200"/>
      <c r="GL49" s="200"/>
      <c r="GM49" s="200"/>
      <c r="GN49" s="200"/>
      <c r="GO49" s="200"/>
      <c r="GP49" s="200"/>
      <c r="GQ49" s="200"/>
      <c r="GR49" s="200"/>
      <c r="GS49" s="200"/>
      <c r="GT49" s="200"/>
      <c r="GU49" s="200"/>
      <c r="GV49" s="200"/>
      <c r="GW49" s="200"/>
      <c r="GX49" s="200"/>
      <c r="GY49" s="200"/>
      <c r="GZ49" s="200"/>
      <c r="HA49" s="200"/>
      <c r="HB49" s="200"/>
      <c r="HC49" s="200"/>
      <c r="HD49" s="200"/>
      <c r="HE49" s="200"/>
      <c r="HF49" s="200"/>
      <c r="HG49" s="200"/>
      <c r="HH49" s="200"/>
      <c r="HI49" s="200"/>
      <c r="HJ49" s="200"/>
      <c r="HK49" s="200"/>
      <c r="HL49" s="200"/>
      <c r="HM49" s="200"/>
      <c r="HN49" s="200"/>
      <c r="HO49" s="200"/>
      <c r="HP49" s="200"/>
      <c r="HQ49" s="200"/>
      <c r="HR49" s="200"/>
      <c r="HS49" s="200"/>
      <c r="HT49" s="200"/>
      <c r="HU49" s="106"/>
      <c r="HV49" s="106"/>
      <c r="HW49" s="106"/>
      <c r="HX49" s="106"/>
      <c r="HY49" s="106"/>
      <c r="HZ49" s="106"/>
      <c r="IA49" s="106"/>
      <c r="IB49" s="106"/>
      <c r="IC49" s="106"/>
      <c r="ID49" s="106"/>
      <c r="IE49" s="106"/>
      <c r="IF49" s="106"/>
      <c r="IG49" s="106"/>
      <c r="IH49" s="106"/>
      <c r="II49" s="106"/>
      <c r="IJ49" s="106"/>
      <c r="IK49" s="106"/>
      <c r="IL49" s="106"/>
      <c r="IM49" s="106"/>
      <c r="IN49" s="106"/>
    </row>
    <row r="50" s="99" customFormat="1" ht="45" customHeight="1" spans="1:248">
      <c r="A50" s="140" t="s">
        <v>281</v>
      </c>
      <c r="B50" s="136"/>
      <c r="C50" s="136"/>
      <c r="D50" s="136"/>
      <c r="E50" s="136"/>
      <c r="F50" s="136"/>
      <c r="G50" s="136"/>
      <c r="H50" s="136"/>
      <c r="I50" s="136"/>
      <c r="J50" s="136"/>
      <c r="K50" s="174">
        <f t="shared" si="3"/>
        <v>0</v>
      </c>
      <c r="L50" s="179"/>
      <c r="M50" s="180"/>
      <c r="N50" s="181"/>
      <c r="O50" s="182" t="s">
        <v>28</v>
      </c>
      <c r="P50" s="182"/>
      <c r="Q50" s="182"/>
      <c r="R50" s="130"/>
      <c r="S50" s="183"/>
      <c r="T50" s="200"/>
      <c r="U50" s="200"/>
      <c r="V50" s="200"/>
      <c r="W50" s="200"/>
      <c r="X50" s="200"/>
      <c r="Y50" s="200"/>
      <c r="Z50" s="200"/>
      <c r="AA50" s="200"/>
      <c r="AB50" s="200"/>
      <c r="AC50" s="200"/>
      <c r="AD50" s="200"/>
      <c r="AE50" s="200"/>
      <c r="AF50" s="200"/>
      <c r="AG50" s="200"/>
      <c r="AH50" s="200"/>
      <c r="AI50" s="200"/>
      <c r="AJ50" s="200"/>
      <c r="AK50" s="200"/>
      <c r="AL50" s="200"/>
      <c r="AM50" s="200"/>
      <c r="AN50" s="200"/>
      <c r="AO50" s="200"/>
      <c r="AP50" s="200"/>
      <c r="AQ50" s="200"/>
      <c r="AR50" s="200"/>
      <c r="AS50" s="200"/>
      <c r="AT50" s="200"/>
      <c r="AU50" s="200"/>
      <c r="AV50" s="200"/>
      <c r="AW50" s="200"/>
      <c r="AX50" s="200"/>
      <c r="AY50" s="200"/>
      <c r="AZ50" s="200"/>
      <c r="BA50" s="200"/>
      <c r="BB50" s="200"/>
      <c r="BC50" s="200"/>
      <c r="BD50" s="200"/>
      <c r="BE50" s="200"/>
      <c r="BF50" s="200"/>
      <c r="BG50" s="200"/>
      <c r="BH50" s="200"/>
      <c r="BI50" s="200"/>
      <c r="BJ50" s="200"/>
      <c r="BK50" s="200"/>
      <c r="BL50" s="200"/>
      <c r="BM50" s="200"/>
      <c r="BN50" s="200"/>
      <c r="BO50" s="200"/>
      <c r="BP50" s="200"/>
      <c r="BQ50" s="200"/>
      <c r="BR50" s="200"/>
      <c r="BS50" s="200"/>
      <c r="BT50" s="200"/>
      <c r="BU50" s="200"/>
      <c r="BV50" s="200"/>
      <c r="BW50" s="200"/>
      <c r="BX50" s="200"/>
      <c r="BY50" s="200"/>
      <c r="BZ50" s="200"/>
      <c r="CA50" s="200"/>
      <c r="CB50" s="200"/>
      <c r="CC50" s="200"/>
      <c r="CD50" s="200"/>
      <c r="CE50" s="200"/>
      <c r="CF50" s="200"/>
      <c r="CG50" s="200"/>
      <c r="CH50" s="200"/>
      <c r="CI50" s="200"/>
      <c r="CJ50" s="200"/>
      <c r="CK50" s="200"/>
      <c r="CL50" s="200"/>
      <c r="CM50" s="200"/>
      <c r="CN50" s="200"/>
      <c r="CO50" s="200"/>
      <c r="CP50" s="200"/>
      <c r="CQ50" s="200"/>
      <c r="CR50" s="200"/>
      <c r="CS50" s="200"/>
      <c r="CT50" s="200"/>
      <c r="CU50" s="200"/>
      <c r="CV50" s="200"/>
      <c r="CW50" s="200"/>
      <c r="CX50" s="200"/>
      <c r="CY50" s="200"/>
      <c r="CZ50" s="200"/>
      <c r="DA50" s="200"/>
      <c r="DB50" s="200"/>
      <c r="DC50" s="200"/>
      <c r="DD50" s="200"/>
      <c r="DE50" s="200"/>
      <c r="DF50" s="200"/>
      <c r="DG50" s="200"/>
      <c r="DH50" s="200"/>
      <c r="DI50" s="200"/>
      <c r="DJ50" s="200"/>
      <c r="DK50" s="200"/>
      <c r="DL50" s="200"/>
      <c r="DM50" s="200"/>
      <c r="DN50" s="200"/>
      <c r="DO50" s="200"/>
      <c r="DP50" s="200"/>
      <c r="DQ50" s="200"/>
      <c r="DR50" s="200"/>
      <c r="DS50" s="200"/>
      <c r="DT50" s="200"/>
      <c r="DU50" s="200"/>
      <c r="DV50" s="200"/>
      <c r="DW50" s="200"/>
      <c r="DX50" s="200"/>
      <c r="DY50" s="200"/>
      <c r="DZ50" s="200"/>
      <c r="EA50" s="200"/>
      <c r="EB50" s="200"/>
      <c r="EC50" s="200"/>
      <c r="ED50" s="200"/>
      <c r="EE50" s="200"/>
      <c r="EF50" s="200"/>
      <c r="EG50" s="200"/>
      <c r="EH50" s="200"/>
      <c r="EI50" s="200"/>
      <c r="EJ50" s="200"/>
      <c r="EK50" s="200"/>
      <c r="EL50" s="200"/>
      <c r="EM50" s="200"/>
      <c r="EN50" s="200"/>
      <c r="EO50" s="200"/>
      <c r="EP50" s="200"/>
      <c r="EQ50" s="200"/>
      <c r="ER50" s="200"/>
      <c r="ES50" s="200"/>
      <c r="ET50" s="200"/>
      <c r="EU50" s="200"/>
      <c r="EV50" s="200"/>
      <c r="EW50" s="200"/>
      <c r="EX50" s="200"/>
      <c r="EY50" s="200"/>
      <c r="EZ50" s="200"/>
      <c r="FA50" s="200"/>
      <c r="FB50" s="200"/>
      <c r="FC50" s="200"/>
      <c r="FD50" s="200"/>
      <c r="FE50" s="200"/>
      <c r="FF50" s="200"/>
      <c r="FG50" s="200"/>
      <c r="FH50" s="200"/>
      <c r="FI50" s="200"/>
      <c r="FJ50" s="200"/>
      <c r="FK50" s="200"/>
      <c r="FL50" s="200"/>
      <c r="FM50" s="200"/>
      <c r="FN50" s="200"/>
      <c r="FO50" s="200"/>
      <c r="FP50" s="200"/>
      <c r="FQ50" s="200"/>
      <c r="FR50" s="200"/>
      <c r="FS50" s="200"/>
      <c r="FT50" s="200"/>
      <c r="FU50" s="200"/>
      <c r="FV50" s="200"/>
      <c r="FW50" s="200"/>
      <c r="FX50" s="200"/>
      <c r="FY50" s="200"/>
      <c r="FZ50" s="200"/>
      <c r="GA50" s="200"/>
      <c r="GB50" s="200"/>
      <c r="GC50" s="200"/>
      <c r="GD50" s="200"/>
      <c r="GE50" s="200"/>
      <c r="GF50" s="200"/>
      <c r="GG50" s="200"/>
      <c r="GH50" s="200"/>
      <c r="GI50" s="200"/>
      <c r="GJ50" s="200"/>
      <c r="GK50" s="200"/>
      <c r="GL50" s="200"/>
      <c r="GM50" s="200"/>
      <c r="GN50" s="200"/>
      <c r="GO50" s="200"/>
      <c r="GP50" s="200"/>
      <c r="GQ50" s="200"/>
      <c r="GR50" s="200"/>
      <c r="GS50" s="200"/>
      <c r="GT50" s="200"/>
      <c r="GU50" s="200"/>
      <c r="GV50" s="200"/>
      <c r="GW50" s="200"/>
      <c r="GX50" s="200"/>
      <c r="GY50" s="200"/>
      <c r="GZ50" s="200"/>
      <c r="HA50" s="200"/>
      <c r="HB50" s="200"/>
      <c r="HC50" s="200"/>
      <c r="HD50" s="200"/>
      <c r="HE50" s="200"/>
      <c r="HF50" s="200"/>
      <c r="HG50" s="200"/>
      <c r="HH50" s="200"/>
      <c r="HI50" s="200"/>
      <c r="HJ50" s="200"/>
      <c r="HK50" s="200"/>
      <c r="HL50" s="200"/>
      <c r="HM50" s="200"/>
      <c r="HN50" s="200"/>
      <c r="HO50" s="200"/>
      <c r="HP50" s="200"/>
      <c r="HQ50" s="200"/>
      <c r="HR50" s="200"/>
      <c r="HS50" s="200"/>
      <c r="HT50" s="200"/>
      <c r="HU50" s="106"/>
      <c r="HV50" s="106"/>
      <c r="HW50" s="106"/>
      <c r="HX50" s="106"/>
      <c r="HY50" s="106"/>
      <c r="HZ50" s="106"/>
      <c r="IA50" s="106"/>
      <c r="IB50" s="106"/>
      <c r="IC50" s="106"/>
      <c r="ID50" s="106"/>
      <c r="IE50" s="106"/>
      <c r="IF50" s="106"/>
      <c r="IG50" s="106"/>
      <c r="IH50" s="106"/>
      <c r="II50" s="106"/>
      <c r="IJ50" s="106"/>
      <c r="IK50" s="106"/>
      <c r="IL50" s="106"/>
      <c r="IM50" s="106"/>
      <c r="IN50" s="106"/>
    </row>
    <row r="51" s="99" customFormat="1" ht="45" customHeight="1" spans="1:248">
      <c r="A51" s="138" t="s">
        <v>85</v>
      </c>
      <c r="B51" s="131" t="s">
        <v>21</v>
      </c>
      <c r="C51" s="131" t="s">
        <v>21</v>
      </c>
      <c r="D51" s="131"/>
      <c r="E51" s="131"/>
      <c r="F51" s="131"/>
      <c r="G51" s="131"/>
      <c r="H51" s="136"/>
      <c r="I51" s="136"/>
      <c r="J51" s="136"/>
      <c r="K51" s="174">
        <f t="shared" si="3"/>
        <v>357.4</v>
      </c>
      <c r="L51" s="175">
        <f>L52+L53+L54</f>
        <v>272.4</v>
      </c>
      <c r="M51" s="174">
        <f>M52+M53+M54</f>
        <v>85</v>
      </c>
      <c r="N51" s="176">
        <f>N52+N53+N54</f>
        <v>0</v>
      </c>
      <c r="O51" s="182"/>
      <c r="P51" s="182"/>
      <c r="Q51" s="182"/>
      <c r="R51" s="130" t="s">
        <v>25</v>
      </c>
      <c r="S51" s="183"/>
      <c r="T51" s="200"/>
      <c r="U51" s="200"/>
      <c r="V51" s="200"/>
      <c r="W51" s="200"/>
      <c r="X51" s="200"/>
      <c r="Y51" s="200"/>
      <c r="Z51" s="200"/>
      <c r="AA51" s="200"/>
      <c r="AB51" s="200"/>
      <c r="AC51" s="200"/>
      <c r="AD51" s="200"/>
      <c r="AE51" s="200"/>
      <c r="AF51" s="200"/>
      <c r="AG51" s="200"/>
      <c r="AH51" s="200"/>
      <c r="AI51" s="200"/>
      <c r="AJ51" s="200"/>
      <c r="AK51" s="200"/>
      <c r="AL51" s="200"/>
      <c r="AM51" s="200"/>
      <c r="AN51" s="200"/>
      <c r="AO51" s="200"/>
      <c r="AP51" s="200"/>
      <c r="AQ51" s="200"/>
      <c r="AR51" s="200"/>
      <c r="AS51" s="200"/>
      <c r="AT51" s="200"/>
      <c r="AU51" s="200"/>
      <c r="AV51" s="200"/>
      <c r="AW51" s="200"/>
      <c r="AX51" s="200"/>
      <c r="AY51" s="200"/>
      <c r="AZ51" s="200"/>
      <c r="BA51" s="200"/>
      <c r="BB51" s="200"/>
      <c r="BC51" s="200"/>
      <c r="BD51" s="200"/>
      <c r="BE51" s="200"/>
      <c r="BF51" s="200"/>
      <c r="BG51" s="200"/>
      <c r="BH51" s="200"/>
      <c r="BI51" s="200"/>
      <c r="BJ51" s="200"/>
      <c r="BK51" s="200"/>
      <c r="BL51" s="200"/>
      <c r="BM51" s="200"/>
      <c r="BN51" s="200"/>
      <c r="BO51" s="200"/>
      <c r="BP51" s="200"/>
      <c r="BQ51" s="200"/>
      <c r="BR51" s="200"/>
      <c r="BS51" s="200"/>
      <c r="BT51" s="200"/>
      <c r="BU51" s="200"/>
      <c r="BV51" s="200"/>
      <c r="BW51" s="200"/>
      <c r="BX51" s="200"/>
      <c r="BY51" s="200"/>
      <c r="BZ51" s="200"/>
      <c r="CA51" s="200"/>
      <c r="CB51" s="200"/>
      <c r="CC51" s="200"/>
      <c r="CD51" s="200"/>
      <c r="CE51" s="200"/>
      <c r="CF51" s="200"/>
      <c r="CG51" s="200"/>
      <c r="CH51" s="200"/>
      <c r="CI51" s="200"/>
      <c r="CJ51" s="200"/>
      <c r="CK51" s="200"/>
      <c r="CL51" s="200"/>
      <c r="CM51" s="200"/>
      <c r="CN51" s="200"/>
      <c r="CO51" s="200"/>
      <c r="CP51" s="200"/>
      <c r="CQ51" s="200"/>
      <c r="CR51" s="200"/>
      <c r="CS51" s="200"/>
      <c r="CT51" s="200"/>
      <c r="CU51" s="200"/>
      <c r="CV51" s="200"/>
      <c r="CW51" s="200"/>
      <c r="CX51" s="200"/>
      <c r="CY51" s="200"/>
      <c r="CZ51" s="200"/>
      <c r="DA51" s="200"/>
      <c r="DB51" s="200"/>
      <c r="DC51" s="200"/>
      <c r="DD51" s="200"/>
      <c r="DE51" s="200"/>
      <c r="DF51" s="200"/>
      <c r="DG51" s="200"/>
      <c r="DH51" s="200"/>
      <c r="DI51" s="200"/>
      <c r="DJ51" s="200"/>
      <c r="DK51" s="200"/>
      <c r="DL51" s="200"/>
      <c r="DM51" s="200"/>
      <c r="DN51" s="200"/>
      <c r="DO51" s="200"/>
      <c r="DP51" s="200"/>
      <c r="DQ51" s="200"/>
      <c r="DR51" s="200"/>
      <c r="DS51" s="200"/>
      <c r="DT51" s="200"/>
      <c r="DU51" s="200"/>
      <c r="DV51" s="200"/>
      <c r="DW51" s="200"/>
      <c r="DX51" s="200"/>
      <c r="DY51" s="200"/>
      <c r="DZ51" s="200"/>
      <c r="EA51" s="200"/>
      <c r="EB51" s="200"/>
      <c r="EC51" s="200"/>
      <c r="ED51" s="200"/>
      <c r="EE51" s="200"/>
      <c r="EF51" s="200"/>
      <c r="EG51" s="200"/>
      <c r="EH51" s="200"/>
      <c r="EI51" s="200"/>
      <c r="EJ51" s="200"/>
      <c r="EK51" s="200"/>
      <c r="EL51" s="200"/>
      <c r="EM51" s="200"/>
      <c r="EN51" s="200"/>
      <c r="EO51" s="200"/>
      <c r="EP51" s="200"/>
      <c r="EQ51" s="200"/>
      <c r="ER51" s="200"/>
      <c r="ES51" s="200"/>
      <c r="ET51" s="200"/>
      <c r="EU51" s="200"/>
      <c r="EV51" s="200"/>
      <c r="EW51" s="200"/>
      <c r="EX51" s="200"/>
      <c r="EY51" s="200"/>
      <c r="EZ51" s="200"/>
      <c r="FA51" s="200"/>
      <c r="FB51" s="200"/>
      <c r="FC51" s="200"/>
      <c r="FD51" s="200"/>
      <c r="FE51" s="200"/>
      <c r="FF51" s="200"/>
      <c r="FG51" s="200"/>
      <c r="FH51" s="200"/>
      <c r="FI51" s="200"/>
      <c r="FJ51" s="200"/>
      <c r="FK51" s="200"/>
      <c r="FL51" s="200"/>
      <c r="FM51" s="200"/>
      <c r="FN51" s="200"/>
      <c r="FO51" s="200"/>
      <c r="FP51" s="200"/>
      <c r="FQ51" s="200"/>
      <c r="FR51" s="200"/>
      <c r="FS51" s="200"/>
      <c r="FT51" s="200"/>
      <c r="FU51" s="200"/>
      <c r="FV51" s="200"/>
      <c r="FW51" s="200"/>
      <c r="FX51" s="200"/>
      <c r="FY51" s="200"/>
      <c r="FZ51" s="200"/>
      <c r="GA51" s="200"/>
      <c r="GB51" s="200"/>
      <c r="GC51" s="200"/>
      <c r="GD51" s="200"/>
      <c r="GE51" s="200"/>
      <c r="GF51" s="200"/>
      <c r="GG51" s="200"/>
      <c r="GH51" s="200"/>
      <c r="GI51" s="200"/>
      <c r="GJ51" s="200"/>
      <c r="GK51" s="200"/>
      <c r="GL51" s="200"/>
      <c r="GM51" s="200"/>
      <c r="GN51" s="200"/>
      <c r="GO51" s="200"/>
      <c r="GP51" s="200"/>
      <c r="GQ51" s="200"/>
      <c r="GR51" s="200"/>
      <c r="GS51" s="200"/>
      <c r="GT51" s="200"/>
      <c r="GU51" s="200"/>
      <c r="GV51" s="200"/>
      <c r="GW51" s="200"/>
      <c r="GX51" s="200"/>
      <c r="GY51" s="200"/>
      <c r="GZ51" s="200"/>
      <c r="HA51" s="200"/>
      <c r="HB51" s="200"/>
      <c r="HC51" s="200"/>
      <c r="HD51" s="200"/>
      <c r="HE51" s="200"/>
      <c r="HF51" s="200"/>
      <c r="HG51" s="200"/>
      <c r="HH51" s="200"/>
      <c r="HI51" s="200"/>
      <c r="HJ51" s="200"/>
      <c r="HK51" s="200"/>
      <c r="HL51" s="200"/>
      <c r="HM51" s="200"/>
      <c r="HN51" s="200"/>
      <c r="HO51" s="200"/>
      <c r="HP51" s="200"/>
      <c r="HQ51" s="200"/>
      <c r="HR51" s="200"/>
      <c r="HS51" s="200"/>
      <c r="HT51" s="200"/>
      <c r="HU51" s="106"/>
      <c r="HV51" s="106"/>
      <c r="HW51" s="106"/>
      <c r="HX51" s="106"/>
      <c r="HY51" s="106"/>
      <c r="HZ51" s="106"/>
      <c r="IA51" s="106"/>
      <c r="IB51" s="106"/>
      <c r="IC51" s="106"/>
      <c r="ID51" s="106"/>
      <c r="IE51" s="106"/>
      <c r="IF51" s="106"/>
      <c r="IG51" s="106"/>
      <c r="IH51" s="106"/>
      <c r="II51" s="106"/>
      <c r="IJ51" s="106"/>
      <c r="IK51" s="106"/>
      <c r="IL51" s="106"/>
      <c r="IM51" s="106"/>
      <c r="IN51" s="106"/>
    </row>
    <row r="52" s="99" customFormat="1" ht="45" customHeight="1" spans="1:248">
      <c r="A52" s="155" t="s">
        <v>86</v>
      </c>
      <c r="B52" s="136" t="s">
        <v>36</v>
      </c>
      <c r="C52" s="136" t="s">
        <v>87</v>
      </c>
      <c r="D52" s="136">
        <v>11</v>
      </c>
      <c r="E52" s="136">
        <v>11</v>
      </c>
      <c r="F52" s="136">
        <v>15</v>
      </c>
      <c r="G52" s="136"/>
      <c r="H52" s="136" t="s">
        <v>282</v>
      </c>
      <c r="I52" s="136"/>
      <c r="J52" s="136"/>
      <c r="K52" s="174">
        <f t="shared" si="3"/>
        <v>129</v>
      </c>
      <c r="L52" s="179">
        <v>44</v>
      </c>
      <c r="M52" s="180">
        <v>85</v>
      </c>
      <c r="N52" s="181"/>
      <c r="O52" s="182" t="s">
        <v>28</v>
      </c>
      <c r="P52" s="182"/>
      <c r="Q52" s="182"/>
      <c r="R52" s="130" t="s">
        <v>25</v>
      </c>
      <c r="S52" s="183"/>
      <c r="T52" s="200"/>
      <c r="U52" s="200"/>
      <c r="V52" s="200"/>
      <c r="W52" s="200"/>
      <c r="X52" s="200"/>
      <c r="Y52" s="200"/>
      <c r="Z52" s="200"/>
      <c r="AA52" s="200"/>
      <c r="AB52" s="200"/>
      <c r="AC52" s="200"/>
      <c r="AD52" s="200"/>
      <c r="AE52" s="200"/>
      <c r="AF52" s="200"/>
      <c r="AG52" s="200"/>
      <c r="AH52" s="200"/>
      <c r="AI52" s="200"/>
      <c r="AJ52" s="200"/>
      <c r="AK52" s="200"/>
      <c r="AL52" s="200"/>
      <c r="AM52" s="200"/>
      <c r="AN52" s="200"/>
      <c r="AO52" s="200"/>
      <c r="AP52" s="200"/>
      <c r="AQ52" s="200"/>
      <c r="AR52" s="200"/>
      <c r="AS52" s="200"/>
      <c r="AT52" s="200"/>
      <c r="AU52" s="200"/>
      <c r="AV52" s="200"/>
      <c r="AW52" s="200"/>
      <c r="AX52" s="200"/>
      <c r="AY52" s="200"/>
      <c r="AZ52" s="200"/>
      <c r="BA52" s="200"/>
      <c r="BB52" s="200"/>
      <c r="BC52" s="200"/>
      <c r="BD52" s="200"/>
      <c r="BE52" s="200"/>
      <c r="BF52" s="200"/>
      <c r="BG52" s="200"/>
      <c r="BH52" s="200"/>
      <c r="BI52" s="200"/>
      <c r="BJ52" s="200"/>
      <c r="BK52" s="200"/>
      <c r="BL52" s="200"/>
      <c r="BM52" s="200"/>
      <c r="BN52" s="200"/>
      <c r="BO52" s="200"/>
      <c r="BP52" s="200"/>
      <c r="BQ52" s="200"/>
      <c r="BR52" s="200"/>
      <c r="BS52" s="200"/>
      <c r="BT52" s="200"/>
      <c r="BU52" s="200"/>
      <c r="BV52" s="200"/>
      <c r="BW52" s="200"/>
      <c r="BX52" s="200"/>
      <c r="BY52" s="200"/>
      <c r="BZ52" s="200"/>
      <c r="CA52" s="200"/>
      <c r="CB52" s="200"/>
      <c r="CC52" s="200"/>
      <c r="CD52" s="200"/>
      <c r="CE52" s="200"/>
      <c r="CF52" s="200"/>
      <c r="CG52" s="200"/>
      <c r="CH52" s="200"/>
      <c r="CI52" s="200"/>
      <c r="CJ52" s="200"/>
      <c r="CK52" s="200"/>
      <c r="CL52" s="200"/>
      <c r="CM52" s="200"/>
      <c r="CN52" s="200"/>
      <c r="CO52" s="200"/>
      <c r="CP52" s="200"/>
      <c r="CQ52" s="200"/>
      <c r="CR52" s="200"/>
      <c r="CS52" s="200"/>
      <c r="CT52" s="200"/>
      <c r="CU52" s="200"/>
      <c r="CV52" s="200"/>
      <c r="CW52" s="200"/>
      <c r="CX52" s="200"/>
      <c r="CY52" s="200"/>
      <c r="CZ52" s="200"/>
      <c r="DA52" s="200"/>
      <c r="DB52" s="200"/>
      <c r="DC52" s="200"/>
      <c r="DD52" s="200"/>
      <c r="DE52" s="200"/>
      <c r="DF52" s="200"/>
      <c r="DG52" s="200"/>
      <c r="DH52" s="200"/>
      <c r="DI52" s="200"/>
      <c r="DJ52" s="200"/>
      <c r="DK52" s="200"/>
      <c r="DL52" s="200"/>
      <c r="DM52" s="200"/>
      <c r="DN52" s="200"/>
      <c r="DO52" s="200"/>
      <c r="DP52" s="200"/>
      <c r="DQ52" s="200"/>
      <c r="DR52" s="200"/>
      <c r="DS52" s="200"/>
      <c r="DT52" s="200"/>
      <c r="DU52" s="200"/>
      <c r="DV52" s="200"/>
      <c r="DW52" s="200"/>
      <c r="DX52" s="200"/>
      <c r="DY52" s="200"/>
      <c r="DZ52" s="200"/>
      <c r="EA52" s="200"/>
      <c r="EB52" s="200"/>
      <c r="EC52" s="200"/>
      <c r="ED52" s="200"/>
      <c r="EE52" s="200"/>
      <c r="EF52" s="200"/>
      <c r="EG52" s="200"/>
      <c r="EH52" s="200"/>
      <c r="EI52" s="200"/>
      <c r="EJ52" s="200"/>
      <c r="EK52" s="200"/>
      <c r="EL52" s="200"/>
      <c r="EM52" s="200"/>
      <c r="EN52" s="200"/>
      <c r="EO52" s="200"/>
      <c r="EP52" s="200"/>
      <c r="EQ52" s="200"/>
      <c r="ER52" s="200"/>
      <c r="ES52" s="200"/>
      <c r="ET52" s="200"/>
      <c r="EU52" s="200"/>
      <c r="EV52" s="200"/>
      <c r="EW52" s="200"/>
      <c r="EX52" s="200"/>
      <c r="EY52" s="200"/>
      <c r="EZ52" s="200"/>
      <c r="FA52" s="200"/>
      <c r="FB52" s="200"/>
      <c r="FC52" s="200"/>
      <c r="FD52" s="200"/>
      <c r="FE52" s="200"/>
      <c r="FF52" s="200"/>
      <c r="FG52" s="200"/>
      <c r="FH52" s="200"/>
      <c r="FI52" s="200"/>
      <c r="FJ52" s="200"/>
      <c r="FK52" s="200"/>
      <c r="FL52" s="200"/>
      <c r="FM52" s="200"/>
      <c r="FN52" s="200"/>
      <c r="FO52" s="200"/>
      <c r="FP52" s="200"/>
      <c r="FQ52" s="200"/>
      <c r="FR52" s="200"/>
      <c r="FS52" s="200"/>
      <c r="FT52" s="200"/>
      <c r="FU52" s="200"/>
      <c r="FV52" s="200"/>
      <c r="FW52" s="200"/>
      <c r="FX52" s="200"/>
      <c r="FY52" s="200"/>
      <c r="FZ52" s="200"/>
      <c r="GA52" s="200"/>
      <c r="GB52" s="200"/>
      <c r="GC52" s="200"/>
      <c r="GD52" s="200"/>
      <c r="GE52" s="200"/>
      <c r="GF52" s="200"/>
      <c r="GG52" s="200"/>
      <c r="GH52" s="200"/>
      <c r="GI52" s="200"/>
      <c r="GJ52" s="200"/>
      <c r="GK52" s="200"/>
      <c r="GL52" s="200"/>
      <c r="GM52" s="200"/>
      <c r="GN52" s="200"/>
      <c r="GO52" s="200"/>
      <c r="GP52" s="200"/>
      <c r="GQ52" s="200"/>
      <c r="GR52" s="200"/>
      <c r="GS52" s="200"/>
      <c r="GT52" s="200"/>
      <c r="GU52" s="200"/>
      <c r="GV52" s="200"/>
      <c r="GW52" s="200"/>
      <c r="GX52" s="200"/>
      <c r="GY52" s="200"/>
      <c r="GZ52" s="200"/>
      <c r="HA52" s="200"/>
      <c r="HB52" s="200"/>
      <c r="HC52" s="200"/>
      <c r="HD52" s="200"/>
      <c r="HE52" s="200"/>
      <c r="HF52" s="200"/>
      <c r="HG52" s="200"/>
      <c r="HH52" s="200"/>
      <c r="HI52" s="200"/>
      <c r="HJ52" s="200"/>
      <c r="HK52" s="200"/>
      <c r="HL52" s="200"/>
      <c r="HM52" s="200"/>
      <c r="HN52" s="200"/>
      <c r="HO52" s="200"/>
      <c r="HP52" s="200"/>
      <c r="HQ52" s="200"/>
      <c r="HR52" s="200"/>
      <c r="HS52" s="200"/>
      <c r="HT52" s="200"/>
      <c r="HU52" s="106"/>
      <c r="HV52" s="106"/>
      <c r="HW52" s="106"/>
      <c r="HX52" s="106"/>
      <c r="HY52" s="106"/>
      <c r="HZ52" s="106"/>
      <c r="IA52" s="106"/>
      <c r="IB52" s="106"/>
      <c r="IC52" s="106"/>
      <c r="ID52" s="106"/>
      <c r="IE52" s="106"/>
      <c r="IF52" s="106"/>
      <c r="IG52" s="106"/>
      <c r="IH52" s="106"/>
      <c r="II52" s="106"/>
      <c r="IJ52" s="106"/>
      <c r="IK52" s="106"/>
      <c r="IL52" s="106"/>
      <c r="IM52" s="106"/>
      <c r="IN52" s="106"/>
    </row>
    <row r="53" s="99" customFormat="1" ht="45" customHeight="1" spans="1:248">
      <c r="A53" s="155" t="s">
        <v>89</v>
      </c>
      <c r="B53" s="136" t="s">
        <v>36</v>
      </c>
      <c r="C53" s="136" t="s">
        <v>87</v>
      </c>
      <c r="D53" s="136"/>
      <c r="E53" s="136"/>
      <c r="F53" s="136"/>
      <c r="G53" s="136"/>
      <c r="H53" s="136"/>
      <c r="I53" s="136"/>
      <c r="J53" s="136"/>
      <c r="K53" s="174">
        <f t="shared" si="3"/>
        <v>0</v>
      </c>
      <c r="L53" s="179"/>
      <c r="M53" s="180"/>
      <c r="N53" s="181"/>
      <c r="O53" s="182" t="s">
        <v>28</v>
      </c>
      <c r="P53" s="182"/>
      <c r="Q53" s="182"/>
      <c r="R53" s="130"/>
      <c r="S53" s="183"/>
      <c r="T53" s="200"/>
      <c r="U53" s="200"/>
      <c r="V53" s="200"/>
      <c r="W53" s="200"/>
      <c r="X53" s="200"/>
      <c r="Y53" s="200"/>
      <c r="Z53" s="200"/>
      <c r="AA53" s="200"/>
      <c r="AB53" s="200"/>
      <c r="AC53" s="200"/>
      <c r="AD53" s="200"/>
      <c r="AE53" s="200"/>
      <c r="AF53" s="200"/>
      <c r="AG53" s="200"/>
      <c r="AH53" s="200"/>
      <c r="AI53" s="200"/>
      <c r="AJ53" s="200"/>
      <c r="AK53" s="200"/>
      <c r="AL53" s="200"/>
      <c r="AM53" s="200"/>
      <c r="AN53" s="200"/>
      <c r="AO53" s="200"/>
      <c r="AP53" s="200"/>
      <c r="AQ53" s="200"/>
      <c r="AR53" s="200"/>
      <c r="AS53" s="200"/>
      <c r="AT53" s="200"/>
      <c r="AU53" s="200"/>
      <c r="AV53" s="200"/>
      <c r="AW53" s="200"/>
      <c r="AX53" s="200"/>
      <c r="AY53" s="200"/>
      <c r="AZ53" s="200"/>
      <c r="BA53" s="200"/>
      <c r="BB53" s="200"/>
      <c r="BC53" s="200"/>
      <c r="BD53" s="200"/>
      <c r="BE53" s="200"/>
      <c r="BF53" s="200"/>
      <c r="BG53" s="200"/>
      <c r="BH53" s="200"/>
      <c r="BI53" s="200"/>
      <c r="BJ53" s="200"/>
      <c r="BK53" s="200"/>
      <c r="BL53" s="200"/>
      <c r="BM53" s="200"/>
      <c r="BN53" s="200"/>
      <c r="BO53" s="200"/>
      <c r="BP53" s="200"/>
      <c r="BQ53" s="200"/>
      <c r="BR53" s="200"/>
      <c r="BS53" s="200"/>
      <c r="BT53" s="200"/>
      <c r="BU53" s="200"/>
      <c r="BV53" s="200"/>
      <c r="BW53" s="200"/>
      <c r="BX53" s="200"/>
      <c r="BY53" s="200"/>
      <c r="BZ53" s="200"/>
      <c r="CA53" s="200"/>
      <c r="CB53" s="200"/>
      <c r="CC53" s="200"/>
      <c r="CD53" s="200"/>
      <c r="CE53" s="200"/>
      <c r="CF53" s="200"/>
      <c r="CG53" s="200"/>
      <c r="CH53" s="200"/>
      <c r="CI53" s="200"/>
      <c r="CJ53" s="200"/>
      <c r="CK53" s="200"/>
      <c r="CL53" s="200"/>
      <c r="CM53" s="200"/>
      <c r="CN53" s="200"/>
      <c r="CO53" s="200"/>
      <c r="CP53" s="200"/>
      <c r="CQ53" s="200"/>
      <c r="CR53" s="200"/>
      <c r="CS53" s="200"/>
      <c r="CT53" s="200"/>
      <c r="CU53" s="200"/>
      <c r="CV53" s="200"/>
      <c r="CW53" s="200"/>
      <c r="CX53" s="200"/>
      <c r="CY53" s="200"/>
      <c r="CZ53" s="200"/>
      <c r="DA53" s="200"/>
      <c r="DB53" s="200"/>
      <c r="DC53" s="200"/>
      <c r="DD53" s="200"/>
      <c r="DE53" s="200"/>
      <c r="DF53" s="200"/>
      <c r="DG53" s="200"/>
      <c r="DH53" s="200"/>
      <c r="DI53" s="200"/>
      <c r="DJ53" s="200"/>
      <c r="DK53" s="200"/>
      <c r="DL53" s="200"/>
      <c r="DM53" s="200"/>
      <c r="DN53" s="200"/>
      <c r="DO53" s="200"/>
      <c r="DP53" s="200"/>
      <c r="DQ53" s="200"/>
      <c r="DR53" s="200"/>
      <c r="DS53" s="200"/>
      <c r="DT53" s="200"/>
      <c r="DU53" s="200"/>
      <c r="DV53" s="200"/>
      <c r="DW53" s="200"/>
      <c r="DX53" s="200"/>
      <c r="DY53" s="200"/>
      <c r="DZ53" s="200"/>
      <c r="EA53" s="200"/>
      <c r="EB53" s="200"/>
      <c r="EC53" s="200"/>
      <c r="ED53" s="200"/>
      <c r="EE53" s="200"/>
      <c r="EF53" s="200"/>
      <c r="EG53" s="200"/>
      <c r="EH53" s="200"/>
      <c r="EI53" s="200"/>
      <c r="EJ53" s="200"/>
      <c r="EK53" s="200"/>
      <c r="EL53" s="200"/>
      <c r="EM53" s="200"/>
      <c r="EN53" s="200"/>
      <c r="EO53" s="200"/>
      <c r="EP53" s="200"/>
      <c r="EQ53" s="200"/>
      <c r="ER53" s="200"/>
      <c r="ES53" s="200"/>
      <c r="ET53" s="200"/>
      <c r="EU53" s="200"/>
      <c r="EV53" s="200"/>
      <c r="EW53" s="200"/>
      <c r="EX53" s="200"/>
      <c r="EY53" s="200"/>
      <c r="EZ53" s="200"/>
      <c r="FA53" s="200"/>
      <c r="FB53" s="200"/>
      <c r="FC53" s="200"/>
      <c r="FD53" s="200"/>
      <c r="FE53" s="200"/>
      <c r="FF53" s="200"/>
      <c r="FG53" s="200"/>
      <c r="FH53" s="200"/>
      <c r="FI53" s="200"/>
      <c r="FJ53" s="200"/>
      <c r="FK53" s="200"/>
      <c r="FL53" s="200"/>
      <c r="FM53" s="200"/>
      <c r="FN53" s="200"/>
      <c r="FO53" s="200"/>
      <c r="FP53" s="200"/>
      <c r="FQ53" s="200"/>
      <c r="FR53" s="200"/>
      <c r="FS53" s="200"/>
      <c r="FT53" s="200"/>
      <c r="FU53" s="200"/>
      <c r="FV53" s="200"/>
      <c r="FW53" s="200"/>
      <c r="FX53" s="200"/>
      <c r="FY53" s="200"/>
      <c r="FZ53" s="200"/>
      <c r="GA53" s="200"/>
      <c r="GB53" s="200"/>
      <c r="GC53" s="200"/>
      <c r="GD53" s="200"/>
      <c r="GE53" s="200"/>
      <c r="GF53" s="200"/>
      <c r="GG53" s="200"/>
      <c r="GH53" s="200"/>
      <c r="GI53" s="200"/>
      <c r="GJ53" s="200"/>
      <c r="GK53" s="200"/>
      <c r="GL53" s="200"/>
      <c r="GM53" s="200"/>
      <c r="GN53" s="200"/>
      <c r="GO53" s="200"/>
      <c r="GP53" s="200"/>
      <c r="GQ53" s="200"/>
      <c r="GR53" s="200"/>
      <c r="GS53" s="200"/>
      <c r="GT53" s="200"/>
      <c r="GU53" s="200"/>
      <c r="GV53" s="200"/>
      <c r="GW53" s="200"/>
      <c r="GX53" s="200"/>
      <c r="GY53" s="200"/>
      <c r="GZ53" s="200"/>
      <c r="HA53" s="200"/>
      <c r="HB53" s="200"/>
      <c r="HC53" s="200"/>
      <c r="HD53" s="200"/>
      <c r="HE53" s="200"/>
      <c r="HF53" s="200"/>
      <c r="HG53" s="200"/>
      <c r="HH53" s="200"/>
      <c r="HI53" s="200"/>
      <c r="HJ53" s="200"/>
      <c r="HK53" s="200"/>
      <c r="HL53" s="200"/>
      <c r="HM53" s="200"/>
      <c r="HN53" s="200"/>
      <c r="HO53" s="200"/>
      <c r="HP53" s="200"/>
      <c r="HQ53" s="200"/>
      <c r="HR53" s="200"/>
      <c r="HS53" s="200"/>
      <c r="HT53" s="200"/>
      <c r="HU53" s="106"/>
      <c r="HV53" s="106"/>
      <c r="HW53" s="106"/>
      <c r="HX53" s="106"/>
      <c r="HY53" s="106"/>
      <c r="HZ53" s="106"/>
      <c r="IA53" s="106"/>
      <c r="IB53" s="106"/>
      <c r="IC53" s="106"/>
      <c r="ID53" s="106"/>
      <c r="IE53" s="106"/>
      <c r="IF53" s="106"/>
      <c r="IG53" s="106"/>
      <c r="IH53" s="106"/>
      <c r="II53" s="106"/>
      <c r="IJ53" s="106"/>
      <c r="IK53" s="106"/>
      <c r="IL53" s="106"/>
      <c r="IM53" s="106"/>
      <c r="IN53" s="106"/>
    </row>
    <row r="54" s="104" customFormat="1" ht="45" customHeight="1" spans="1:248">
      <c r="A54" s="155" t="s">
        <v>90</v>
      </c>
      <c r="B54" s="136" t="s">
        <v>36</v>
      </c>
      <c r="C54" s="136" t="s">
        <v>105</v>
      </c>
      <c r="D54" s="136">
        <v>2</v>
      </c>
      <c r="E54" s="136">
        <v>2</v>
      </c>
      <c r="F54" s="136"/>
      <c r="G54" s="136"/>
      <c r="H54" s="136" t="s">
        <v>283</v>
      </c>
      <c r="I54" s="136"/>
      <c r="J54" s="136"/>
      <c r="K54" s="174">
        <f t="shared" si="3"/>
        <v>228.4</v>
      </c>
      <c r="L54" s="179">
        <v>228.4</v>
      </c>
      <c r="M54" s="180"/>
      <c r="N54" s="181"/>
      <c r="O54" s="182" t="s">
        <v>28</v>
      </c>
      <c r="P54" s="182"/>
      <c r="Q54" s="182"/>
      <c r="R54" s="130" t="s">
        <v>25</v>
      </c>
      <c r="S54" s="183"/>
      <c r="T54" s="200"/>
      <c r="U54" s="200"/>
      <c r="V54" s="200"/>
      <c r="W54" s="200"/>
      <c r="X54" s="200"/>
      <c r="Y54" s="200"/>
      <c r="Z54" s="200"/>
      <c r="AA54" s="200"/>
      <c r="AB54" s="200"/>
      <c r="AC54" s="200"/>
      <c r="AD54" s="200"/>
      <c r="AE54" s="200"/>
      <c r="AF54" s="200"/>
      <c r="AG54" s="200"/>
      <c r="AH54" s="200"/>
      <c r="AI54" s="200"/>
      <c r="AJ54" s="200"/>
      <c r="AK54" s="200"/>
      <c r="AL54" s="200"/>
      <c r="AM54" s="200"/>
      <c r="AN54" s="200"/>
      <c r="AO54" s="200"/>
      <c r="AP54" s="200"/>
      <c r="AQ54" s="200"/>
      <c r="AR54" s="200"/>
      <c r="AS54" s="200"/>
      <c r="AT54" s="200"/>
      <c r="AU54" s="200"/>
      <c r="AV54" s="200"/>
      <c r="AW54" s="200"/>
      <c r="AX54" s="200"/>
      <c r="AY54" s="200"/>
      <c r="AZ54" s="200"/>
      <c r="BA54" s="200"/>
      <c r="BB54" s="200"/>
      <c r="BC54" s="200"/>
      <c r="BD54" s="200"/>
      <c r="BE54" s="200"/>
      <c r="BF54" s="200"/>
      <c r="BG54" s="200"/>
      <c r="BH54" s="200"/>
      <c r="BI54" s="200"/>
      <c r="BJ54" s="200"/>
      <c r="BK54" s="200"/>
      <c r="BL54" s="200"/>
      <c r="BM54" s="200"/>
      <c r="BN54" s="200"/>
      <c r="BO54" s="200"/>
      <c r="BP54" s="200"/>
      <c r="BQ54" s="200"/>
      <c r="BR54" s="200"/>
      <c r="BS54" s="200"/>
      <c r="BT54" s="200"/>
      <c r="BU54" s="200"/>
      <c r="BV54" s="200"/>
      <c r="BW54" s="200"/>
      <c r="BX54" s="200"/>
      <c r="BY54" s="200"/>
      <c r="BZ54" s="200"/>
      <c r="CA54" s="200"/>
      <c r="CB54" s="200"/>
      <c r="CC54" s="200"/>
      <c r="CD54" s="200"/>
      <c r="CE54" s="200"/>
      <c r="CF54" s="200"/>
      <c r="CG54" s="200"/>
      <c r="CH54" s="200"/>
      <c r="CI54" s="200"/>
      <c r="CJ54" s="200"/>
      <c r="CK54" s="200"/>
      <c r="CL54" s="200"/>
      <c r="CM54" s="200"/>
      <c r="CN54" s="200"/>
      <c r="CO54" s="200"/>
      <c r="CP54" s="200"/>
      <c r="CQ54" s="200"/>
      <c r="CR54" s="200"/>
      <c r="CS54" s="200"/>
      <c r="CT54" s="200"/>
      <c r="CU54" s="200"/>
      <c r="CV54" s="200"/>
      <c r="CW54" s="200"/>
      <c r="CX54" s="200"/>
      <c r="CY54" s="200"/>
      <c r="CZ54" s="200"/>
      <c r="DA54" s="200"/>
      <c r="DB54" s="200"/>
      <c r="DC54" s="200"/>
      <c r="DD54" s="200"/>
      <c r="DE54" s="200"/>
      <c r="DF54" s="200"/>
      <c r="DG54" s="200"/>
      <c r="DH54" s="200"/>
      <c r="DI54" s="200"/>
      <c r="DJ54" s="200"/>
      <c r="DK54" s="200"/>
      <c r="DL54" s="200"/>
      <c r="DM54" s="200"/>
      <c r="DN54" s="200"/>
      <c r="DO54" s="200"/>
      <c r="DP54" s="200"/>
      <c r="DQ54" s="200"/>
      <c r="DR54" s="200"/>
      <c r="DS54" s="200"/>
      <c r="DT54" s="200"/>
      <c r="DU54" s="200"/>
      <c r="DV54" s="200"/>
      <c r="DW54" s="200"/>
      <c r="DX54" s="200"/>
      <c r="DY54" s="200"/>
      <c r="DZ54" s="200"/>
      <c r="EA54" s="200"/>
      <c r="EB54" s="200"/>
      <c r="EC54" s="200"/>
      <c r="ED54" s="200"/>
      <c r="EE54" s="200"/>
      <c r="EF54" s="200"/>
      <c r="EG54" s="200"/>
      <c r="EH54" s="200"/>
      <c r="EI54" s="200"/>
      <c r="EJ54" s="200"/>
      <c r="EK54" s="200"/>
      <c r="EL54" s="200"/>
      <c r="EM54" s="200"/>
      <c r="EN54" s="200"/>
      <c r="EO54" s="200"/>
      <c r="EP54" s="200"/>
      <c r="EQ54" s="200"/>
      <c r="ER54" s="200"/>
      <c r="ES54" s="200"/>
      <c r="ET54" s="200"/>
      <c r="EU54" s="200"/>
      <c r="EV54" s="200"/>
      <c r="EW54" s="200"/>
      <c r="EX54" s="200"/>
      <c r="EY54" s="200"/>
      <c r="EZ54" s="200"/>
      <c r="FA54" s="200"/>
      <c r="FB54" s="200"/>
      <c r="FC54" s="200"/>
      <c r="FD54" s="200"/>
      <c r="FE54" s="200"/>
      <c r="FF54" s="200"/>
      <c r="FG54" s="200"/>
      <c r="FH54" s="200"/>
      <c r="FI54" s="200"/>
      <c r="FJ54" s="200"/>
      <c r="FK54" s="200"/>
      <c r="FL54" s="200"/>
      <c r="FM54" s="200"/>
      <c r="FN54" s="200"/>
      <c r="FO54" s="200"/>
      <c r="FP54" s="200"/>
      <c r="FQ54" s="200"/>
      <c r="FR54" s="200"/>
      <c r="FS54" s="200"/>
      <c r="FT54" s="200"/>
      <c r="FU54" s="200"/>
      <c r="FV54" s="200"/>
      <c r="FW54" s="200"/>
      <c r="FX54" s="200"/>
      <c r="FY54" s="200"/>
      <c r="FZ54" s="200"/>
      <c r="GA54" s="200"/>
      <c r="GB54" s="200"/>
      <c r="GC54" s="200"/>
      <c r="GD54" s="200"/>
      <c r="GE54" s="200"/>
      <c r="GF54" s="200"/>
      <c r="GG54" s="200"/>
      <c r="GH54" s="200"/>
      <c r="GI54" s="200"/>
      <c r="GJ54" s="200"/>
      <c r="GK54" s="200"/>
      <c r="GL54" s="200"/>
      <c r="GM54" s="200"/>
      <c r="GN54" s="200"/>
      <c r="GO54" s="200"/>
      <c r="GP54" s="200"/>
      <c r="GQ54" s="200"/>
      <c r="GR54" s="200"/>
      <c r="GS54" s="200"/>
      <c r="GT54" s="200"/>
      <c r="GU54" s="200"/>
      <c r="GV54" s="200"/>
      <c r="GW54" s="200"/>
      <c r="GX54" s="200"/>
      <c r="GY54" s="200"/>
      <c r="GZ54" s="200"/>
      <c r="HA54" s="200"/>
      <c r="HB54" s="200"/>
      <c r="HC54" s="200"/>
      <c r="HD54" s="200"/>
      <c r="HE54" s="200"/>
      <c r="HF54" s="200"/>
      <c r="HG54" s="200"/>
      <c r="HH54" s="200"/>
      <c r="HI54" s="200"/>
      <c r="HJ54" s="200"/>
      <c r="HK54" s="200"/>
      <c r="HL54" s="200"/>
      <c r="HM54" s="200"/>
      <c r="HN54" s="200"/>
      <c r="HO54" s="200"/>
      <c r="HP54" s="200"/>
      <c r="HQ54" s="200"/>
      <c r="HR54" s="200"/>
      <c r="HS54" s="200"/>
      <c r="HT54" s="200"/>
      <c r="HU54" s="106"/>
      <c r="HV54" s="106"/>
      <c r="HW54" s="106"/>
      <c r="HX54" s="106"/>
      <c r="HY54" s="106"/>
      <c r="HZ54" s="106"/>
      <c r="IA54" s="106"/>
      <c r="IB54" s="106"/>
      <c r="IC54" s="106"/>
      <c r="ID54" s="106"/>
      <c r="IE54" s="106"/>
      <c r="IF54" s="106"/>
      <c r="IG54" s="106"/>
      <c r="IH54" s="106"/>
      <c r="II54" s="106"/>
      <c r="IJ54" s="106"/>
      <c r="IK54" s="106"/>
      <c r="IL54" s="106"/>
      <c r="IM54" s="106"/>
      <c r="IN54" s="106"/>
    </row>
    <row r="55" s="99" customFormat="1" ht="45" customHeight="1" spans="1:248">
      <c r="A55" s="138" t="s">
        <v>284</v>
      </c>
      <c r="B55" s="131" t="s">
        <v>21</v>
      </c>
      <c r="C55" s="131" t="s">
        <v>21</v>
      </c>
      <c r="D55" s="131"/>
      <c r="E55" s="131"/>
      <c r="F55" s="131"/>
      <c r="G55" s="131"/>
      <c r="H55" s="136"/>
      <c r="I55" s="136"/>
      <c r="J55" s="136"/>
      <c r="K55" s="174">
        <f t="shared" si="3"/>
        <v>22453.21</v>
      </c>
      <c r="L55" s="175">
        <f>L56+L58+L59+L61+L60</f>
        <v>10484.463</v>
      </c>
      <c r="M55" s="174">
        <f>M56+M58+M59+M61+M60</f>
        <v>7335.647</v>
      </c>
      <c r="N55" s="176">
        <f>N56+N58+N59+N61+N60</f>
        <v>4633.1</v>
      </c>
      <c r="O55" s="182" t="s">
        <v>28</v>
      </c>
      <c r="P55" s="182"/>
      <c r="Q55" s="182"/>
      <c r="R55" s="130" t="s">
        <v>19</v>
      </c>
      <c r="S55" s="183"/>
      <c r="T55" s="200"/>
      <c r="U55" s="200"/>
      <c r="V55" s="200"/>
      <c r="W55" s="200"/>
      <c r="X55" s="200"/>
      <c r="Y55" s="200"/>
      <c r="Z55" s="200"/>
      <c r="AA55" s="200"/>
      <c r="AB55" s="200"/>
      <c r="AC55" s="200"/>
      <c r="AD55" s="200"/>
      <c r="AE55" s="200"/>
      <c r="AF55" s="200"/>
      <c r="AG55" s="200"/>
      <c r="AH55" s="200"/>
      <c r="AI55" s="200"/>
      <c r="AJ55" s="200"/>
      <c r="AK55" s="200"/>
      <c r="AL55" s="200"/>
      <c r="AM55" s="200"/>
      <c r="AN55" s="200"/>
      <c r="AO55" s="200"/>
      <c r="AP55" s="200"/>
      <c r="AQ55" s="200"/>
      <c r="AR55" s="200"/>
      <c r="AS55" s="200"/>
      <c r="AT55" s="200"/>
      <c r="AU55" s="200"/>
      <c r="AV55" s="200"/>
      <c r="AW55" s="200"/>
      <c r="AX55" s="200"/>
      <c r="AY55" s="200"/>
      <c r="AZ55" s="200"/>
      <c r="BA55" s="200"/>
      <c r="BB55" s="200"/>
      <c r="BC55" s="200"/>
      <c r="BD55" s="200"/>
      <c r="BE55" s="200"/>
      <c r="BF55" s="200"/>
      <c r="BG55" s="200"/>
      <c r="BH55" s="200"/>
      <c r="BI55" s="200"/>
      <c r="BJ55" s="200"/>
      <c r="BK55" s="200"/>
      <c r="BL55" s="200"/>
      <c r="BM55" s="200"/>
      <c r="BN55" s="200"/>
      <c r="BO55" s="200"/>
      <c r="BP55" s="200"/>
      <c r="BQ55" s="200"/>
      <c r="BR55" s="200"/>
      <c r="BS55" s="200"/>
      <c r="BT55" s="200"/>
      <c r="BU55" s="200"/>
      <c r="BV55" s="200"/>
      <c r="BW55" s="200"/>
      <c r="BX55" s="200"/>
      <c r="BY55" s="200"/>
      <c r="BZ55" s="200"/>
      <c r="CA55" s="200"/>
      <c r="CB55" s="200"/>
      <c r="CC55" s="200"/>
      <c r="CD55" s="200"/>
      <c r="CE55" s="200"/>
      <c r="CF55" s="200"/>
      <c r="CG55" s="200"/>
      <c r="CH55" s="200"/>
      <c r="CI55" s="200"/>
      <c r="CJ55" s="200"/>
      <c r="CK55" s="200"/>
      <c r="CL55" s="200"/>
      <c r="CM55" s="200"/>
      <c r="CN55" s="200"/>
      <c r="CO55" s="200"/>
      <c r="CP55" s="200"/>
      <c r="CQ55" s="200"/>
      <c r="CR55" s="200"/>
      <c r="CS55" s="200"/>
      <c r="CT55" s="200"/>
      <c r="CU55" s="200"/>
      <c r="CV55" s="200"/>
      <c r="CW55" s="200"/>
      <c r="CX55" s="200"/>
      <c r="CY55" s="200"/>
      <c r="CZ55" s="200"/>
      <c r="DA55" s="200"/>
      <c r="DB55" s="200"/>
      <c r="DC55" s="200"/>
      <c r="DD55" s="200"/>
      <c r="DE55" s="200"/>
      <c r="DF55" s="200"/>
      <c r="DG55" s="200"/>
      <c r="DH55" s="200"/>
      <c r="DI55" s="200"/>
      <c r="DJ55" s="200"/>
      <c r="DK55" s="200"/>
      <c r="DL55" s="200"/>
      <c r="DM55" s="200"/>
      <c r="DN55" s="200"/>
      <c r="DO55" s="200"/>
      <c r="DP55" s="200"/>
      <c r="DQ55" s="200"/>
      <c r="DR55" s="200"/>
      <c r="DS55" s="200"/>
      <c r="DT55" s="200"/>
      <c r="DU55" s="200"/>
      <c r="DV55" s="200"/>
      <c r="DW55" s="200"/>
      <c r="DX55" s="200"/>
      <c r="DY55" s="200"/>
      <c r="DZ55" s="200"/>
      <c r="EA55" s="200"/>
      <c r="EB55" s="200"/>
      <c r="EC55" s="200"/>
      <c r="ED55" s="200"/>
      <c r="EE55" s="200"/>
      <c r="EF55" s="200"/>
      <c r="EG55" s="200"/>
      <c r="EH55" s="200"/>
      <c r="EI55" s="200"/>
      <c r="EJ55" s="200"/>
      <c r="EK55" s="200"/>
      <c r="EL55" s="200"/>
      <c r="EM55" s="200"/>
      <c r="EN55" s="200"/>
      <c r="EO55" s="200"/>
      <c r="EP55" s="200"/>
      <c r="EQ55" s="200"/>
      <c r="ER55" s="200"/>
      <c r="ES55" s="200"/>
      <c r="ET55" s="200"/>
      <c r="EU55" s="200"/>
      <c r="EV55" s="200"/>
      <c r="EW55" s="200"/>
      <c r="EX55" s="200"/>
      <c r="EY55" s="200"/>
      <c r="EZ55" s="200"/>
      <c r="FA55" s="200"/>
      <c r="FB55" s="200"/>
      <c r="FC55" s="200"/>
      <c r="FD55" s="200"/>
      <c r="FE55" s="200"/>
      <c r="FF55" s="200"/>
      <c r="FG55" s="200"/>
      <c r="FH55" s="200"/>
      <c r="FI55" s="200"/>
      <c r="FJ55" s="200"/>
      <c r="FK55" s="200"/>
      <c r="FL55" s="200"/>
      <c r="FM55" s="200"/>
      <c r="FN55" s="200"/>
      <c r="FO55" s="200"/>
      <c r="FP55" s="200"/>
      <c r="FQ55" s="200"/>
      <c r="FR55" s="200"/>
      <c r="FS55" s="200"/>
      <c r="FT55" s="200"/>
      <c r="FU55" s="200"/>
      <c r="FV55" s="200"/>
      <c r="FW55" s="200"/>
      <c r="FX55" s="200"/>
      <c r="FY55" s="200"/>
      <c r="FZ55" s="200"/>
      <c r="GA55" s="200"/>
      <c r="GB55" s="200"/>
      <c r="GC55" s="200"/>
      <c r="GD55" s="200"/>
      <c r="GE55" s="200"/>
      <c r="GF55" s="200"/>
      <c r="GG55" s="200"/>
      <c r="GH55" s="200"/>
      <c r="GI55" s="200"/>
      <c r="GJ55" s="200"/>
      <c r="GK55" s="200"/>
      <c r="GL55" s="200"/>
      <c r="GM55" s="200"/>
      <c r="GN55" s="200"/>
      <c r="GO55" s="200"/>
      <c r="GP55" s="200"/>
      <c r="GQ55" s="200"/>
      <c r="GR55" s="200"/>
      <c r="GS55" s="200"/>
      <c r="GT55" s="200"/>
      <c r="GU55" s="200"/>
      <c r="GV55" s="200"/>
      <c r="GW55" s="200"/>
      <c r="GX55" s="200"/>
      <c r="GY55" s="200"/>
      <c r="GZ55" s="200"/>
      <c r="HA55" s="200"/>
      <c r="HB55" s="200"/>
      <c r="HC55" s="200"/>
      <c r="HD55" s="200"/>
      <c r="HE55" s="200"/>
      <c r="HF55" s="200"/>
      <c r="HG55" s="200"/>
      <c r="HH55" s="200"/>
      <c r="HI55" s="200"/>
      <c r="HJ55" s="200"/>
      <c r="HK55" s="200"/>
      <c r="HL55" s="200"/>
      <c r="HM55" s="200"/>
      <c r="HN55" s="200"/>
      <c r="HO55" s="200"/>
      <c r="HP55" s="200"/>
      <c r="HQ55" s="200"/>
      <c r="HR55" s="200"/>
      <c r="HS55" s="200"/>
      <c r="HT55" s="200"/>
      <c r="HU55" s="106"/>
      <c r="HV55" s="106"/>
      <c r="HW55" s="106"/>
      <c r="HX55" s="106"/>
      <c r="HY55" s="106"/>
      <c r="HZ55" s="106"/>
      <c r="IA55" s="106"/>
      <c r="IB55" s="106"/>
      <c r="IC55" s="106"/>
      <c r="ID55" s="106"/>
      <c r="IE55" s="106"/>
      <c r="IF55" s="106"/>
      <c r="IG55" s="106"/>
      <c r="IH55" s="106"/>
      <c r="II55" s="106"/>
      <c r="IJ55" s="106"/>
      <c r="IK55" s="106"/>
      <c r="IL55" s="106"/>
      <c r="IM55" s="106"/>
      <c r="IN55" s="106"/>
    </row>
    <row r="56" s="99" customFormat="1" ht="45" customHeight="1" spans="1:252">
      <c r="A56" s="156" t="s">
        <v>96</v>
      </c>
      <c r="B56" s="136" t="s">
        <v>36</v>
      </c>
      <c r="C56" s="136" t="s">
        <v>97</v>
      </c>
      <c r="D56" s="136"/>
      <c r="E56" s="136">
        <v>46</v>
      </c>
      <c r="F56" s="136">
        <v>5</v>
      </c>
      <c r="G56" s="136"/>
      <c r="H56" s="136" t="s">
        <v>285</v>
      </c>
      <c r="I56" s="136"/>
      <c r="J56" s="136"/>
      <c r="K56" s="174">
        <f t="shared" si="3"/>
        <v>5474.08</v>
      </c>
      <c r="L56" s="179">
        <v>5049</v>
      </c>
      <c r="M56" s="180">
        <v>425.08</v>
      </c>
      <c r="N56" s="181"/>
      <c r="O56" s="182" t="s">
        <v>28</v>
      </c>
      <c r="P56" s="182"/>
      <c r="Q56" s="182"/>
      <c r="R56" s="130" t="s">
        <v>99</v>
      </c>
      <c r="S56" s="183"/>
      <c r="T56" s="200"/>
      <c r="U56" s="200"/>
      <c r="V56" s="200"/>
      <c r="W56" s="200"/>
      <c r="X56" s="200"/>
      <c r="Y56" s="200"/>
      <c r="Z56" s="200"/>
      <c r="AA56" s="200"/>
      <c r="AB56" s="200"/>
      <c r="AC56" s="200"/>
      <c r="AD56" s="200"/>
      <c r="AE56" s="200"/>
      <c r="AF56" s="200"/>
      <c r="AG56" s="200"/>
      <c r="AH56" s="200"/>
      <c r="AI56" s="200"/>
      <c r="AJ56" s="200"/>
      <c r="AK56" s="200"/>
      <c r="AL56" s="200"/>
      <c r="AM56" s="200"/>
      <c r="AN56" s="200"/>
      <c r="AO56" s="200"/>
      <c r="AP56" s="200"/>
      <c r="AQ56" s="200"/>
      <c r="AR56" s="200"/>
      <c r="AS56" s="200"/>
      <c r="AT56" s="200"/>
      <c r="AU56" s="200"/>
      <c r="AV56" s="200"/>
      <c r="AW56" s="200"/>
      <c r="AX56" s="200"/>
      <c r="AY56" s="200"/>
      <c r="AZ56" s="200"/>
      <c r="BA56" s="200"/>
      <c r="BB56" s="200"/>
      <c r="BC56" s="200"/>
      <c r="BD56" s="200"/>
      <c r="BE56" s="200"/>
      <c r="BF56" s="200"/>
      <c r="BG56" s="200"/>
      <c r="BH56" s="200"/>
      <c r="BI56" s="200"/>
      <c r="BJ56" s="200"/>
      <c r="BK56" s="200"/>
      <c r="BL56" s="200"/>
      <c r="BM56" s="200"/>
      <c r="BN56" s="200"/>
      <c r="BO56" s="200"/>
      <c r="BP56" s="200"/>
      <c r="BQ56" s="200"/>
      <c r="BR56" s="200"/>
      <c r="BS56" s="200"/>
      <c r="BT56" s="200"/>
      <c r="BU56" s="200"/>
      <c r="BV56" s="200"/>
      <c r="BW56" s="200"/>
      <c r="BX56" s="200"/>
      <c r="BY56" s="200"/>
      <c r="BZ56" s="200"/>
      <c r="CA56" s="200"/>
      <c r="CB56" s="200"/>
      <c r="CC56" s="200"/>
      <c r="CD56" s="200"/>
      <c r="CE56" s="200"/>
      <c r="CF56" s="200"/>
      <c r="CG56" s="200"/>
      <c r="CH56" s="200"/>
      <c r="CI56" s="200"/>
      <c r="CJ56" s="200"/>
      <c r="CK56" s="200"/>
      <c r="CL56" s="200"/>
      <c r="CM56" s="200"/>
      <c r="CN56" s="200"/>
      <c r="CO56" s="200"/>
      <c r="CP56" s="200"/>
      <c r="CQ56" s="200"/>
      <c r="CR56" s="200"/>
      <c r="CS56" s="200"/>
      <c r="CT56" s="200"/>
      <c r="CU56" s="200"/>
      <c r="CV56" s="200"/>
      <c r="CW56" s="200"/>
      <c r="CX56" s="200"/>
      <c r="CY56" s="200"/>
      <c r="CZ56" s="200"/>
      <c r="DA56" s="200"/>
      <c r="DB56" s="200"/>
      <c r="DC56" s="200"/>
      <c r="DD56" s="200"/>
      <c r="DE56" s="200"/>
      <c r="DF56" s="200"/>
      <c r="DG56" s="200"/>
      <c r="DH56" s="200"/>
      <c r="DI56" s="200"/>
      <c r="DJ56" s="200"/>
      <c r="DK56" s="200"/>
      <c r="DL56" s="200"/>
      <c r="DM56" s="200"/>
      <c r="DN56" s="200"/>
      <c r="DO56" s="200"/>
      <c r="DP56" s="200"/>
      <c r="DQ56" s="200"/>
      <c r="DR56" s="200"/>
      <c r="DS56" s="200"/>
      <c r="DT56" s="200"/>
      <c r="DU56" s="200"/>
      <c r="DV56" s="200"/>
      <c r="DW56" s="200"/>
      <c r="DX56" s="200"/>
      <c r="DY56" s="200"/>
      <c r="DZ56" s="200"/>
      <c r="EA56" s="200"/>
      <c r="EB56" s="200"/>
      <c r="EC56" s="200"/>
      <c r="ED56" s="200"/>
      <c r="EE56" s="200"/>
      <c r="EF56" s="200"/>
      <c r="EG56" s="200"/>
      <c r="EH56" s="200"/>
      <c r="EI56" s="200"/>
      <c r="EJ56" s="200"/>
      <c r="EK56" s="200"/>
      <c r="EL56" s="200"/>
      <c r="EM56" s="200"/>
      <c r="EN56" s="200"/>
      <c r="EO56" s="200"/>
      <c r="EP56" s="200"/>
      <c r="EQ56" s="200"/>
      <c r="ER56" s="200"/>
      <c r="ES56" s="200"/>
      <c r="ET56" s="200"/>
      <c r="EU56" s="200"/>
      <c r="EV56" s="200"/>
      <c r="EW56" s="200"/>
      <c r="EX56" s="200"/>
      <c r="EY56" s="200"/>
      <c r="EZ56" s="200"/>
      <c r="FA56" s="200"/>
      <c r="FB56" s="200"/>
      <c r="FC56" s="200"/>
      <c r="FD56" s="200"/>
      <c r="FE56" s="200"/>
      <c r="FF56" s="200"/>
      <c r="FG56" s="200"/>
      <c r="FH56" s="200"/>
      <c r="FI56" s="200"/>
      <c r="FJ56" s="200"/>
      <c r="FK56" s="200"/>
      <c r="FL56" s="200"/>
      <c r="FM56" s="200"/>
      <c r="FN56" s="200"/>
      <c r="FO56" s="200"/>
      <c r="FP56" s="200"/>
      <c r="FQ56" s="200"/>
      <c r="FR56" s="200"/>
      <c r="FS56" s="200"/>
      <c r="FT56" s="200"/>
      <c r="FU56" s="200"/>
      <c r="FV56" s="200"/>
      <c r="FW56" s="200"/>
      <c r="FX56" s="200"/>
      <c r="FY56" s="200"/>
      <c r="FZ56" s="200"/>
      <c r="GA56" s="200"/>
      <c r="GB56" s="200"/>
      <c r="GC56" s="200"/>
      <c r="GD56" s="200"/>
      <c r="GE56" s="200"/>
      <c r="GF56" s="200"/>
      <c r="GG56" s="200"/>
      <c r="GH56" s="200"/>
      <c r="GI56" s="200"/>
      <c r="GJ56" s="200"/>
      <c r="GK56" s="200"/>
      <c r="GL56" s="200"/>
      <c r="GM56" s="200"/>
      <c r="GN56" s="200"/>
      <c r="GO56" s="200"/>
      <c r="GP56" s="200"/>
      <c r="GQ56" s="200"/>
      <c r="GR56" s="200"/>
      <c r="GS56" s="200"/>
      <c r="GT56" s="200"/>
      <c r="GU56" s="200"/>
      <c r="GV56" s="200"/>
      <c r="GW56" s="200"/>
      <c r="GX56" s="200"/>
      <c r="GY56" s="200"/>
      <c r="GZ56" s="200"/>
      <c r="HA56" s="200"/>
      <c r="HB56" s="200"/>
      <c r="HC56" s="200"/>
      <c r="HD56" s="200"/>
      <c r="HE56" s="200"/>
      <c r="HF56" s="200"/>
      <c r="HG56" s="200"/>
      <c r="HH56" s="200"/>
      <c r="HI56" s="200"/>
      <c r="HJ56" s="200"/>
      <c r="HK56" s="200"/>
      <c r="HL56" s="200"/>
      <c r="HM56" s="200"/>
      <c r="HN56" s="200"/>
      <c r="HO56" s="200"/>
      <c r="HP56" s="200"/>
      <c r="HQ56" s="200"/>
      <c r="HR56" s="200"/>
      <c r="HS56" s="200"/>
      <c r="HT56" s="200"/>
      <c r="HU56" s="106"/>
      <c r="HV56" s="106"/>
      <c r="HW56" s="106"/>
      <c r="HX56" s="106"/>
      <c r="HY56" s="106"/>
      <c r="HZ56" s="106"/>
      <c r="IA56" s="106"/>
      <c r="IB56" s="106"/>
      <c r="IC56" s="106"/>
      <c r="ID56" s="106"/>
      <c r="IE56" s="106"/>
      <c r="IF56" s="106"/>
      <c r="IG56" s="106"/>
      <c r="IH56" s="106"/>
      <c r="II56" s="106"/>
      <c r="IJ56" s="106"/>
      <c r="IK56" s="106"/>
      <c r="IL56" s="106"/>
      <c r="IM56" s="106"/>
      <c r="IN56" s="106"/>
      <c r="IO56" s="106"/>
      <c r="IP56" s="106"/>
      <c r="IQ56" s="106"/>
      <c r="IR56" s="106"/>
    </row>
    <row r="57" s="99" customFormat="1" ht="45" customHeight="1" spans="1:252">
      <c r="A57" s="156" t="s">
        <v>100</v>
      </c>
      <c r="B57" s="136"/>
      <c r="C57" s="136"/>
      <c r="D57" s="136"/>
      <c r="E57" s="136"/>
      <c r="F57" s="136"/>
      <c r="G57" s="136"/>
      <c r="H57" s="136"/>
      <c r="I57" s="136"/>
      <c r="J57" s="136"/>
      <c r="K57" s="174">
        <f t="shared" si="3"/>
        <v>0</v>
      </c>
      <c r="L57" s="179"/>
      <c r="M57" s="180"/>
      <c r="N57" s="181"/>
      <c r="O57" s="182" t="s">
        <v>28</v>
      </c>
      <c r="P57" s="182"/>
      <c r="Q57" s="182"/>
      <c r="R57" s="130"/>
      <c r="S57" s="183"/>
      <c r="T57" s="200"/>
      <c r="U57" s="200"/>
      <c r="V57" s="200"/>
      <c r="W57" s="200"/>
      <c r="X57" s="200"/>
      <c r="Y57" s="200"/>
      <c r="Z57" s="200"/>
      <c r="AA57" s="200"/>
      <c r="AB57" s="200"/>
      <c r="AC57" s="200"/>
      <c r="AD57" s="200"/>
      <c r="AE57" s="200"/>
      <c r="AF57" s="200"/>
      <c r="AG57" s="200"/>
      <c r="AH57" s="200"/>
      <c r="AI57" s="200"/>
      <c r="AJ57" s="200"/>
      <c r="AK57" s="200"/>
      <c r="AL57" s="200"/>
      <c r="AM57" s="200"/>
      <c r="AN57" s="200"/>
      <c r="AO57" s="200"/>
      <c r="AP57" s="200"/>
      <c r="AQ57" s="200"/>
      <c r="AR57" s="200"/>
      <c r="AS57" s="200"/>
      <c r="AT57" s="200"/>
      <c r="AU57" s="200"/>
      <c r="AV57" s="200"/>
      <c r="AW57" s="200"/>
      <c r="AX57" s="200"/>
      <c r="AY57" s="200"/>
      <c r="AZ57" s="200"/>
      <c r="BA57" s="200"/>
      <c r="BB57" s="200"/>
      <c r="BC57" s="200"/>
      <c r="BD57" s="200"/>
      <c r="BE57" s="200"/>
      <c r="BF57" s="200"/>
      <c r="BG57" s="200"/>
      <c r="BH57" s="200"/>
      <c r="BI57" s="200"/>
      <c r="BJ57" s="200"/>
      <c r="BK57" s="200"/>
      <c r="BL57" s="200"/>
      <c r="BM57" s="200"/>
      <c r="BN57" s="200"/>
      <c r="BO57" s="200"/>
      <c r="BP57" s="200"/>
      <c r="BQ57" s="200"/>
      <c r="BR57" s="200"/>
      <c r="BS57" s="200"/>
      <c r="BT57" s="200"/>
      <c r="BU57" s="200"/>
      <c r="BV57" s="200"/>
      <c r="BW57" s="200"/>
      <c r="BX57" s="200"/>
      <c r="BY57" s="200"/>
      <c r="BZ57" s="200"/>
      <c r="CA57" s="200"/>
      <c r="CB57" s="200"/>
      <c r="CC57" s="200"/>
      <c r="CD57" s="200"/>
      <c r="CE57" s="200"/>
      <c r="CF57" s="200"/>
      <c r="CG57" s="200"/>
      <c r="CH57" s="200"/>
      <c r="CI57" s="200"/>
      <c r="CJ57" s="200"/>
      <c r="CK57" s="200"/>
      <c r="CL57" s="200"/>
      <c r="CM57" s="200"/>
      <c r="CN57" s="200"/>
      <c r="CO57" s="200"/>
      <c r="CP57" s="200"/>
      <c r="CQ57" s="200"/>
      <c r="CR57" s="200"/>
      <c r="CS57" s="200"/>
      <c r="CT57" s="200"/>
      <c r="CU57" s="200"/>
      <c r="CV57" s="200"/>
      <c r="CW57" s="200"/>
      <c r="CX57" s="200"/>
      <c r="CY57" s="200"/>
      <c r="CZ57" s="200"/>
      <c r="DA57" s="200"/>
      <c r="DB57" s="200"/>
      <c r="DC57" s="200"/>
      <c r="DD57" s="200"/>
      <c r="DE57" s="200"/>
      <c r="DF57" s="200"/>
      <c r="DG57" s="200"/>
      <c r="DH57" s="200"/>
      <c r="DI57" s="200"/>
      <c r="DJ57" s="200"/>
      <c r="DK57" s="200"/>
      <c r="DL57" s="200"/>
      <c r="DM57" s="200"/>
      <c r="DN57" s="200"/>
      <c r="DO57" s="200"/>
      <c r="DP57" s="200"/>
      <c r="DQ57" s="200"/>
      <c r="DR57" s="200"/>
      <c r="DS57" s="200"/>
      <c r="DT57" s="200"/>
      <c r="DU57" s="200"/>
      <c r="DV57" s="200"/>
      <c r="DW57" s="200"/>
      <c r="DX57" s="200"/>
      <c r="DY57" s="200"/>
      <c r="DZ57" s="200"/>
      <c r="EA57" s="200"/>
      <c r="EB57" s="200"/>
      <c r="EC57" s="200"/>
      <c r="ED57" s="200"/>
      <c r="EE57" s="200"/>
      <c r="EF57" s="200"/>
      <c r="EG57" s="200"/>
      <c r="EH57" s="200"/>
      <c r="EI57" s="200"/>
      <c r="EJ57" s="200"/>
      <c r="EK57" s="200"/>
      <c r="EL57" s="200"/>
      <c r="EM57" s="200"/>
      <c r="EN57" s="200"/>
      <c r="EO57" s="200"/>
      <c r="EP57" s="200"/>
      <c r="EQ57" s="200"/>
      <c r="ER57" s="200"/>
      <c r="ES57" s="200"/>
      <c r="ET57" s="200"/>
      <c r="EU57" s="200"/>
      <c r="EV57" s="200"/>
      <c r="EW57" s="200"/>
      <c r="EX57" s="200"/>
      <c r="EY57" s="200"/>
      <c r="EZ57" s="200"/>
      <c r="FA57" s="200"/>
      <c r="FB57" s="200"/>
      <c r="FC57" s="200"/>
      <c r="FD57" s="200"/>
      <c r="FE57" s="200"/>
      <c r="FF57" s="200"/>
      <c r="FG57" s="200"/>
      <c r="FH57" s="200"/>
      <c r="FI57" s="200"/>
      <c r="FJ57" s="200"/>
      <c r="FK57" s="200"/>
      <c r="FL57" s="200"/>
      <c r="FM57" s="200"/>
      <c r="FN57" s="200"/>
      <c r="FO57" s="200"/>
      <c r="FP57" s="200"/>
      <c r="FQ57" s="200"/>
      <c r="FR57" s="200"/>
      <c r="FS57" s="200"/>
      <c r="FT57" s="200"/>
      <c r="FU57" s="200"/>
      <c r="FV57" s="200"/>
      <c r="FW57" s="200"/>
      <c r="FX57" s="200"/>
      <c r="FY57" s="200"/>
      <c r="FZ57" s="200"/>
      <c r="GA57" s="200"/>
      <c r="GB57" s="200"/>
      <c r="GC57" s="200"/>
      <c r="GD57" s="200"/>
      <c r="GE57" s="200"/>
      <c r="GF57" s="200"/>
      <c r="GG57" s="200"/>
      <c r="GH57" s="200"/>
      <c r="GI57" s="200"/>
      <c r="GJ57" s="200"/>
      <c r="GK57" s="200"/>
      <c r="GL57" s="200"/>
      <c r="GM57" s="200"/>
      <c r="GN57" s="200"/>
      <c r="GO57" s="200"/>
      <c r="GP57" s="200"/>
      <c r="GQ57" s="200"/>
      <c r="GR57" s="200"/>
      <c r="GS57" s="200"/>
      <c r="GT57" s="200"/>
      <c r="GU57" s="200"/>
      <c r="GV57" s="200"/>
      <c r="GW57" s="200"/>
      <c r="GX57" s="200"/>
      <c r="GY57" s="200"/>
      <c r="GZ57" s="200"/>
      <c r="HA57" s="200"/>
      <c r="HB57" s="200"/>
      <c r="HC57" s="200"/>
      <c r="HD57" s="200"/>
      <c r="HE57" s="200"/>
      <c r="HF57" s="200"/>
      <c r="HG57" s="200"/>
      <c r="HH57" s="200"/>
      <c r="HI57" s="200"/>
      <c r="HJ57" s="200"/>
      <c r="HK57" s="200"/>
      <c r="HL57" s="200"/>
      <c r="HM57" s="200"/>
      <c r="HN57" s="200"/>
      <c r="HO57" s="200"/>
      <c r="HP57" s="200"/>
      <c r="HQ57" s="200"/>
      <c r="HR57" s="200"/>
      <c r="HS57" s="200"/>
      <c r="HT57" s="200"/>
      <c r="HU57" s="106"/>
      <c r="HV57" s="106"/>
      <c r="HW57" s="106"/>
      <c r="HX57" s="106"/>
      <c r="HY57" s="106"/>
      <c r="HZ57" s="106"/>
      <c r="IA57" s="106"/>
      <c r="IB57" s="106"/>
      <c r="IC57" s="106"/>
      <c r="ID57" s="106"/>
      <c r="IE57" s="106"/>
      <c r="IF57" s="106"/>
      <c r="IG57" s="106"/>
      <c r="IH57" s="106"/>
      <c r="II57" s="106"/>
      <c r="IJ57" s="106"/>
      <c r="IK57" s="106"/>
      <c r="IL57" s="106"/>
      <c r="IM57" s="106"/>
      <c r="IN57" s="106"/>
      <c r="IO57" s="106"/>
      <c r="IP57" s="106"/>
      <c r="IQ57" s="106"/>
      <c r="IR57" s="106"/>
    </row>
    <row r="58" s="99" customFormat="1" ht="45" customHeight="1" spans="1:248">
      <c r="A58" s="157" t="s">
        <v>101</v>
      </c>
      <c r="B58" s="136" t="s">
        <v>36</v>
      </c>
      <c r="C58" s="136" t="s">
        <v>97</v>
      </c>
      <c r="D58" s="136">
        <v>31</v>
      </c>
      <c r="E58" s="136">
        <v>19</v>
      </c>
      <c r="F58" s="136">
        <v>6</v>
      </c>
      <c r="G58" s="136">
        <v>6</v>
      </c>
      <c r="H58" s="136" t="s">
        <v>286</v>
      </c>
      <c r="I58" s="136">
        <v>947</v>
      </c>
      <c r="J58" s="136">
        <v>4351</v>
      </c>
      <c r="K58" s="174">
        <f t="shared" si="3"/>
        <v>7372.03</v>
      </c>
      <c r="L58" s="193">
        <v>1822.03</v>
      </c>
      <c r="M58" s="180">
        <v>2280</v>
      </c>
      <c r="N58" s="181">
        <v>3270</v>
      </c>
      <c r="O58" s="182" t="s">
        <v>28</v>
      </c>
      <c r="P58" s="182"/>
      <c r="Q58" s="182"/>
      <c r="R58" s="130" t="s">
        <v>103</v>
      </c>
      <c r="S58" s="183"/>
      <c r="T58" s="200"/>
      <c r="U58" s="200"/>
      <c r="V58" s="200"/>
      <c r="W58" s="200"/>
      <c r="X58" s="200"/>
      <c r="Y58" s="200"/>
      <c r="Z58" s="200"/>
      <c r="AA58" s="200"/>
      <c r="AB58" s="200"/>
      <c r="AC58" s="200"/>
      <c r="AD58" s="200"/>
      <c r="AE58" s="200"/>
      <c r="AF58" s="200"/>
      <c r="AG58" s="200"/>
      <c r="AH58" s="200"/>
      <c r="AI58" s="200"/>
      <c r="AJ58" s="200"/>
      <c r="AK58" s="200"/>
      <c r="AL58" s="200"/>
      <c r="AM58" s="200"/>
      <c r="AN58" s="200"/>
      <c r="AO58" s="200"/>
      <c r="AP58" s="200"/>
      <c r="AQ58" s="200"/>
      <c r="AR58" s="200"/>
      <c r="AS58" s="200"/>
      <c r="AT58" s="200"/>
      <c r="AU58" s="200"/>
      <c r="AV58" s="200"/>
      <c r="AW58" s="200"/>
      <c r="AX58" s="200"/>
      <c r="AY58" s="200"/>
      <c r="AZ58" s="200"/>
      <c r="BA58" s="200"/>
      <c r="BB58" s="200"/>
      <c r="BC58" s="200"/>
      <c r="BD58" s="200"/>
      <c r="BE58" s="200"/>
      <c r="BF58" s="200"/>
      <c r="BG58" s="200"/>
      <c r="BH58" s="200"/>
      <c r="BI58" s="200"/>
      <c r="BJ58" s="200"/>
      <c r="BK58" s="200"/>
      <c r="BL58" s="200"/>
      <c r="BM58" s="200"/>
      <c r="BN58" s="200"/>
      <c r="BO58" s="200"/>
      <c r="BP58" s="200"/>
      <c r="BQ58" s="200"/>
      <c r="BR58" s="200"/>
      <c r="BS58" s="200"/>
      <c r="BT58" s="200"/>
      <c r="BU58" s="200"/>
      <c r="BV58" s="200"/>
      <c r="BW58" s="200"/>
      <c r="BX58" s="200"/>
      <c r="BY58" s="200"/>
      <c r="BZ58" s="200"/>
      <c r="CA58" s="200"/>
      <c r="CB58" s="200"/>
      <c r="CC58" s="200"/>
      <c r="CD58" s="200"/>
      <c r="CE58" s="200"/>
      <c r="CF58" s="200"/>
      <c r="CG58" s="200"/>
      <c r="CH58" s="200"/>
      <c r="CI58" s="200"/>
      <c r="CJ58" s="200"/>
      <c r="CK58" s="200"/>
      <c r="CL58" s="200"/>
      <c r="CM58" s="200"/>
      <c r="CN58" s="200"/>
      <c r="CO58" s="200"/>
      <c r="CP58" s="200"/>
      <c r="CQ58" s="200"/>
      <c r="CR58" s="200"/>
      <c r="CS58" s="200"/>
      <c r="CT58" s="200"/>
      <c r="CU58" s="200"/>
      <c r="CV58" s="200"/>
      <c r="CW58" s="200"/>
      <c r="CX58" s="200"/>
      <c r="CY58" s="200"/>
      <c r="CZ58" s="200"/>
      <c r="DA58" s="200"/>
      <c r="DB58" s="200"/>
      <c r="DC58" s="200"/>
      <c r="DD58" s="200"/>
      <c r="DE58" s="200"/>
      <c r="DF58" s="200"/>
      <c r="DG58" s="200"/>
      <c r="DH58" s="200"/>
      <c r="DI58" s="200"/>
      <c r="DJ58" s="200"/>
      <c r="DK58" s="200"/>
      <c r="DL58" s="200"/>
      <c r="DM58" s="200"/>
      <c r="DN58" s="200"/>
      <c r="DO58" s="200"/>
      <c r="DP58" s="200"/>
      <c r="DQ58" s="200"/>
      <c r="DR58" s="200"/>
      <c r="DS58" s="200"/>
      <c r="DT58" s="200"/>
      <c r="DU58" s="200"/>
      <c r="DV58" s="200"/>
      <c r="DW58" s="200"/>
      <c r="DX58" s="200"/>
      <c r="DY58" s="200"/>
      <c r="DZ58" s="200"/>
      <c r="EA58" s="200"/>
      <c r="EB58" s="200"/>
      <c r="EC58" s="200"/>
      <c r="ED58" s="200"/>
      <c r="EE58" s="200"/>
      <c r="EF58" s="200"/>
      <c r="EG58" s="200"/>
      <c r="EH58" s="200"/>
      <c r="EI58" s="200"/>
      <c r="EJ58" s="200"/>
      <c r="EK58" s="200"/>
      <c r="EL58" s="200"/>
      <c r="EM58" s="200"/>
      <c r="EN58" s="200"/>
      <c r="EO58" s="200"/>
      <c r="EP58" s="200"/>
      <c r="EQ58" s="200"/>
      <c r="ER58" s="200"/>
      <c r="ES58" s="200"/>
      <c r="ET58" s="200"/>
      <c r="EU58" s="200"/>
      <c r="EV58" s="200"/>
      <c r="EW58" s="200"/>
      <c r="EX58" s="200"/>
      <c r="EY58" s="200"/>
      <c r="EZ58" s="200"/>
      <c r="FA58" s="200"/>
      <c r="FB58" s="200"/>
      <c r="FC58" s="200"/>
      <c r="FD58" s="200"/>
      <c r="FE58" s="200"/>
      <c r="FF58" s="200"/>
      <c r="FG58" s="200"/>
      <c r="FH58" s="200"/>
      <c r="FI58" s="200"/>
      <c r="FJ58" s="200"/>
      <c r="FK58" s="200"/>
      <c r="FL58" s="200"/>
      <c r="FM58" s="200"/>
      <c r="FN58" s="200"/>
      <c r="FO58" s="200"/>
      <c r="FP58" s="200"/>
      <c r="FQ58" s="200"/>
      <c r="FR58" s="200"/>
      <c r="FS58" s="200"/>
      <c r="FT58" s="200"/>
      <c r="FU58" s="200"/>
      <c r="FV58" s="200"/>
      <c r="FW58" s="200"/>
      <c r="FX58" s="200"/>
      <c r="FY58" s="200"/>
      <c r="FZ58" s="200"/>
      <c r="GA58" s="200"/>
      <c r="GB58" s="200"/>
      <c r="GC58" s="200"/>
      <c r="GD58" s="200"/>
      <c r="GE58" s="200"/>
      <c r="GF58" s="200"/>
      <c r="GG58" s="200"/>
      <c r="GH58" s="200"/>
      <c r="GI58" s="200"/>
      <c r="GJ58" s="200"/>
      <c r="GK58" s="200"/>
      <c r="GL58" s="200"/>
      <c r="GM58" s="200"/>
      <c r="GN58" s="200"/>
      <c r="GO58" s="200"/>
      <c r="GP58" s="200"/>
      <c r="GQ58" s="200"/>
      <c r="GR58" s="200"/>
      <c r="GS58" s="200"/>
      <c r="GT58" s="200"/>
      <c r="GU58" s="200"/>
      <c r="GV58" s="200"/>
      <c r="GW58" s="200"/>
      <c r="GX58" s="200"/>
      <c r="GY58" s="200"/>
      <c r="GZ58" s="200"/>
      <c r="HA58" s="200"/>
      <c r="HB58" s="200"/>
      <c r="HC58" s="200"/>
      <c r="HD58" s="200"/>
      <c r="HE58" s="200"/>
      <c r="HF58" s="200"/>
      <c r="HG58" s="200"/>
      <c r="HH58" s="200"/>
      <c r="HI58" s="200"/>
      <c r="HJ58" s="200"/>
      <c r="HK58" s="200"/>
      <c r="HL58" s="200"/>
      <c r="HM58" s="200"/>
      <c r="HN58" s="200"/>
      <c r="HO58" s="200"/>
      <c r="HP58" s="200"/>
      <c r="HQ58" s="200"/>
      <c r="HR58" s="200"/>
      <c r="HS58" s="200"/>
      <c r="HT58" s="200"/>
      <c r="HU58" s="106"/>
      <c r="HV58" s="106"/>
      <c r="HW58" s="106"/>
      <c r="HX58" s="106"/>
      <c r="HY58" s="106"/>
      <c r="HZ58" s="106"/>
      <c r="IA58" s="106"/>
      <c r="IB58" s="106"/>
      <c r="IC58" s="106"/>
      <c r="ID58" s="106"/>
      <c r="IE58" s="106"/>
      <c r="IF58" s="106"/>
      <c r="IG58" s="106"/>
      <c r="IH58" s="106"/>
      <c r="II58" s="106"/>
      <c r="IJ58" s="106"/>
      <c r="IK58" s="106"/>
      <c r="IL58" s="106"/>
      <c r="IM58" s="106"/>
      <c r="IN58" s="106"/>
    </row>
    <row r="59" s="99" customFormat="1" ht="45" customHeight="1" spans="1:248">
      <c r="A59" s="156" t="s">
        <v>104</v>
      </c>
      <c r="B59" s="136" t="s">
        <v>36</v>
      </c>
      <c r="C59" s="136" t="s">
        <v>105</v>
      </c>
      <c r="D59" s="136"/>
      <c r="E59" s="136">
        <v>1</v>
      </c>
      <c r="F59" s="136">
        <v>5</v>
      </c>
      <c r="G59" s="136"/>
      <c r="H59" s="136" t="s">
        <v>106</v>
      </c>
      <c r="I59" s="136"/>
      <c r="J59" s="136"/>
      <c r="K59" s="174">
        <f t="shared" si="3"/>
        <v>7496</v>
      </c>
      <c r="L59" s="179">
        <v>2719.233</v>
      </c>
      <c r="M59" s="180">
        <v>3976.767</v>
      </c>
      <c r="N59" s="181">
        <v>800</v>
      </c>
      <c r="O59" s="182" t="s">
        <v>28</v>
      </c>
      <c r="P59" s="182"/>
      <c r="Q59" s="182"/>
      <c r="R59" s="130" t="s">
        <v>107</v>
      </c>
      <c r="S59" s="183"/>
      <c r="T59" s="200"/>
      <c r="U59" s="200"/>
      <c r="V59" s="200"/>
      <c r="W59" s="200"/>
      <c r="X59" s="200"/>
      <c r="Y59" s="200"/>
      <c r="Z59" s="200"/>
      <c r="AA59" s="200"/>
      <c r="AB59" s="200"/>
      <c r="AC59" s="200"/>
      <c r="AD59" s="200"/>
      <c r="AE59" s="200"/>
      <c r="AF59" s="200"/>
      <c r="AG59" s="200"/>
      <c r="AH59" s="200"/>
      <c r="AI59" s="200"/>
      <c r="AJ59" s="200"/>
      <c r="AK59" s="200"/>
      <c r="AL59" s="200"/>
      <c r="AM59" s="200"/>
      <c r="AN59" s="200"/>
      <c r="AO59" s="200"/>
      <c r="AP59" s="200"/>
      <c r="AQ59" s="200"/>
      <c r="AR59" s="200"/>
      <c r="AS59" s="200"/>
      <c r="AT59" s="200"/>
      <c r="AU59" s="200"/>
      <c r="AV59" s="200"/>
      <c r="AW59" s="200"/>
      <c r="AX59" s="200"/>
      <c r="AY59" s="200"/>
      <c r="AZ59" s="200"/>
      <c r="BA59" s="200"/>
      <c r="BB59" s="200"/>
      <c r="BC59" s="200"/>
      <c r="BD59" s="200"/>
      <c r="BE59" s="200"/>
      <c r="BF59" s="200"/>
      <c r="BG59" s="200"/>
      <c r="BH59" s="200"/>
      <c r="BI59" s="200"/>
      <c r="BJ59" s="200"/>
      <c r="BK59" s="200"/>
      <c r="BL59" s="200"/>
      <c r="BM59" s="200"/>
      <c r="BN59" s="200"/>
      <c r="BO59" s="200"/>
      <c r="BP59" s="200"/>
      <c r="BQ59" s="200"/>
      <c r="BR59" s="200"/>
      <c r="BS59" s="200"/>
      <c r="BT59" s="200"/>
      <c r="BU59" s="200"/>
      <c r="BV59" s="200"/>
      <c r="BW59" s="200"/>
      <c r="BX59" s="200"/>
      <c r="BY59" s="200"/>
      <c r="BZ59" s="200"/>
      <c r="CA59" s="200"/>
      <c r="CB59" s="200"/>
      <c r="CC59" s="200"/>
      <c r="CD59" s="200"/>
      <c r="CE59" s="200"/>
      <c r="CF59" s="200"/>
      <c r="CG59" s="200"/>
      <c r="CH59" s="200"/>
      <c r="CI59" s="200"/>
      <c r="CJ59" s="200"/>
      <c r="CK59" s="200"/>
      <c r="CL59" s="200"/>
      <c r="CM59" s="200"/>
      <c r="CN59" s="200"/>
      <c r="CO59" s="200"/>
      <c r="CP59" s="200"/>
      <c r="CQ59" s="200"/>
      <c r="CR59" s="200"/>
      <c r="CS59" s="200"/>
      <c r="CT59" s="200"/>
      <c r="CU59" s="200"/>
      <c r="CV59" s="200"/>
      <c r="CW59" s="200"/>
      <c r="CX59" s="200"/>
      <c r="CY59" s="200"/>
      <c r="CZ59" s="200"/>
      <c r="DA59" s="200"/>
      <c r="DB59" s="200"/>
      <c r="DC59" s="200"/>
      <c r="DD59" s="200"/>
      <c r="DE59" s="200"/>
      <c r="DF59" s="200"/>
      <c r="DG59" s="200"/>
      <c r="DH59" s="200"/>
      <c r="DI59" s="200"/>
      <c r="DJ59" s="200"/>
      <c r="DK59" s="200"/>
      <c r="DL59" s="200"/>
      <c r="DM59" s="200"/>
      <c r="DN59" s="200"/>
      <c r="DO59" s="200"/>
      <c r="DP59" s="200"/>
      <c r="DQ59" s="200"/>
      <c r="DR59" s="200"/>
      <c r="DS59" s="200"/>
      <c r="DT59" s="200"/>
      <c r="DU59" s="200"/>
      <c r="DV59" s="200"/>
      <c r="DW59" s="200"/>
      <c r="DX59" s="200"/>
      <c r="DY59" s="200"/>
      <c r="DZ59" s="200"/>
      <c r="EA59" s="200"/>
      <c r="EB59" s="200"/>
      <c r="EC59" s="200"/>
      <c r="ED59" s="200"/>
      <c r="EE59" s="200"/>
      <c r="EF59" s="200"/>
      <c r="EG59" s="200"/>
      <c r="EH59" s="200"/>
      <c r="EI59" s="200"/>
      <c r="EJ59" s="200"/>
      <c r="EK59" s="200"/>
      <c r="EL59" s="200"/>
      <c r="EM59" s="200"/>
      <c r="EN59" s="200"/>
      <c r="EO59" s="200"/>
      <c r="EP59" s="200"/>
      <c r="EQ59" s="200"/>
      <c r="ER59" s="200"/>
      <c r="ES59" s="200"/>
      <c r="ET59" s="200"/>
      <c r="EU59" s="200"/>
      <c r="EV59" s="200"/>
      <c r="EW59" s="200"/>
      <c r="EX59" s="200"/>
      <c r="EY59" s="200"/>
      <c r="EZ59" s="200"/>
      <c r="FA59" s="200"/>
      <c r="FB59" s="200"/>
      <c r="FC59" s="200"/>
      <c r="FD59" s="200"/>
      <c r="FE59" s="200"/>
      <c r="FF59" s="200"/>
      <c r="FG59" s="200"/>
      <c r="FH59" s="200"/>
      <c r="FI59" s="200"/>
      <c r="FJ59" s="200"/>
      <c r="FK59" s="200"/>
      <c r="FL59" s="200"/>
      <c r="FM59" s="200"/>
      <c r="FN59" s="200"/>
      <c r="FO59" s="200"/>
      <c r="FP59" s="200"/>
      <c r="FQ59" s="200"/>
      <c r="FR59" s="200"/>
      <c r="FS59" s="200"/>
      <c r="FT59" s="200"/>
      <c r="FU59" s="200"/>
      <c r="FV59" s="200"/>
      <c r="FW59" s="200"/>
      <c r="FX59" s="200"/>
      <c r="FY59" s="200"/>
      <c r="FZ59" s="200"/>
      <c r="GA59" s="200"/>
      <c r="GB59" s="200"/>
      <c r="GC59" s="200"/>
      <c r="GD59" s="200"/>
      <c r="GE59" s="200"/>
      <c r="GF59" s="200"/>
      <c r="GG59" s="200"/>
      <c r="GH59" s="200"/>
      <c r="GI59" s="200"/>
      <c r="GJ59" s="200"/>
      <c r="GK59" s="200"/>
      <c r="GL59" s="200"/>
      <c r="GM59" s="200"/>
      <c r="GN59" s="200"/>
      <c r="GO59" s="200"/>
      <c r="GP59" s="200"/>
      <c r="GQ59" s="200"/>
      <c r="GR59" s="200"/>
      <c r="GS59" s="200"/>
      <c r="GT59" s="200"/>
      <c r="GU59" s="200"/>
      <c r="GV59" s="200"/>
      <c r="GW59" s="200"/>
      <c r="GX59" s="200"/>
      <c r="GY59" s="200"/>
      <c r="GZ59" s="200"/>
      <c r="HA59" s="200"/>
      <c r="HB59" s="200"/>
      <c r="HC59" s="200"/>
      <c r="HD59" s="200"/>
      <c r="HE59" s="200"/>
      <c r="HF59" s="200"/>
      <c r="HG59" s="200"/>
      <c r="HH59" s="200"/>
      <c r="HI59" s="200"/>
      <c r="HJ59" s="200"/>
      <c r="HK59" s="200"/>
      <c r="HL59" s="200"/>
      <c r="HM59" s="200"/>
      <c r="HN59" s="200"/>
      <c r="HO59" s="200"/>
      <c r="HP59" s="200"/>
      <c r="HQ59" s="200"/>
      <c r="HR59" s="200"/>
      <c r="HS59" s="200"/>
      <c r="HT59" s="200"/>
      <c r="HU59" s="106"/>
      <c r="HV59" s="106"/>
      <c r="HW59" s="106"/>
      <c r="HX59" s="106"/>
      <c r="HY59" s="106"/>
      <c r="HZ59" s="106"/>
      <c r="IA59" s="106"/>
      <c r="IB59" s="106"/>
      <c r="IC59" s="106"/>
      <c r="ID59" s="106"/>
      <c r="IE59" s="106"/>
      <c r="IF59" s="106"/>
      <c r="IG59" s="106"/>
      <c r="IH59" s="106"/>
      <c r="II59" s="106"/>
      <c r="IJ59" s="106"/>
      <c r="IK59" s="106"/>
      <c r="IL59" s="106"/>
      <c r="IM59" s="106"/>
      <c r="IN59" s="106"/>
    </row>
    <row r="60" s="99" customFormat="1" ht="39.95" customHeight="1" spans="1:248">
      <c r="A60" s="158" t="s">
        <v>108</v>
      </c>
      <c r="B60" s="144" t="s">
        <v>36</v>
      </c>
      <c r="C60" s="145" t="s">
        <v>177</v>
      </c>
      <c r="D60" s="136">
        <v>800</v>
      </c>
      <c r="E60" s="136">
        <v>200</v>
      </c>
      <c r="F60" s="136">
        <v>200</v>
      </c>
      <c r="G60" s="136">
        <v>400</v>
      </c>
      <c r="H60" s="159" t="s">
        <v>109</v>
      </c>
      <c r="I60" s="136">
        <v>800</v>
      </c>
      <c r="J60" s="136">
        <f>I60*4.2</f>
        <v>3360</v>
      </c>
      <c r="K60" s="174">
        <f t="shared" si="3"/>
        <v>317</v>
      </c>
      <c r="L60" s="179">
        <v>85</v>
      </c>
      <c r="M60" s="180">
        <v>91</v>
      </c>
      <c r="N60" s="181">
        <v>141</v>
      </c>
      <c r="O60" s="182" t="s">
        <v>28</v>
      </c>
      <c r="P60" s="182"/>
      <c r="Q60" s="182"/>
      <c r="R60" s="130" t="s">
        <v>110</v>
      </c>
      <c r="S60" s="183"/>
      <c r="T60" s="200"/>
      <c r="U60" s="200"/>
      <c r="V60" s="200"/>
      <c r="W60" s="200"/>
      <c r="X60" s="200"/>
      <c r="Y60" s="200"/>
      <c r="Z60" s="200"/>
      <c r="AA60" s="200"/>
      <c r="AB60" s="200"/>
      <c r="AC60" s="200"/>
      <c r="AD60" s="200"/>
      <c r="AE60" s="200"/>
      <c r="AF60" s="200"/>
      <c r="AG60" s="200"/>
      <c r="AH60" s="200"/>
      <c r="AI60" s="200"/>
      <c r="AJ60" s="200"/>
      <c r="AK60" s="200"/>
      <c r="AL60" s="200"/>
      <c r="AM60" s="200"/>
      <c r="AN60" s="200"/>
      <c r="AO60" s="200"/>
      <c r="AP60" s="200"/>
      <c r="AQ60" s="200"/>
      <c r="AR60" s="200"/>
      <c r="AS60" s="200"/>
      <c r="AT60" s="200"/>
      <c r="AU60" s="200"/>
      <c r="AV60" s="200"/>
      <c r="AW60" s="200"/>
      <c r="AX60" s="200"/>
      <c r="AY60" s="200"/>
      <c r="AZ60" s="200"/>
      <c r="BA60" s="200"/>
      <c r="BB60" s="200"/>
      <c r="BC60" s="200"/>
      <c r="BD60" s="200"/>
      <c r="BE60" s="200"/>
      <c r="BF60" s="200"/>
      <c r="BG60" s="200"/>
      <c r="BH60" s="200"/>
      <c r="BI60" s="200"/>
      <c r="BJ60" s="200"/>
      <c r="BK60" s="200"/>
      <c r="BL60" s="200"/>
      <c r="BM60" s="200"/>
      <c r="BN60" s="200"/>
      <c r="BO60" s="200"/>
      <c r="BP60" s="200"/>
      <c r="BQ60" s="200"/>
      <c r="BR60" s="200"/>
      <c r="BS60" s="200"/>
      <c r="BT60" s="200"/>
      <c r="BU60" s="200"/>
      <c r="BV60" s="200"/>
      <c r="BW60" s="200"/>
      <c r="BX60" s="200"/>
      <c r="BY60" s="200"/>
      <c r="BZ60" s="200"/>
      <c r="CA60" s="200"/>
      <c r="CB60" s="200"/>
      <c r="CC60" s="200"/>
      <c r="CD60" s="200"/>
      <c r="CE60" s="200"/>
      <c r="CF60" s="200"/>
      <c r="CG60" s="200"/>
      <c r="CH60" s="200"/>
      <c r="CI60" s="200"/>
      <c r="CJ60" s="200"/>
      <c r="CK60" s="200"/>
      <c r="CL60" s="200"/>
      <c r="CM60" s="200"/>
      <c r="CN60" s="200"/>
      <c r="CO60" s="200"/>
      <c r="CP60" s="200"/>
      <c r="CQ60" s="200"/>
      <c r="CR60" s="200"/>
      <c r="CS60" s="200"/>
      <c r="CT60" s="200"/>
      <c r="CU60" s="200"/>
      <c r="CV60" s="200"/>
      <c r="CW60" s="200"/>
      <c r="CX60" s="200"/>
      <c r="CY60" s="200"/>
      <c r="CZ60" s="200"/>
      <c r="DA60" s="200"/>
      <c r="DB60" s="200"/>
      <c r="DC60" s="200"/>
      <c r="DD60" s="200"/>
      <c r="DE60" s="200"/>
      <c r="DF60" s="200"/>
      <c r="DG60" s="200"/>
      <c r="DH60" s="200"/>
      <c r="DI60" s="200"/>
      <c r="DJ60" s="200"/>
      <c r="DK60" s="200"/>
      <c r="DL60" s="200"/>
      <c r="DM60" s="200"/>
      <c r="DN60" s="200"/>
      <c r="DO60" s="200"/>
      <c r="DP60" s="200"/>
      <c r="DQ60" s="200"/>
      <c r="DR60" s="200"/>
      <c r="DS60" s="200"/>
      <c r="DT60" s="200"/>
      <c r="DU60" s="200"/>
      <c r="DV60" s="200"/>
      <c r="DW60" s="200"/>
      <c r="DX60" s="200"/>
      <c r="DY60" s="200"/>
      <c r="DZ60" s="200"/>
      <c r="EA60" s="200"/>
      <c r="EB60" s="200"/>
      <c r="EC60" s="200"/>
      <c r="ED60" s="200"/>
      <c r="EE60" s="200"/>
      <c r="EF60" s="200"/>
      <c r="EG60" s="200"/>
      <c r="EH60" s="200"/>
      <c r="EI60" s="200"/>
      <c r="EJ60" s="200"/>
      <c r="EK60" s="200"/>
      <c r="EL60" s="200"/>
      <c r="EM60" s="200"/>
      <c r="EN60" s="200"/>
      <c r="EO60" s="200"/>
      <c r="EP60" s="200"/>
      <c r="EQ60" s="200"/>
      <c r="ER60" s="200"/>
      <c r="ES60" s="200"/>
      <c r="ET60" s="200"/>
      <c r="EU60" s="200"/>
      <c r="EV60" s="200"/>
      <c r="EW60" s="200"/>
      <c r="EX60" s="200"/>
      <c r="EY60" s="200"/>
      <c r="EZ60" s="200"/>
      <c r="FA60" s="200"/>
      <c r="FB60" s="200"/>
      <c r="FC60" s="200"/>
      <c r="FD60" s="200"/>
      <c r="FE60" s="200"/>
      <c r="FF60" s="200"/>
      <c r="FG60" s="200"/>
      <c r="FH60" s="200"/>
      <c r="FI60" s="200"/>
      <c r="FJ60" s="200"/>
      <c r="FK60" s="200"/>
      <c r="FL60" s="200"/>
      <c r="FM60" s="200"/>
      <c r="FN60" s="200"/>
      <c r="FO60" s="200"/>
      <c r="FP60" s="200"/>
      <c r="FQ60" s="200"/>
      <c r="FR60" s="200"/>
      <c r="FS60" s="200"/>
      <c r="FT60" s="200"/>
      <c r="FU60" s="200"/>
      <c r="FV60" s="200"/>
      <c r="FW60" s="200"/>
      <c r="FX60" s="200"/>
      <c r="FY60" s="200"/>
      <c r="FZ60" s="200"/>
      <c r="GA60" s="200"/>
      <c r="GB60" s="200"/>
      <c r="GC60" s="200"/>
      <c r="GD60" s="200"/>
      <c r="GE60" s="200"/>
      <c r="GF60" s="200"/>
      <c r="GG60" s="200"/>
      <c r="GH60" s="200"/>
      <c r="GI60" s="200"/>
      <c r="GJ60" s="200"/>
      <c r="GK60" s="200"/>
      <c r="GL60" s="200"/>
      <c r="GM60" s="200"/>
      <c r="GN60" s="200"/>
      <c r="GO60" s="200"/>
      <c r="GP60" s="200"/>
      <c r="GQ60" s="200"/>
      <c r="GR60" s="200"/>
      <c r="GS60" s="200"/>
      <c r="GT60" s="200"/>
      <c r="GU60" s="200"/>
      <c r="GV60" s="200"/>
      <c r="GW60" s="200"/>
      <c r="GX60" s="200"/>
      <c r="GY60" s="200"/>
      <c r="GZ60" s="200"/>
      <c r="HA60" s="200"/>
      <c r="HB60" s="200"/>
      <c r="HC60" s="200"/>
      <c r="HD60" s="200"/>
      <c r="HE60" s="200"/>
      <c r="HF60" s="200"/>
      <c r="HG60" s="200"/>
      <c r="HH60" s="200"/>
      <c r="HI60" s="200"/>
      <c r="HJ60" s="200"/>
      <c r="HK60" s="200"/>
      <c r="HL60" s="200"/>
      <c r="HM60" s="200"/>
      <c r="HN60" s="200"/>
      <c r="HO60" s="200"/>
      <c r="HP60" s="200"/>
      <c r="HQ60" s="200"/>
      <c r="HR60" s="200"/>
      <c r="HS60" s="200"/>
      <c r="HT60" s="200"/>
      <c r="HU60" s="106"/>
      <c r="HV60" s="106"/>
      <c r="HW60" s="106"/>
      <c r="HX60" s="106"/>
      <c r="HY60" s="106"/>
      <c r="HZ60" s="106"/>
      <c r="IA60" s="106"/>
      <c r="IB60" s="106"/>
      <c r="IC60" s="106"/>
      <c r="ID60" s="106"/>
      <c r="IE60" s="106"/>
      <c r="IF60" s="106"/>
      <c r="IG60" s="106"/>
      <c r="IH60" s="106"/>
      <c r="II60" s="106"/>
      <c r="IJ60" s="106"/>
      <c r="IK60" s="106"/>
      <c r="IL60" s="106"/>
      <c r="IM60" s="106"/>
      <c r="IN60" s="106"/>
    </row>
    <row r="61" s="99" customFormat="1" ht="45" customHeight="1" spans="1:248">
      <c r="A61" s="158" t="s">
        <v>287</v>
      </c>
      <c r="B61" s="136" t="s">
        <v>36</v>
      </c>
      <c r="C61" s="136" t="s">
        <v>97</v>
      </c>
      <c r="D61" s="136">
        <f>SUM(E61:G61)</f>
        <v>8442</v>
      </c>
      <c r="E61" s="136">
        <v>2814</v>
      </c>
      <c r="F61" s="136">
        <v>2814</v>
      </c>
      <c r="G61" s="136">
        <v>2814</v>
      </c>
      <c r="H61" s="136" t="s">
        <v>112</v>
      </c>
      <c r="I61" s="136"/>
      <c r="J61" s="136"/>
      <c r="K61" s="174">
        <f t="shared" si="3"/>
        <v>1794.1</v>
      </c>
      <c r="L61" s="179">
        <v>809.2</v>
      </c>
      <c r="M61" s="180">
        <v>562.8</v>
      </c>
      <c r="N61" s="181">
        <v>422.1</v>
      </c>
      <c r="O61" s="182"/>
      <c r="P61" s="182"/>
      <c r="Q61" s="182"/>
      <c r="R61" s="130" t="s">
        <v>107</v>
      </c>
      <c r="S61" s="183"/>
      <c r="T61" s="200"/>
      <c r="U61" s="200"/>
      <c r="V61" s="200"/>
      <c r="W61" s="200"/>
      <c r="X61" s="200"/>
      <c r="Y61" s="200"/>
      <c r="Z61" s="200"/>
      <c r="AA61" s="200"/>
      <c r="AB61" s="200"/>
      <c r="AC61" s="200"/>
      <c r="AD61" s="200"/>
      <c r="AE61" s="200"/>
      <c r="AF61" s="200"/>
      <c r="AG61" s="200"/>
      <c r="AH61" s="200"/>
      <c r="AI61" s="200"/>
      <c r="AJ61" s="200"/>
      <c r="AK61" s="200"/>
      <c r="AL61" s="200"/>
      <c r="AM61" s="200"/>
      <c r="AN61" s="200"/>
      <c r="AO61" s="200"/>
      <c r="AP61" s="200"/>
      <c r="AQ61" s="200"/>
      <c r="AR61" s="200"/>
      <c r="AS61" s="200"/>
      <c r="AT61" s="200"/>
      <c r="AU61" s="200"/>
      <c r="AV61" s="200"/>
      <c r="AW61" s="200"/>
      <c r="AX61" s="200"/>
      <c r="AY61" s="200"/>
      <c r="AZ61" s="200"/>
      <c r="BA61" s="200"/>
      <c r="BB61" s="200"/>
      <c r="BC61" s="200"/>
      <c r="BD61" s="200"/>
      <c r="BE61" s="200"/>
      <c r="BF61" s="200"/>
      <c r="BG61" s="200"/>
      <c r="BH61" s="200"/>
      <c r="BI61" s="200"/>
      <c r="BJ61" s="200"/>
      <c r="BK61" s="200"/>
      <c r="BL61" s="200"/>
      <c r="BM61" s="200"/>
      <c r="BN61" s="200"/>
      <c r="BO61" s="200"/>
      <c r="BP61" s="200"/>
      <c r="BQ61" s="200"/>
      <c r="BR61" s="200"/>
      <c r="BS61" s="200"/>
      <c r="BT61" s="200"/>
      <c r="BU61" s="200"/>
      <c r="BV61" s="200"/>
      <c r="BW61" s="200"/>
      <c r="BX61" s="200"/>
      <c r="BY61" s="200"/>
      <c r="BZ61" s="200"/>
      <c r="CA61" s="200"/>
      <c r="CB61" s="200"/>
      <c r="CC61" s="200"/>
      <c r="CD61" s="200"/>
      <c r="CE61" s="200"/>
      <c r="CF61" s="200"/>
      <c r="CG61" s="200"/>
      <c r="CH61" s="200"/>
      <c r="CI61" s="200"/>
      <c r="CJ61" s="200"/>
      <c r="CK61" s="200"/>
      <c r="CL61" s="200"/>
      <c r="CM61" s="200"/>
      <c r="CN61" s="200"/>
      <c r="CO61" s="200"/>
      <c r="CP61" s="200"/>
      <c r="CQ61" s="200"/>
      <c r="CR61" s="200"/>
      <c r="CS61" s="200"/>
      <c r="CT61" s="200"/>
      <c r="CU61" s="200"/>
      <c r="CV61" s="200"/>
      <c r="CW61" s="200"/>
      <c r="CX61" s="200"/>
      <c r="CY61" s="200"/>
      <c r="CZ61" s="200"/>
      <c r="DA61" s="200"/>
      <c r="DB61" s="200"/>
      <c r="DC61" s="200"/>
      <c r="DD61" s="200"/>
      <c r="DE61" s="200"/>
      <c r="DF61" s="200"/>
      <c r="DG61" s="200"/>
      <c r="DH61" s="200"/>
      <c r="DI61" s="200"/>
      <c r="DJ61" s="200"/>
      <c r="DK61" s="200"/>
      <c r="DL61" s="200"/>
      <c r="DM61" s="200"/>
      <c r="DN61" s="200"/>
      <c r="DO61" s="200"/>
      <c r="DP61" s="200"/>
      <c r="DQ61" s="200"/>
      <c r="DR61" s="200"/>
      <c r="DS61" s="200"/>
      <c r="DT61" s="200"/>
      <c r="DU61" s="200"/>
      <c r="DV61" s="200"/>
      <c r="DW61" s="200"/>
      <c r="DX61" s="200"/>
      <c r="DY61" s="200"/>
      <c r="DZ61" s="200"/>
      <c r="EA61" s="200"/>
      <c r="EB61" s="200"/>
      <c r="EC61" s="200"/>
      <c r="ED61" s="200"/>
      <c r="EE61" s="200"/>
      <c r="EF61" s="200"/>
      <c r="EG61" s="200"/>
      <c r="EH61" s="200"/>
      <c r="EI61" s="200"/>
      <c r="EJ61" s="200"/>
      <c r="EK61" s="200"/>
      <c r="EL61" s="200"/>
      <c r="EM61" s="200"/>
      <c r="EN61" s="200"/>
      <c r="EO61" s="200"/>
      <c r="EP61" s="200"/>
      <c r="EQ61" s="200"/>
      <c r="ER61" s="200"/>
      <c r="ES61" s="200"/>
      <c r="ET61" s="200"/>
      <c r="EU61" s="200"/>
      <c r="EV61" s="200"/>
      <c r="EW61" s="200"/>
      <c r="EX61" s="200"/>
      <c r="EY61" s="200"/>
      <c r="EZ61" s="200"/>
      <c r="FA61" s="200"/>
      <c r="FB61" s="200"/>
      <c r="FC61" s="200"/>
      <c r="FD61" s="200"/>
      <c r="FE61" s="200"/>
      <c r="FF61" s="200"/>
      <c r="FG61" s="200"/>
      <c r="FH61" s="200"/>
      <c r="FI61" s="200"/>
      <c r="FJ61" s="200"/>
      <c r="FK61" s="200"/>
      <c r="FL61" s="200"/>
      <c r="FM61" s="200"/>
      <c r="FN61" s="200"/>
      <c r="FO61" s="200"/>
      <c r="FP61" s="200"/>
      <c r="FQ61" s="200"/>
      <c r="FR61" s="200"/>
      <c r="FS61" s="200"/>
      <c r="FT61" s="200"/>
      <c r="FU61" s="200"/>
      <c r="FV61" s="200"/>
      <c r="FW61" s="200"/>
      <c r="FX61" s="200"/>
      <c r="FY61" s="200"/>
      <c r="FZ61" s="200"/>
      <c r="GA61" s="200"/>
      <c r="GB61" s="200"/>
      <c r="GC61" s="200"/>
      <c r="GD61" s="200"/>
      <c r="GE61" s="200"/>
      <c r="GF61" s="200"/>
      <c r="GG61" s="200"/>
      <c r="GH61" s="200"/>
      <c r="GI61" s="200"/>
      <c r="GJ61" s="200"/>
      <c r="GK61" s="200"/>
      <c r="GL61" s="200"/>
      <c r="GM61" s="200"/>
      <c r="GN61" s="200"/>
      <c r="GO61" s="200"/>
      <c r="GP61" s="200"/>
      <c r="GQ61" s="200"/>
      <c r="GR61" s="200"/>
      <c r="GS61" s="200"/>
      <c r="GT61" s="200"/>
      <c r="GU61" s="200"/>
      <c r="GV61" s="200"/>
      <c r="GW61" s="200"/>
      <c r="GX61" s="200"/>
      <c r="GY61" s="200"/>
      <c r="GZ61" s="200"/>
      <c r="HA61" s="200"/>
      <c r="HB61" s="200"/>
      <c r="HC61" s="200"/>
      <c r="HD61" s="200"/>
      <c r="HE61" s="200"/>
      <c r="HF61" s="200"/>
      <c r="HG61" s="200"/>
      <c r="HH61" s="200"/>
      <c r="HI61" s="200"/>
      <c r="HJ61" s="200"/>
      <c r="HK61" s="200"/>
      <c r="HL61" s="200"/>
      <c r="HM61" s="200"/>
      <c r="HN61" s="200"/>
      <c r="HO61" s="200"/>
      <c r="HP61" s="200"/>
      <c r="HQ61" s="200"/>
      <c r="HR61" s="200"/>
      <c r="HS61" s="200"/>
      <c r="HT61" s="200"/>
      <c r="HU61" s="106"/>
      <c r="HV61" s="106"/>
      <c r="HW61" s="106"/>
      <c r="HX61" s="106"/>
      <c r="HY61" s="106"/>
      <c r="HZ61" s="106"/>
      <c r="IA61" s="106"/>
      <c r="IB61" s="106"/>
      <c r="IC61" s="106"/>
      <c r="ID61" s="106"/>
      <c r="IE61" s="106"/>
      <c r="IF61" s="106"/>
      <c r="IG61" s="106"/>
      <c r="IH61" s="106"/>
      <c r="II61" s="106"/>
      <c r="IJ61" s="106"/>
      <c r="IK61" s="106"/>
      <c r="IL61" s="106"/>
      <c r="IM61" s="106"/>
      <c r="IN61" s="106"/>
    </row>
    <row r="62" s="99" customFormat="1" ht="45" customHeight="1" spans="1:248">
      <c r="A62" s="158" t="s">
        <v>288</v>
      </c>
      <c r="B62" s="144" t="s">
        <v>36</v>
      </c>
      <c r="C62" s="144" t="s">
        <v>22</v>
      </c>
      <c r="D62" s="136"/>
      <c r="E62" s="136"/>
      <c r="F62" s="136"/>
      <c r="G62" s="136"/>
      <c r="H62" s="136"/>
      <c r="I62" s="136"/>
      <c r="J62" s="136"/>
      <c r="K62" s="174">
        <f t="shared" si="3"/>
        <v>0</v>
      </c>
      <c r="L62" s="179"/>
      <c r="M62" s="180"/>
      <c r="N62" s="181"/>
      <c r="O62" s="182"/>
      <c r="P62" s="145" t="s">
        <v>28</v>
      </c>
      <c r="Q62" s="145"/>
      <c r="R62" s="130" t="s">
        <v>107</v>
      </c>
      <c r="S62" s="205"/>
      <c r="T62" s="200"/>
      <c r="U62" s="200"/>
      <c r="V62" s="200"/>
      <c r="W62" s="200"/>
      <c r="X62" s="200"/>
      <c r="Y62" s="200"/>
      <c r="Z62" s="200"/>
      <c r="AA62" s="200"/>
      <c r="AB62" s="200"/>
      <c r="AC62" s="200"/>
      <c r="AD62" s="200"/>
      <c r="AE62" s="200"/>
      <c r="AF62" s="200"/>
      <c r="AG62" s="200"/>
      <c r="AH62" s="200"/>
      <c r="AI62" s="200"/>
      <c r="AJ62" s="200"/>
      <c r="AK62" s="200"/>
      <c r="AL62" s="200"/>
      <c r="AM62" s="200"/>
      <c r="AN62" s="200"/>
      <c r="AO62" s="200"/>
      <c r="AP62" s="200"/>
      <c r="AQ62" s="200"/>
      <c r="AR62" s="200"/>
      <c r="AS62" s="200"/>
      <c r="AT62" s="200"/>
      <c r="AU62" s="200"/>
      <c r="AV62" s="200"/>
      <c r="AW62" s="200"/>
      <c r="AX62" s="200"/>
      <c r="AY62" s="200"/>
      <c r="AZ62" s="200"/>
      <c r="BA62" s="200"/>
      <c r="BB62" s="200"/>
      <c r="BC62" s="200"/>
      <c r="BD62" s="200"/>
      <c r="BE62" s="200"/>
      <c r="BF62" s="200"/>
      <c r="BG62" s="200"/>
      <c r="BH62" s="200"/>
      <c r="BI62" s="200"/>
      <c r="BJ62" s="200"/>
      <c r="BK62" s="200"/>
      <c r="BL62" s="200"/>
      <c r="BM62" s="200"/>
      <c r="BN62" s="200"/>
      <c r="BO62" s="200"/>
      <c r="BP62" s="200"/>
      <c r="BQ62" s="200"/>
      <c r="BR62" s="200"/>
      <c r="BS62" s="200"/>
      <c r="BT62" s="200"/>
      <c r="BU62" s="200"/>
      <c r="BV62" s="200"/>
      <c r="BW62" s="200"/>
      <c r="BX62" s="200"/>
      <c r="BY62" s="200"/>
      <c r="BZ62" s="200"/>
      <c r="CA62" s="200"/>
      <c r="CB62" s="200"/>
      <c r="CC62" s="200"/>
      <c r="CD62" s="200"/>
      <c r="CE62" s="200"/>
      <c r="CF62" s="200"/>
      <c r="CG62" s="200"/>
      <c r="CH62" s="200"/>
      <c r="CI62" s="200"/>
      <c r="CJ62" s="200"/>
      <c r="CK62" s="200"/>
      <c r="CL62" s="200"/>
      <c r="CM62" s="200"/>
      <c r="CN62" s="200"/>
      <c r="CO62" s="200"/>
      <c r="CP62" s="200"/>
      <c r="CQ62" s="200"/>
      <c r="CR62" s="200"/>
      <c r="CS62" s="200"/>
      <c r="CT62" s="200"/>
      <c r="CU62" s="200"/>
      <c r="CV62" s="200"/>
      <c r="CW62" s="200"/>
      <c r="CX62" s="200"/>
      <c r="CY62" s="200"/>
      <c r="CZ62" s="200"/>
      <c r="DA62" s="200"/>
      <c r="DB62" s="200"/>
      <c r="DC62" s="200"/>
      <c r="DD62" s="200"/>
      <c r="DE62" s="200"/>
      <c r="DF62" s="200"/>
      <c r="DG62" s="200"/>
      <c r="DH62" s="200"/>
      <c r="DI62" s="200"/>
      <c r="DJ62" s="200"/>
      <c r="DK62" s="200"/>
      <c r="DL62" s="200"/>
      <c r="DM62" s="200"/>
      <c r="DN62" s="200"/>
      <c r="DO62" s="200"/>
      <c r="DP62" s="200"/>
      <c r="DQ62" s="200"/>
      <c r="DR62" s="200"/>
      <c r="DS62" s="200"/>
      <c r="DT62" s="200"/>
      <c r="DU62" s="200"/>
      <c r="DV62" s="200"/>
      <c r="DW62" s="200"/>
      <c r="DX62" s="200"/>
      <c r="DY62" s="200"/>
      <c r="DZ62" s="200"/>
      <c r="EA62" s="200"/>
      <c r="EB62" s="200"/>
      <c r="EC62" s="200"/>
      <c r="ED62" s="200"/>
      <c r="EE62" s="200"/>
      <c r="EF62" s="200"/>
      <c r="EG62" s="200"/>
      <c r="EH62" s="200"/>
      <c r="EI62" s="200"/>
      <c r="EJ62" s="200"/>
      <c r="EK62" s="200"/>
      <c r="EL62" s="200"/>
      <c r="EM62" s="200"/>
      <c r="EN62" s="200"/>
      <c r="EO62" s="200"/>
      <c r="EP62" s="200"/>
      <c r="EQ62" s="200"/>
      <c r="ER62" s="200"/>
      <c r="ES62" s="200"/>
      <c r="ET62" s="200"/>
      <c r="EU62" s="200"/>
      <c r="EV62" s="200"/>
      <c r="EW62" s="200"/>
      <c r="EX62" s="200"/>
      <c r="EY62" s="200"/>
      <c r="EZ62" s="200"/>
      <c r="FA62" s="200"/>
      <c r="FB62" s="200"/>
      <c r="FC62" s="200"/>
      <c r="FD62" s="200"/>
      <c r="FE62" s="200"/>
      <c r="FF62" s="200"/>
      <c r="FG62" s="200"/>
      <c r="FH62" s="200"/>
      <c r="FI62" s="200"/>
      <c r="FJ62" s="200"/>
      <c r="FK62" s="200"/>
      <c r="FL62" s="200"/>
      <c r="FM62" s="200"/>
      <c r="FN62" s="200"/>
      <c r="FO62" s="200"/>
      <c r="FP62" s="200"/>
      <c r="FQ62" s="200"/>
      <c r="FR62" s="200"/>
      <c r="FS62" s="200"/>
      <c r="FT62" s="200"/>
      <c r="FU62" s="200"/>
      <c r="FV62" s="200"/>
      <c r="FW62" s="200"/>
      <c r="FX62" s="200"/>
      <c r="FY62" s="200"/>
      <c r="FZ62" s="200"/>
      <c r="GA62" s="200"/>
      <c r="GB62" s="200"/>
      <c r="GC62" s="200"/>
      <c r="GD62" s="200"/>
      <c r="GE62" s="200"/>
      <c r="GF62" s="200"/>
      <c r="GG62" s="200"/>
      <c r="GH62" s="200"/>
      <c r="GI62" s="200"/>
      <c r="GJ62" s="200"/>
      <c r="GK62" s="200"/>
      <c r="GL62" s="200"/>
      <c r="GM62" s="200"/>
      <c r="GN62" s="200"/>
      <c r="GO62" s="200"/>
      <c r="GP62" s="200"/>
      <c r="GQ62" s="200"/>
      <c r="GR62" s="200"/>
      <c r="GS62" s="200"/>
      <c r="GT62" s="200"/>
      <c r="GU62" s="200"/>
      <c r="GV62" s="200"/>
      <c r="GW62" s="200"/>
      <c r="GX62" s="200"/>
      <c r="GY62" s="200"/>
      <c r="GZ62" s="200"/>
      <c r="HA62" s="200"/>
      <c r="HB62" s="200"/>
      <c r="HC62" s="200"/>
      <c r="HD62" s="200"/>
      <c r="HE62" s="200"/>
      <c r="HF62" s="200"/>
      <c r="HG62" s="200"/>
      <c r="HH62" s="200"/>
      <c r="HI62" s="200"/>
      <c r="HJ62" s="200"/>
      <c r="HK62" s="200"/>
      <c r="HL62" s="200"/>
      <c r="HM62" s="200"/>
      <c r="HN62" s="200"/>
      <c r="HO62" s="200"/>
      <c r="HP62" s="200"/>
      <c r="HQ62" s="200"/>
      <c r="HR62" s="200"/>
      <c r="HS62" s="200"/>
      <c r="HT62" s="200"/>
      <c r="HU62" s="106"/>
      <c r="HV62" s="106"/>
      <c r="HW62" s="106"/>
      <c r="HX62" s="106"/>
      <c r="HY62" s="106"/>
      <c r="HZ62" s="106"/>
      <c r="IA62" s="106"/>
      <c r="IB62" s="106"/>
      <c r="IC62" s="106"/>
      <c r="ID62" s="106"/>
      <c r="IE62" s="106"/>
      <c r="IF62" s="106"/>
      <c r="IG62" s="106"/>
      <c r="IH62" s="106"/>
      <c r="II62" s="106"/>
      <c r="IJ62" s="106"/>
      <c r="IK62" s="106"/>
      <c r="IL62" s="106"/>
      <c r="IM62" s="106"/>
      <c r="IN62" s="106"/>
    </row>
    <row r="63" s="98" customFormat="1" ht="45" customHeight="1" spans="1:228">
      <c r="A63" s="132" t="s">
        <v>289</v>
      </c>
      <c r="B63" s="133" t="s">
        <v>21</v>
      </c>
      <c r="C63" s="133" t="s">
        <v>21</v>
      </c>
      <c r="D63" s="133"/>
      <c r="E63" s="133"/>
      <c r="F63" s="133"/>
      <c r="G63" s="133"/>
      <c r="H63" s="160"/>
      <c r="I63" s="160"/>
      <c r="J63" s="160"/>
      <c r="K63" s="174">
        <f t="shared" si="3"/>
        <v>6452.415</v>
      </c>
      <c r="L63" s="175">
        <f>L64+L67+L68+L72</f>
        <v>771.755</v>
      </c>
      <c r="M63" s="175">
        <f>M64+M67+M68+M72</f>
        <v>5490.66</v>
      </c>
      <c r="N63" s="176">
        <f>N64+N67+N68+N72</f>
        <v>190</v>
      </c>
      <c r="O63" s="178" t="s">
        <v>28</v>
      </c>
      <c r="P63" s="178"/>
      <c r="Q63" s="178"/>
      <c r="R63" s="160" t="s">
        <v>19</v>
      </c>
      <c r="S63" s="207"/>
      <c r="T63" s="199"/>
      <c r="U63" s="199"/>
      <c r="V63" s="199"/>
      <c r="W63" s="199"/>
      <c r="X63" s="199"/>
      <c r="Y63" s="199"/>
      <c r="Z63" s="199"/>
      <c r="AA63" s="199"/>
      <c r="AB63" s="199"/>
      <c r="AC63" s="199"/>
      <c r="AD63" s="199"/>
      <c r="AE63" s="199"/>
      <c r="AF63" s="199"/>
      <c r="AG63" s="199"/>
      <c r="AH63" s="199"/>
      <c r="AI63" s="199"/>
      <c r="AJ63" s="199"/>
      <c r="AK63" s="199"/>
      <c r="AL63" s="199"/>
      <c r="AM63" s="199"/>
      <c r="AN63" s="199"/>
      <c r="AO63" s="199"/>
      <c r="AP63" s="199"/>
      <c r="AQ63" s="199"/>
      <c r="AR63" s="199"/>
      <c r="AS63" s="199"/>
      <c r="AT63" s="199"/>
      <c r="AU63" s="199"/>
      <c r="AV63" s="199"/>
      <c r="AW63" s="199"/>
      <c r="AX63" s="199"/>
      <c r="AY63" s="199"/>
      <c r="AZ63" s="199"/>
      <c r="BA63" s="199"/>
      <c r="BB63" s="199"/>
      <c r="BC63" s="199"/>
      <c r="BD63" s="199"/>
      <c r="BE63" s="199"/>
      <c r="BF63" s="199"/>
      <c r="BG63" s="199"/>
      <c r="BH63" s="199"/>
      <c r="BI63" s="199"/>
      <c r="BJ63" s="199"/>
      <c r="BK63" s="199"/>
      <c r="BL63" s="199"/>
      <c r="BM63" s="199"/>
      <c r="BN63" s="199"/>
      <c r="BO63" s="199"/>
      <c r="BP63" s="199"/>
      <c r="BQ63" s="199"/>
      <c r="BR63" s="199"/>
      <c r="BS63" s="199"/>
      <c r="BT63" s="199"/>
      <c r="BU63" s="199"/>
      <c r="BV63" s="199"/>
      <c r="BW63" s="199"/>
      <c r="BX63" s="199"/>
      <c r="BY63" s="199"/>
      <c r="BZ63" s="199"/>
      <c r="CA63" s="199"/>
      <c r="CB63" s="199"/>
      <c r="CC63" s="199"/>
      <c r="CD63" s="199"/>
      <c r="CE63" s="199"/>
      <c r="CF63" s="199"/>
      <c r="CG63" s="199"/>
      <c r="CH63" s="199"/>
      <c r="CI63" s="199"/>
      <c r="CJ63" s="199"/>
      <c r="CK63" s="199"/>
      <c r="CL63" s="199"/>
      <c r="CM63" s="199"/>
      <c r="CN63" s="199"/>
      <c r="CO63" s="199"/>
      <c r="CP63" s="199"/>
      <c r="CQ63" s="199"/>
      <c r="CR63" s="199"/>
      <c r="CS63" s="199"/>
      <c r="CT63" s="199"/>
      <c r="CU63" s="199"/>
      <c r="CV63" s="199"/>
      <c r="CW63" s="199"/>
      <c r="CX63" s="199"/>
      <c r="CY63" s="199"/>
      <c r="CZ63" s="199"/>
      <c r="DA63" s="199"/>
      <c r="DB63" s="199"/>
      <c r="DC63" s="199"/>
      <c r="DD63" s="199"/>
      <c r="DE63" s="199"/>
      <c r="DF63" s="199"/>
      <c r="DG63" s="199"/>
      <c r="DH63" s="199"/>
      <c r="DI63" s="199"/>
      <c r="DJ63" s="199"/>
      <c r="DK63" s="199"/>
      <c r="DL63" s="199"/>
      <c r="DM63" s="199"/>
      <c r="DN63" s="199"/>
      <c r="DO63" s="199"/>
      <c r="DP63" s="199"/>
      <c r="DQ63" s="199"/>
      <c r="DR63" s="199"/>
      <c r="DS63" s="199"/>
      <c r="DT63" s="199"/>
      <c r="DU63" s="199"/>
      <c r="DV63" s="199"/>
      <c r="DW63" s="199"/>
      <c r="DX63" s="199"/>
      <c r="DY63" s="199"/>
      <c r="DZ63" s="199"/>
      <c r="EA63" s="199"/>
      <c r="EB63" s="199"/>
      <c r="EC63" s="199"/>
      <c r="ED63" s="199"/>
      <c r="EE63" s="199"/>
      <c r="EF63" s="199"/>
      <c r="EG63" s="199"/>
      <c r="EH63" s="199"/>
      <c r="EI63" s="199"/>
      <c r="EJ63" s="199"/>
      <c r="EK63" s="199"/>
      <c r="EL63" s="199"/>
      <c r="EM63" s="199"/>
      <c r="EN63" s="199"/>
      <c r="EO63" s="199"/>
      <c r="EP63" s="199"/>
      <c r="EQ63" s="199"/>
      <c r="ER63" s="199"/>
      <c r="ES63" s="199"/>
      <c r="ET63" s="199"/>
      <c r="EU63" s="199"/>
      <c r="EV63" s="199"/>
      <c r="EW63" s="199"/>
      <c r="EX63" s="199"/>
      <c r="EY63" s="199"/>
      <c r="EZ63" s="199"/>
      <c r="FA63" s="199"/>
      <c r="FB63" s="199"/>
      <c r="FC63" s="199"/>
      <c r="FD63" s="199"/>
      <c r="FE63" s="199"/>
      <c r="FF63" s="199"/>
      <c r="FG63" s="199"/>
      <c r="FH63" s="199"/>
      <c r="FI63" s="199"/>
      <c r="FJ63" s="199"/>
      <c r="FK63" s="199"/>
      <c r="FL63" s="199"/>
      <c r="FM63" s="199"/>
      <c r="FN63" s="199"/>
      <c r="FO63" s="199"/>
      <c r="FP63" s="199"/>
      <c r="FQ63" s="199"/>
      <c r="FR63" s="199"/>
      <c r="FS63" s="199"/>
      <c r="FT63" s="199"/>
      <c r="FU63" s="199"/>
      <c r="FV63" s="199"/>
      <c r="FW63" s="199"/>
      <c r="FX63" s="199"/>
      <c r="FY63" s="199"/>
      <c r="FZ63" s="199"/>
      <c r="GA63" s="199"/>
      <c r="GB63" s="199"/>
      <c r="GC63" s="199"/>
      <c r="GD63" s="199"/>
      <c r="GE63" s="199"/>
      <c r="GF63" s="199"/>
      <c r="GG63" s="199"/>
      <c r="GH63" s="199"/>
      <c r="GI63" s="199"/>
      <c r="GJ63" s="199"/>
      <c r="GK63" s="199"/>
      <c r="GL63" s="199"/>
      <c r="GM63" s="199"/>
      <c r="GN63" s="199"/>
      <c r="GO63" s="199"/>
      <c r="GP63" s="199"/>
      <c r="GQ63" s="199"/>
      <c r="GR63" s="199"/>
      <c r="GS63" s="199"/>
      <c r="GT63" s="199"/>
      <c r="GU63" s="199"/>
      <c r="GV63" s="199"/>
      <c r="GW63" s="199"/>
      <c r="GX63" s="199"/>
      <c r="GY63" s="199"/>
      <c r="GZ63" s="199"/>
      <c r="HA63" s="199"/>
      <c r="HB63" s="199"/>
      <c r="HC63" s="199"/>
      <c r="HD63" s="199"/>
      <c r="HE63" s="199"/>
      <c r="HF63" s="199"/>
      <c r="HG63" s="199"/>
      <c r="HH63" s="199"/>
      <c r="HI63" s="199"/>
      <c r="HJ63" s="199"/>
      <c r="HK63" s="199"/>
      <c r="HL63" s="199"/>
      <c r="HM63" s="199"/>
      <c r="HN63" s="199"/>
      <c r="HO63" s="199"/>
      <c r="HP63" s="199"/>
      <c r="HQ63" s="199"/>
      <c r="HR63" s="199"/>
      <c r="HS63" s="199"/>
      <c r="HT63" s="199"/>
    </row>
    <row r="64" s="99" customFormat="1" ht="45" customHeight="1" spans="1:248">
      <c r="A64" s="135" t="s">
        <v>114</v>
      </c>
      <c r="B64" s="131" t="s">
        <v>21</v>
      </c>
      <c r="C64" s="131" t="s">
        <v>21</v>
      </c>
      <c r="D64" s="131"/>
      <c r="E64" s="131"/>
      <c r="F64" s="131"/>
      <c r="G64" s="131"/>
      <c r="H64" s="136"/>
      <c r="I64" s="136"/>
      <c r="J64" s="136"/>
      <c r="K64" s="174">
        <f t="shared" si="3"/>
        <v>3840</v>
      </c>
      <c r="L64" s="175">
        <f>L65+L66</f>
        <v>109</v>
      </c>
      <c r="M64" s="174">
        <f>M65+M66</f>
        <v>3731</v>
      </c>
      <c r="N64" s="176">
        <f>N65+N66</f>
        <v>0</v>
      </c>
      <c r="O64" s="182" t="s">
        <v>28</v>
      </c>
      <c r="P64" s="182"/>
      <c r="Q64" s="182"/>
      <c r="R64" s="130" t="s">
        <v>44</v>
      </c>
      <c r="S64" s="183"/>
      <c r="T64" s="200"/>
      <c r="U64" s="200"/>
      <c r="V64" s="200"/>
      <c r="W64" s="200"/>
      <c r="X64" s="200"/>
      <c r="Y64" s="200"/>
      <c r="Z64" s="200"/>
      <c r="AA64" s="200"/>
      <c r="AB64" s="200"/>
      <c r="AC64" s="200"/>
      <c r="AD64" s="200"/>
      <c r="AE64" s="200"/>
      <c r="AF64" s="200"/>
      <c r="AG64" s="200"/>
      <c r="AH64" s="200"/>
      <c r="AI64" s="200"/>
      <c r="AJ64" s="200"/>
      <c r="AK64" s="200"/>
      <c r="AL64" s="200"/>
      <c r="AM64" s="200"/>
      <c r="AN64" s="200"/>
      <c r="AO64" s="200"/>
      <c r="AP64" s="200"/>
      <c r="AQ64" s="200"/>
      <c r="AR64" s="200"/>
      <c r="AS64" s="200"/>
      <c r="AT64" s="200"/>
      <c r="AU64" s="200"/>
      <c r="AV64" s="200"/>
      <c r="AW64" s="200"/>
      <c r="AX64" s="200"/>
      <c r="AY64" s="200"/>
      <c r="AZ64" s="200"/>
      <c r="BA64" s="200"/>
      <c r="BB64" s="200"/>
      <c r="BC64" s="200"/>
      <c r="BD64" s="200"/>
      <c r="BE64" s="200"/>
      <c r="BF64" s="200"/>
      <c r="BG64" s="200"/>
      <c r="BH64" s="200"/>
      <c r="BI64" s="200"/>
      <c r="BJ64" s="200"/>
      <c r="BK64" s="200"/>
      <c r="BL64" s="200"/>
      <c r="BM64" s="200"/>
      <c r="BN64" s="200"/>
      <c r="BO64" s="200"/>
      <c r="BP64" s="200"/>
      <c r="BQ64" s="200"/>
      <c r="BR64" s="200"/>
      <c r="BS64" s="200"/>
      <c r="BT64" s="200"/>
      <c r="BU64" s="200"/>
      <c r="BV64" s="200"/>
      <c r="BW64" s="200"/>
      <c r="BX64" s="200"/>
      <c r="BY64" s="200"/>
      <c r="BZ64" s="200"/>
      <c r="CA64" s="200"/>
      <c r="CB64" s="200"/>
      <c r="CC64" s="200"/>
      <c r="CD64" s="200"/>
      <c r="CE64" s="200"/>
      <c r="CF64" s="200"/>
      <c r="CG64" s="200"/>
      <c r="CH64" s="200"/>
      <c r="CI64" s="200"/>
      <c r="CJ64" s="200"/>
      <c r="CK64" s="200"/>
      <c r="CL64" s="200"/>
      <c r="CM64" s="200"/>
      <c r="CN64" s="200"/>
      <c r="CO64" s="200"/>
      <c r="CP64" s="200"/>
      <c r="CQ64" s="200"/>
      <c r="CR64" s="200"/>
      <c r="CS64" s="200"/>
      <c r="CT64" s="200"/>
      <c r="CU64" s="200"/>
      <c r="CV64" s="200"/>
      <c r="CW64" s="200"/>
      <c r="CX64" s="200"/>
      <c r="CY64" s="200"/>
      <c r="CZ64" s="200"/>
      <c r="DA64" s="200"/>
      <c r="DB64" s="200"/>
      <c r="DC64" s="200"/>
      <c r="DD64" s="200"/>
      <c r="DE64" s="200"/>
      <c r="DF64" s="200"/>
      <c r="DG64" s="200"/>
      <c r="DH64" s="200"/>
      <c r="DI64" s="200"/>
      <c r="DJ64" s="200"/>
      <c r="DK64" s="200"/>
      <c r="DL64" s="200"/>
      <c r="DM64" s="200"/>
      <c r="DN64" s="200"/>
      <c r="DO64" s="200"/>
      <c r="DP64" s="200"/>
      <c r="DQ64" s="200"/>
      <c r="DR64" s="200"/>
      <c r="DS64" s="200"/>
      <c r="DT64" s="200"/>
      <c r="DU64" s="200"/>
      <c r="DV64" s="200"/>
      <c r="DW64" s="200"/>
      <c r="DX64" s="200"/>
      <c r="DY64" s="200"/>
      <c r="DZ64" s="200"/>
      <c r="EA64" s="200"/>
      <c r="EB64" s="200"/>
      <c r="EC64" s="200"/>
      <c r="ED64" s="200"/>
      <c r="EE64" s="200"/>
      <c r="EF64" s="200"/>
      <c r="EG64" s="200"/>
      <c r="EH64" s="200"/>
      <c r="EI64" s="200"/>
      <c r="EJ64" s="200"/>
      <c r="EK64" s="200"/>
      <c r="EL64" s="200"/>
      <c r="EM64" s="200"/>
      <c r="EN64" s="200"/>
      <c r="EO64" s="200"/>
      <c r="EP64" s="200"/>
      <c r="EQ64" s="200"/>
      <c r="ER64" s="200"/>
      <c r="ES64" s="200"/>
      <c r="ET64" s="200"/>
      <c r="EU64" s="200"/>
      <c r="EV64" s="200"/>
      <c r="EW64" s="200"/>
      <c r="EX64" s="200"/>
      <c r="EY64" s="200"/>
      <c r="EZ64" s="200"/>
      <c r="FA64" s="200"/>
      <c r="FB64" s="200"/>
      <c r="FC64" s="200"/>
      <c r="FD64" s="200"/>
      <c r="FE64" s="200"/>
      <c r="FF64" s="200"/>
      <c r="FG64" s="200"/>
      <c r="FH64" s="200"/>
      <c r="FI64" s="200"/>
      <c r="FJ64" s="200"/>
      <c r="FK64" s="200"/>
      <c r="FL64" s="200"/>
      <c r="FM64" s="200"/>
      <c r="FN64" s="200"/>
      <c r="FO64" s="200"/>
      <c r="FP64" s="200"/>
      <c r="FQ64" s="200"/>
      <c r="FR64" s="200"/>
      <c r="FS64" s="200"/>
      <c r="FT64" s="200"/>
      <c r="FU64" s="200"/>
      <c r="FV64" s="200"/>
      <c r="FW64" s="200"/>
      <c r="FX64" s="200"/>
      <c r="FY64" s="200"/>
      <c r="FZ64" s="200"/>
      <c r="GA64" s="200"/>
      <c r="GB64" s="200"/>
      <c r="GC64" s="200"/>
      <c r="GD64" s="200"/>
      <c r="GE64" s="200"/>
      <c r="GF64" s="200"/>
      <c r="GG64" s="200"/>
      <c r="GH64" s="200"/>
      <c r="GI64" s="200"/>
      <c r="GJ64" s="200"/>
      <c r="GK64" s="200"/>
      <c r="GL64" s="200"/>
      <c r="GM64" s="200"/>
      <c r="GN64" s="200"/>
      <c r="GO64" s="200"/>
      <c r="GP64" s="200"/>
      <c r="GQ64" s="200"/>
      <c r="GR64" s="200"/>
      <c r="GS64" s="200"/>
      <c r="GT64" s="200"/>
      <c r="GU64" s="200"/>
      <c r="GV64" s="200"/>
      <c r="GW64" s="200"/>
      <c r="GX64" s="200"/>
      <c r="GY64" s="200"/>
      <c r="GZ64" s="200"/>
      <c r="HA64" s="200"/>
      <c r="HB64" s="200"/>
      <c r="HC64" s="200"/>
      <c r="HD64" s="200"/>
      <c r="HE64" s="200"/>
      <c r="HF64" s="200"/>
      <c r="HG64" s="200"/>
      <c r="HH64" s="200"/>
      <c r="HI64" s="200"/>
      <c r="HJ64" s="200"/>
      <c r="HK64" s="200"/>
      <c r="HL64" s="200"/>
      <c r="HM64" s="200"/>
      <c r="HN64" s="200"/>
      <c r="HO64" s="200"/>
      <c r="HP64" s="200"/>
      <c r="HQ64" s="200"/>
      <c r="HR64" s="200"/>
      <c r="HS64" s="200"/>
      <c r="HT64" s="200"/>
      <c r="HU64" s="106"/>
      <c r="HV64" s="106"/>
      <c r="HW64" s="106"/>
      <c r="HX64" s="106"/>
      <c r="HY64" s="106"/>
      <c r="HZ64" s="106"/>
      <c r="IA64" s="106"/>
      <c r="IB64" s="106"/>
      <c r="IC64" s="106"/>
      <c r="ID64" s="106"/>
      <c r="IE64" s="106"/>
      <c r="IF64" s="106"/>
      <c r="IG64" s="106"/>
      <c r="IH64" s="106"/>
      <c r="II64" s="106"/>
      <c r="IJ64" s="106"/>
      <c r="IK64" s="106"/>
      <c r="IL64" s="106"/>
      <c r="IM64" s="106"/>
      <c r="IN64" s="106"/>
    </row>
    <row r="65" s="99" customFormat="1" ht="45" customHeight="1" spans="1:248">
      <c r="A65" s="136" t="s">
        <v>115</v>
      </c>
      <c r="B65" s="136"/>
      <c r="C65" s="136"/>
      <c r="D65" s="136"/>
      <c r="E65" s="136"/>
      <c r="F65" s="136"/>
      <c r="G65" s="136"/>
      <c r="H65" s="136"/>
      <c r="I65" s="136"/>
      <c r="J65" s="136"/>
      <c r="K65" s="174">
        <f t="shared" si="3"/>
        <v>0</v>
      </c>
      <c r="L65" s="214"/>
      <c r="M65" s="215"/>
      <c r="N65" s="216"/>
      <c r="O65" s="182"/>
      <c r="P65" s="182"/>
      <c r="Q65" s="182"/>
      <c r="R65" s="130"/>
      <c r="S65" s="183"/>
      <c r="T65" s="200"/>
      <c r="U65" s="200"/>
      <c r="V65" s="200"/>
      <c r="W65" s="200"/>
      <c r="X65" s="200"/>
      <c r="Y65" s="200"/>
      <c r="Z65" s="200"/>
      <c r="AA65" s="200"/>
      <c r="AB65" s="200"/>
      <c r="AC65" s="200"/>
      <c r="AD65" s="200"/>
      <c r="AE65" s="200"/>
      <c r="AF65" s="200"/>
      <c r="AG65" s="200"/>
      <c r="AH65" s="200"/>
      <c r="AI65" s="200"/>
      <c r="AJ65" s="200"/>
      <c r="AK65" s="200"/>
      <c r="AL65" s="200"/>
      <c r="AM65" s="200"/>
      <c r="AN65" s="200"/>
      <c r="AO65" s="200"/>
      <c r="AP65" s="200"/>
      <c r="AQ65" s="200"/>
      <c r="AR65" s="200"/>
      <c r="AS65" s="200"/>
      <c r="AT65" s="200"/>
      <c r="AU65" s="200"/>
      <c r="AV65" s="200"/>
      <c r="AW65" s="200"/>
      <c r="AX65" s="200"/>
      <c r="AY65" s="200"/>
      <c r="AZ65" s="200"/>
      <c r="BA65" s="200"/>
      <c r="BB65" s="200"/>
      <c r="BC65" s="200"/>
      <c r="BD65" s="200"/>
      <c r="BE65" s="200"/>
      <c r="BF65" s="200"/>
      <c r="BG65" s="200"/>
      <c r="BH65" s="200"/>
      <c r="BI65" s="200"/>
      <c r="BJ65" s="200"/>
      <c r="BK65" s="200"/>
      <c r="BL65" s="200"/>
      <c r="BM65" s="200"/>
      <c r="BN65" s="200"/>
      <c r="BO65" s="200"/>
      <c r="BP65" s="200"/>
      <c r="BQ65" s="200"/>
      <c r="BR65" s="200"/>
      <c r="BS65" s="200"/>
      <c r="BT65" s="200"/>
      <c r="BU65" s="200"/>
      <c r="BV65" s="200"/>
      <c r="BW65" s="200"/>
      <c r="BX65" s="200"/>
      <c r="BY65" s="200"/>
      <c r="BZ65" s="200"/>
      <c r="CA65" s="200"/>
      <c r="CB65" s="200"/>
      <c r="CC65" s="200"/>
      <c r="CD65" s="200"/>
      <c r="CE65" s="200"/>
      <c r="CF65" s="200"/>
      <c r="CG65" s="200"/>
      <c r="CH65" s="200"/>
      <c r="CI65" s="200"/>
      <c r="CJ65" s="200"/>
      <c r="CK65" s="200"/>
      <c r="CL65" s="200"/>
      <c r="CM65" s="200"/>
      <c r="CN65" s="200"/>
      <c r="CO65" s="200"/>
      <c r="CP65" s="200"/>
      <c r="CQ65" s="200"/>
      <c r="CR65" s="200"/>
      <c r="CS65" s="200"/>
      <c r="CT65" s="200"/>
      <c r="CU65" s="200"/>
      <c r="CV65" s="200"/>
      <c r="CW65" s="200"/>
      <c r="CX65" s="200"/>
      <c r="CY65" s="200"/>
      <c r="CZ65" s="200"/>
      <c r="DA65" s="200"/>
      <c r="DB65" s="200"/>
      <c r="DC65" s="200"/>
      <c r="DD65" s="200"/>
      <c r="DE65" s="200"/>
      <c r="DF65" s="200"/>
      <c r="DG65" s="200"/>
      <c r="DH65" s="200"/>
      <c r="DI65" s="200"/>
      <c r="DJ65" s="200"/>
      <c r="DK65" s="200"/>
      <c r="DL65" s="200"/>
      <c r="DM65" s="200"/>
      <c r="DN65" s="200"/>
      <c r="DO65" s="200"/>
      <c r="DP65" s="200"/>
      <c r="DQ65" s="200"/>
      <c r="DR65" s="200"/>
      <c r="DS65" s="200"/>
      <c r="DT65" s="200"/>
      <c r="DU65" s="200"/>
      <c r="DV65" s="200"/>
      <c r="DW65" s="200"/>
      <c r="DX65" s="200"/>
      <c r="DY65" s="200"/>
      <c r="DZ65" s="200"/>
      <c r="EA65" s="200"/>
      <c r="EB65" s="200"/>
      <c r="EC65" s="200"/>
      <c r="ED65" s="200"/>
      <c r="EE65" s="200"/>
      <c r="EF65" s="200"/>
      <c r="EG65" s="200"/>
      <c r="EH65" s="200"/>
      <c r="EI65" s="200"/>
      <c r="EJ65" s="200"/>
      <c r="EK65" s="200"/>
      <c r="EL65" s="200"/>
      <c r="EM65" s="200"/>
      <c r="EN65" s="200"/>
      <c r="EO65" s="200"/>
      <c r="EP65" s="200"/>
      <c r="EQ65" s="200"/>
      <c r="ER65" s="200"/>
      <c r="ES65" s="200"/>
      <c r="ET65" s="200"/>
      <c r="EU65" s="200"/>
      <c r="EV65" s="200"/>
      <c r="EW65" s="200"/>
      <c r="EX65" s="200"/>
      <c r="EY65" s="200"/>
      <c r="EZ65" s="200"/>
      <c r="FA65" s="200"/>
      <c r="FB65" s="200"/>
      <c r="FC65" s="200"/>
      <c r="FD65" s="200"/>
      <c r="FE65" s="200"/>
      <c r="FF65" s="200"/>
      <c r="FG65" s="200"/>
      <c r="FH65" s="200"/>
      <c r="FI65" s="200"/>
      <c r="FJ65" s="200"/>
      <c r="FK65" s="200"/>
      <c r="FL65" s="200"/>
      <c r="FM65" s="200"/>
      <c r="FN65" s="200"/>
      <c r="FO65" s="200"/>
      <c r="FP65" s="200"/>
      <c r="FQ65" s="200"/>
      <c r="FR65" s="200"/>
      <c r="FS65" s="200"/>
      <c r="FT65" s="200"/>
      <c r="FU65" s="200"/>
      <c r="FV65" s="200"/>
      <c r="FW65" s="200"/>
      <c r="FX65" s="200"/>
      <c r="FY65" s="200"/>
      <c r="FZ65" s="200"/>
      <c r="GA65" s="200"/>
      <c r="GB65" s="200"/>
      <c r="GC65" s="200"/>
      <c r="GD65" s="200"/>
      <c r="GE65" s="200"/>
      <c r="GF65" s="200"/>
      <c r="GG65" s="200"/>
      <c r="GH65" s="200"/>
      <c r="GI65" s="200"/>
      <c r="GJ65" s="200"/>
      <c r="GK65" s="200"/>
      <c r="GL65" s="200"/>
      <c r="GM65" s="200"/>
      <c r="GN65" s="200"/>
      <c r="GO65" s="200"/>
      <c r="GP65" s="200"/>
      <c r="GQ65" s="200"/>
      <c r="GR65" s="200"/>
      <c r="GS65" s="200"/>
      <c r="GT65" s="200"/>
      <c r="GU65" s="200"/>
      <c r="GV65" s="200"/>
      <c r="GW65" s="200"/>
      <c r="GX65" s="200"/>
      <c r="GY65" s="200"/>
      <c r="GZ65" s="200"/>
      <c r="HA65" s="200"/>
      <c r="HB65" s="200"/>
      <c r="HC65" s="200"/>
      <c r="HD65" s="200"/>
      <c r="HE65" s="200"/>
      <c r="HF65" s="200"/>
      <c r="HG65" s="200"/>
      <c r="HH65" s="200"/>
      <c r="HI65" s="200"/>
      <c r="HJ65" s="200"/>
      <c r="HK65" s="200"/>
      <c r="HL65" s="200"/>
      <c r="HM65" s="200"/>
      <c r="HN65" s="200"/>
      <c r="HO65" s="200"/>
      <c r="HP65" s="200"/>
      <c r="HQ65" s="200"/>
      <c r="HR65" s="200"/>
      <c r="HS65" s="200"/>
      <c r="HT65" s="200"/>
      <c r="HU65" s="232"/>
      <c r="HV65" s="232"/>
      <c r="HW65" s="232"/>
      <c r="HX65" s="232"/>
      <c r="HY65" s="232"/>
      <c r="HZ65" s="232"/>
      <c r="IA65" s="232"/>
      <c r="IB65" s="232"/>
      <c r="IC65" s="232"/>
      <c r="ID65" s="232"/>
      <c r="IE65" s="232"/>
      <c r="IF65" s="232"/>
      <c r="IG65" s="232"/>
      <c r="IH65" s="232"/>
      <c r="II65" s="232"/>
      <c r="IJ65" s="232"/>
      <c r="IK65" s="232"/>
      <c r="IL65" s="232"/>
      <c r="IM65" s="232"/>
      <c r="IN65" s="232"/>
    </row>
    <row r="66" s="97" customFormat="1" ht="45" customHeight="1" spans="1:248">
      <c r="A66" s="136" t="s">
        <v>116</v>
      </c>
      <c r="B66" s="136" t="s">
        <v>36</v>
      </c>
      <c r="C66" s="136" t="s">
        <v>22</v>
      </c>
      <c r="D66" s="136">
        <v>24000</v>
      </c>
      <c r="E66" s="136">
        <v>20000</v>
      </c>
      <c r="F66" s="136">
        <v>4000</v>
      </c>
      <c r="G66" s="136"/>
      <c r="H66" s="136" t="s">
        <v>117</v>
      </c>
      <c r="I66" s="136"/>
      <c r="J66" s="136"/>
      <c r="K66" s="174">
        <f t="shared" si="3"/>
        <v>3840</v>
      </c>
      <c r="L66" s="214">
        <v>109</v>
      </c>
      <c r="M66" s="215">
        <v>3731</v>
      </c>
      <c r="N66" s="216"/>
      <c r="O66" s="182" t="s">
        <v>28</v>
      </c>
      <c r="P66" s="182"/>
      <c r="Q66" s="182"/>
      <c r="R66" s="130" t="s">
        <v>44</v>
      </c>
      <c r="S66" s="226"/>
      <c r="T66" s="197"/>
      <c r="U66" s="197"/>
      <c r="V66" s="197"/>
      <c r="W66" s="197"/>
      <c r="X66" s="197"/>
      <c r="Y66" s="197"/>
      <c r="Z66" s="197"/>
      <c r="AA66" s="197"/>
      <c r="AB66" s="197"/>
      <c r="AC66" s="197"/>
      <c r="AD66" s="197"/>
      <c r="AE66" s="197"/>
      <c r="AF66" s="197"/>
      <c r="AG66" s="197"/>
      <c r="AH66" s="197"/>
      <c r="AI66" s="197"/>
      <c r="AJ66" s="197"/>
      <c r="AK66" s="197"/>
      <c r="AL66" s="197"/>
      <c r="AM66" s="197"/>
      <c r="AN66" s="197"/>
      <c r="AO66" s="197"/>
      <c r="AP66" s="197"/>
      <c r="AQ66" s="197"/>
      <c r="AR66" s="197"/>
      <c r="AS66" s="197"/>
      <c r="AT66" s="197"/>
      <c r="AU66" s="197"/>
      <c r="AV66" s="197"/>
      <c r="AW66" s="197"/>
      <c r="AX66" s="197"/>
      <c r="AY66" s="197"/>
      <c r="AZ66" s="197"/>
      <c r="BA66" s="197"/>
      <c r="BB66" s="197"/>
      <c r="BC66" s="197"/>
      <c r="BD66" s="197"/>
      <c r="BE66" s="197"/>
      <c r="BF66" s="197"/>
      <c r="BG66" s="197"/>
      <c r="BH66" s="197"/>
      <c r="BI66" s="197"/>
      <c r="BJ66" s="197"/>
      <c r="BK66" s="197"/>
      <c r="BL66" s="197"/>
      <c r="BM66" s="197"/>
      <c r="BN66" s="197"/>
      <c r="BO66" s="197"/>
      <c r="BP66" s="197"/>
      <c r="BQ66" s="197"/>
      <c r="BR66" s="197"/>
      <c r="BS66" s="197"/>
      <c r="BT66" s="197"/>
      <c r="BU66" s="197"/>
      <c r="BV66" s="197"/>
      <c r="BW66" s="197"/>
      <c r="BX66" s="197"/>
      <c r="BY66" s="197"/>
      <c r="BZ66" s="197"/>
      <c r="CA66" s="197"/>
      <c r="CB66" s="197"/>
      <c r="CC66" s="197"/>
      <c r="CD66" s="197"/>
      <c r="CE66" s="197"/>
      <c r="CF66" s="197"/>
      <c r="CG66" s="197"/>
      <c r="CH66" s="197"/>
      <c r="CI66" s="197"/>
      <c r="CJ66" s="197"/>
      <c r="CK66" s="197"/>
      <c r="CL66" s="197"/>
      <c r="CM66" s="197"/>
      <c r="CN66" s="197"/>
      <c r="CO66" s="197"/>
      <c r="CP66" s="197"/>
      <c r="CQ66" s="197"/>
      <c r="CR66" s="197"/>
      <c r="CS66" s="197"/>
      <c r="CT66" s="197"/>
      <c r="CU66" s="197"/>
      <c r="CV66" s="197"/>
      <c r="CW66" s="197"/>
      <c r="CX66" s="197"/>
      <c r="CY66" s="197"/>
      <c r="CZ66" s="197"/>
      <c r="DA66" s="197"/>
      <c r="DB66" s="197"/>
      <c r="DC66" s="197"/>
      <c r="DD66" s="197"/>
      <c r="DE66" s="197"/>
      <c r="DF66" s="197"/>
      <c r="DG66" s="197"/>
      <c r="DH66" s="197"/>
      <c r="DI66" s="197"/>
      <c r="DJ66" s="197"/>
      <c r="DK66" s="197"/>
      <c r="DL66" s="197"/>
      <c r="DM66" s="197"/>
      <c r="DN66" s="197"/>
      <c r="DO66" s="197"/>
      <c r="DP66" s="197"/>
      <c r="DQ66" s="197"/>
      <c r="DR66" s="197"/>
      <c r="DS66" s="197"/>
      <c r="DT66" s="197"/>
      <c r="DU66" s="197"/>
      <c r="DV66" s="197"/>
      <c r="DW66" s="197"/>
      <c r="DX66" s="197"/>
      <c r="DY66" s="197"/>
      <c r="DZ66" s="197"/>
      <c r="EA66" s="197"/>
      <c r="EB66" s="197"/>
      <c r="EC66" s="197"/>
      <c r="ED66" s="197"/>
      <c r="EE66" s="197"/>
      <c r="EF66" s="197"/>
      <c r="EG66" s="197"/>
      <c r="EH66" s="197"/>
      <c r="EI66" s="197"/>
      <c r="EJ66" s="197"/>
      <c r="EK66" s="197"/>
      <c r="EL66" s="197"/>
      <c r="EM66" s="197"/>
      <c r="EN66" s="197"/>
      <c r="EO66" s="197"/>
      <c r="EP66" s="197"/>
      <c r="EQ66" s="197"/>
      <c r="ER66" s="197"/>
      <c r="ES66" s="197"/>
      <c r="ET66" s="197"/>
      <c r="EU66" s="197"/>
      <c r="EV66" s="197"/>
      <c r="EW66" s="197"/>
      <c r="EX66" s="197"/>
      <c r="EY66" s="197"/>
      <c r="EZ66" s="197"/>
      <c r="FA66" s="197"/>
      <c r="FB66" s="197"/>
      <c r="FC66" s="197"/>
      <c r="FD66" s="197"/>
      <c r="FE66" s="197"/>
      <c r="FF66" s="197"/>
      <c r="FG66" s="197"/>
      <c r="FH66" s="197"/>
      <c r="FI66" s="197"/>
      <c r="FJ66" s="197"/>
      <c r="FK66" s="197"/>
      <c r="FL66" s="197"/>
      <c r="FM66" s="197"/>
      <c r="FN66" s="197"/>
      <c r="FO66" s="197"/>
      <c r="FP66" s="197"/>
      <c r="FQ66" s="197"/>
      <c r="FR66" s="197"/>
      <c r="FS66" s="197"/>
      <c r="FT66" s="197"/>
      <c r="FU66" s="197"/>
      <c r="FV66" s="197"/>
      <c r="FW66" s="197"/>
      <c r="FX66" s="197"/>
      <c r="FY66" s="197"/>
      <c r="FZ66" s="197"/>
      <c r="GA66" s="197"/>
      <c r="GB66" s="197"/>
      <c r="GC66" s="197"/>
      <c r="GD66" s="197"/>
      <c r="GE66" s="197"/>
      <c r="GF66" s="197"/>
      <c r="GG66" s="197"/>
      <c r="GH66" s="197"/>
      <c r="GI66" s="197"/>
      <c r="GJ66" s="197"/>
      <c r="GK66" s="197"/>
      <c r="GL66" s="197"/>
      <c r="GM66" s="197"/>
      <c r="GN66" s="197"/>
      <c r="GO66" s="197"/>
      <c r="GP66" s="197"/>
      <c r="GQ66" s="197"/>
      <c r="GR66" s="197"/>
      <c r="GS66" s="197"/>
      <c r="GT66" s="197"/>
      <c r="GU66" s="197"/>
      <c r="GV66" s="197"/>
      <c r="GW66" s="197"/>
      <c r="GX66" s="197"/>
      <c r="GY66" s="197"/>
      <c r="GZ66" s="197"/>
      <c r="HA66" s="197"/>
      <c r="HB66" s="197"/>
      <c r="HC66" s="197"/>
      <c r="HD66" s="197"/>
      <c r="HE66" s="197"/>
      <c r="HF66" s="197"/>
      <c r="HG66" s="197"/>
      <c r="HH66" s="197"/>
      <c r="HI66" s="197"/>
      <c r="HJ66" s="197"/>
      <c r="HK66" s="197"/>
      <c r="HL66" s="197"/>
      <c r="HM66" s="197"/>
      <c r="HN66" s="197"/>
      <c r="HO66" s="197"/>
      <c r="HP66" s="197"/>
      <c r="HQ66" s="197"/>
      <c r="HR66" s="197"/>
      <c r="HS66" s="197"/>
      <c r="HT66" s="197"/>
      <c r="HU66" s="232"/>
      <c r="HV66" s="232"/>
      <c r="HW66" s="232"/>
      <c r="HX66" s="232"/>
      <c r="HY66" s="232"/>
      <c r="HZ66" s="232"/>
      <c r="IA66" s="232"/>
      <c r="IB66" s="232"/>
      <c r="IC66" s="232"/>
      <c r="ID66" s="232"/>
      <c r="IE66" s="232"/>
      <c r="IF66" s="232"/>
      <c r="IG66" s="232"/>
      <c r="IH66" s="232"/>
      <c r="II66" s="232"/>
      <c r="IJ66" s="232"/>
      <c r="IK66" s="232"/>
      <c r="IL66" s="232"/>
      <c r="IM66" s="232"/>
      <c r="IN66" s="232"/>
    </row>
    <row r="67" s="99" customFormat="1" ht="45" customHeight="1" spans="1:248">
      <c r="A67" s="138" t="s">
        <v>118</v>
      </c>
      <c r="B67" s="136" t="s">
        <v>21</v>
      </c>
      <c r="C67" s="136" t="s">
        <v>105</v>
      </c>
      <c r="D67" s="136">
        <v>5</v>
      </c>
      <c r="E67" s="136">
        <v>1</v>
      </c>
      <c r="F67" s="136">
        <v>4</v>
      </c>
      <c r="G67" s="136"/>
      <c r="H67" s="136" t="s">
        <v>290</v>
      </c>
      <c r="I67" s="136"/>
      <c r="J67" s="136"/>
      <c r="K67" s="174">
        <f t="shared" si="3"/>
        <v>1599.66</v>
      </c>
      <c r="L67" s="179">
        <v>30</v>
      </c>
      <c r="M67" s="180">
        <v>1569.66</v>
      </c>
      <c r="N67" s="181"/>
      <c r="O67" s="182" t="s">
        <v>28</v>
      </c>
      <c r="P67" s="182"/>
      <c r="Q67" s="182"/>
      <c r="R67" s="130" t="s">
        <v>120</v>
      </c>
      <c r="S67" s="183"/>
      <c r="T67" s="200"/>
      <c r="U67" s="200"/>
      <c r="V67" s="200"/>
      <c r="W67" s="200"/>
      <c r="X67" s="200"/>
      <c r="Y67" s="200"/>
      <c r="Z67" s="200"/>
      <c r="AA67" s="200"/>
      <c r="AB67" s="200"/>
      <c r="AC67" s="200"/>
      <c r="AD67" s="200"/>
      <c r="AE67" s="200"/>
      <c r="AF67" s="200"/>
      <c r="AG67" s="200"/>
      <c r="AH67" s="200"/>
      <c r="AI67" s="200"/>
      <c r="AJ67" s="200"/>
      <c r="AK67" s="200"/>
      <c r="AL67" s="200"/>
      <c r="AM67" s="200"/>
      <c r="AN67" s="200"/>
      <c r="AO67" s="200"/>
      <c r="AP67" s="200"/>
      <c r="AQ67" s="200"/>
      <c r="AR67" s="200"/>
      <c r="AS67" s="200"/>
      <c r="AT67" s="200"/>
      <c r="AU67" s="200"/>
      <c r="AV67" s="200"/>
      <c r="AW67" s="200"/>
      <c r="AX67" s="200"/>
      <c r="AY67" s="200"/>
      <c r="AZ67" s="200"/>
      <c r="BA67" s="200"/>
      <c r="BB67" s="200"/>
      <c r="BC67" s="200"/>
      <c r="BD67" s="200"/>
      <c r="BE67" s="200"/>
      <c r="BF67" s="200"/>
      <c r="BG67" s="200"/>
      <c r="BH67" s="200"/>
      <c r="BI67" s="200"/>
      <c r="BJ67" s="200"/>
      <c r="BK67" s="200"/>
      <c r="BL67" s="200"/>
      <c r="BM67" s="200"/>
      <c r="BN67" s="200"/>
      <c r="BO67" s="200"/>
      <c r="BP67" s="200"/>
      <c r="BQ67" s="200"/>
      <c r="BR67" s="200"/>
      <c r="BS67" s="200"/>
      <c r="BT67" s="200"/>
      <c r="BU67" s="200"/>
      <c r="BV67" s="200"/>
      <c r="BW67" s="200"/>
      <c r="BX67" s="200"/>
      <c r="BY67" s="200"/>
      <c r="BZ67" s="200"/>
      <c r="CA67" s="200"/>
      <c r="CB67" s="200"/>
      <c r="CC67" s="200"/>
      <c r="CD67" s="200"/>
      <c r="CE67" s="200"/>
      <c r="CF67" s="200"/>
      <c r="CG67" s="200"/>
      <c r="CH67" s="200"/>
      <c r="CI67" s="200"/>
      <c r="CJ67" s="200"/>
      <c r="CK67" s="200"/>
      <c r="CL67" s="200"/>
      <c r="CM67" s="200"/>
      <c r="CN67" s="200"/>
      <c r="CO67" s="200"/>
      <c r="CP67" s="200"/>
      <c r="CQ67" s="200"/>
      <c r="CR67" s="200"/>
      <c r="CS67" s="200"/>
      <c r="CT67" s="200"/>
      <c r="CU67" s="200"/>
      <c r="CV67" s="200"/>
      <c r="CW67" s="200"/>
      <c r="CX67" s="200"/>
      <c r="CY67" s="200"/>
      <c r="CZ67" s="200"/>
      <c r="DA67" s="200"/>
      <c r="DB67" s="200"/>
      <c r="DC67" s="200"/>
      <c r="DD67" s="200"/>
      <c r="DE67" s="200"/>
      <c r="DF67" s="200"/>
      <c r="DG67" s="200"/>
      <c r="DH67" s="200"/>
      <c r="DI67" s="200"/>
      <c r="DJ67" s="200"/>
      <c r="DK67" s="200"/>
      <c r="DL67" s="200"/>
      <c r="DM67" s="200"/>
      <c r="DN67" s="200"/>
      <c r="DO67" s="200"/>
      <c r="DP67" s="200"/>
      <c r="DQ67" s="200"/>
      <c r="DR67" s="200"/>
      <c r="DS67" s="200"/>
      <c r="DT67" s="200"/>
      <c r="DU67" s="200"/>
      <c r="DV67" s="200"/>
      <c r="DW67" s="200"/>
      <c r="DX67" s="200"/>
      <c r="DY67" s="200"/>
      <c r="DZ67" s="200"/>
      <c r="EA67" s="200"/>
      <c r="EB67" s="200"/>
      <c r="EC67" s="200"/>
      <c r="ED67" s="200"/>
      <c r="EE67" s="200"/>
      <c r="EF67" s="200"/>
      <c r="EG67" s="200"/>
      <c r="EH67" s="200"/>
      <c r="EI67" s="200"/>
      <c r="EJ67" s="200"/>
      <c r="EK67" s="200"/>
      <c r="EL67" s="200"/>
      <c r="EM67" s="200"/>
      <c r="EN67" s="200"/>
      <c r="EO67" s="200"/>
      <c r="EP67" s="200"/>
      <c r="EQ67" s="200"/>
      <c r="ER67" s="200"/>
      <c r="ES67" s="200"/>
      <c r="ET67" s="200"/>
      <c r="EU67" s="200"/>
      <c r="EV67" s="200"/>
      <c r="EW67" s="200"/>
      <c r="EX67" s="200"/>
      <c r="EY67" s="200"/>
      <c r="EZ67" s="200"/>
      <c r="FA67" s="200"/>
      <c r="FB67" s="200"/>
      <c r="FC67" s="200"/>
      <c r="FD67" s="200"/>
      <c r="FE67" s="200"/>
      <c r="FF67" s="200"/>
      <c r="FG67" s="200"/>
      <c r="FH67" s="200"/>
      <c r="FI67" s="200"/>
      <c r="FJ67" s="200"/>
      <c r="FK67" s="200"/>
      <c r="FL67" s="200"/>
      <c r="FM67" s="200"/>
      <c r="FN67" s="200"/>
      <c r="FO67" s="200"/>
      <c r="FP67" s="200"/>
      <c r="FQ67" s="200"/>
      <c r="FR67" s="200"/>
      <c r="FS67" s="200"/>
      <c r="FT67" s="200"/>
      <c r="FU67" s="200"/>
      <c r="FV67" s="200"/>
      <c r="FW67" s="200"/>
      <c r="FX67" s="200"/>
      <c r="FY67" s="200"/>
      <c r="FZ67" s="200"/>
      <c r="GA67" s="200"/>
      <c r="GB67" s="200"/>
      <c r="GC67" s="200"/>
      <c r="GD67" s="200"/>
      <c r="GE67" s="200"/>
      <c r="GF67" s="200"/>
      <c r="GG67" s="200"/>
      <c r="GH67" s="200"/>
      <c r="GI67" s="200"/>
      <c r="GJ67" s="200"/>
      <c r="GK67" s="200"/>
      <c r="GL67" s="200"/>
      <c r="GM67" s="200"/>
      <c r="GN67" s="200"/>
      <c r="GO67" s="200"/>
      <c r="GP67" s="200"/>
      <c r="GQ67" s="200"/>
      <c r="GR67" s="200"/>
      <c r="GS67" s="200"/>
      <c r="GT67" s="200"/>
      <c r="GU67" s="200"/>
      <c r="GV67" s="200"/>
      <c r="GW67" s="200"/>
      <c r="GX67" s="200"/>
      <c r="GY67" s="200"/>
      <c r="GZ67" s="200"/>
      <c r="HA67" s="200"/>
      <c r="HB67" s="200"/>
      <c r="HC67" s="200"/>
      <c r="HD67" s="200"/>
      <c r="HE67" s="200"/>
      <c r="HF67" s="200"/>
      <c r="HG67" s="200"/>
      <c r="HH67" s="200"/>
      <c r="HI67" s="200"/>
      <c r="HJ67" s="200"/>
      <c r="HK67" s="200"/>
      <c r="HL67" s="200"/>
      <c r="HM67" s="200"/>
      <c r="HN67" s="200"/>
      <c r="HO67" s="200"/>
      <c r="HP67" s="200"/>
      <c r="HQ67" s="200"/>
      <c r="HR67" s="200"/>
      <c r="HS67" s="200"/>
      <c r="HT67" s="200"/>
      <c r="HU67" s="106"/>
      <c r="HV67" s="106"/>
      <c r="HW67" s="106"/>
      <c r="HX67" s="106"/>
      <c r="HY67" s="106"/>
      <c r="HZ67" s="106"/>
      <c r="IA67" s="106"/>
      <c r="IB67" s="106"/>
      <c r="IC67" s="106"/>
      <c r="ID67" s="106"/>
      <c r="IE67" s="106"/>
      <c r="IF67" s="106"/>
      <c r="IG67" s="106"/>
      <c r="IH67" s="106"/>
      <c r="II67" s="106"/>
      <c r="IJ67" s="106"/>
      <c r="IK67" s="106"/>
      <c r="IL67" s="106"/>
      <c r="IM67" s="106"/>
      <c r="IN67" s="106"/>
    </row>
    <row r="68" s="97" customFormat="1" ht="45" customHeight="1" spans="1:248">
      <c r="A68" s="138" t="s">
        <v>121</v>
      </c>
      <c r="B68" s="136"/>
      <c r="C68" s="136"/>
      <c r="D68" s="136"/>
      <c r="E68" s="136"/>
      <c r="F68" s="136"/>
      <c r="G68" s="136"/>
      <c r="H68" s="136"/>
      <c r="I68" s="136"/>
      <c r="J68" s="136"/>
      <c r="K68" s="174">
        <f t="shared" si="3"/>
        <v>67.155</v>
      </c>
      <c r="L68" s="175">
        <f>L69+L70+L71</f>
        <v>67.155</v>
      </c>
      <c r="M68" s="174">
        <f>M69+M70+M71</f>
        <v>0</v>
      </c>
      <c r="N68" s="176">
        <f>N69+N70+N71</f>
        <v>0</v>
      </c>
      <c r="O68" s="182"/>
      <c r="P68" s="182"/>
      <c r="Q68" s="182" t="s">
        <v>28</v>
      </c>
      <c r="R68" s="130" t="s">
        <v>44</v>
      </c>
      <c r="S68" s="226"/>
      <c r="T68" s="197"/>
      <c r="U68" s="197"/>
      <c r="V68" s="197"/>
      <c r="W68" s="197"/>
      <c r="X68" s="197"/>
      <c r="Y68" s="197"/>
      <c r="Z68" s="197"/>
      <c r="AA68" s="197"/>
      <c r="AB68" s="197"/>
      <c r="AC68" s="197"/>
      <c r="AD68" s="197"/>
      <c r="AE68" s="197"/>
      <c r="AF68" s="197"/>
      <c r="AG68" s="197"/>
      <c r="AH68" s="197"/>
      <c r="AI68" s="197"/>
      <c r="AJ68" s="197"/>
      <c r="AK68" s="197"/>
      <c r="AL68" s="197"/>
      <c r="AM68" s="197"/>
      <c r="AN68" s="197"/>
      <c r="AO68" s="197"/>
      <c r="AP68" s="197"/>
      <c r="AQ68" s="197"/>
      <c r="AR68" s="197"/>
      <c r="AS68" s="197"/>
      <c r="AT68" s="197"/>
      <c r="AU68" s="197"/>
      <c r="AV68" s="197"/>
      <c r="AW68" s="197"/>
      <c r="AX68" s="197"/>
      <c r="AY68" s="197"/>
      <c r="AZ68" s="197"/>
      <c r="BA68" s="197"/>
      <c r="BB68" s="197"/>
      <c r="BC68" s="197"/>
      <c r="BD68" s="197"/>
      <c r="BE68" s="197"/>
      <c r="BF68" s="197"/>
      <c r="BG68" s="197"/>
      <c r="BH68" s="197"/>
      <c r="BI68" s="197"/>
      <c r="BJ68" s="197"/>
      <c r="BK68" s="197"/>
      <c r="BL68" s="197"/>
      <c r="BM68" s="197"/>
      <c r="BN68" s="197"/>
      <c r="BO68" s="197"/>
      <c r="BP68" s="197"/>
      <c r="BQ68" s="197"/>
      <c r="BR68" s="197"/>
      <c r="BS68" s="197"/>
      <c r="BT68" s="197"/>
      <c r="BU68" s="197"/>
      <c r="BV68" s="197"/>
      <c r="BW68" s="197"/>
      <c r="BX68" s="197"/>
      <c r="BY68" s="197"/>
      <c r="BZ68" s="197"/>
      <c r="CA68" s="197"/>
      <c r="CB68" s="197"/>
      <c r="CC68" s="197"/>
      <c r="CD68" s="197"/>
      <c r="CE68" s="197"/>
      <c r="CF68" s="197"/>
      <c r="CG68" s="197"/>
      <c r="CH68" s="197"/>
      <c r="CI68" s="197"/>
      <c r="CJ68" s="197"/>
      <c r="CK68" s="197"/>
      <c r="CL68" s="197"/>
      <c r="CM68" s="197"/>
      <c r="CN68" s="197"/>
      <c r="CO68" s="197"/>
      <c r="CP68" s="197"/>
      <c r="CQ68" s="197"/>
      <c r="CR68" s="197"/>
      <c r="CS68" s="197"/>
      <c r="CT68" s="197"/>
      <c r="CU68" s="197"/>
      <c r="CV68" s="197"/>
      <c r="CW68" s="197"/>
      <c r="CX68" s="197"/>
      <c r="CY68" s="197"/>
      <c r="CZ68" s="197"/>
      <c r="DA68" s="197"/>
      <c r="DB68" s="197"/>
      <c r="DC68" s="197"/>
      <c r="DD68" s="197"/>
      <c r="DE68" s="197"/>
      <c r="DF68" s="197"/>
      <c r="DG68" s="197"/>
      <c r="DH68" s="197"/>
      <c r="DI68" s="197"/>
      <c r="DJ68" s="197"/>
      <c r="DK68" s="197"/>
      <c r="DL68" s="197"/>
      <c r="DM68" s="197"/>
      <c r="DN68" s="197"/>
      <c r="DO68" s="197"/>
      <c r="DP68" s="197"/>
      <c r="DQ68" s="197"/>
      <c r="DR68" s="197"/>
      <c r="DS68" s="197"/>
      <c r="DT68" s="197"/>
      <c r="DU68" s="197"/>
      <c r="DV68" s="197"/>
      <c r="DW68" s="197"/>
      <c r="DX68" s="197"/>
      <c r="DY68" s="197"/>
      <c r="DZ68" s="197"/>
      <c r="EA68" s="197"/>
      <c r="EB68" s="197"/>
      <c r="EC68" s="197"/>
      <c r="ED68" s="197"/>
      <c r="EE68" s="197"/>
      <c r="EF68" s="197"/>
      <c r="EG68" s="197"/>
      <c r="EH68" s="197"/>
      <c r="EI68" s="197"/>
      <c r="EJ68" s="197"/>
      <c r="EK68" s="197"/>
      <c r="EL68" s="197"/>
      <c r="EM68" s="197"/>
      <c r="EN68" s="197"/>
      <c r="EO68" s="197"/>
      <c r="EP68" s="197"/>
      <c r="EQ68" s="197"/>
      <c r="ER68" s="197"/>
      <c r="ES68" s="197"/>
      <c r="ET68" s="197"/>
      <c r="EU68" s="197"/>
      <c r="EV68" s="197"/>
      <c r="EW68" s="197"/>
      <c r="EX68" s="197"/>
      <c r="EY68" s="197"/>
      <c r="EZ68" s="197"/>
      <c r="FA68" s="197"/>
      <c r="FB68" s="197"/>
      <c r="FC68" s="197"/>
      <c r="FD68" s="197"/>
      <c r="FE68" s="197"/>
      <c r="FF68" s="197"/>
      <c r="FG68" s="197"/>
      <c r="FH68" s="197"/>
      <c r="FI68" s="197"/>
      <c r="FJ68" s="197"/>
      <c r="FK68" s="197"/>
      <c r="FL68" s="197"/>
      <c r="FM68" s="197"/>
      <c r="FN68" s="197"/>
      <c r="FO68" s="197"/>
      <c r="FP68" s="197"/>
      <c r="FQ68" s="197"/>
      <c r="FR68" s="197"/>
      <c r="FS68" s="197"/>
      <c r="FT68" s="197"/>
      <c r="FU68" s="197"/>
      <c r="FV68" s="197"/>
      <c r="FW68" s="197"/>
      <c r="FX68" s="197"/>
      <c r="FY68" s="197"/>
      <c r="FZ68" s="197"/>
      <c r="GA68" s="197"/>
      <c r="GB68" s="197"/>
      <c r="GC68" s="197"/>
      <c r="GD68" s="197"/>
      <c r="GE68" s="197"/>
      <c r="GF68" s="197"/>
      <c r="GG68" s="197"/>
      <c r="GH68" s="197"/>
      <c r="GI68" s="197"/>
      <c r="GJ68" s="197"/>
      <c r="GK68" s="197"/>
      <c r="GL68" s="197"/>
      <c r="GM68" s="197"/>
      <c r="GN68" s="197"/>
      <c r="GO68" s="197"/>
      <c r="GP68" s="197"/>
      <c r="GQ68" s="197"/>
      <c r="GR68" s="197"/>
      <c r="GS68" s="197"/>
      <c r="GT68" s="197"/>
      <c r="GU68" s="197"/>
      <c r="GV68" s="197"/>
      <c r="GW68" s="197"/>
      <c r="GX68" s="197"/>
      <c r="GY68" s="197"/>
      <c r="GZ68" s="197"/>
      <c r="HA68" s="197"/>
      <c r="HB68" s="197"/>
      <c r="HC68" s="197"/>
      <c r="HD68" s="197"/>
      <c r="HE68" s="197"/>
      <c r="HF68" s="197"/>
      <c r="HG68" s="197"/>
      <c r="HH68" s="197"/>
      <c r="HI68" s="197"/>
      <c r="HJ68" s="197"/>
      <c r="HK68" s="197"/>
      <c r="HL68" s="197"/>
      <c r="HM68" s="197"/>
      <c r="HN68" s="197"/>
      <c r="HO68" s="197"/>
      <c r="HP68" s="197"/>
      <c r="HQ68" s="197"/>
      <c r="HR68" s="197"/>
      <c r="HS68" s="197"/>
      <c r="HT68" s="197"/>
      <c r="HU68" s="106"/>
      <c r="HV68" s="106"/>
      <c r="HW68" s="106"/>
      <c r="HX68" s="106"/>
      <c r="HY68" s="106"/>
      <c r="HZ68" s="106"/>
      <c r="IA68" s="106"/>
      <c r="IB68" s="106"/>
      <c r="IC68" s="106"/>
      <c r="ID68" s="106"/>
      <c r="IE68" s="106"/>
      <c r="IF68" s="106"/>
      <c r="IG68" s="106"/>
      <c r="IH68" s="106"/>
      <c r="II68" s="106"/>
      <c r="IJ68" s="106"/>
      <c r="IK68" s="106"/>
      <c r="IL68" s="106"/>
      <c r="IM68" s="106"/>
      <c r="IN68" s="106"/>
    </row>
    <row r="69" s="99" customFormat="1" ht="45" customHeight="1" spans="1:248">
      <c r="A69" s="155" t="s">
        <v>291</v>
      </c>
      <c r="B69" s="136" t="s">
        <v>36</v>
      </c>
      <c r="C69" s="136" t="s">
        <v>292</v>
      </c>
      <c r="D69" s="136">
        <v>407</v>
      </c>
      <c r="E69" s="136">
        <v>407</v>
      </c>
      <c r="F69" s="136"/>
      <c r="G69" s="136"/>
      <c r="H69" s="136" t="s">
        <v>293</v>
      </c>
      <c r="I69" s="136"/>
      <c r="J69" s="136"/>
      <c r="K69" s="174">
        <f t="shared" si="3"/>
        <v>67.155</v>
      </c>
      <c r="L69" s="179">
        <v>67.155</v>
      </c>
      <c r="M69" s="180"/>
      <c r="N69" s="181"/>
      <c r="O69" s="182" t="s">
        <v>28</v>
      </c>
      <c r="P69" s="182"/>
      <c r="Q69" s="182"/>
      <c r="R69" s="130" t="s">
        <v>44</v>
      </c>
      <c r="S69" s="183"/>
      <c r="T69" s="200"/>
      <c r="U69" s="200"/>
      <c r="V69" s="200"/>
      <c r="W69" s="200"/>
      <c r="X69" s="200"/>
      <c r="Y69" s="200"/>
      <c r="Z69" s="200"/>
      <c r="AA69" s="200"/>
      <c r="AB69" s="200"/>
      <c r="AC69" s="200"/>
      <c r="AD69" s="200"/>
      <c r="AE69" s="200"/>
      <c r="AF69" s="200"/>
      <c r="AG69" s="200"/>
      <c r="AH69" s="200"/>
      <c r="AI69" s="200"/>
      <c r="AJ69" s="200"/>
      <c r="AK69" s="200"/>
      <c r="AL69" s="200"/>
      <c r="AM69" s="200"/>
      <c r="AN69" s="200"/>
      <c r="AO69" s="200"/>
      <c r="AP69" s="200"/>
      <c r="AQ69" s="200"/>
      <c r="AR69" s="200"/>
      <c r="AS69" s="200"/>
      <c r="AT69" s="200"/>
      <c r="AU69" s="200"/>
      <c r="AV69" s="200"/>
      <c r="AW69" s="200"/>
      <c r="AX69" s="200"/>
      <c r="AY69" s="200"/>
      <c r="AZ69" s="200"/>
      <c r="BA69" s="200"/>
      <c r="BB69" s="200"/>
      <c r="BC69" s="200"/>
      <c r="BD69" s="200"/>
      <c r="BE69" s="200"/>
      <c r="BF69" s="200"/>
      <c r="BG69" s="200"/>
      <c r="BH69" s="200"/>
      <c r="BI69" s="200"/>
      <c r="BJ69" s="200"/>
      <c r="BK69" s="200"/>
      <c r="BL69" s="200"/>
      <c r="BM69" s="200"/>
      <c r="BN69" s="200"/>
      <c r="BO69" s="200"/>
      <c r="BP69" s="200"/>
      <c r="BQ69" s="200"/>
      <c r="BR69" s="200"/>
      <c r="BS69" s="200"/>
      <c r="BT69" s="200"/>
      <c r="BU69" s="200"/>
      <c r="BV69" s="200"/>
      <c r="BW69" s="200"/>
      <c r="BX69" s="200"/>
      <c r="BY69" s="200"/>
      <c r="BZ69" s="200"/>
      <c r="CA69" s="200"/>
      <c r="CB69" s="200"/>
      <c r="CC69" s="200"/>
      <c r="CD69" s="200"/>
      <c r="CE69" s="200"/>
      <c r="CF69" s="200"/>
      <c r="CG69" s="200"/>
      <c r="CH69" s="200"/>
      <c r="CI69" s="200"/>
      <c r="CJ69" s="200"/>
      <c r="CK69" s="200"/>
      <c r="CL69" s="200"/>
      <c r="CM69" s="200"/>
      <c r="CN69" s="200"/>
      <c r="CO69" s="200"/>
      <c r="CP69" s="200"/>
      <c r="CQ69" s="200"/>
      <c r="CR69" s="200"/>
      <c r="CS69" s="200"/>
      <c r="CT69" s="200"/>
      <c r="CU69" s="200"/>
      <c r="CV69" s="200"/>
      <c r="CW69" s="200"/>
      <c r="CX69" s="200"/>
      <c r="CY69" s="200"/>
      <c r="CZ69" s="200"/>
      <c r="DA69" s="200"/>
      <c r="DB69" s="200"/>
      <c r="DC69" s="200"/>
      <c r="DD69" s="200"/>
      <c r="DE69" s="200"/>
      <c r="DF69" s="200"/>
      <c r="DG69" s="200"/>
      <c r="DH69" s="200"/>
      <c r="DI69" s="200"/>
      <c r="DJ69" s="200"/>
      <c r="DK69" s="200"/>
      <c r="DL69" s="200"/>
      <c r="DM69" s="200"/>
      <c r="DN69" s="200"/>
      <c r="DO69" s="200"/>
      <c r="DP69" s="200"/>
      <c r="DQ69" s="200"/>
      <c r="DR69" s="200"/>
      <c r="DS69" s="200"/>
      <c r="DT69" s="200"/>
      <c r="DU69" s="200"/>
      <c r="DV69" s="200"/>
      <c r="DW69" s="200"/>
      <c r="DX69" s="200"/>
      <c r="DY69" s="200"/>
      <c r="DZ69" s="200"/>
      <c r="EA69" s="200"/>
      <c r="EB69" s="200"/>
      <c r="EC69" s="200"/>
      <c r="ED69" s="200"/>
      <c r="EE69" s="200"/>
      <c r="EF69" s="200"/>
      <c r="EG69" s="200"/>
      <c r="EH69" s="200"/>
      <c r="EI69" s="200"/>
      <c r="EJ69" s="200"/>
      <c r="EK69" s="200"/>
      <c r="EL69" s="200"/>
      <c r="EM69" s="200"/>
      <c r="EN69" s="200"/>
      <c r="EO69" s="200"/>
      <c r="EP69" s="200"/>
      <c r="EQ69" s="200"/>
      <c r="ER69" s="200"/>
      <c r="ES69" s="200"/>
      <c r="ET69" s="200"/>
      <c r="EU69" s="200"/>
      <c r="EV69" s="200"/>
      <c r="EW69" s="200"/>
      <c r="EX69" s="200"/>
      <c r="EY69" s="200"/>
      <c r="EZ69" s="200"/>
      <c r="FA69" s="200"/>
      <c r="FB69" s="200"/>
      <c r="FC69" s="200"/>
      <c r="FD69" s="200"/>
      <c r="FE69" s="200"/>
      <c r="FF69" s="200"/>
      <c r="FG69" s="200"/>
      <c r="FH69" s="200"/>
      <c r="FI69" s="200"/>
      <c r="FJ69" s="200"/>
      <c r="FK69" s="200"/>
      <c r="FL69" s="200"/>
      <c r="FM69" s="200"/>
      <c r="FN69" s="200"/>
      <c r="FO69" s="200"/>
      <c r="FP69" s="200"/>
      <c r="FQ69" s="200"/>
      <c r="FR69" s="200"/>
      <c r="FS69" s="200"/>
      <c r="FT69" s="200"/>
      <c r="FU69" s="200"/>
      <c r="FV69" s="200"/>
      <c r="FW69" s="200"/>
      <c r="FX69" s="200"/>
      <c r="FY69" s="200"/>
      <c r="FZ69" s="200"/>
      <c r="GA69" s="200"/>
      <c r="GB69" s="200"/>
      <c r="GC69" s="200"/>
      <c r="GD69" s="200"/>
      <c r="GE69" s="200"/>
      <c r="GF69" s="200"/>
      <c r="GG69" s="200"/>
      <c r="GH69" s="200"/>
      <c r="GI69" s="200"/>
      <c r="GJ69" s="200"/>
      <c r="GK69" s="200"/>
      <c r="GL69" s="200"/>
      <c r="GM69" s="200"/>
      <c r="GN69" s="200"/>
      <c r="GO69" s="200"/>
      <c r="GP69" s="200"/>
      <c r="GQ69" s="200"/>
      <c r="GR69" s="200"/>
      <c r="GS69" s="200"/>
      <c r="GT69" s="200"/>
      <c r="GU69" s="200"/>
      <c r="GV69" s="200"/>
      <c r="GW69" s="200"/>
      <c r="GX69" s="200"/>
      <c r="GY69" s="200"/>
      <c r="GZ69" s="200"/>
      <c r="HA69" s="200"/>
      <c r="HB69" s="200"/>
      <c r="HC69" s="200"/>
      <c r="HD69" s="200"/>
      <c r="HE69" s="200"/>
      <c r="HF69" s="200"/>
      <c r="HG69" s="200"/>
      <c r="HH69" s="200"/>
      <c r="HI69" s="200"/>
      <c r="HJ69" s="200"/>
      <c r="HK69" s="200"/>
      <c r="HL69" s="200"/>
      <c r="HM69" s="200"/>
      <c r="HN69" s="200"/>
      <c r="HO69" s="200"/>
      <c r="HP69" s="200"/>
      <c r="HQ69" s="200"/>
      <c r="HR69" s="200"/>
      <c r="HS69" s="200"/>
      <c r="HT69" s="200"/>
      <c r="HU69" s="106"/>
      <c r="HV69" s="106"/>
      <c r="HW69" s="106"/>
      <c r="HX69" s="106"/>
      <c r="HY69" s="106"/>
      <c r="HZ69" s="106"/>
      <c r="IA69" s="106"/>
      <c r="IB69" s="106"/>
      <c r="IC69" s="106"/>
      <c r="ID69" s="106"/>
      <c r="IE69" s="106"/>
      <c r="IF69" s="106"/>
      <c r="IG69" s="106"/>
      <c r="IH69" s="106"/>
      <c r="II69" s="106"/>
      <c r="IJ69" s="106"/>
      <c r="IK69" s="106"/>
      <c r="IL69" s="106"/>
      <c r="IM69" s="106"/>
      <c r="IN69" s="106"/>
    </row>
    <row r="70" s="99" customFormat="1" ht="45" customHeight="1" spans="1:248">
      <c r="A70" s="155" t="s">
        <v>294</v>
      </c>
      <c r="B70" s="136"/>
      <c r="C70" s="136"/>
      <c r="D70" s="136"/>
      <c r="E70" s="136"/>
      <c r="F70" s="136"/>
      <c r="G70" s="136"/>
      <c r="H70" s="136"/>
      <c r="I70" s="136"/>
      <c r="J70" s="136"/>
      <c r="K70" s="174">
        <f t="shared" ref="K70:K101" si="5">L70+M70+N70</f>
        <v>0</v>
      </c>
      <c r="L70" s="179"/>
      <c r="M70" s="180"/>
      <c r="N70" s="181"/>
      <c r="O70" s="182" t="s">
        <v>28</v>
      </c>
      <c r="P70" s="182"/>
      <c r="Q70" s="182"/>
      <c r="R70" s="130"/>
      <c r="S70" s="183"/>
      <c r="T70" s="200"/>
      <c r="U70" s="200"/>
      <c r="V70" s="200"/>
      <c r="W70" s="200"/>
      <c r="X70" s="200"/>
      <c r="Y70" s="200"/>
      <c r="Z70" s="200"/>
      <c r="AA70" s="200"/>
      <c r="AB70" s="200"/>
      <c r="AC70" s="200"/>
      <c r="AD70" s="200"/>
      <c r="AE70" s="200"/>
      <c r="AF70" s="200"/>
      <c r="AG70" s="200"/>
      <c r="AH70" s="200"/>
      <c r="AI70" s="200"/>
      <c r="AJ70" s="200"/>
      <c r="AK70" s="200"/>
      <c r="AL70" s="200"/>
      <c r="AM70" s="200"/>
      <c r="AN70" s="200"/>
      <c r="AO70" s="200"/>
      <c r="AP70" s="200"/>
      <c r="AQ70" s="200"/>
      <c r="AR70" s="200"/>
      <c r="AS70" s="200"/>
      <c r="AT70" s="200"/>
      <c r="AU70" s="200"/>
      <c r="AV70" s="200"/>
      <c r="AW70" s="200"/>
      <c r="AX70" s="200"/>
      <c r="AY70" s="200"/>
      <c r="AZ70" s="200"/>
      <c r="BA70" s="200"/>
      <c r="BB70" s="200"/>
      <c r="BC70" s="200"/>
      <c r="BD70" s="200"/>
      <c r="BE70" s="200"/>
      <c r="BF70" s="200"/>
      <c r="BG70" s="200"/>
      <c r="BH70" s="200"/>
      <c r="BI70" s="200"/>
      <c r="BJ70" s="200"/>
      <c r="BK70" s="200"/>
      <c r="BL70" s="200"/>
      <c r="BM70" s="200"/>
      <c r="BN70" s="200"/>
      <c r="BO70" s="200"/>
      <c r="BP70" s="200"/>
      <c r="BQ70" s="200"/>
      <c r="BR70" s="200"/>
      <c r="BS70" s="200"/>
      <c r="BT70" s="200"/>
      <c r="BU70" s="200"/>
      <c r="BV70" s="200"/>
      <c r="BW70" s="200"/>
      <c r="BX70" s="200"/>
      <c r="BY70" s="200"/>
      <c r="BZ70" s="200"/>
      <c r="CA70" s="200"/>
      <c r="CB70" s="200"/>
      <c r="CC70" s="200"/>
      <c r="CD70" s="200"/>
      <c r="CE70" s="200"/>
      <c r="CF70" s="200"/>
      <c r="CG70" s="200"/>
      <c r="CH70" s="200"/>
      <c r="CI70" s="200"/>
      <c r="CJ70" s="200"/>
      <c r="CK70" s="200"/>
      <c r="CL70" s="200"/>
      <c r="CM70" s="200"/>
      <c r="CN70" s="200"/>
      <c r="CO70" s="200"/>
      <c r="CP70" s="200"/>
      <c r="CQ70" s="200"/>
      <c r="CR70" s="200"/>
      <c r="CS70" s="200"/>
      <c r="CT70" s="200"/>
      <c r="CU70" s="200"/>
      <c r="CV70" s="200"/>
      <c r="CW70" s="200"/>
      <c r="CX70" s="200"/>
      <c r="CY70" s="200"/>
      <c r="CZ70" s="200"/>
      <c r="DA70" s="200"/>
      <c r="DB70" s="200"/>
      <c r="DC70" s="200"/>
      <c r="DD70" s="200"/>
      <c r="DE70" s="200"/>
      <c r="DF70" s="200"/>
      <c r="DG70" s="200"/>
      <c r="DH70" s="200"/>
      <c r="DI70" s="200"/>
      <c r="DJ70" s="200"/>
      <c r="DK70" s="200"/>
      <c r="DL70" s="200"/>
      <c r="DM70" s="200"/>
      <c r="DN70" s="200"/>
      <c r="DO70" s="200"/>
      <c r="DP70" s="200"/>
      <c r="DQ70" s="200"/>
      <c r="DR70" s="200"/>
      <c r="DS70" s="200"/>
      <c r="DT70" s="200"/>
      <c r="DU70" s="200"/>
      <c r="DV70" s="200"/>
      <c r="DW70" s="200"/>
      <c r="DX70" s="200"/>
      <c r="DY70" s="200"/>
      <c r="DZ70" s="200"/>
      <c r="EA70" s="200"/>
      <c r="EB70" s="200"/>
      <c r="EC70" s="200"/>
      <c r="ED70" s="200"/>
      <c r="EE70" s="200"/>
      <c r="EF70" s="200"/>
      <c r="EG70" s="200"/>
      <c r="EH70" s="200"/>
      <c r="EI70" s="200"/>
      <c r="EJ70" s="200"/>
      <c r="EK70" s="200"/>
      <c r="EL70" s="200"/>
      <c r="EM70" s="200"/>
      <c r="EN70" s="200"/>
      <c r="EO70" s="200"/>
      <c r="EP70" s="200"/>
      <c r="EQ70" s="200"/>
      <c r="ER70" s="200"/>
      <c r="ES70" s="200"/>
      <c r="ET70" s="200"/>
      <c r="EU70" s="200"/>
      <c r="EV70" s="200"/>
      <c r="EW70" s="200"/>
      <c r="EX70" s="200"/>
      <c r="EY70" s="200"/>
      <c r="EZ70" s="200"/>
      <c r="FA70" s="200"/>
      <c r="FB70" s="200"/>
      <c r="FC70" s="200"/>
      <c r="FD70" s="200"/>
      <c r="FE70" s="200"/>
      <c r="FF70" s="200"/>
      <c r="FG70" s="200"/>
      <c r="FH70" s="200"/>
      <c r="FI70" s="200"/>
      <c r="FJ70" s="200"/>
      <c r="FK70" s="200"/>
      <c r="FL70" s="200"/>
      <c r="FM70" s="200"/>
      <c r="FN70" s="200"/>
      <c r="FO70" s="200"/>
      <c r="FP70" s="200"/>
      <c r="FQ70" s="200"/>
      <c r="FR70" s="200"/>
      <c r="FS70" s="200"/>
      <c r="FT70" s="200"/>
      <c r="FU70" s="200"/>
      <c r="FV70" s="200"/>
      <c r="FW70" s="200"/>
      <c r="FX70" s="200"/>
      <c r="FY70" s="200"/>
      <c r="FZ70" s="200"/>
      <c r="GA70" s="200"/>
      <c r="GB70" s="200"/>
      <c r="GC70" s="200"/>
      <c r="GD70" s="200"/>
      <c r="GE70" s="200"/>
      <c r="GF70" s="200"/>
      <c r="GG70" s="200"/>
      <c r="GH70" s="200"/>
      <c r="GI70" s="200"/>
      <c r="GJ70" s="200"/>
      <c r="GK70" s="200"/>
      <c r="GL70" s="200"/>
      <c r="GM70" s="200"/>
      <c r="GN70" s="200"/>
      <c r="GO70" s="200"/>
      <c r="GP70" s="200"/>
      <c r="GQ70" s="200"/>
      <c r="GR70" s="200"/>
      <c r="GS70" s="200"/>
      <c r="GT70" s="200"/>
      <c r="GU70" s="200"/>
      <c r="GV70" s="200"/>
      <c r="GW70" s="200"/>
      <c r="GX70" s="200"/>
      <c r="GY70" s="200"/>
      <c r="GZ70" s="200"/>
      <c r="HA70" s="200"/>
      <c r="HB70" s="200"/>
      <c r="HC70" s="200"/>
      <c r="HD70" s="200"/>
      <c r="HE70" s="200"/>
      <c r="HF70" s="200"/>
      <c r="HG70" s="200"/>
      <c r="HH70" s="200"/>
      <c r="HI70" s="200"/>
      <c r="HJ70" s="200"/>
      <c r="HK70" s="200"/>
      <c r="HL70" s="200"/>
      <c r="HM70" s="200"/>
      <c r="HN70" s="200"/>
      <c r="HO70" s="200"/>
      <c r="HP70" s="200"/>
      <c r="HQ70" s="200"/>
      <c r="HR70" s="200"/>
      <c r="HS70" s="200"/>
      <c r="HT70" s="200"/>
      <c r="HU70" s="106"/>
      <c r="HV70" s="106"/>
      <c r="HW70" s="106"/>
      <c r="HX70" s="106"/>
      <c r="HY70" s="106"/>
      <c r="HZ70" s="106"/>
      <c r="IA70" s="106"/>
      <c r="IB70" s="106"/>
      <c r="IC70" s="106"/>
      <c r="ID70" s="106"/>
      <c r="IE70" s="106"/>
      <c r="IF70" s="106"/>
      <c r="IG70" s="106"/>
      <c r="IH70" s="106"/>
      <c r="II70" s="106"/>
      <c r="IJ70" s="106"/>
      <c r="IK70" s="106"/>
      <c r="IL70" s="106"/>
      <c r="IM70" s="106"/>
      <c r="IN70" s="106"/>
    </row>
    <row r="71" s="99" customFormat="1" ht="45" customHeight="1" spans="1:248">
      <c r="A71" s="155" t="s">
        <v>295</v>
      </c>
      <c r="B71" s="136"/>
      <c r="C71" s="136"/>
      <c r="D71" s="136"/>
      <c r="E71" s="136"/>
      <c r="F71" s="136"/>
      <c r="G71" s="136"/>
      <c r="H71" s="136"/>
      <c r="I71" s="136"/>
      <c r="J71" s="136"/>
      <c r="K71" s="174">
        <f t="shared" si="5"/>
        <v>0</v>
      </c>
      <c r="L71" s="179"/>
      <c r="M71" s="180"/>
      <c r="N71" s="181"/>
      <c r="O71" s="182"/>
      <c r="P71" s="182"/>
      <c r="Q71" s="182"/>
      <c r="R71" s="130"/>
      <c r="S71" s="183"/>
      <c r="T71" s="200"/>
      <c r="U71" s="200"/>
      <c r="V71" s="200"/>
      <c r="W71" s="200"/>
      <c r="X71" s="200"/>
      <c r="Y71" s="200"/>
      <c r="Z71" s="200"/>
      <c r="AA71" s="200"/>
      <c r="AB71" s="200"/>
      <c r="AC71" s="200"/>
      <c r="AD71" s="200"/>
      <c r="AE71" s="200"/>
      <c r="AF71" s="200"/>
      <c r="AG71" s="200"/>
      <c r="AH71" s="200"/>
      <c r="AI71" s="200"/>
      <c r="AJ71" s="200"/>
      <c r="AK71" s="200"/>
      <c r="AL71" s="200"/>
      <c r="AM71" s="200"/>
      <c r="AN71" s="200"/>
      <c r="AO71" s="200"/>
      <c r="AP71" s="200"/>
      <c r="AQ71" s="200"/>
      <c r="AR71" s="200"/>
      <c r="AS71" s="200"/>
      <c r="AT71" s="200"/>
      <c r="AU71" s="200"/>
      <c r="AV71" s="200"/>
      <c r="AW71" s="200"/>
      <c r="AX71" s="200"/>
      <c r="AY71" s="200"/>
      <c r="AZ71" s="200"/>
      <c r="BA71" s="200"/>
      <c r="BB71" s="200"/>
      <c r="BC71" s="200"/>
      <c r="BD71" s="200"/>
      <c r="BE71" s="200"/>
      <c r="BF71" s="200"/>
      <c r="BG71" s="200"/>
      <c r="BH71" s="200"/>
      <c r="BI71" s="200"/>
      <c r="BJ71" s="200"/>
      <c r="BK71" s="200"/>
      <c r="BL71" s="200"/>
      <c r="BM71" s="200"/>
      <c r="BN71" s="200"/>
      <c r="BO71" s="200"/>
      <c r="BP71" s="200"/>
      <c r="BQ71" s="200"/>
      <c r="BR71" s="200"/>
      <c r="BS71" s="200"/>
      <c r="BT71" s="200"/>
      <c r="BU71" s="200"/>
      <c r="BV71" s="200"/>
      <c r="BW71" s="200"/>
      <c r="BX71" s="200"/>
      <c r="BY71" s="200"/>
      <c r="BZ71" s="200"/>
      <c r="CA71" s="200"/>
      <c r="CB71" s="200"/>
      <c r="CC71" s="200"/>
      <c r="CD71" s="200"/>
      <c r="CE71" s="200"/>
      <c r="CF71" s="200"/>
      <c r="CG71" s="200"/>
      <c r="CH71" s="200"/>
      <c r="CI71" s="200"/>
      <c r="CJ71" s="200"/>
      <c r="CK71" s="200"/>
      <c r="CL71" s="200"/>
      <c r="CM71" s="200"/>
      <c r="CN71" s="200"/>
      <c r="CO71" s="200"/>
      <c r="CP71" s="200"/>
      <c r="CQ71" s="200"/>
      <c r="CR71" s="200"/>
      <c r="CS71" s="200"/>
      <c r="CT71" s="200"/>
      <c r="CU71" s="200"/>
      <c r="CV71" s="200"/>
      <c r="CW71" s="200"/>
      <c r="CX71" s="200"/>
      <c r="CY71" s="200"/>
      <c r="CZ71" s="200"/>
      <c r="DA71" s="200"/>
      <c r="DB71" s="200"/>
      <c r="DC71" s="200"/>
      <c r="DD71" s="200"/>
      <c r="DE71" s="200"/>
      <c r="DF71" s="200"/>
      <c r="DG71" s="200"/>
      <c r="DH71" s="200"/>
      <c r="DI71" s="200"/>
      <c r="DJ71" s="200"/>
      <c r="DK71" s="200"/>
      <c r="DL71" s="200"/>
      <c r="DM71" s="200"/>
      <c r="DN71" s="200"/>
      <c r="DO71" s="200"/>
      <c r="DP71" s="200"/>
      <c r="DQ71" s="200"/>
      <c r="DR71" s="200"/>
      <c r="DS71" s="200"/>
      <c r="DT71" s="200"/>
      <c r="DU71" s="200"/>
      <c r="DV71" s="200"/>
      <c r="DW71" s="200"/>
      <c r="DX71" s="200"/>
      <c r="DY71" s="200"/>
      <c r="DZ71" s="200"/>
      <c r="EA71" s="200"/>
      <c r="EB71" s="200"/>
      <c r="EC71" s="200"/>
      <c r="ED71" s="200"/>
      <c r="EE71" s="200"/>
      <c r="EF71" s="200"/>
      <c r="EG71" s="200"/>
      <c r="EH71" s="200"/>
      <c r="EI71" s="200"/>
      <c r="EJ71" s="200"/>
      <c r="EK71" s="200"/>
      <c r="EL71" s="200"/>
      <c r="EM71" s="200"/>
      <c r="EN71" s="200"/>
      <c r="EO71" s="200"/>
      <c r="EP71" s="200"/>
      <c r="EQ71" s="200"/>
      <c r="ER71" s="200"/>
      <c r="ES71" s="200"/>
      <c r="ET71" s="200"/>
      <c r="EU71" s="200"/>
      <c r="EV71" s="200"/>
      <c r="EW71" s="200"/>
      <c r="EX71" s="200"/>
      <c r="EY71" s="200"/>
      <c r="EZ71" s="200"/>
      <c r="FA71" s="200"/>
      <c r="FB71" s="200"/>
      <c r="FC71" s="200"/>
      <c r="FD71" s="200"/>
      <c r="FE71" s="200"/>
      <c r="FF71" s="200"/>
      <c r="FG71" s="200"/>
      <c r="FH71" s="200"/>
      <c r="FI71" s="200"/>
      <c r="FJ71" s="200"/>
      <c r="FK71" s="200"/>
      <c r="FL71" s="200"/>
      <c r="FM71" s="200"/>
      <c r="FN71" s="200"/>
      <c r="FO71" s="200"/>
      <c r="FP71" s="200"/>
      <c r="FQ71" s="200"/>
      <c r="FR71" s="200"/>
      <c r="FS71" s="200"/>
      <c r="FT71" s="200"/>
      <c r="FU71" s="200"/>
      <c r="FV71" s="200"/>
      <c r="FW71" s="200"/>
      <c r="FX71" s="200"/>
      <c r="FY71" s="200"/>
      <c r="FZ71" s="200"/>
      <c r="GA71" s="200"/>
      <c r="GB71" s="200"/>
      <c r="GC71" s="200"/>
      <c r="GD71" s="200"/>
      <c r="GE71" s="200"/>
      <c r="GF71" s="200"/>
      <c r="GG71" s="200"/>
      <c r="GH71" s="200"/>
      <c r="GI71" s="200"/>
      <c r="GJ71" s="200"/>
      <c r="GK71" s="200"/>
      <c r="GL71" s="200"/>
      <c r="GM71" s="200"/>
      <c r="GN71" s="200"/>
      <c r="GO71" s="200"/>
      <c r="GP71" s="200"/>
      <c r="GQ71" s="200"/>
      <c r="GR71" s="200"/>
      <c r="GS71" s="200"/>
      <c r="GT71" s="200"/>
      <c r="GU71" s="200"/>
      <c r="GV71" s="200"/>
      <c r="GW71" s="200"/>
      <c r="GX71" s="200"/>
      <c r="GY71" s="200"/>
      <c r="GZ71" s="200"/>
      <c r="HA71" s="200"/>
      <c r="HB71" s="200"/>
      <c r="HC71" s="200"/>
      <c r="HD71" s="200"/>
      <c r="HE71" s="200"/>
      <c r="HF71" s="200"/>
      <c r="HG71" s="200"/>
      <c r="HH71" s="200"/>
      <c r="HI71" s="200"/>
      <c r="HJ71" s="200"/>
      <c r="HK71" s="200"/>
      <c r="HL71" s="200"/>
      <c r="HM71" s="200"/>
      <c r="HN71" s="200"/>
      <c r="HO71" s="200"/>
      <c r="HP71" s="200"/>
      <c r="HQ71" s="200"/>
      <c r="HR71" s="200"/>
      <c r="HS71" s="200"/>
      <c r="HT71" s="200"/>
      <c r="HU71" s="106"/>
      <c r="HV71" s="106"/>
      <c r="HW71" s="106"/>
      <c r="HX71" s="106"/>
      <c r="HY71" s="106"/>
      <c r="HZ71" s="106"/>
      <c r="IA71" s="106"/>
      <c r="IB71" s="106"/>
      <c r="IC71" s="106"/>
      <c r="ID71" s="106"/>
      <c r="IE71" s="106"/>
      <c r="IF71" s="106"/>
      <c r="IG71" s="106"/>
      <c r="IH71" s="106"/>
      <c r="II71" s="106"/>
      <c r="IJ71" s="106"/>
      <c r="IK71" s="106"/>
      <c r="IL71" s="106"/>
      <c r="IM71" s="106"/>
      <c r="IN71" s="106"/>
    </row>
    <row r="72" s="97" customFormat="1" ht="45" customHeight="1" spans="1:248">
      <c r="A72" s="138" t="s">
        <v>122</v>
      </c>
      <c r="B72" s="136"/>
      <c r="C72" s="136"/>
      <c r="D72" s="136"/>
      <c r="E72" s="136"/>
      <c r="F72" s="136"/>
      <c r="G72" s="136"/>
      <c r="H72" s="136"/>
      <c r="I72" s="136"/>
      <c r="J72" s="136"/>
      <c r="K72" s="174">
        <f t="shared" si="5"/>
        <v>945.6</v>
      </c>
      <c r="L72" s="174">
        <f>L73+L74+L75</f>
        <v>565.6</v>
      </c>
      <c r="M72" s="174">
        <f>M73+M74+M75</f>
        <v>190</v>
      </c>
      <c r="N72" s="176">
        <f>N73+N74+N75</f>
        <v>190</v>
      </c>
      <c r="O72" s="182" t="s">
        <v>28</v>
      </c>
      <c r="P72" s="182"/>
      <c r="Q72" s="182"/>
      <c r="R72" s="130" t="s">
        <v>19</v>
      </c>
      <c r="S72" s="226"/>
      <c r="T72" s="197"/>
      <c r="U72" s="197"/>
      <c r="V72" s="197"/>
      <c r="W72" s="197"/>
      <c r="X72" s="197"/>
      <c r="Y72" s="197"/>
      <c r="Z72" s="197"/>
      <c r="AA72" s="197"/>
      <c r="AB72" s="197"/>
      <c r="AC72" s="197"/>
      <c r="AD72" s="197"/>
      <c r="AE72" s="197"/>
      <c r="AF72" s="197"/>
      <c r="AG72" s="197"/>
      <c r="AH72" s="197"/>
      <c r="AI72" s="197"/>
      <c r="AJ72" s="197"/>
      <c r="AK72" s="197"/>
      <c r="AL72" s="197"/>
      <c r="AM72" s="197"/>
      <c r="AN72" s="197"/>
      <c r="AO72" s="197"/>
      <c r="AP72" s="197"/>
      <c r="AQ72" s="197"/>
      <c r="AR72" s="197"/>
      <c r="AS72" s="197"/>
      <c r="AT72" s="197"/>
      <c r="AU72" s="197"/>
      <c r="AV72" s="197"/>
      <c r="AW72" s="197"/>
      <c r="AX72" s="197"/>
      <c r="AY72" s="197"/>
      <c r="AZ72" s="197"/>
      <c r="BA72" s="197"/>
      <c r="BB72" s="197"/>
      <c r="BC72" s="197"/>
      <c r="BD72" s="197"/>
      <c r="BE72" s="197"/>
      <c r="BF72" s="197"/>
      <c r="BG72" s="197"/>
      <c r="BH72" s="197"/>
      <c r="BI72" s="197"/>
      <c r="BJ72" s="197"/>
      <c r="BK72" s="197"/>
      <c r="BL72" s="197"/>
      <c r="BM72" s="197"/>
      <c r="BN72" s="197"/>
      <c r="BO72" s="197"/>
      <c r="BP72" s="197"/>
      <c r="BQ72" s="197"/>
      <c r="BR72" s="197"/>
      <c r="BS72" s="197"/>
      <c r="BT72" s="197"/>
      <c r="BU72" s="197"/>
      <c r="BV72" s="197"/>
      <c r="BW72" s="197"/>
      <c r="BX72" s="197"/>
      <c r="BY72" s="197"/>
      <c r="BZ72" s="197"/>
      <c r="CA72" s="197"/>
      <c r="CB72" s="197"/>
      <c r="CC72" s="197"/>
      <c r="CD72" s="197"/>
      <c r="CE72" s="197"/>
      <c r="CF72" s="197"/>
      <c r="CG72" s="197"/>
      <c r="CH72" s="197"/>
      <c r="CI72" s="197"/>
      <c r="CJ72" s="197"/>
      <c r="CK72" s="197"/>
      <c r="CL72" s="197"/>
      <c r="CM72" s="197"/>
      <c r="CN72" s="197"/>
      <c r="CO72" s="197"/>
      <c r="CP72" s="197"/>
      <c r="CQ72" s="197"/>
      <c r="CR72" s="197"/>
      <c r="CS72" s="197"/>
      <c r="CT72" s="197"/>
      <c r="CU72" s="197"/>
      <c r="CV72" s="197"/>
      <c r="CW72" s="197"/>
      <c r="CX72" s="197"/>
      <c r="CY72" s="197"/>
      <c r="CZ72" s="197"/>
      <c r="DA72" s="197"/>
      <c r="DB72" s="197"/>
      <c r="DC72" s="197"/>
      <c r="DD72" s="197"/>
      <c r="DE72" s="197"/>
      <c r="DF72" s="197"/>
      <c r="DG72" s="197"/>
      <c r="DH72" s="197"/>
      <c r="DI72" s="197"/>
      <c r="DJ72" s="197"/>
      <c r="DK72" s="197"/>
      <c r="DL72" s="197"/>
      <c r="DM72" s="197"/>
      <c r="DN72" s="197"/>
      <c r="DO72" s="197"/>
      <c r="DP72" s="197"/>
      <c r="DQ72" s="197"/>
      <c r="DR72" s="197"/>
      <c r="DS72" s="197"/>
      <c r="DT72" s="197"/>
      <c r="DU72" s="197"/>
      <c r="DV72" s="197"/>
      <c r="DW72" s="197"/>
      <c r="DX72" s="197"/>
      <c r="DY72" s="197"/>
      <c r="DZ72" s="197"/>
      <c r="EA72" s="197"/>
      <c r="EB72" s="197"/>
      <c r="EC72" s="197"/>
      <c r="ED72" s="197"/>
      <c r="EE72" s="197"/>
      <c r="EF72" s="197"/>
      <c r="EG72" s="197"/>
      <c r="EH72" s="197"/>
      <c r="EI72" s="197"/>
      <c r="EJ72" s="197"/>
      <c r="EK72" s="197"/>
      <c r="EL72" s="197"/>
      <c r="EM72" s="197"/>
      <c r="EN72" s="197"/>
      <c r="EO72" s="197"/>
      <c r="EP72" s="197"/>
      <c r="EQ72" s="197"/>
      <c r="ER72" s="197"/>
      <c r="ES72" s="197"/>
      <c r="ET72" s="197"/>
      <c r="EU72" s="197"/>
      <c r="EV72" s="197"/>
      <c r="EW72" s="197"/>
      <c r="EX72" s="197"/>
      <c r="EY72" s="197"/>
      <c r="EZ72" s="197"/>
      <c r="FA72" s="197"/>
      <c r="FB72" s="197"/>
      <c r="FC72" s="197"/>
      <c r="FD72" s="197"/>
      <c r="FE72" s="197"/>
      <c r="FF72" s="197"/>
      <c r="FG72" s="197"/>
      <c r="FH72" s="197"/>
      <c r="FI72" s="197"/>
      <c r="FJ72" s="197"/>
      <c r="FK72" s="197"/>
      <c r="FL72" s="197"/>
      <c r="FM72" s="197"/>
      <c r="FN72" s="197"/>
      <c r="FO72" s="197"/>
      <c r="FP72" s="197"/>
      <c r="FQ72" s="197"/>
      <c r="FR72" s="197"/>
      <c r="FS72" s="197"/>
      <c r="FT72" s="197"/>
      <c r="FU72" s="197"/>
      <c r="FV72" s="197"/>
      <c r="FW72" s="197"/>
      <c r="FX72" s="197"/>
      <c r="FY72" s="197"/>
      <c r="FZ72" s="197"/>
      <c r="GA72" s="197"/>
      <c r="GB72" s="197"/>
      <c r="GC72" s="197"/>
      <c r="GD72" s="197"/>
      <c r="GE72" s="197"/>
      <c r="GF72" s="197"/>
      <c r="GG72" s="197"/>
      <c r="GH72" s="197"/>
      <c r="GI72" s="197"/>
      <c r="GJ72" s="197"/>
      <c r="GK72" s="197"/>
      <c r="GL72" s="197"/>
      <c r="GM72" s="197"/>
      <c r="GN72" s="197"/>
      <c r="GO72" s="197"/>
      <c r="GP72" s="197"/>
      <c r="GQ72" s="197"/>
      <c r="GR72" s="197"/>
      <c r="GS72" s="197"/>
      <c r="GT72" s="197"/>
      <c r="GU72" s="197"/>
      <c r="GV72" s="197"/>
      <c r="GW72" s="197"/>
      <c r="GX72" s="197"/>
      <c r="GY72" s="197"/>
      <c r="GZ72" s="197"/>
      <c r="HA72" s="197"/>
      <c r="HB72" s="197"/>
      <c r="HC72" s="197"/>
      <c r="HD72" s="197"/>
      <c r="HE72" s="197"/>
      <c r="HF72" s="197"/>
      <c r="HG72" s="197"/>
      <c r="HH72" s="197"/>
      <c r="HI72" s="197"/>
      <c r="HJ72" s="197"/>
      <c r="HK72" s="197"/>
      <c r="HL72" s="197"/>
      <c r="HM72" s="197"/>
      <c r="HN72" s="197"/>
      <c r="HO72" s="197"/>
      <c r="HP72" s="197"/>
      <c r="HQ72" s="197"/>
      <c r="HR72" s="197"/>
      <c r="HS72" s="197"/>
      <c r="HT72" s="197"/>
      <c r="HU72" s="106"/>
      <c r="HV72" s="106"/>
      <c r="HW72" s="106"/>
      <c r="HX72" s="106"/>
      <c r="HY72" s="106"/>
      <c r="HZ72" s="106"/>
      <c r="IA72" s="106"/>
      <c r="IB72" s="106"/>
      <c r="IC72" s="106"/>
      <c r="ID72" s="106"/>
      <c r="IE72" s="106"/>
      <c r="IF72" s="106"/>
      <c r="IG72" s="106"/>
      <c r="IH72" s="106"/>
      <c r="II72" s="106"/>
      <c r="IJ72" s="106"/>
      <c r="IK72" s="106"/>
      <c r="IL72" s="106"/>
      <c r="IM72" s="106"/>
      <c r="IN72" s="106"/>
    </row>
    <row r="73" s="99" customFormat="1" ht="45" customHeight="1" spans="1:248">
      <c r="A73" s="155" t="s">
        <v>123</v>
      </c>
      <c r="B73" s="136" t="s">
        <v>36</v>
      </c>
      <c r="C73" s="136" t="s">
        <v>124</v>
      </c>
      <c r="D73" s="136">
        <v>707</v>
      </c>
      <c r="E73" s="136">
        <v>707</v>
      </c>
      <c r="F73" s="136"/>
      <c r="G73" s="136"/>
      <c r="H73" s="136" t="s">
        <v>125</v>
      </c>
      <c r="I73" s="136"/>
      <c r="J73" s="136"/>
      <c r="K73" s="174">
        <f t="shared" si="5"/>
        <v>565.6</v>
      </c>
      <c r="L73" s="179">
        <v>565.6</v>
      </c>
      <c r="M73" s="180"/>
      <c r="N73" s="181"/>
      <c r="O73" s="182" t="s">
        <v>28</v>
      </c>
      <c r="P73" s="182"/>
      <c r="Q73" s="182"/>
      <c r="R73" s="130" t="s">
        <v>44</v>
      </c>
      <c r="S73" s="183"/>
      <c r="T73" s="200"/>
      <c r="U73" s="200"/>
      <c r="V73" s="200"/>
      <c r="W73" s="200"/>
      <c r="X73" s="200"/>
      <c r="Y73" s="200"/>
      <c r="Z73" s="200"/>
      <c r="AA73" s="200"/>
      <c r="AB73" s="200"/>
      <c r="AC73" s="200"/>
      <c r="AD73" s="200"/>
      <c r="AE73" s="200"/>
      <c r="AF73" s="200"/>
      <c r="AG73" s="200"/>
      <c r="AH73" s="200"/>
      <c r="AI73" s="200"/>
      <c r="AJ73" s="200"/>
      <c r="AK73" s="200"/>
      <c r="AL73" s="200"/>
      <c r="AM73" s="200"/>
      <c r="AN73" s="200"/>
      <c r="AO73" s="200"/>
      <c r="AP73" s="200"/>
      <c r="AQ73" s="200"/>
      <c r="AR73" s="200"/>
      <c r="AS73" s="200"/>
      <c r="AT73" s="200"/>
      <c r="AU73" s="200"/>
      <c r="AV73" s="200"/>
      <c r="AW73" s="200"/>
      <c r="AX73" s="200"/>
      <c r="AY73" s="200"/>
      <c r="AZ73" s="200"/>
      <c r="BA73" s="200"/>
      <c r="BB73" s="200"/>
      <c r="BC73" s="200"/>
      <c r="BD73" s="200"/>
      <c r="BE73" s="200"/>
      <c r="BF73" s="200"/>
      <c r="BG73" s="200"/>
      <c r="BH73" s="200"/>
      <c r="BI73" s="200"/>
      <c r="BJ73" s="200"/>
      <c r="BK73" s="200"/>
      <c r="BL73" s="200"/>
      <c r="BM73" s="200"/>
      <c r="BN73" s="200"/>
      <c r="BO73" s="200"/>
      <c r="BP73" s="200"/>
      <c r="BQ73" s="200"/>
      <c r="BR73" s="200"/>
      <c r="BS73" s="200"/>
      <c r="BT73" s="200"/>
      <c r="BU73" s="200"/>
      <c r="BV73" s="200"/>
      <c r="BW73" s="200"/>
      <c r="BX73" s="200"/>
      <c r="BY73" s="200"/>
      <c r="BZ73" s="200"/>
      <c r="CA73" s="200"/>
      <c r="CB73" s="200"/>
      <c r="CC73" s="200"/>
      <c r="CD73" s="200"/>
      <c r="CE73" s="200"/>
      <c r="CF73" s="200"/>
      <c r="CG73" s="200"/>
      <c r="CH73" s="200"/>
      <c r="CI73" s="200"/>
      <c r="CJ73" s="200"/>
      <c r="CK73" s="200"/>
      <c r="CL73" s="200"/>
      <c r="CM73" s="200"/>
      <c r="CN73" s="200"/>
      <c r="CO73" s="200"/>
      <c r="CP73" s="200"/>
      <c r="CQ73" s="200"/>
      <c r="CR73" s="200"/>
      <c r="CS73" s="200"/>
      <c r="CT73" s="200"/>
      <c r="CU73" s="200"/>
      <c r="CV73" s="200"/>
      <c r="CW73" s="200"/>
      <c r="CX73" s="200"/>
      <c r="CY73" s="200"/>
      <c r="CZ73" s="200"/>
      <c r="DA73" s="200"/>
      <c r="DB73" s="200"/>
      <c r="DC73" s="200"/>
      <c r="DD73" s="200"/>
      <c r="DE73" s="200"/>
      <c r="DF73" s="200"/>
      <c r="DG73" s="200"/>
      <c r="DH73" s="200"/>
      <c r="DI73" s="200"/>
      <c r="DJ73" s="200"/>
      <c r="DK73" s="200"/>
      <c r="DL73" s="200"/>
      <c r="DM73" s="200"/>
      <c r="DN73" s="200"/>
      <c r="DO73" s="200"/>
      <c r="DP73" s="200"/>
      <c r="DQ73" s="200"/>
      <c r="DR73" s="200"/>
      <c r="DS73" s="200"/>
      <c r="DT73" s="200"/>
      <c r="DU73" s="200"/>
      <c r="DV73" s="200"/>
      <c r="DW73" s="200"/>
      <c r="DX73" s="200"/>
      <c r="DY73" s="200"/>
      <c r="DZ73" s="200"/>
      <c r="EA73" s="200"/>
      <c r="EB73" s="200"/>
      <c r="EC73" s="200"/>
      <c r="ED73" s="200"/>
      <c r="EE73" s="200"/>
      <c r="EF73" s="200"/>
      <c r="EG73" s="200"/>
      <c r="EH73" s="200"/>
      <c r="EI73" s="200"/>
      <c r="EJ73" s="200"/>
      <c r="EK73" s="200"/>
      <c r="EL73" s="200"/>
      <c r="EM73" s="200"/>
      <c r="EN73" s="200"/>
      <c r="EO73" s="200"/>
      <c r="EP73" s="200"/>
      <c r="EQ73" s="200"/>
      <c r="ER73" s="200"/>
      <c r="ES73" s="200"/>
      <c r="ET73" s="200"/>
      <c r="EU73" s="200"/>
      <c r="EV73" s="200"/>
      <c r="EW73" s="200"/>
      <c r="EX73" s="200"/>
      <c r="EY73" s="200"/>
      <c r="EZ73" s="200"/>
      <c r="FA73" s="200"/>
      <c r="FB73" s="200"/>
      <c r="FC73" s="200"/>
      <c r="FD73" s="200"/>
      <c r="FE73" s="200"/>
      <c r="FF73" s="200"/>
      <c r="FG73" s="200"/>
      <c r="FH73" s="200"/>
      <c r="FI73" s="200"/>
      <c r="FJ73" s="200"/>
      <c r="FK73" s="200"/>
      <c r="FL73" s="200"/>
      <c r="FM73" s="200"/>
      <c r="FN73" s="200"/>
      <c r="FO73" s="200"/>
      <c r="FP73" s="200"/>
      <c r="FQ73" s="200"/>
      <c r="FR73" s="200"/>
      <c r="FS73" s="200"/>
      <c r="FT73" s="200"/>
      <c r="FU73" s="200"/>
      <c r="FV73" s="200"/>
      <c r="FW73" s="200"/>
      <c r="FX73" s="200"/>
      <c r="FY73" s="200"/>
      <c r="FZ73" s="200"/>
      <c r="GA73" s="200"/>
      <c r="GB73" s="200"/>
      <c r="GC73" s="200"/>
      <c r="GD73" s="200"/>
      <c r="GE73" s="200"/>
      <c r="GF73" s="200"/>
      <c r="GG73" s="200"/>
      <c r="GH73" s="200"/>
      <c r="GI73" s="200"/>
      <c r="GJ73" s="200"/>
      <c r="GK73" s="200"/>
      <c r="GL73" s="200"/>
      <c r="GM73" s="200"/>
      <c r="GN73" s="200"/>
      <c r="GO73" s="200"/>
      <c r="GP73" s="200"/>
      <c r="GQ73" s="200"/>
      <c r="GR73" s="200"/>
      <c r="GS73" s="200"/>
      <c r="GT73" s="200"/>
      <c r="GU73" s="200"/>
      <c r="GV73" s="200"/>
      <c r="GW73" s="200"/>
      <c r="GX73" s="200"/>
      <c r="GY73" s="200"/>
      <c r="GZ73" s="200"/>
      <c r="HA73" s="200"/>
      <c r="HB73" s="200"/>
      <c r="HC73" s="200"/>
      <c r="HD73" s="200"/>
      <c r="HE73" s="200"/>
      <c r="HF73" s="200"/>
      <c r="HG73" s="200"/>
      <c r="HH73" s="200"/>
      <c r="HI73" s="200"/>
      <c r="HJ73" s="200"/>
      <c r="HK73" s="200"/>
      <c r="HL73" s="200"/>
      <c r="HM73" s="200"/>
      <c r="HN73" s="200"/>
      <c r="HO73" s="200"/>
      <c r="HP73" s="200"/>
      <c r="HQ73" s="200"/>
      <c r="HR73" s="200"/>
      <c r="HS73" s="200"/>
      <c r="HT73" s="200"/>
      <c r="HU73" s="106"/>
      <c r="HV73" s="106"/>
      <c r="HW73" s="106"/>
      <c r="HX73" s="106"/>
      <c r="HY73" s="106"/>
      <c r="HZ73" s="106"/>
      <c r="IA73" s="106"/>
      <c r="IB73" s="106"/>
      <c r="IC73" s="106"/>
      <c r="ID73" s="106"/>
      <c r="IE73" s="106"/>
      <c r="IF73" s="106"/>
      <c r="IG73" s="106"/>
      <c r="IH73" s="106"/>
      <c r="II73" s="106"/>
      <c r="IJ73" s="106"/>
      <c r="IK73" s="106"/>
      <c r="IL73" s="106"/>
      <c r="IM73" s="106"/>
      <c r="IN73" s="106"/>
    </row>
    <row r="74" s="97" customFormat="1" ht="45" customHeight="1" spans="1:248">
      <c r="A74" s="155" t="s">
        <v>296</v>
      </c>
      <c r="B74" s="136" t="s">
        <v>36</v>
      </c>
      <c r="C74" s="136" t="s">
        <v>124</v>
      </c>
      <c r="D74" s="136"/>
      <c r="E74" s="144"/>
      <c r="F74" s="144"/>
      <c r="G74" s="144"/>
      <c r="H74" s="144"/>
      <c r="I74" s="136"/>
      <c r="J74" s="136"/>
      <c r="K74" s="174">
        <f t="shared" si="5"/>
        <v>0</v>
      </c>
      <c r="L74" s="179"/>
      <c r="M74" s="180"/>
      <c r="N74" s="181"/>
      <c r="O74" s="182" t="s">
        <v>28</v>
      </c>
      <c r="P74" s="182"/>
      <c r="Q74" s="182"/>
      <c r="R74" s="130" t="s">
        <v>120</v>
      </c>
      <c r="S74" s="226"/>
      <c r="T74" s="197"/>
      <c r="U74" s="197"/>
      <c r="V74" s="197"/>
      <c r="W74" s="197"/>
      <c r="X74" s="197"/>
      <c r="Y74" s="197"/>
      <c r="Z74" s="197"/>
      <c r="AA74" s="197"/>
      <c r="AB74" s="197"/>
      <c r="AC74" s="197"/>
      <c r="AD74" s="197"/>
      <c r="AE74" s="197"/>
      <c r="AF74" s="197"/>
      <c r="AG74" s="197"/>
      <c r="AH74" s="197"/>
      <c r="AI74" s="197"/>
      <c r="AJ74" s="197"/>
      <c r="AK74" s="197"/>
      <c r="AL74" s="197"/>
      <c r="AM74" s="197"/>
      <c r="AN74" s="197"/>
      <c r="AO74" s="197"/>
      <c r="AP74" s="197"/>
      <c r="AQ74" s="197"/>
      <c r="AR74" s="197"/>
      <c r="AS74" s="197"/>
      <c r="AT74" s="197"/>
      <c r="AU74" s="197"/>
      <c r="AV74" s="197"/>
      <c r="AW74" s="197"/>
      <c r="AX74" s="197"/>
      <c r="AY74" s="197"/>
      <c r="AZ74" s="197"/>
      <c r="BA74" s="197"/>
      <c r="BB74" s="197"/>
      <c r="BC74" s="197"/>
      <c r="BD74" s="197"/>
      <c r="BE74" s="197"/>
      <c r="BF74" s="197"/>
      <c r="BG74" s="197"/>
      <c r="BH74" s="197"/>
      <c r="BI74" s="197"/>
      <c r="BJ74" s="197"/>
      <c r="BK74" s="197"/>
      <c r="BL74" s="197"/>
      <c r="BM74" s="197"/>
      <c r="BN74" s="197"/>
      <c r="BO74" s="197"/>
      <c r="BP74" s="197"/>
      <c r="BQ74" s="197"/>
      <c r="BR74" s="197"/>
      <c r="BS74" s="197"/>
      <c r="BT74" s="197"/>
      <c r="BU74" s="197"/>
      <c r="BV74" s="197"/>
      <c r="BW74" s="197"/>
      <c r="BX74" s="197"/>
      <c r="BY74" s="197"/>
      <c r="BZ74" s="197"/>
      <c r="CA74" s="197"/>
      <c r="CB74" s="197"/>
      <c r="CC74" s="197"/>
      <c r="CD74" s="197"/>
      <c r="CE74" s="197"/>
      <c r="CF74" s="197"/>
      <c r="CG74" s="197"/>
      <c r="CH74" s="197"/>
      <c r="CI74" s="197"/>
      <c r="CJ74" s="197"/>
      <c r="CK74" s="197"/>
      <c r="CL74" s="197"/>
      <c r="CM74" s="197"/>
      <c r="CN74" s="197"/>
      <c r="CO74" s="197"/>
      <c r="CP74" s="197"/>
      <c r="CQ74" s="197"/>
      <c r="CR74" s="197"/>
      <c r="CS74" s="197"/>
      <c r="CT74" s="197"/>
      <c r="CU74" s="197"/>
      <c r="CV74" s="197"/>
      <c r="CW74" s="197"/>
      <c r="CX74" s="197"/>
      <c r="CY74" s="197"/>
      <c r="CZ74" s="197"/>
      <c r="DA74" s="197"/>
      <c r="DB74" s="197"/>
      <c r="DC74" s="197"/>
      <c r="DD74" s="197"/>
      <c r="DE74" s="197"/>
      <c r="DF74" s="197"/>
      <c r="DG74" s="197"/>
      <c r="DH74" s="197"/>
      <c r="DI74" s="197"/>
      <c r="DJ74" s="197"/>
      <c r="DK74" s="197"/>
      <c r="DL74" s="197"/>
      <c r="DM74" s="197"/>
      <c r="DN74" s="197"/>
      <c r="DO74" s="197"/>
      <c r="DP74" s="197"/>
      <c r="DQ74" s="197"/>
      <c r="DR74" s="197"/>
      <c r="DS74" s="197"/>
      <c r="DT74" s="197"/>
      <c r="DU74" s="197"/>
      <c r="DV74" s="197"/>
      <c r="DW74" s="197"/>
      <c r="DX74" s="197"/>
      <c r="DY74" s="197"/>
      <c r="DZ74" s="197"/>
      <c r="EA74" s="197"/>
      <c r="EB74" s="197"/>
      <c r="EC74" s="197"/>
      <c r="ED74" s="197"/>
      <c r="EE74" s="197"/>
      <c r="EF74" s="197"/>
      <c r="EG74" s="197"/>
      <c r="EH74" s="197"/>
      <c r="EI74" s="197"/>
      <c r="EJ74" s="197"/>
      <c r="EK74" s="197"/>
      <c r="EL74" s="197"/>
      <c r="EM74" s="197"/>
      <c r="EN74" s="197"/>
      <c r="EO74" s="197"/>
      <c r="EP74" s="197"/>
      <c r="EQ74" s="197"/>
      <c r="ER74" s="197"/>
      <c r="ES74" s="197"/>
      <c r="ET74" s="197"/>
      <c r="EU74" s="197"/>
      <c r="EV74" s="197"/>
      <c r="EW74" s="197"/>
      <c r="EX74" s="197"/>
      <c r="EY74" s="197"/>
      <c r="EZ74" s="197"/>
      <c r="FA74" s="197"/>
      <c r="FB74" s="197"/>
      <c r="FC74" s="197"/>
      <c r="FD74" s="197"/>
      <c r="FE74" s="197"/>
      <c r="FF74" s="197"/>
      <c r="FG74" s="197"/>
      <c r="FH74" s="197"/>
      <c r="FI74" s="197"/>
      <c r="FJ74" s="197"/>
      <c r="FK74" s="197"/>
      <c r="FL74" s="197"/>
      <c r="FM74" s="197"/>
      <c r="FN74" s="197"/>
      <c r="FO74" s="197"/>
      <c r="FP74" s="197"/>
      <c r="FQ74" s="197"/>
      <c r="FR74" s="197"/>
      <c r="FS74" s="197"/>
      <c r="FT74" s="197"/>
      <c r="FU74" s="197"/>
      <c r="FV74" s="197"/>
      <c r="FW74" s="197"/>
      <c r="FX74" s="197"/>
      <c r="FY74" s="197"/>
      <c r="FZ74" s="197"/>
      <c r="GA74" s="197"/>
      <c r="GB74" s="197"/>
      <c r="GC74" s="197"/>
      <c r="GD74" s="197"/>
      <c r="GE74" s="197"/>
      <c r="GF74" s="197"/>
      <c r="GG74" s="197"/>
      <c r="GH74" s="197"/>
      <c r="GI74" s="197"/>
      <c r="GJ74" s="197"/>
      <c r="GK74" s="197"/>
      <c r="GL74" s="197"/>
      <c r="GM74" s="197"/>
      <c r="GN74" s="197"/>
      <c r="GO74" s="197"/>
      <c r="GP74" s="197"/>
      <c r="GQ74" s="197"/>
      <c r="GR74" s="197"/>
      <c r="GS74" s="197"/>
      <c r="GT74" s="197"/>
      <c r="GU74" s="197"/>
      <c r="GV74" s="197"/>
      <c r="GW74" s="197"/>
      <c r="GX74" s="197"/>
      <c r="GY74" s="197"/>
      <c r="GZ74" s="197"/>
      <c r="HA74" s="197"/>
      <c r="HB74" s="197"/>
      <c r="HC74" s="197"/>
      <c r="HD74" s="197"/>
      <c r="HE74" s="197"/>
      <c r="HF74" s="197"/>
      <c r="HG74" s="197"/>
      <c r="HH74" s="197"/>
      <c r="HI74" s="197"/>
      <c r="HJ74" s="197"/>
      <c r="HK74" s="197"/>
      <c r="HL74" s="197"/>
      <c r="HM74" s="197"/>
      <c r="HN74" s="197"/>
      <c r="HO74" s="197"/>
      <c r="HP74" s="197"/>
      <c r="HQ74" s="197"/>
      <c r="HR74" s="197"/>
      <c r="HS74" s="197"/>
      <c r="HT74" s="197"/>
      <c r="HU74" s="106"/>
      <c r="HV74" s="106"/>
      <c r="HW74" s="106"/>
      <c r="HX74" s="106"/>
      <c r="HY74" s="106"/>
      <c r="HZ74" s="106"/>
      <c r="IA74" s="106"/>
      <c r="IB74" s="106"/>
      <c r="IC74" s="106"/>
      <c r="ID74" s="106"/>
      <c r="IE74" s="106"/>
      <c r="IF74" s="106"/>
      <c r="IG74" s="106"/>
      <c r="IH74" s="106"/>
      <c r="II74" s="106"/>
      <c r="IJ74" s="106"/>
      <c r="IK74" s="106"/>
      <c r="IL74" s="106"/>
      <c r="IM74" s="106"/>
      <c r="IN74" s="106"/>
    </row>
    <row r="75" s="97" customFormat="1" ht="45" customHeight="1" spans="1:248">
      <c r="A75" s="155" t="s">
        <v>297</v>
      </c>
      <c r="B75" s="136" t="s">
        <v>36</v>
      </c>
      <c r="C75" s="136" t="s">
        <v>124</v>
      </c>
      <c r="D75" s="136"/>
      <c r="E75" s="144"/>
      <c r="F75" s="144">
        <v>190</v>
      </c>
      <c r="G75" s="144">
        <v>190</v>
      </c>
      <c r="H75" s="144" t="s">
        <v>298</v>
      </c>
      <c r="I75" s="136"/>
      <c r="J75" s="136"/>
      <c r="K75" s="174">
        <f t="shared" si="5"/>
        <v>380</v>
      </c>
      <c r="L75" s="179"/>
      <c r="M75" s="180">
        <v>190</v>
      </c>
      <c r="N75" s="181">
        <v>190</v>
      </c>
      <c r="O75" s="182" t="s">
        <v>28</v>
      </c>
      <c r="P75" s="182"/>
      <c r="Q75" s="182"/>
      <c r="R75" s="130"/>
      <c r="S75" s="226"/>
      <c r="T75" s="197"/>
      <c r="U75" s="197"/>
      <c r="V75" s="197"/>
      <c r="W75" s="197"/>
      <c r="X75" s="197"/>
      <c r="Y75" s="197"/>
      <c r="Z75" s="197"/>
      <c r="AA75" s="197"/>
      <c r="AB75" s="197"/>
      <c r="AC75" s="197"/>
      <c r="AD75" s="197"/>
      <c r="AE75" s="197"/>
      <c r="AF75" s="197"/>
      <c r="AG75" s="197"/>
      <c r="AH75" s="197"/>
      <c r="AI75" s="197"/>
      <c r="AJ75" s="197"/>
      <c r="AK75" s="197"/>
      <c r="AL75" s="197"/>
      <c r="AM75" s="197"/>
      <c r="AN75" s="197"/>
      <c r="AO75" s="197"/>
      <c r="AP75" s="197"/>
      <c r="AQ75" s="197"/>
      <c r="AR75" s="197"/>
      <c r="AS75" s="197"/>
      <c r="AT75" s="197"/>
      <c r="AU75" s="197"/>
      <c r="AV75" s="197"/>
      <c r="AW75" s="197"/>
      <c r="AX75" s="197"/>
      <c r="AY75" s="197"/>
      <c r="AZ75" s="197"/>
      <c r="BA75" s="197"/>
      <c r="BB75" s="197"/>
      <c r="BC75" s="197"/>
      <c r="BD75" s="197"/>
      <c r="BE75" s="197"/>
      <c r="BF75" s="197"/>
      <c r="BG75" s="197"/>
      <c r="BH75" s="197"/>
      <c r="BI75" s="197"/>
      <c r="BJ75" s="197"/>
      <c r="BK75" s="197"/>
      <c r="BL75" s="197"/>
      <c r="BM75" s="197"/>
      <c r="BN75" s="197"/>
      <c r="BO75" s="197"/>
      <c r="BP75" s="197"/>
      <c r="BQ75" s="197"/>
      <c r="BR75" s="197"/>
      <c r="BS75" s="197"/>
      <c r="BT75" s="197"/>
      <c r="BU75" s="197"/>
      <c r="BV75" s="197"/>
      <c r="BW75" s="197"/>
      <c r="BX75" s="197"/>
      <c r="BY75" s="197"/>
      <c r="BZ75" s="197"/>
      <c r="CA75" s="197"/>
      <c r="CB75" s="197"/>
      <c r="CC75" s="197"/>
      <c r="CD75" s="197"/>
      <c r="CE75" s="197"/>
      <c r="CF75" s="197"/>
      <c r="CG75" s="197"/>
      <c r="CH75" s="197"/>
      <c r="CI75" s="197"/>
      <c r="CJ75" s="197"/>
      <c r="CK75" s="197"/>
      <c r="CL75" s="197"/>
      <c r="CM75" s="197"/>
      <c r="CN75" s="197"/>
      <c r="CO75" s="197"/>
      <c r="CP75" s="197"/>
      <c r="CQ75" s="197"/>
      <c r="CR75" s="197"/>
      <c r="CS75" s="197"/>
      <c r="CT75" s="197"/>
      <c r="CU75" s="197"/>
      <c r="CV75" s="197"/>
      <c r="CW75" s="197"/>
      <c r="CX75" s="197"/>
      <c r="CY75" s="197"/>
      <c r="CZ75" s="197"/>
      <c r="DA75" s="197"/>
      <c r="DB75" s="197"/>
      <c r="DC75" s="197"/>
      <c r="DD75" s="197"/>
      <c r="DE75" s="197"/>
      <c r="DF75" s="197"/>
      <c r="DG75" s="197"/>
      <c r="DH75" s="197"/>
      <c r="DI75" s="197"/>
      <c r="DJ75" s="197"/>
      <c r="DK75" s="197"/>
      <c r="DL75" s="197"/>
      <c r="DM75" s="197"/>
      <c r="DN75" s="197"/>
      <c r="DO75" s="197"/>
      <c r="DP75" s="197"/>
      <c r="DQ75" s="197"/>
      <c r="DR75" s="197"/>
      <c r="DS75" s="197"/>
      <c r="DT75" s="197"/>
      <c r="DU75" s="197"/>
      <c r="DV75" s="197"/>
      <c r="DW75" s="197"/>
      <c r="DX75" s="197"/>
      <c r="DY75" s="197"/>
      <c r="DZ75" s="197"/>
      <c r="EA75" s="197"/>
      <c r="EB75" s="197"/>
      <c r="EC75" s="197"/>
      <c r="ED75" s="197"/>
      <c r="EE75" s="197"/>
      <c r="EF75" s="197"/>
      <c r="EG75" s="197"/>
      <c r="EH75" s="197"/>
      <c r="EI75" s="197"/>
      <c r="EJ75" s="197"/>
      <c r="EK75" s="197"/>
      <c r="EL75" s="197"/>
      <c r="EM75" s="197"/>
      <c r="EN75" s="197"/>
      <c r="EO75" s="197"/>
      <c r="EP75" s="197"/>
      <c r="EQ75" s="197"/>
      <c r="ER75" s="197"/>
      <c r="ES75" s="197"/>
      <c r="ET75" s="197"/>
      <c r="EU75" s="197"/>
      <c r="EV75" s="197"/>
      <c r="EW75" s="197"/>
      <c r="EX75" s="197"/>
      <c r="EY75" s="197"/>
      <c r="EZ75" s="197"/>
      <c r="FA75" s="197"/>
      <c r="FB75" s="197"/>
      <c r="FC75" s="197"/>
      <c r="FD75" s="197"/>
      <c r="FE75" s="197"/>
      <c r="FF75" s="197"/>
      <c r="FG75" s="197"/>
      <c r="FH75" s="197"/>
      <c r="FI75" s="197"/>
      <c r="FJ75" s="197"/>
      <c r="FK75" s="197"/>
      <c r="FL75" s="197"/>
      <c r="FM75" s="197"/>
      <c r="FN75" s="197"/>
      <c r="FO75" s="197"/>
      <c r="FP75" s="197"/>
      <c r="FQ75" s="197"/>
      <c r="FR75" s="197"/>
      <c r="FS75" s="197"/>
      <c r="FT75" s="197"/>
      <c r="FU75" s="197"/>
      <c r="FV75" s="197"/>
      <c r="FW75" s="197"/>
      <c r="FX75" s="197"/>
      <c r="FY75" s="197"/>
      <c r="FZ75" s="197"/>
      <c r="GA75" s="197"/>
      <c r="GB75" s="197"/>
      <c r="GC75" s="197"/>
      <c r="GD75" s="197"/>
      <c r="GE75" s="197"/>
      <c r="GF75" s="197"/>
      <c r="GG75" s="197"/>
      <c r="GH75" s="197"/>
      <c r="GI75" s="197"/>
      <c r="GJ75" s="197"/>
      <c r="GK75" s="197"/>
      <c r="GL75" s="197"/>
      <c r="GM75" s="197"/>
      <c r="GN75" s="197"/>
      <c r="GO75" s="197"/>
      <c r="GP75" s="197"/>
      <c r="GQ75" s="197"/>
      <c r="GR75" s="197"/>
      <c r="GS75" s="197"/>
      <c r="GT75" s="197"/>
      <c r="GU75" s="197"/>
      <c r="GV75" s="197"/>
      <c r="GW75" s="197"/>
      <c r="GX75" s="197"/>
      <c r="GY75" s="197"/>
      <c r="GZ75" s="197"/>
      <c r="HA75" s="197"/>
      <c r="HB75" s="197"/>
      <c r="HC75" s="197"/>
      <c r="HD75" s="197"/>
      <c r="HE75" s="197"/>
      <c r="HF75" s="197"/>
      <c r="HG75" s="197"/>
      <c r="HH75" s="197"/>
      <c r="HI75" s="197"/>
      <c r="HJ75" s="197"/>
      <c r="HK75" s="197"/>
      <c r="HL75" s="197"/>
      <c r="HM75" s="197"/>
      <c r="HN75" s="197"/>
      <c r="HO75" s="197"/>
      <c r="HP75" s="197"/>
      <c r="HQ75" s="197"/>
      <c r="HR75" s="197"/>
      <c r="HS75" s="197"/>
      <c r="HT75" s="197"/>
      <c r="HU75" s="106"/>
      <c r="HV75" s="106"/>
      <c r="HW75" s="106"/>
      <c r="HX75" s="106"/>
      <c r="HY75" s="106"/>
      <c r="HZ75" s="106"/>
      <c r="IA75" s="106"/>
      <c r="IB75" s="106"/>
      <c r="IC75" s="106"/>
      <c r="ID75" s="106"/>
      <c r="IE75" s="106"/>
      <c r="IF75" s="106"/>
      <c r="IG75" s="106"/>
      <c r="IH75" s="106"/>
      <c r="II75" s="106"/>
      <c r="IJ75" s="106"/>
      <c r="IK75" s="106"/>
      <c r="IL75" s="106"/>
      <c r="IM75" s="106"/>
      <c r="IN75" s="106"/>
    </row>
    <row r="76" s="98" customFormat="1" ht="45" customHeight="1" spans="1:228">
      <c r="A76" s="132" t="s">
        <v>299</v>
      </c>
      <c r="B76" s="133" t="s">
        <v>21</v>
      </c>
      <c r="C76" s="133" t="s">
        <v>21</v>
      </c>
      <c r="D76" s="133"/>
      <c r="E76" s="133"/>
      <c r="F76" s="133"/>
      <c r="G76" s="133"/>
      <c r="H76" s="160"/>
      <c r="I76" s="160"/>
      <c r="J76" s="160"/>
      <c r="K76" s="174">
        <f t="shared" si="5"/>
        <v>19131</v>
      </c>
      <c r="L76" s="175">
        <f>L77+L78+L79+L80</f>
        <v>1511</v>
      </c>
      <c r="M76" s="175">
        <f>M77+M78+M79+M80</f>
        <v>4230</v>
      </c>
      <c r="N76" s="176">
        <f>N77+N78+N79+N80</f>
        <v>13390</v>
      </c>
      <c r="O76" s="178"/>
      <c r="P76" s="178"/>
      <c r="Q76" s="178"/>
      <c r="R76" s="160"/>
      <c r="S76" s="207"/>
      <c r="T76" s="199">
        <v>1</v>
      </c>
      <c r="U76" s="199"/>
      <c r="V76" s="199"/>
      <c r="W76" s="199"/>
      <c r="X76" s="199"/>
      <c r="Y76" s="199"/>
      <c r="Z76" s="199"/>
      <c r="AA76" s="199"/>
      <c r="AB76" s="199"/>
      <c r="AC76" s="199"/>
      <c r="AD76" s="199"/>
      <c r="AE76" s="199"/>
      <c r="AF76" s="199"/>
      <c r="AG76" s="199"/>
      <c r="AH76" s="199"/>
      <c r="AI76" s="199"/>
      <c r="AJ76" s="199"/>
      <c r="AK76" s="199"/>
      <c r="AL76" s="199"/>
      <c r="AM76" s="199"/>
      <c r="AN76" s="199"/>
      <c r="AO76" s="199"/>
      <c r="AP76" s="199"/>
      <c r="AQ76" s="199"/>
      <c r="AR76" s="199"/>
      <c r="AS76" s="199"/>
      <c r="AT76" s="199"/>
      <c r="AU76" s="199"/>
      <c r="AV76" s="199"/>
      <c r="AW76" s="199"/>
      <c r="AX76" s="199"/>
      <c r="AY76" s="199"/>
      <c r="AZ76" s="199"/>
      <c r="BA76" s="199"/>
      <c r="BB76" s="199"/>
      <c r="BC76" s="199"/>
      <c r="BD76" s="199"/>
      <c r="BE76" s="199"/>
      <c r="BF76" s="199"/>
      <c r="BG76" s="199"/>
      <c r="BH76" s="199"/>
      <c r="BI76" s="199"/>
      <c r="BJ76" s="199"/>
      <c r="BK76" s="199"/>
      <c r="BL76" s="199"/>
      <c r="BM76" s="199"/>
      <c r="BN76" s="199"/>
      <c r="BO76" s="199"/>
      <c r="BP76" s="199"/>
      <c r="BQ76" s="199"/>
      <c r="BR76" s="199"/>
      <c r="BS76" s="199"/>
      <c r="BT76" s="199"/>
      <c r="BU76" s="199"/>
      <c r="BV76" s="199"/>
      <c r="BW76" s="199"/>
      <c r="BX76" s="199"/>
      <c r="BY76" s="199"/>
      <c r="BZ76" s="199"/>
      <c r="CA76" s="199"/>
      <c r="CB76" s="199"/>
      <c r="CC76" s="199"/>
      <c r="CD76" s="199"/>
      <c r="CE76" s="199"/>
      <c r="CF76" s="199"/>
      <c r="CG76" s="199"/>
      <c r="CH76" s="199"/>
      <c r="CI76" s="199"/>
      <c r="CJ76" s="199"/>
      <c r="CK76" s="199"/>
      <c r="CL76" s="199"/>
      <c r="CM76" s="199"/>
      <c r="CN76" s="199"/>
      <c r="CO76" s="199"/>
      <c r="CP76" s="199"/>
      <c r="CQ76" s="199"/>
      <c r="CR76" s="199"/>
      <c r="CS76" s="199"/>
      <c r="CT76" s="199"/>
      <c r="CU76" s="199"/>
      <c r="CV76" s="199"/>
      <c r="CW76" s="199"/>
      <c r="CX76" s="199"/>
      <c r="CY76" s="199"/>
      <c r="CZ76" s="199"/>
      <c r="DA76" s="199"/>
      <c r="DB76" s="199"/>
      <c r="DC76" s="199"/>
      <c r="DD76" s="199"/>
      <c r="DE76" s="199"/>
      <c r="DF76" s="199"/>
      <c r="DG76" s="199"/>
      <c r="DH76" s="199"/>
      <c r="DI76" s="199"/>
      <c r="DJ76" s="199"/>
      <c r="DK76" s="199"/>
      <c r="DL76" s="199"/>
      <c r="DM76" s="199"/>
      <c r="DN76" s="199"/>
      <c r="DO76" s="199"/>
      <c r="DP76" s="199"/>
      <c r="DQ76" s="199"/>
      <c r="DR76" s="199"/>
      <c r="DS76" s="199"/>
      <c r="DT76" s="199"/>
      <c r="DU76" s="199"/>
      <c r="DV76" s="199"/>
      <c r="DW76" s="199"/>
      <c r="DX76" s="199"/>
      <c r="DY76" s="199"/>
      <c r="DZ76" s="199"/>
      <c r="EA76" s="199"/>
      <c r="EB76" s="199"/>
      <c r="EC76" s="199"/>
      <c r="ED76" s="199"/>
      <c r="EE76" s="199"/>
      <c r="EF76" s="199"/>
      <c r="EG76" s="199"/>
      <c r="EH76" s="199"/>
      <c r="EI76" s="199"/>
      <c r="EJ76" s="199"/>
      <c r="EK76" s="199"/>
      <c r="EL76" s="199"/>
      <c r="EM76" s="199"/>
      <c r="EN76" s="199"/>
      <c r="EO76" s="199"/>
      <c r="EP76" s="199"/>
      <c r="EQ76" s="199"/>
      <c r="ER76" s="199"/>
      <c r="ES76" s="199"/>
      <c r="ET76" s="199"/>
      <c r="EU76" s="199"/>
      <c r="EV76" s="199"/>
      <c r="EW76" s="199"/>
      <c r="EX76" s="199"/>
      <c r="EY76" s="199"/>
      <c r="EZ76" s="199"/>
      <c r="FA76" s="199"/>
      <c r="FB76" s="199"/>
      <c r="FC76" s="199"/>
      <c r="FD76" s="199"/>
      <c r="FE76" s="199"/>
      <c r="FF76" s="199"/>
      <c r="FG76" s="199"/>
      <c r="FH76" s="199"/>
      <c r="FI76" s="199"/>
      <c r="FJ76" s="199"/>
      <c r="FK76" s="199"/>
      <c r="FL76" s="199"/>
      <c r="FM76" s="199"/>
      <c r="FN76" s="199"/>
      <c r="FO76" s="199"/>
      <c r="FP76" s="199"/>
      <c r="FQ76" s="199"/>
      <c r="FR76" s="199"/>
      <c r="FS76" s="199"/>
      <c r="FT76" s="199"/>
      <c r="FU76" s="199"/>
      <c r="FV76" s="199"/>
      <c r="FW76" s="199"/>
      <c r="FX76" s="199"/>
      <c r="FY76" s="199"/>
      <c r="FZ76" s="199"/>
      <c r="GA76" s="199"/>
      <c r="GB76" s="199"/>
      <c r="GC76" s="199"/>
      <c r="GD76" s="199"/>
      <c r="GE76" s="199"/>
      <c r="GF76" s="199"/>
      <c r="GG76" s="199"/>
      <c r="GH76" s="199"/>
      <c r="GI76" s="199"/>
      <c r="GJ76" s="199"/>
      <c r="GK76" s="199"/>
      <c r="GL76" s="199"/>
      <c r="GM76" s="199"/>
      <c r="GN76" s="199"/>
      <c r="GO76" s="199"/>
      <c r="GP76" s="199"/>
      <c r="GQ76" s="199"/>
      <c r="GR76" s="199"/>
      <c r="GS76" s="199"/>
      <c r="GT76" s="199"/>
      <c r="GU76" s="199"/>
      <c r="GV76" s="199"/>
      <c r="GW76" s="199"/>
      <c r="GX76" s="199"/>
      <c r="GY76" s="199"/>
      <c r="GZ76" s="199"/>
      <c r="HA76" s="199"/>
      <c r="HB76" s="199"/>
      <c r="HC76" s="199"/>
      <c r="HD76" s="199"/>
      <c r="HE76" s="199"/>
      <c r="HF76" s="199"/>
      <c r="HG76" s="199"/>
      <c r="HH76" s="199"/>
      <c r="HI76" s="199"/>
      <c r="HJ76" s="199"/>
      <c r="HK76" s="199"/>
      <c r="HL76" s="199"/>
      <c r="HM76" s="199"/>
      <c r="HN76" s="199"/>
      <c r="HO76" s="199"/>
      <c r="HP76" s="199"/>
      <c r="HQ76" s="199"/>
      <c r="HR76" s="199"/>
      <c r="HS76" s="199"/>
      <c r="HT76" s="199"/>
    </row>
    <row r="77" s="99" customFormat="1" ht="45" customHeight="1" spans="1:248">
      <c r="A77" s="138" t="s">
        <v>130</v>
      </c>
      <c r="B77" s="136" t="s">
        <v>36</v>
      </c>
      <c r="C77" s="136" t="s">
        <v>97</v>
      </c>
      <c r="D77" s="136">
        <v>19</v>
      </c>
      <c r="E77" s="136">
        <v>19</v>
      </c>
      <c r="F77" s="136"/>
      <c r="G77" s="136"/>
      <c r="H77" s="136" t="s">
        <v>300</v>
      </c>
      <c r="I77" s="136">
        <v>2814</v>
      </c>
      <c r="J77" s="136">
        <v>12332</v>
      </c>
      <c r="K77" s="174">
        <f t="shared" si="5"/>
        <v>1050</v>
      </c>
      <c r="L77" s="179">
        <v>1050</v>
      </c>
      <c r="M77" s="180"/>
      <c r="N77" s="181"/>
      <c r="O77" s="182"/>
      <c r="P77" s="182"/>
      <c r="Q77" s="182"/>
      <c r="R77" s="130" t="s">
        <v>129</v>
      </c>
      <c r="S77" s="183"/>
      <c r="T77" s="200">
        <v>2</v>
      </c>
      <c r="U77" s="200"/>
      <c r="V77" s="200"/>
      <c r="W77" s="200"/>
      <c r="X77" s="200"/>
      <c r="Y77" s="200"/>
      <c r="Z77" s="200"/>
      <c r="AA77" s="200"/>
      <c r="AB77" s="200"/>
      <c r="AC77" s="200"/>
      <c r="AD77" s="200"/>
      <c r="AE77" s="200"/>
      <c r="AF77" s="200"/>
      <c r="AG77" s="200"/>
      <c r="AH77" s="200"/>
      <c r="AI77" s="200"/>
      <c r="AJ77" s="200"/>
      <c r="AK77" s="200"/>
      <c r="AL77" s="200"/>
      <c r="AM77" s="200"/>
      <c r="AN77" s="200"/>
      <c r="AO77" s="200"/>
      <c r="AP77" s="200"/>
      <c r="AQ77" s="200"/>
      <c r="AR77" s="200"/>
      <c r="AS77" s="200"/>
      <c r="AT77" s="200"/>
      <c r="AU77" s="200"/>
      <c r="AV77" s="200"/>
      <c r="AW77" s="200"/>
      <c r="AX77" s="200"/>
      <c r="AY77" s="200"/>
      <c r="AZ77" s="200"/>
      <c r="BA77" s="200"/>
      <c r="BB77" s="200"/>
      <c r="BC77" s="200"/>
      <c r="BD77" s="200"/>
      <c r="BE77" s="200"/>
      <c r="BF77" s="200"/>
      <c r="BG77" s="200"/>
      <c r="BH77" s="200"/>
      <c r="BI77" s="200"/>
      <c r="BJ77" s="200"/>
      <c r="BK77" s="200"/>
      <c r="BL77" s="200"/>
      <c r="BM77" s="200"/>
      <c r="BN77" s="200"/>
      <c r="BO77" s="200"/>
      <c r="BP77" s="200"/>
      <c r="BQ77" s="200"/>
      <c r="BR77" s="200"/>
      <c r="BS77" s="200"/>
      <c r="BT77" s="200"/>
      <c r="BU77" s="200"/>
      <c r="BV77" s="200"/>
      <c r="BW77" s="200"/>
      <c r="BX77" s="200"/>
      <c r="BY77" s="200"/>
      <c r="BZ77" s="200"/>
      <c r="CA77" s="200"/>
      <c r="CB77" s="200"/>
      <c r="CC77" s="200"/>
      <c r="CD77" s="200"/>
      <c r="CE77" s="200"/>
      <c r="CF77" s="200"/>
      <c r="CG77" s="200"/>
      <c r="CH77" s="200"/>
      <c r="CI77" s="200"/>
      <c r="CJ77" s="200"/>
      <c r="CK77" s="200"/>
      <c r="CL77" s="200"/>
      <c r="CM77" s="200"/>
      <c r="CN77" s="200"/>
      <c r="CO77" s="200"/>
      <c r="CP77" s="200"/>
      <c r="CQ77" s="200"/>
      <c r="CR77" s="200"/>
      <c r="CS77" s="200"/>
      <c r="CT77" s="200"/>
      <c r="CU77" s="200"/>
      <c r="CV77" s="200"/>
      <c r="CW77" s="200"/>
      <c r="CX77" s="200"/>
      <c r="CY77" s="200"/>
      <c r="CZ77" s="200"/>
      <c r="DA77" s="200"/>
      <c r="DB77" s="200"/>
      <c r="DC77" s="200"/>
      <c r="DD77" s="200"/>
      <c r="DE77" s="200"/>
      <c r="DF77" s="200"/>
      <c r="DG77" s="200"/>
      <c r="DH77" s="200"/>
      <c r="DI77" s="200"/>
      <c r="DJ77" s="200"/>
      <c r="DK77" s="200"/>
      <c r="DL77" s="200"/>
      <c r="DM77" s="200"/>
      <c r="DN77" s="200"/>
      <c r="DO77" s="200"/>
      <c r="DP77" s="200"/>
      <c r="DQ77" s="200"/>
      <c r="DR77" s="200"/>
      <c r="DS77" s="200"/>
      <c r="DT77" s="200"/>
      <c r="DU77" s="200"/>
      <c r="DV77" s="200"/>
      <c r="DW77" s="200"/>
      <c r="DX77" s="200"/>
      <c r="DY77" s="200"/>
      <c r="DZ77" s="200"/>
      <c r="EA77" s="200"/>
      <c r="EB77" s="200"/>
      <c r="EC77" s="200"/>
      <c r="ED77" s="200"/>
      <c r="EE77" s="200"/>
      <c r="EF77" s="200"/>
      <c r="EG77" s="200"/>
      <c r="EH77" s="200"/>
      <c r="EI77" s="200"/>
      <c r="EJ77" s="200"/>
      <c r="EK77" s="200"/>
      <c r="EL77" s="200"/>
      <c r="EM77" s="200"/>
      <c r="EN77" s="200"/>
      <c r="EO77" s="200"/>
      <c r="EP77" s="200"/>
      <c r="EQ77" s="200"/>
      <c r="ER77" s="200"/>
      <c r="ES77" s="200"/>
      <c r="ET77" s="200"/>
      <c r="EU77" s="200"/>
      <c r="EV77" s="200"/>
      <c r="EW77" s="200"/>
      <c r="EX77" s="200"/>
      <c r="EY77" s="200"/>
      <c r="EZ77" s="200"/>
      <c r="FA77" s="200"/>
      <c r="FB77" s="200"/>
      <c r="FC77" s="200"/>
      <c r="FD77" s="200"/>
      <c r="FE77" s="200"/>
      <c r="FF77" s="200"/>
      <c r="FG77" s="200"/>
      <c r="FH77" s="200"/>
      <c r="FI77" s="200"/>
      <c r="FJ77" s="200"/>
      <c r="FK77" s="200"/>
      <c r="FL77" s="200"/>
      <c r="FM77" s="200"/>
      <c r="FN77" s="200"/>
      <c r="FO77" s="200"/>
      <c r="FP77" s="200"/>
      <c r="FQ77" s="200"/>
      <c r="FR77" s="200"/>
      <c r="FS77" s="200"/>
      <c r="FT77" s="200"/>
      <c r="FU77" s="200"/>
      <c r="FV77" s="200"/>
      <c r="FW77" s="200"/>
      <c r="FX77" s="200"/>
      <c r="FY77" s="200"/>
      <c r="FZ77" s="200"/>
      <c r="GA77" s="200"/>
      <c r="GB77" s="200"/>
      <c r="GC77" s="200"/>
      <c r="GD77" s="200"/>
      <c r="GE77" s="200"/>
      <c r="GF77" s="200"/>
      <c r="GG77" s="200"/>
      <c r="GH77" s="200"/>
      <c r="GI77" s="200"/>
      <c r="GJ77" s="200"/>
      <c r="GK77" s="200"/>
      <c r="GL77" s="200"/>
      <c r="GM77" s="200"/>
      <c r="GN77" s="200"/>
      <c r="GO77" s="200"/>
      <c r="GP77" s="200"/>
      <c r="GQ77" s="200"/>
      <c r="GR77" s="200"/>
      <c r="GS77" s="200"/>
      <c r="GT77" s="200"/>
      <c r="GU77" s="200"/>
      <c r="GV77" s="200"/>
      <c r="GW77" s="200"/>
      <c r="GX77" s="200"/>
      <c r="GY77" s="200"/>
      <c r="GZ77" s="200"/>
      <c r="HA77" s="200"/>
      <c r="HB77" s="200"/>
      <c r="HC77" s="200"/>
      <c r="HD77" s="200"/>
      <c r="HE77" s="200"/>
      <c r="HF77" s="200"/>
      <c r="HG77" s="200"/>
      <c r="HH77" s="200"/>
      <c r="HI77" s="200"/>
      <c r="HJ77" s="200"/>
      <c r="HK77" s="200"/>
      <c r="HL77" s="200"/>
      <c r="HM77" s="200"/>
      <c r="HN77" s="200"/>
      <c r="HO77" s="200"/>
      <c r="HP77" s="200"/>
      <c r="HQ77" s="200"/>
      <c r="HR77" s="200"/>
      <c r="HS77" s="200"/>
      <c r="HT77" s="200"/>
      <c r="HU77" s="106"/>
      <c r="HV77" s="106"/>
      <c r="HW77" s="106"/>
      <c r="HX77" s="106"/>
      <c r="HY77" s="106"/>
      <c r="HZ77" s="106"/>
      <c r="IA77" s="106"/>
      <c r="IB77" s="106"/>
      <c r="IC77" s="106"/>
      <c r="ID77" s="106"/>
      <c r="IE77" s="106"/>
      <c r="IF77" s="106"/>
      <c r="IG77" s="106"/>
      <c r="IH77" s="106"/>
      <c r="II77" s="106"/>
      <c r="IJ77" s="106"/>
      <c r="IK77" s="106"/>
      <c r="IL77" s="106"/>
      <c r="IM77" s="106"/>
      <c r="IN77" s="106"/>
    </row>
    <row r="78" s="99" customFormat="1" ht="45" customHeight="1" spans="1:248">
      <c r="A78" s="138" t="s">
        <v>132</v>
      </c>
      <c r="B78" s="136" t="s">
        <v>36</v>
      </c>
      <c r="C78" s="136" t="s">
        <v>133</v>
      </c>
      <c r="D78" s="136">
        <v>8</v>
      </c>
      <c r="E78" s="136">
        <v>2</v>
      </c>
      <c r="F78" s="136">
        <v>8</v>
      </c>
      <c r="G78" s="136">
        <v>8</v>
      </c>
      <c r="H78" s="136" t="s">
        <v>301</v>
      </c>
      <c r="I78" s="136">
        <v>2815</v>
      </c>
      <c r="J78" s="136">
        <v>12333</v>
      </c>
      <c r="K78" s="174">
        <f t="shared" si="5"/>
        <v>5390</v>
      </c>
      <c r="L78" s="179">
        <v>400</v>
      </c>
      <c r="M78" s="180">
        <v>2590</v>
      </c>
      <c r="N78" s="181">
        <v>2400</v>
      </c>
      <c r="O78" s="182" t="s">
        <v>28</v>
      </c>
      <c r="P78" s="182"/>
      <c r="Q78" s="182"/>
      <c r="R78" s="130" t="s">
        <v>129</v>
      </c>
      <c r="S78" s="183"/>
      <c r="T78" s="200">
        <v>2</v>
      </c>
      <c r="U78" s="200"/>
      <c r="V78" s="200"/>
      <c r="W78" s="200"/>
      <c r="X78" s="200"/>
      <c r="Y78" s="200"/>
      <c r="Z78" s="200"/>
      <c r="AA78" s="200"/>
      <c r="AB78" s="200"/>
      <c r="AC78" s="200"/>
      <c r="AD78" s="200"/>
      <c r="AE78" s="200"/>
      <c r="AF78" s="200"/>
      <c r="AG78" s="200"/>
      <c r="AH78" s="200"/>
      <c r="AI78" s="200"/>
      <c r="AJ78" s="200"/>
      <c r="AK78" s="200"/>
      <c r="AL78" s="200"/>
      <c r="AM78" s="200"/>
      <c r="AN78" s="200"/>
      <c r="AO78" s="200"/>
      <c r="AP78" s="200"/>
      <c r="AQ78" s="200"/>
      <c r="AR78" s="200"/>
      <c r="AS78" s="200"/>
      <c r="AT78" s="200"/>
      <c r="AU78" s="200"/>
      <c r="AV78" s="200"/>
      <c r="AW78" s="200"/>
      <c r="AX78" s="200"/>
      <c r="AY78" s="200"/>
      <c r="AZ78" s="200"/>
      <c r="BA78" s="200"/>
      <c r="BB78" s="200"/>
      <c r="BC78" s="200"/>
      <c r="BD78" s="200"/>
      <c r="BE78" s="200"/>
      <c r="BF78" s="200"/>
      <c r="BG78" s="200"/>
      <c r="BH78" s="200"/>
      <c r="BI78" s="200"/>
      <c r="BJ78" s="200"/>
      <c r="BK78" s="200"/>
      <c r="BL78" s="200"/>
      <c r="BM78" s="200"/>
      <c r="BN78" s="200"/>
      <c r="BO78" s="200"/>
      <c r="BP78" s="200"/>
      <c r="BQ78" s="200"/>
      <c r="BR78" s="200"/>
      <c r="BS78" s="200"/>
      <c r="BT78" s="200"/>
      <c r="BU78" s="200"/>
      <c r="BV78" s="200"/>
      <c r="BW78" s="200"/>
      <c r="BX78" s="200"/>
      <c r="BY78" s="200"/>
      <c r="BZ78" s="200"/>
      <c r="CA78" s="200"/>
      <c r="CB78" s="200"/>
      <c r="CC78" s="200"/>
      <c r="CD78" s="200"/>
      <c r="CE78" s="200"/>
      <c r="CF78" s="200"/>
      <c r="CG78" s="200"/>
      <c r="CH78" s="200"/>
      <c r="CI78" s="200"/>
      <c r="CJ78" s="200"/>
      <c r="CK78" s="200"/>
      <c r="CL78" s="200"/>
      <c r="CM78" s="200"/>
      <c r="CN78" s="200"/>
      <c r="CO78" s="200"/>
      <c r="CP78" s="200"/>
      <c r="CQ78" s="200"/>
      <c r="CR78" s="200"/>
      <c r="CS78" s="200"/>
      <c r="CT78" s="200"/>
      <c r="CU78" s="200"/>
      <c r="CV78" s="200"/>
      <c r="CW78" s="200"/>
      <c r="CX78" s="200"/>
      <c r="CY78" s="200"/>
      <c r="CZ78" s="200"/>
      <c r="DA78" s="200"/>
      <c r="DB78" s="200"/>
      <c r="DC78" s="200"/>
      <c r="DD78" s="200"/>
      <c r="DE78" s="200"/>
      <c r="DF78" s="200"/>
      <c r="DG78" s="200"/>
      <c r="DH78" s="200"/>
      <c r="DI78" s="200"/>
      <c r="DJ78" s="200"/>
      <c r="DK78" s="200"/>
      <c r="DL78" s="200"/>
      <c r="DM78" s="200"/>
      <c r="DN78" s="200"/>
      <c r="DO78" s="200"/>
      <c r="DP78" s="200"/>
      <c r="DQ78" s="200"/>
      <c r="DR78" s="200"/>
      <c r="DS78" s="200"/>
      <c r="DT78" s="200"/>
      <c r="DU78" s="200"/>
      <c r="DV78" s="200"/>
      <c r="DW78" s="200"/>
      <c r="DX78" s="200"/>
      <c r="DY78" s="200"/>
      <c r="DZ78" s="200"/>
      <c r="EA78" s="200"/>
      <c r="EB78" s="200"/>
      <c r="EC78" s="200"/>
      <c r="ED78" s="200"/>
      <c r="EE78" s="200"/>
      <c r="EF78" s="200"/>
      <c r="EG78" s="200"/>
      <c r="EH78" s="200"/>
      <c r="EI78" s="200"/>
      <c r="EJ78" s="200"/>
      <c r="EK78" s="200"/>
      <c r="EL78" s="200"/>
      <c r="EM78" s="200"/>
      <c r="EN78" s="200"/>
      <c r="EO78" s="200"/>
      <c r="EP78" s="200"/>
      <c r="EQ78" s="200"/>
      <c r="ER78" s="200"/>
      <c r="ES78" s="200"/>
      <c r="ET78" s="200"/>
      <c r="EU78" s="200"/>
      <c r="EV78" s="200"/>
      <c r="EW78" s="200"/>
      <c r="EX78" s="200"/>
      <c r="EY78" s="200"/>
      <c r="EZ78" s="200"/>
      <c r="FA78" s="200"/>
      <c r="FB78" s="200"/>
      <c r="FC78" s="200"/>
      <c r="FD78" s="200"/>
      <c r="FE78" s="200"/>
      <c r="FF78" s="200"/>
      <c r="FG78" s="200"/>
      <c r="FH78" s="200"/>
      <c r="FI78" s="200"/>
      <c r="FJ78" s="200"/>
      <c r="FK78" s="200"/>
      <c r="FL78" s="200"/>
      <c r="FM78" s="200"/>
      <c r="FN78" s="200"/>
      <c r="FO78" s="200"/>
      <c r="FP78" s="200"/>
      <c r="FQ78" s="200"/>
      <c r="FR78" s="200"/>
      <c r="FS78" s="200"/>
      <c r="FT78" s="200"/>
      <c r="FU78" s="200"/>
      <c r="FV78" s="200"/>
      <c r="FW78" s="200"/>
      <c r="FX78" s="200"/>
      <c r="FY78" s="200"/>
      <c r="FZ78" s="200"/>
      <c r="GA78" s="200"/>
      <c r="GB78" s="200"/>
      <c r="GC78" s="200"/>
      <c r="GD78" s="200"/>
      <c r="GE78" s="200"/>
      <c r="GF78" s="200"/>
      <c r="GG78" s="200"/>
      <c r="GH78" s="200"/>
      <c r="GI78" s="200"/>
      <c r="GJ78" s="200"/>
      <c r="GK78" s="200"/>
      <c r="GL78" s="200"/>
      <c r="GM78" s="200"/>
      <c r="GN78" s="200"/>
      <c r="GO78" s="200"/>
      <c r="GP78" s="200"/>
      <c r="GQ78" s="200"/>
      <c r="GR78" s="200"/>
      <c r="GS78" s="200"/>
      <c r="GT78" s="200"/>
      <c r="GU78" s="200"/>
      <c r="GV78" s="200"/>
      <c r="GW78" s="200"/>
      <c r="GX78" s="200"/>
      <c r="GY78" s="200"/>
      <c r="GZ78" s="200"/>
      <c r="HA78" s="200"/>
      <c r="HB78" s="200"/>
      <c r="HC78" s="200"/>
      <c r="HD78" s="200"/>
      <c r="HE78" s="200"/>
      <c r="HF78" s="200"/>
      <c r="HG78" s="200"/>
      <c r="HH78" s="200"/>
      <c r="HI78" s="200"/>
      <c r="HJ78" s="200"/>
      <c r="HK78" s="200"/>
      <c r="HL78" s="200"/>
      <c r="HM78" s="200"/>
      <c r="HN78" s="200"/>
      <c r="HO78" s="200"/>
      <c r="HP78" s="200"/>
      <c r="HQ78" s="200"/>
      <c r="HR78" s="200"/>
      <c r="HS78" s="200"/>
      <c r="HT78" s="200"/>
      <c r="HU78" s="106"/>
      <c r="HV78" s="106"/>
      <c r="HW78" s="106"/>
      <c r="HX78" s="106"/>
      <c r="HY78" s="106"/>
      <c r="HZ78" s="106"/>
      <c r="IA78" s="106"/>
      <c r="IB78" s="106"/>
      <c r="IC78" s="106"/>
      <c r="ID78" s="106"/>
      <c r="IE78" s="106"/>
      <c r="IF78" s="106"/>
      <c r="IG78" s="106"/>
      <c r="IH78" s="106"/>
      <c r="II78" s="106"/>
      <c r="IJ78" s="106"/>
      <c r="IK78" s="106"/>
      <c r="IL78" s="106"/>
      <c r="IM78" s="106"/>
      <c r="IN78" s="106"/>
    </row>
    <row r="79" s="99" customFormat="1" ht="45" customHeight="1" spans="1:248">
      <c r="A79" s="138" t="s">
        <v>135</v>
      </c>
      <c r="B79" s="136" t="s">
        <v>36</v>
      </c>
      <c r="C79" s="136" t="s">
        <v>105</v>
      </c>
      <c r="D79" s="136"/>
      <c r="E79" s="136"/>
      <c r="F79" s="136">
        <v>13</v>
      </c>
      <c r="G79" s="136">
        <v>8</v>
      </c>
      <c r="H79" s="136" t="s">
        <v>302</v>
      </c>
      <c r="I79" s="136">
        <v>2816</v>
      </c>
      <c r="J79" s="136">
        <v>12334</v>
      </c>
      <c r="K79" s="174">
        <f t="shared" si="5"/>
        <v>12350</v>
      </c>
      <c r="L79" s="179"/>
      <c r="M79" s="180">
        <v>1500</v>
      </c>
      <c r="N79" s="181">
        <v>10850</v>
      </c>
      <c r="O79" s="182"/>
      <c r="P79" s="182" t="s">
        <v>28</v>
      </c>
      <c r="Q79" s="182"/>
      <c r="R79" s="130" t="s">
        <v>129</v>
      </c>
      <c r="S79" s="183"/>
      <c r="T79" s="200">
        <v>2</v>
      </c>
      <c r="U79" s="200"/>
      <c r="V79" s="200"/>
      <c r="W79" s="200"/>
      <c r="X79" s="200"/>
      <c r="Y79" s="200"/>
      <c r="Z79" s="200"/>
      <c r="AA79" s="200"/>
      <c r="AB79" s="200"/>
      <c r="AC79" s="200"/>
      <c r="AD79" s="200"/>
      <c r="AE79" s="200"/>
      <c r="AF79" s="200"/>
      <c r="AG79" s="200"/>
      <c r="AH79" s="200"/>
      <c r="AI79" s="200"/>
      <c r="AJ79" s="200"/>
      <c r="AK79" s="200"/>
      <c r="AL79" s="200"/>
      <c r="AM79" s="200"/>
      <c r="AN79" s="200"/>
      <c r="AO79" s="200"/>
      <c r="AP79" s="200"/>
      <c r="AQ79" s="200"/>
      <c r="AR79" s="200"/>
      <c r="AS79" s="200"/>
      <c r="AT79" s="200"/>
      <c r="AU79" s="200"/>
      <c r="AV79" s="200"/>
      <c r="AW79" s="200"/>
      <c r="AX79" s="200"/>
      <c r="AY79" s="200"/>
      <c r="AZ79" s="200"/>
      <c r="BA79" s="200"/>
      <c r="BB79" s="200"/>
      <c r="BC79" s="200"/>
      <c r="BD79" s="200"/>
      <c r="BE79" s="200"/>
      <c r="BF79" s="200"/>
      <c r="BG79" s="200"/>
      <c r="BH79" s="200"/>
      <c r="BI79" s="200"/>
      <c r="BJ79" s="200"/>
      <c r="BK79" s="200"/>
      <c r="BL79" s="200"/>
      <c r="BM79" s="200"/>
      <c r="BN79" s="200"/>
      <c r="BO79" s="200"/>
      <c r="BP79" s="200"/>
      <c r="BQ79" s="200"/>
      <c r="BR79" s="200"/>
      <c r="BS79" s="200"/>
      <c r="BT79" s="200"/>
      <c r="BU79" s="200"/>
      <c r="BV79" s="200"/>
      <c r="BW79" s="200"/>
      <c r="BX79" s="200"/>
      <c r="BY79" s="200"/>
      <c r="BZ79" s="200"/>
      <c r="CA79" s="200"/>
      <c r="CB79" s="200"/>
      <c r="CC79" s="200"/>
      <c r="CD79" s="200"/>
      <c r="CE79" s="200"/>
      <c r="CF79" s="200"/>
      <c r="CG79" s="200"/>
      <c r="CH79" s="200"/>
      <c r="CI79" s="200"/>
      <c r="CJ79" s="200"/>
      <c r="CK79" s="200"/>
      <c r="CL79" s="200"/>
      <c r="CM79" s="200"/>
      <c r="CN79" s="200"/>
      <c r="CO79" s="200"/>
      <c r="CP79" s="200"/>
      <c r="CQ79" s="200"/>
      <c r="CR79" s="200"/>
      <c r="CS79" s="200"/>
      <c r="CT79" s="200"/>
      <c r="CU79" s="200"/>
      <c r="CV79" s="200"/>
      <c r="CW79" s="200"/>
      <c r="CX79" s="200"/>
      <c r="CY79" s="200"/>
      <c r="CZ79" s="200"/>
      <c r="DA79" s="200"/>
      <c r="DB79" s="200"/>
      <c r="DC79" s="200"/>
      <c r="DD79" s="200"/>
      <c r="DE79" s="200"/>
      <c r="DF79" s="200"/>
      <c r="DG79" s="200"/>
      <c r="DH79" s="200"/>
      <c r="DI79" s="200"/>
      <c r="DJ79" s="200"/>
      <c r="DK79" s="200"/>
      <c r="DL79" s="200"/>
      <c r="DM79" s="200"/>
      <c r="DN79" s="200"/>
      <c r="DO79" s="200"/>
      <c r="DP79" s="200"/>
      <c r="DQ79" s="200"/>
      <c r="DR79" s="200"/>
      <c r="DS79" s="200"/>
      <c r="DT79" s="200"/>
      <c r="DU79" s="200"/>
      <c r="DV79" s="200"/>
      <c r="DW79" s="200"/>
      <c r="DX79" s="200"/>
      <c r="DY79" s="200"/>
      <c r="DZ79" s="200"/>
      <c r="EA79" s="200"/>
      <c r="EB79" s="200"/>
      <c r="EC79" s="200"/>
      <c r="ED79" s="200"/>
      <c r="EE79" s="200"/>
      <c r="EF79" s="200"/>
      <c r="EG79" s="200"/>
      <c r="EH79" s="200"/>
      <c r="EI79" s="200"/>
      <c r="EJ79" s="200"/>
      <c r="EK79" s="200"/>
      <c r="EL79" s="200"/>
      <c r="EM79" s="200"/>
      <c r="EN79" s="200"/>
      <c r="EO79" s="200"/>
      <c r="EP79" s="200"/>
      <c r="EQ79" s="200"/>
      <c r="ER79" s="200"/>
      <c r="ES79" s="200"/>
      <c r="ET79" s="200"/>
      <c r="EU79" s="200"/>
      <c r="EV79" s="200"/>
      <c r="EW79" s="200"/>
      <c r="EX79" s="200"/>
      <c r="EY79" s="200"/>
      <c r="EZ79" s="200"/>
      <c r="FA79" s="200"/>
      <c r="FB79" s="200"/>
      <c r="FC79" s="200"/>
      <c r="FD79" s="200"/>
      <c r="FE79" s="200"/>
      <c r="FF79" s="200"/>
      <c r="FG79" s="200"/>
      <c r="FH79" s="200"/>
      <c r="FI79" s="200"/>
      <c r="FJ79" s="200"/>
      <c r="FK79" s="200"/>
      <c r="FL79" s="200"/>
      <c r="FM79" s="200"/>
      <c r="FN79" s="200"/>
      <c r="FO79" s="200"/>
      <c r="FP79" s="200"/>
      <c r="FQ79" s="200"/>
      <c r="FR79" s="200"/>
      <c r="FS79" s="200"/>
      <c r="FT79" s="200"/>
      <c r="FU79" s="200"/>
      <c r="FV79" s="200"/>
      <c r="FW79" s="200"/>
      <c r="FX79" s="200"/>
      <c r="FY79" s="200"/>
      <c r="FZ79" s="200"/>
      <c r="GA79" s="200"/>
      <c r="GB79" s="200"/>
      <c r="GC79" s="200"/>
      <c r="GD79" s="200"/>
      <c r="GE79" s="200"/>
      <c r="GF79" s="200"/>
      <c r="GG79" s="200"/>
      <c r="GH79" s="200"/>
      <c r="GI79" s="200"/>
      <c r="GJ79" s="200"/>
      <c r="GK79" s="200"/>
      <c r="GL79" s="200"/>
      <c r="GM79" s="200"/>
      <c r="GN79" s="200"/>
      <c r="GO79" s="200"/>
      <c r="GP79" s="200"/>
      <c r="GQ79" s="200"/>
      <c r="GR79" s="200"/>
      <c r="GS79" s="200"/>
      <c r="GT79" s="200"/>
      <c r="GU79" s="200"/>
      <c r="GV79" s="200"/>
      <c r="GW79" s="200"/>
      <c r="GX79" s="200"/>
      <c r="GY79" s="200"/>
      <c r="GZ79" s="200"/>
      <c r="HA79" s="200"/>
      <c r="HB79" s="200"/>
      <c r="HC79" s="200"/>
      <c r="HD79" s="200"/>
      <c r="HE79" s="200"/>
      <c r="HF79" s="200"/>
      <c r="HG79" s="200"/>
      <c r="HH79" s="200"/>
      <c r="HI79" s="200"/>
      <c r="HJ79" s="200"/>
      <c r="HK79" s="200"/>
      <c r="HL79" s="200"/>
      <c r="HM79" s="200"/>
      <c r="HN79" s="200"/>
      <c r="HO79" s="200"/>
      <c r="HP79" s="200"/>
      <c r="HQ79" s="200"/>
      <c r="HR79" s="200"/>
      <c r="HS79" s="200"/>
      <c r="HT79" s="200"/>
      <c r="HU79" s="106"/>
      <c r="HV79" s="106"/>
      <c r="HW79" s="106"/>
      <c r="HX79" s="106"/>
      <c r="HY79" s="106"/>
      <c r="HZ79" s="106"/>
      <c r="IA79" s="106"/>
      <c r="IB79" s="106"/>
      <c r="IC79" s="106"/>
      <c r="ID79" s="106"/>
      <c r="IE79" s="106"/>
      <c r="IF79" s="106"/>
      <c r="IG79" s="106"/>
      <c r="IH79" s="106"/>
      <c r="II79" s="106"/>
      <c r="IJ79" s="106"/>
      <c r="IK79" s="106"/>
      <c r="IL79" s="106"/>
      <c r="IM79" s="106"/>
      <c r="IN79" s="106"/>
    </row>
    <row r="80" s="97" customFormat="1" ht="45" customHeight="1" spans="1:248">
      <c r="A80" s="210" t="s">
        <v>137</v>
      </c>
      <c r="B80" s="131" t="s">
        <v>21</v>
      </c>
      <c r="C80" s="131" t="s">
        <v>21</v>
      </c>
      <c r="D80" s="131"/>
      <c r="E80" s="131"/>
      <c r="F80" s="131"/>
      <c r="G80" s="131"/>
      <c r="H80" s="136"/>
      <c r="I80" s="136"/>
      <c r="J80" s="136"/>
      <c r="K80" s="174">
        <f t="shared" si="5"/>
        <v>341</v>
      </c>
      <c r="L80" s="175">
        <f>L83+L84</f>
        <v>61</v>
      </c>
      <c r="M80" s="174">
        <f>M83+M84</f>
        <v>140</v>
      </c>
      <c r="N80" s="176">
        <f>N83+N84</f>
        <v>140</v>
      </c>
      <c r="O80" s="182" t="s">
        <v>28</v>
      </c>
      <c r="P80" s="182"/>
      <c r="Q80" s="182"/>
      <c r="R80" s="130" t="s">
        <v>129</v>
      </c>
      <c r="S80" s="226"/>
      <c r="T80" s="197">
        <v>2</v>
      </c>
      <c r="U80" s="197"/>
      <c r="V80" s="197"/>
      <c r="W80" s="197"/>
      <c r="X80" s="197"/>
      <c r="Y80" s="197"/>
      <c r="Z80" s="197"/>
      <c r="AA80" s="197"/>
      <c r="AB80" s="197"/>
      <c r="AC80" s="197"/>
      <c r="AD80" s="197"/>
      <c r="AE80" s="197"/>
      <c r="AF80" s="197"/>
      <c r="AG80" s="197"/>
      <c r="AH80" s="197"/>
      <c r="AI80" s="197"/>
      <c r="AJ80" s="197"/>
      <c r="AK80" s="197"/>
      <c r="AL80" s="197"/>
      <c r="AM80" s="197"/>
      <c r="AN80" s="197"/>
      <c r="AO80" s="197"/>
      <c r="AP80" s="197"/>
      <c r="AQ80" s="197"/>
      <c r="AR80" s="197"/>
      <c r="AS80" s="197"/>
      <c r="AT80" s="197"/>
      <c r="AU80" s="197"/>
      <c r="AV80" s="197"/>
      <c r="AW80" s="197"/>
      <c r="AX80" s="197"/>
      <c r="AY80" s="197"/>
      <c r="AZ80" s="197"/>
      <c r="BA80" s="197"/>
      <c r="BB80" s="197"/>
      <c r="BC80" s="197"/>
      <c r="BD80" s="197"/>
      <c r="BE80" s="197"/>
      <c r="BF80" s="197"/>
      <c r="BG80" s="197"/>
      <c r="BH80" s="197"/>
      <c r="BI80" s="197"/>
      <c r="BJ80" s="197"/>
      <c r="BK80" s="197"/>
      <c r="BL80" s="197"/>
      <c r="BM80" s="197"/>
      <c r="BN80" s="197"/>
      <c r="BO80" s="197"/>
      <c r="BP80" s="197"/>
      <c r="BQ80" s="197"/>
      <c r="BR80" s="197"/>
      <c r="BS80" s="197"/>
      <c r="BT80" s="197"/>
      <c r="BU80" s="197"/>
      <c r="BV80" s="197"/>
      <c r="BW80" s="197"/>
      <c r="BX80" s="197"/>
      <c r="BY80" s="197"/>
      <c r="BZ80" s="197"/>
      <c r="CA80" s="197"/>
      <c r="CB80" s="197"/>
      <c r="CC80" s="197"/>
      <c r="CD80" s="197"/>
      <c r="CE80" s="197"/>
      <c r="CF80" s="197"/>
      <c r="CG80" s="197"/>
      <c r="CH80" s="197"/>
      <c r="CI80" s="197"/>
      <c r="CJ80" s="197"/>
      <c r="CK80" s="197"/>
      <c r="CL80" s="197"/>
      <c r="CM80" s="197"/>
      <c r="CN80" s="197"/>
      <c r="CO80" s="197"/>
      <c r="CP80" s="197"/>
      <c r="CQ80" s="197"/>
      <c r="CR80" s="197"/>
      <c r="CS80" s="197"/>
      <c r="CT80" s="197"/>
      <c r="CU80" s="197"/>
      <c r="CV80" s="197"/>
      <c r="CW80" s="197"/>
      <c r="CX80" s="197"/>
      <c r="CY80" s="197"/>
      <c r="CZ80" s="197"/>
      <c r="DA80" s="197"/>
      <c r="DB80" s="197"/>
      <c r="DC80" s="197"/>
      <c r="DD80" s="197"/>
      <c r="DE80" s="197"/>
      <c r="DF80" s="197"/>
      <c r="DG80" s="197"/>
      <c r="DH80" s="197"/>
      <c r="DI80" s="197"/>
      <c r="DJ80" s="197"/>
      <c r="DK80" s="197"/>
      <c r="DL80" s="197"/>
      <c r="DM80" s="197"/>
      <c r="DN80" s="197"/>
      <c r="DO80" s="197"/>
      <c r="DP80" s="197"/>
      <c r="DQ80" s="197"/>
      <c r="DR80" s="197"/>
      <c r="DS80" s="197"/>
      <c r="DT80" s="197"/>
      <c r="DU80" s="197"/>
      <c r="DV80" s="197"/>
      <c r="DW80" s="197"/>
      <c r="DX80" s="197"/>
      <c r="DY80" s="197"/>
      <c r="DZ80" s="197"/>
      <c r="EA80" s="197"/>
      <c r="EB80" s="197"/>
      <c r="EC80" s="197"/>
      <c r="ED80" s="197"/>
      <c r="EE80" s="197"/>
      <c r="EF80" s="197"/>
      <c r="EG80" s="197"/>
      <c r="EH80" s="197"/>
      <c r="EI80" s="197"/>
      <c r="EJ80" s="197"/>
      <c r="EK80" s="197"/>
      <c r="EL80" s="197"/>
      <c r="EM80" s="197"/>
      <c r="EN80" s="197"/>
      <c r="EO80" s="197"/>
      <c r="EP80" s="197"/>
      <c r="EQ80" s="197"/>
      <c r="ER80" s="197"/>
      <c r="ES80" s="197"/>
      <c r="ET80" s="197"/>
      <c r="EU80" s="197"/>
      <c r="EV80" s="197"/>
      <c r="EW80" s="197"/>
      <c r="EX80" s="197"/>
      <c r="EY80" s="197"/>
      <c r="EZ80" s="197"/>
      <c r="FA80" s="197"/>
      <c r="FB80" s="197"/>
      <c r="FC80" s="197"/>
      <c r="FD80" s="197"/>
      <c r="FE80" s="197"/>
      <c r="FF80" s="197"/>
      <c r="FG80" s="197"/>
      <c r="FH80" s="197"/>
      <c r="FI80" s="197"/>
      <c r="FJ80" s="197"/>
      <c r="FK80" s="197"/>
      <c r="FL80" s="197"/>
      <c r="FM80" s="197"/>
      <c r="FN80" s="197"/>
      <c r="FO80" s="197"/>
      <c r="FP80" s="197"/>
      <c r="FQ80" s="197"/>
      <c r="FR80" s="197"/>
      <c r="FS80" s="197"/>
      <c r="FT80" s="197"/>
      <c r="FU80" s="197"/>
      <c r="FV80" s="197"/>
      <c r="FW80" s="197"/>
      <c r="FX80" s="197"/>
      <c r="FY80" s="197"/>
      <c r="FZ80" s="197"/>
      <c r="GA80" s="197"/>
      <c r="GB80" s="197"/>
      <c r="GC80" s="197"/>
      <c r="GD80" s="197"/>
      <c r="GE80" s="197"/>
      <c r="GF80" s="197"/>
      <c r="GG80" s="197"/>
      <c r="GH80" s="197"/>
      <c r="GI80" s="197"/>
      <c r="GJ80" s="197"/>
      <c r="GK80" s="197"/>
      <c r="GL80" s="197"/>
      <c r="GM80" s="197"/>
      <c r="GN80" s="197"/>
      <c r="GO80" s="197"/>
      <c r="GP80" s="197"/>
      <c r="GQ80" s="197"/>
      <c r="GR80" s="197"/>
      <c r="GS80" s="197"/>
      <c r="GT80" s="197"/>
      <c r="GU80" s="197"/>
      <c r="GV80" s="197"/>
      <c r="GW80" s="197"/>
      <c r="GX80" s="197"/>
      <c r="GY80" s="197"/>
      <c r="GZ80" s="197"/>
      <c r="HA80" s="197"/>
      <c r="HB80" s="197"/>
      <c r="HC80" s="197"/>
      <c r="HD80" s="197"/>
      <c r="HE80" s="197"/>
      <c r="HF80" s="197"/>
      <c r="HG80" s="197"/>
      <c r="HH80" s="197"/>
      <c r="HI80" s="197"/>
      <c r="HJ80" s="197"/>
      <c r="HK80" s="197"/>
      <c r="HL80" s="197"/>
      <c r="HM80" s="197"/>
      <c r="HN80" s="197"/>
      <c r="HO80" s="197"/>
      <c r="HP80" s="197"/>
      <c r="HQ80" s="197"/>
      <c r="HR80" s="197"/>
      <c r="HS80" s="197"/>
      <c r="HT80" s="197"/>
      <c r="HU80" s="106"/>
      <c r="HV80" s="106"/>
      <c r="HW80" s="106"/>
      <c r="HX80" s="106"/>
      <c r="HY80" s="106"/>
      <c r="HZ80" s="106"/>
      <c r="IA80" s="106"/>
      <c r="IB80" s="106"/>
      <c r="IC80" s="106"/>
      <c r="ID80" s="106"/>
      <c r="IE80" s="106"/>
      <c r="IF80" s="106"/>
      <c r="IG80" s="106"/>
      <c r="IH80" s="106"/>
      <c r="II80" s="106"/>
      <c r="IJ80" s="106"/>
      <c r="IK80" s="106"/>
      <c r="IL80" s="106"/>
      <c r="IM80" s="106"/>
      <c r="IN80" s="106"/>
    </row>
    <row r="81" s="99" customFormat="1" ht="45" customHeight="1" spans="1:248">
      <c r="A81" s="155" t="s">
        <v>138</v>
      </c>
      <c r="B81" s="136"/>
      <c r="C81" s="136"/>
      <c r="D81" s="183"/>
      <c r="E81" s="183"/>
      <c r="F81" s="183"/>
      <c r="G81" s="183"/>
      <c r="H81" s="183"/>
      <c r="I81" s="183"/>
      <c r="J81" s="183"/>
      <c r="K81" s="174">
        <f t="shared" si="5"/>
        <v>0</v>
      </c>
      <c r="L81" s="217"/>
      <c r="M81" s="218"/>
      <c r="N81" s="219"/>
      <c r="O81" s="182"/>
      <c r="P81" s="182" t="s">
        <v>28</v>
      </c>
      <c r="Q81" s="182"/>
      <c r="R81" s="228"/>
      <c r="S81" s="183"/>
      <c r="T81" s="200"/>
      <c r="U81" s="200"/>
      <c r="V81" s="200"/>
      <c r="W81" s="200"/>
      <c r="X81" s="200"/>
      <c r="Y81" s="200"/>
      <c r="Z81" s="200"/>
      <c r="AA81" s="200"/>
      <c r="AB81" s="200"/>
      <c r="AC81" s="200"/>
      <c r="AD81" s="200"/>
      <c r="AE81" s="200"/>
      <c r="AF81" s="200"/>
      <c r="AG81" s="200"/>
      <c r="AH81" s="200"/>
      <c r="AI81" s="200"/>
      <c r="AJ81" s="200"/>
      <c r="AK81" s="200"/>
      <c r="AL81" s="200"/>
      <c r="AM81" s="200"/>
      <c r="AN81" s="200"/>
      <c r="AO81" s="200"/>
      <c r="AP81" s="200"/>
      <c r="AQ81" s="200"/>
      <c r="AR81" s="200"/>
      <c r="AS81" s="200"/>
      <c r="AT81" s="200"/>
      <c r="AU81" s="200"/>
      <c r="AV81" s="200"/>
      <c r="AW81" s="200"/>
      <c r="AX81" s="200"/>
      <c r="AY81" s="200"/>
      <c r="AZ81" s="200"/>
      <c r="BA81" s="200"/>
      <c r="BB81" s="200"/>
      <c r="BC81" s="200"/>
      <c r="BD81" s="200"/>
      <c r="BE81" s="200"/>
      <c r="BF81" s="200"/>
      <c r="BG81" s="200"/>
      <c r="BH81" s="200"/>
      <c r="BI81" s="200"/>
      <c r="BJ81" s="200"/>
      <c r="BK81" s="200"/>
      <c r="BL81" s="200"/>
      <c r="BM81" s="200"/>
      <c r="BN81" s="200"/>
      <c r="BO81" s="200"/>
      <c r="BP81" s="200"/>
      <c r="BQ81" s="200"/>
      <c r="BR81" s="200"/>
      <c r="BS81" s="200"/>
      <c r="BT81" s="200"/>
      <c r="BU81" s="200"/>
      <c r="BV81" s="200"/>
      <c r="BW81" s="200"/>
      <c r="BX81" s="200"/>
      <c r="BY81" s="200"/>
      <c r="BZ81" s="200"/>
      <c r="CA81" s="200"/>
      <c r="CB81" s="200"/>
      <c r="CC81" s="200"/>
      <c r="CD81" s="200"/>
      <c r="CE81" s="200"/>
      <c r="CF81" s="200"/>
      <c r="CG81" s="200"/>
      <c r="CH81" s="200"/>
      <c r="CI81" s="200"/>
      <c r="CJ81" s="200"/>
      <c r="CK81" s="200"/>
      <c r="CL81" s="200"/>
      <c r="CM81" s="200"/>
      <c r="CN81" s="200"/>
      <c r="CO81" s="200"/>
      <c r="CP81" s="200"/>
      <c r="CQ81" s="200"/>
      <c r="CR81" s="200"/>
      <c r="CS81" s="200"/>
      <c r="CT81" s="200"/>
      <c r="CU81" s="200"/>
      <c r="CV81" s="200"/>
      <c r="CW81" s="200"/>
      <c r="CX81" s="200"/>
      <c r="CY81" s="200"/>
      <c r="CZ81" s="200"/>
      <c r="DA81" s="200"/>
      <c r="DB81" s="200"/>
      <c r="DC81" s="200"/>
      <c r="DD81" s="200"/>
      <c r="DE81" s="200"/>
      <c r="DF81" s="200"/>
      <c r="DG81" s="200"/>
      <c r="DH81" s="200"/>
      <c r="DI81" s="200"/>
      <c r="DJ81" s="200"/>
      <c r="DK81" s="200"/>
      <c r="DL81" s="200"/>
      <c r="DM81" s="200"/>
      <c r="DN81" s="200"/>
      <c r="DO81" s="200"/>
      <c r="DP81" s="200"/>
      <c r="DQ81" s="200"/>
      <c r="DR81" s="200"/>
      <c r="DS81" s="200"/>
      <c r="DT81" s="200"/>
      <c r="DU81" s="200"/>
      <c r="DV81" s="200"/>
      <c r="DW81" s="200"/>
      <c r="DX81" s="200"/>
      <c r="DY81" s="200"/>
      <c r="DZ81" s="200"/>
      <c r="EA81" s="200"/>
      <c r="EB81" s="200"/>
      <c r="EC81" s="200"/>
      <c r="ED81" s="200"/>
      <c r="EE81" s="200"/>
      <c r="EF81" s="200"/>
      <c r="EG81" s="200"/>
      <c r="EH81" s="200"/>
      <c r="EI81" s="200"/>
      <c r="EJ81" s="200"/>
      <c r="EK81" s="200"/>
      <c r="EL81" s="200"/>
      <c r="EM81" s="200"/>
      <c r="EN81" s="200"/>
      <c r="EO81" s="200"/>
      <c r="EP81" s="200"/>
      <c r="EQ81" s="200"/>
      <c r="ER81" s="200"/>
      <c r="ES81" s="200"/>
      <c r="ET81" s="200"/>
      <c r="EU81" s="200"/>
      <c r="EV81" s="200"/>
      <c r="EW81" s="200"/>
      <c r="EX81" s="200"/>
      <c r="EY81" s="200"/>
      <c r="EZ81" s="200"/>
      <c r="FA81" s="200"/>
      <c r="FB81" s="200"/>
      <c r="FC81" s="200"/>
      <c r="FD81" s="200"/>
      <c r="FE81" s="200"/>
      <c r="FF81" s="200"/>
      <c r="FG81" s="200"/>
      <c r="FH81" s="200"/>
      <c r="FI81" s="200"/>
      <c r="FJ81" s="200"/>
      <c r="FK81" s="200"/>
      <c r="FL81" s="200"/>
      <c r="FM81" s="200"/>
      <c r="FN81" s="200"/>
      <c r="FO81" s="200"/>
      <c r="FP81" s="200"/>
      <c r="FQ81" s="200"/>
      <c r="FR81" s="200"/>
      <c r="FS81" s="200"/>
      <c r="FT81" s="200"/>
      <c r="FU81" s="200"/>
      <c r="FV81" s="200"/>
      <c r="FW81" s="200"/>
      <c r="FX81" s="200"/>
      <c r="FY81" s="200"/>
      <c r="FZ81" s="200"/>
      <c r="GA81" s="200"/>
      <c r="GB81" s="200"/>
      <c r="GC81" s="200"/>
      <c r="GD81" s="200"/>
      <c r="GE81" s="200"/>
      <c r="GF81" s="200"/>
      <c r="GG81" s="200"/>
      <c r="GH81" s="200"/>
      <c r="GI81" s="200"/>
      <c r="GJ81" s="200"/>
      <c r="GK81" s="200"/>
      <c r="GL81" s="200"/>
      <c r="GM81" s="200"/>
      <c r="GN81" s="200"/>
      <c r="GO81" s="200"/>
      <c r="GP81" s="200"/>
      <c r="GQ81" s="200"/>
      <c r="GR81" s="200"/>
      <c r="GS81" s="200"/>
      <c r="GT81" s="200"/>
      <c r="GU81" s="200"/>
      <c r="GV81" s="200"/>
      <c r="GW81" s="200"/>
      <c r="GX81" s="200"/>
      <c r="GY81" s="200"/>
      <c r="GZ81" s="200"/>
      <c r="HA81" s="200"/>
      <c r="HB81" s="200"/>
      <c r="HC81" s="200"/>
      <c r="HD81" s="200"/>
      <c r="HE81" s="200"/>
      <c r="HF81" s="200"/>
      <c r="HG81" s="200"/>
      <c r="HH81" s="200"/>
      <c r="HI81" s="200"/>
      <c r="HJ81" s="200"/>
      <c r="HK81" s="200"/>
      <c r="HL81" s="200"/>
      <c r="HM81" s="200"/>
      <c r="HN81" s="200"/>
      <c r="HO81" s="200"/>
      <c r="HP81" s="200"/>
      <c r="HQ81" s="200"/>
      <c r="HR81" s="200"/>
      <c r="HS81" s="200"/>
      <c r="HT81" s="200"/>
      <c r="HU81" s="106"/>
      <c r="HV81" s="106"/>
      <c r="HW81" s="106"/>
      <c r="HX81" s="106"/>
      <c r="HY81" s="106"/>
      <c r="HZ81" s="106"/>
      <c r="IA81" s="106"/>
      <c r="IB81" s="106"/>
      <c r="IC81" s="106"/>
      <c r="ID81" s="106"/>
      <c r="IE81" s="106"/>
      <c r="IF81" s="106"/>
      <c r="IG81" s="106"/>
      <c r="IH81" s="106"/>
      <c r="II81" s="106"/>
      <c r="IJ81" s="106"/>
      <c r="IK81" s="106"/>
      <c r="IL81" s="106"/>
      <c r="IM81" s="106"/>
      <c r="IN81" s="106"/>
    </row>
    <row r="82" s="99" customFormat="1" ht="45" customHeight="1" spans="1:248">
      <c r="A82" s="155" t="s">
        <v>139</v>
      </c>
      <c r="B82" s="136"/>
      <c r="C82" s="136"/>
      <c r="D82" s="183"/>
      <c r="E82" s="183"/>
      <c r="F82" s="183"/>
      <c r="G82" s="183"/>
      <c r="H82" s="183"/>
      <c r="I82" s="183"/>
      <c r="J82" s="183"/>
      <c r="K82" s="174">
        <f t="shared" si="5"/>
        <v>0</v>
      </c>
      <c r="L82" s="217"/>
      <c r="M82" s="218"/>
      <c r="N82" s="219"/>
      <c r="O82" s="182"/>
      <c r="P82" s="182"/>
      <c r="Q82" s="182"/>
      <c r="R82" s="228"/>
      <c r="S82" s="183"/>
      <c r="T82" s="200"/>
      <c r="U82" s="200"/>
      <c r="V82" s="200"/>
      <c r="W82" s="200"/>
      <c r="X82" s="200"/>
      <c r="Y82" s="200"/>
      <c r="Z82" s="200"/>
      <c r="AA82" s="200"/>
      <c r="AB82" s="200"/>
      <c r="AC82" s="200"/>
      <c r="AD82" s="200"/>
      <c r="AE82" s="200"/>
      <c r="AF82" s="200"/>
      <c r="AG82" s="200"/>
      <c r="AH82" s="200"/>
      <c r="AI82" s="200"/>
      <c r="AJ82" s="200"/>
      <c r="AK82" s="200"/>
      <c r="AL82" s="200"/>
      <c r="AM82" s="200"/>
      <c r="AN82" s="200"/>
      <c r="AO82" s="200"/>
      <c r="AP82" s="200"/>
      <c r="AQ82" s="200"/>
      <c r="AR82" s="200"/>
      <c r="AS82" s="200"/>
      <c r="AT82" s="200"/>
      <c r="AU82" s="200"/>
      <c r="AV82" s="200"/>
      <c r="AW82" s="200"/>
      <c r="AX82" s="200"/>
      <c r="AY82" s="200"/>
      <c r="AZ82" s="200"/>
      <c r="BA82" s="200"/>
      <c r="BB82" s="200"/>
      <c r="BC82" s="200"/>
      <c r="BD82" s="200"/>
      <c r="BE82" s="200"/>
      <c r="BF82" s="200"/>
      <c r="BG82" s="200"/>
      <c r="BH82" s="200"/>
      <c r="BI82" s="200"/>
      <c r="BJ82" s="200"/>
      <c r="BK82" s="200"/>
      <c r="BL82" s="200"/>
      <c r="BM82" s="200"/>
      <c r="BN82" s="200"/>
      <c r="BO82" s="200"/>
      <c r="BP82" s="200"/>
      <c r="BQ82" s="200"/>
      <c r="BR82" s="200"/>
      <c r="BS82" s="200"/>
      <c r="BT82" s="200"/>
      <c r="BU82" s="200"/>
      <c r="BV82" s="200"/>
      <c r="BW82" s="200"/>
      <c r="BX82" s="200"/>
      <c r="BY82" s="200"/>
      <c r="BZ82" s="200"/>
      <c r="CA82" s="200"/>
      <c r="CB82" s="200"/>
      <c r="CC82" s="200"/>
      <c r="CD82" s="200"/>
      <c r="CE82" s="200"/>
      <c r="CF82" s="200"/>
      <c r="CG82" s="200"/>
      <c r="CH82" s="200"/>
      <c r="CI82" s="200"/>
      <c r="CJ82" s="200"/>
      <c r="CK82" s="200"/>
      <c r="CL82" s="200"/>
      <c r="CM82" s="200"/>
      <c r="CN82" s="200"/>
      <c r="CO82" s="200"/>
      <c r="CP82" s="200"/>
      <c r="CQ82" s="200"/>
      <c r="CR82" s="200"/>
      <c r="CS82" s="200"/>
      <c r="CT82" s="200"/>
      <c r="CU82" s="200"/>
      <c r="CV82" s="200"/>
      <c r="CW82" s="200"/>
      <c r="CX82" s="200"/>
      <c r="CY82" s="200"/>
      <c r="CZ82" s="200"/>
      <c r="DA82" s="200"/>
      <c r="DB82" s="200"/>
      <c r="DC82" s="200"/>
      <c r="DD82" s="200"/>
      <c r="DE82" s="200"/>
      <c r="DF82" s="200"/>
      <c r="DG82" s="200"/>
      <c r="DH82" s="200"/>
      <c r="DI82" s="200"/>
      <c r="DJ82" s="200"/>
      <c r="DK82" s="200"/>
      <c r="DL82" s="200"/>
      <c r="DM82" s="200"/>
      <c r="DN82" s="200"/>
      <c r="DO82" s="200"/>
      <c r="DP82" s="200"/>
      <c r="DQ82" s="200"/>
      <c r="DR82" s="200"/>
      <c r="DS82" s="200"/>
      <c r="DT82" s="200"/>
      <c r="DU82" s="200"/>
      <c r="DV82" s="200"/>
      <c r="DW82" s="200"/>
      <c r="DX82" s="200"/>
      <c r="DY82" s="200"/>
      <c r="DZ82" s="200"/>
      <c r="EA82" s="200"/>
      <c r="EB82" s="200"/>
      <c r="EC82" s="200"/>
      <c r="ED82" s="200"/>
      <c r="EE82" s="200"/>
      <c r="EF82" s="200"/>
      <c r="EG82" s="200"/>
      <c r="EH82" s="200"/>
      <c r="EI82" s="200"/>
      <c r="EJ82" s="200"/>
      <c r="EK82" s="200"/>
      <c r="EL82" s="200"/>
      <c r="EM82" s="200"/>
      <c r="EN82" s="200"/>
      <c r="EO82" s="200"/>
      <c r="EP82" s="200"/>
      <c r="EQ82" s="200"/>
      <c r="ER82" s="200"/>
      <c r="ES82" s="200"/>
      <c r="ET82" s="200"/>
      <c r="EU82" s="200"/>
      <c r="EV82" s="200"/>
      <c r="EW82" s="200"/>
      <c r="EX82" s="200"/>
      <c r="EY82" s="200"/>
      <c r="EZ82" s="200"/>
      <c r="FA82" s="200"/>
      <c r="FB82" s="200"/>
      <c r="FC82" s="200"/>
      <c r="FD82" s="200"/>
      <c r="FE82" s="200"/>
      <c r="FF82" s="200"/>
      <c r="FG82" s="200"/>
      <c r="FH82" s="200"/>
      <c r="FI82" s="200"/>
      <c r="FJ82" s="200"/>
      <c r="FK82" s="200"/>
      <c r="FL82" s="200"/>
      <c r="FM82" s="200"/>
      <c r="FN82" s="200"/>
      <c r="FO82" s="200"/>
      <c r="FP82" s="200"/>
      <c r="FQ82" s="200"/>
      <c r="FR82" s="200"/>
      <c r="FS82" s="200"/>
      <c r="FT82" s="200"/>
      <c r="FU82" s="200"/>
      <c r="FV82" s="200"/>
      <c r="FW82" s="200"/>
      <c r="FX82" s="200"/>
      <c r="FY82" s="200"/>
      <c r="FZ82" s="200"/>
      <c r="GA82" s="200"/>
      <c r="GB82" s="200"/>
      <c r="GC82" s="200"/>
      <c r="GD82" s="200"/>
      <c r="GE82" s="200"/>
      <c r="GF82" s="200"/>
      <c r="GG82" s="200"/>
      <c r="GH82" s="200"/>
      <c r="GI82" s="200"/>
      <c r="GJ82" s="200"/>
      <c r="GK82" s="200"/>
      <c r="GL82" s="200"/>
      <c r="GM82" s="200"/>
      <c r="GN82" s="200"/>
      <c r="GO82" s="200"/>
      <c r="GP82" s="200"/>
      <c r="GQ82" s="200"/>
      <c r="GR82" s="200"/>
      <c r="GS82" s="200"/>
      <c r="GT82" s="200"/>
      <c r="GU82" s="200"/>
      <c r="GV82" s="200"/>
      <c r="GW82" s="200"/>
      <c r="GX82" s="200"/>
      <c r="GY82" s="200"/>
      <c r="GZ82" s="200"/>
      <c r="HA82" s="200"/>
      <c r="HB82" s="200"/>
      <c r="HC82" s="200"/>
      <c r="HD82" s="200"/>
      <c r="HE82" s="200"/>
      <c r="HF82" s="200"/>
      <c r="HG82" s="200"/>
      <c r="HH82" s="200"/>
      <c r="HI82" s="200"/>
      <c r="HJ82" s="200"/>
      <c r="HK82" s="200"/>
      <c r="HL82" s="200"/>
      <c r="HM82" s="200"/>
      <c r="HN82" s="200"/>
      <c r="HO82" s="200"/>
      <c r="HP82" s="200"/>
      <c r="HQ82" s="200"/>
      <c r="HR82" s="200"/>
      <c r="HS82" s="200"/>
      <c r="HT82" s="200"/>
      <c r="HU82" s="106"/>
      <c r="HV82" s="106"/>
      <c r="HW82" s="106"/>
      <c r="HX82" s="106"/>
      <c r="HY82" s="106"/>
      <c r="HZ82" s="106"/>
      <c r="IA82" s="106"/>
      <c r="IB82" s="106"/>
      <c r="IC82" s="106"/>
      <c r="ID82" s="106"/>
      <c r="IE82" s="106"/>
      <c r="IF82" s="106"/>
      <c r="IG82" s="106"/>
      <c r="IH82" s="106"/>
      <c r="II82" s="106"/>
      <c r="IJ82" s="106"/>
      <c r="IK82" s="106"/>
      <c r="IL82" s="106"/>
      <c r="IM82" s="106"/>
      <c r="IN82" s="106"/>
    </row>
    <row r="83" s="99" customFormat="1" ht="45" customHeight="1" spans="1:248">
      <c r="A83" s="155" t="s">
        <v>140</v>
      </c>
      <c r="B83" s="136" t="s">
        <v>36</v>
      </c>
      <c r="C83" s="136" t="s">
        <v>124</v>
      </c>
      <c r="D83" s="136">
        <v>300</v>
      </c>
      <c r="E83" s="136">
        <v>100</v>
      </c>
      <c r="F83" s="136">
        <v>100</v>
      </c>
      <c r="G83" s="136">
        <v>100</v>
      </c>
      <c r="H83" s="136" t="s">
        <v>303</v>
      </c>
      <c r="I83" s="136"/>
      <c r="J83" s="136"/>
      <c r="K83" s="174">
        <f t="shared" si="5"/>
        <v>201</v>
      </c>
      <c r="L83" s="179">
        <v>61</v>
      </c>
      <c r="M83" s="180">
        <v>20</v>
      </c>
      <c r="N83" s="181">
        <v>120</v>
      </c>
      <c r="O83" s="182"/>
      <c r="P83" s="182" t="s">
        <v>28</v>
      </c>
      <c r="Q83" s="182"/>
      <c r="R83" s="130" t="s">
        <v>129</v>
      </c>
      <c r="S83" s="183"/>
      <c r="T83" s="200"/>
      <c r="U83" s="200"/>
      <c r="V83" s="200"/>
      <c r="W83" s="200"/>
      <c r="X83" s="200"/>
      <c r="Y83" s="200"/>
      <c r="Z83" s="200"/>
      <c r="AA83" s="200"/>
      <c r="AB83" s="200"/>
      <c r="AC83" s="200"/>
      <c r="AD83" s="200"/>
      <c r="AE83" s="200"/>
      <c r="AF83" s="200"/>
      <c r="AG83" s="200"/>
      <c r="AH83" s="200"/>
      <c r="AI83" s="200"/>
      <c r="AJ83" s="200"/>
      <c r="AK83" s="200"/>
      <c r="AL83" s="200"/>
      <c r="AM83" s="200"/>
      <c r="AN83" s="200"/>
      <c r="AO83" s="200"/>
      <c r="AP83" s="200"/>
      <c r="AQ83" s="200"/>
      <c r="AR83" s="200"/>
      <c r="AS83" s="200"/>
      <c r="AT83" s="200"/>
      <c r="AU83" s="200"/>
      <c r="AV83" s="200"/>
      <c r="AW83" s="200"/>
      <c r="AX83" s="200"/>
      <c r="AY83" s="200"/>
      <c r="AZ83" s="200"/>
      <c r="BA83" s="200"/>
      <c r="BB83" s="200"/>
      <c r="BC83" s="200"/>
      <c r="BD83" s="200"/>
      <c r="BE83" s="200"/>
      <c r="BF83" s="200"/>
      <c r="BG83" s="200"/>
      <c r="BH83" s="200"/>
      <c r="BI83" s="200"/>
      <c r="BJ83" s="200"/>
      <c r="BK83" s="200"/>
      <c r="BL83" s="200"/>
      <c r="BM83" s="200"/>
      <c r="BN83" s="200"/>
      <c r="BO83" s="200"/>
      <c r="BP83" s="200"/>
      <c r="BQ83" s="200"/>
      <c r="BR83" s="200"/>
      <c r="BS83" s="200"/>
      <c r="BT83" s="200"/>
      <c r="BU83" s="200"/>
      <c r="BV83" s="200"/>
      <c r="BW83" s="200"/>
      <c r="BX83" s="200"/>
      <c r="BY83" s="200"/>
      <c r="BZ83" s="200"/>
      <c r="CA83" s="200"/>
      <c r="CB83" s="200"/>
      <c r="CC83" s="200"/>
      <c r="CD83" s="200"/>
      <c r="CE83" s="200"/>
      <c r="CF83" s="200"/>
      <c r="CG83" s="200"/>
      <c r="CH83" s="200"/>
      <c r="CI83" s="200"/>
      <c r="CJ83" s="200"/>
      <c r="CK83" s="200"/>
      <c r="CL83" s="200"/>
      <c r="CM83" s="200"/>
      <c r="CN83" s="200"/>
      <c r="CO83" s="200"/>
      <c r="CP83" s="200"/>
      <c r="CQ83" s="200"/>
      <c r="CR83" s="200"/>
      <c r="CS83" s="200"/>
      <c r="CT83" s="200"/>
      <c r="CU83" s="200"/>
      <c r="CV83" s="200"/>
      <c r="CW83" s="200"/>
      <c r="CX83" s="200"/>
      <c r="CY83" s="200"/>
      <c r="CZ83" s="200"/>
      <c r="DA83" s="200"/>
      <c r="DB83" s="200"/>
      <c r="DC83" s="200"/>
      <c r="DD83" s="200"/>
      <c r="DE83" s="200"/>
      <c r="DF83" s="200"/>
      <c r="DG83" s="200"/>
      <c r="DH83" s="200"/>
      <c r="DI83" s="200"/>
      <c r="DJ83" s="200"/>
      <c r="DK83" s="200"/>
      <c r="DL83" s="200"/>
      <c r="DM83" s="200"/>
      <c r="DN83" s="200"/>
      <c r="DO83" s="200"/>
      <c r="DP83" s="200"/>
      <c r="DQ83" s="200"/>
      <c r="DR83" s="200"/>
      <c r="DS83" s="200"/>
      <c r="DT83" s="200"/>
      <c r="DU83" s="200"/>
      <c r="DV83" s="200"/>
      <c r="DW83" s="200"/>
      <c r="DX83" s="200"/>
      <c r="DY83" s="200"/>
      <c r="DZ83" s="200"/>
      <c r="EA83" s="200"/>
      <c r="EB83" s="200"/>
      <c r="EC83" s="200"/>
      <c r="ED83" s="200"/>
      <c r="EE83" s="200"/>
      <c r="EF83" s="200"/>
      <c r="EG83" s="200"/>
      <c r="EH83" s="200"/>
      <c r="EI83" s="200"/>
      <c r="EJ83" s="200"/>
      <c r="EK83" s="200"/>
      <c r="EL83" s="200"/>
      <c r="EM83" s="200"/>
      <c r="EN83" s="200"/>
      <c r="EO83" s="200"/>
      <c r="EP83" s="200"/>
      <c r="EQ83" s="200"/>
      <c r="ER83" s="200"/>
      <c r="ES83" s="200"/>
      <c r="ET83" s="200"/>
      <c r="EU83" s="200"/>
      <c r="EV83" s="200"/>
      <c r="EW83" s="200"/>
      <c r="EX83" s="200"/>
      <c r="EY83" s="200"/>
      <c r="EZ83" s="200"/>
      <c r="FA83" s="200"/>
      <c r="FB83" s="200"/>
      <c r="FC83" s="200"/>
      <c r="FD83" s="200"/>
      <c r="FE83" s="200"/>
      <c r="FF83" s="200"/>
      <c r="FG83" s="200"/>
      <c r="FH83" s="200"/>
      <c r="FI83" s="200"/>
      <c r="FJ83" s="200"/>
      <c r="FK83" s="200"/>
      <c r="FL83" s="200"/>
      <c r="FM83" s="200"/>
      <c r="FN83" s="200"/>
      <c r="FO83" s="200"/>
      <c r="FP83" s="200"/>
      <c r="FQ83" s="200"/>
      <c r="FR83" s="200"/>
      <c r="FS83" s="200"/>
      <c r="FT83" s="200"/>
      <c r="FU83" s="200"/>
      <c r="FV83" s="200"/>
      <c r="FW83" s="200"/>
      <c r="FX83" s="200"/>
      <c r="FY83" s="200"/>
      <c r="FZ83" s="200"/>
      <c r="GA83" s="200"/>
      <c r="GB83" s="200"/>
      <c r="GC83" s="200"/>
      <c r="GD83" s="200"/>
      <c r="GE83" s="200"/>
      <c r="GF83" s="200"/>
      <c r="GG83" s="200"/>
      <c r="GH83" s="200"/>
      <c r="GI83" s="200"/>
      <c r="GJ83" s="200"/>
      <c r="GK83" s="200"/>
      <c r="GL83" s="200"/>
      <c r="GM83" s="200"/>
      <c r="GN83" s="200"/>
      <c r="GO83" s="200"/>
      <c r="GP83" s="200"/>
      <c r="GQ83" s="200"/>
      <c r="GR83" s="200"/>
      <c r="GS83" s="200"/>
      <c r="GT83" s="200"/>
      <c r="GU83" s="200"/>
      <c r="GV83" s="200"/>
      <c r="GW83" s="200"/>
      <c r="GX83" s="200"/>
      <c r="GY83" s="200"/>
      <c r="GZ83" s="200"/>
      <c r="HA83" s="200"/>
      <c r="HB83" s="200"/>
      <c r="HC83" s="200"/>
      <c r="HD83" s="200"/>
      <c r="HE83" s="200"/>
      <c r="HF83" s="200"/>
      <c r="HG83" s="200"/>
      <c r="HH83" s="200"/>
      <c r="HI83" s="200"/>
      <c r="HJ83" s="200"/>
      <c r="HK83" s="200"/>
      <c r="HL83" s="200"/>
      <c r="HM83" s="200"/>
      <c r="HN83" s="200"/>
      <c r="HO83" s="200"/>
      <c r="HP83" s="200"/>
      <c r="HQ83" s="200"/>
      <c r="HR83" s="200"/>
      <c r="HS83" s="200"/>
      <c r="HT83" s="200"/>
      <c r="HU83" s="106"/>
      <c r="HV83" s="106"/>
      <c r="HW83" s="106"/>
      <c r="HX83" s="106"/>
      <c r="HY83" s="106"/>
      <c r="HZ83" s="106"/>
      <c r="IA83" s="106"/>
      <c r="IB83" s="106"/>
      <c r="IC83" s="106"/>
      <c r="ID83" s="106"/>
      <c r="IE83" s="106"/>
      <c r="IF83" s="106"/>
      <c r="IG83" s="106"/>
      <c r="IH83" s="106"/>
      <c r="II83" s="106"/>
      <c r="IJ83" s="106"/>
      <c r="IK83" s="106"/>
      <c r="IL83" s="106"/>
      <c r="IM83" s="106"/>
      <c r="IN83" s="106"/>
    </row>
    <row r="84" s="99" customFormat="1" ht="59.1" customHeight="1" spans="1:248">
      <c r="A84" s="155" t="s">
        <v>143</v>
      </c>
      <c r="B84" s="136" t="s">
        <v>36</v>
      </c>
      <c r="C84" s="136" t="s">
        <v>124</v>
      </c>
      <c r="D84" s="136">
        <v>96</v>
      </c>
      <c r="E84" s="136">
        <v>0</v>
      </c>
      <c r="F84" s="136">
        <v>48</v>
      </c>
      <c r="G84" s="136">
        <v>48</v>
      </c>
      <c r="H84" s="136" t="s">
        <v>304</v>
      </c>
      <c r="I84" s="136"/>
      <c r="J84" s="136"/>
      <c r="K84" s="174">
        <f t="shared" si="5"/>
        <v>140</v>
      </c>
      <c r="L84" s="179"/>
      <c r="M84" s="180">
        <v>120</v>
      </c>
      <c r="N84" s="181">
        <v>20</v>
      </c>
      <c r="O84" s="182"/>
      <c r="P84" s="182"/>
      <c r="Q84" s="182" t="s">
        <v>28</v>
      </c>
      <c r="R84" s="130" t="s">
        <v>129</v>
      </c>
      <c r="S84" s="183"/>
      <c r="T84" s="200"/>
      <c r="U84" s="200"/>
      <c r="V84" s="200"/>
      <c r="W84" s="200"/>
      <c r="X84" s="200"/>
      <c r="Y84" s="200"/>
      <c r="Z84" s="200"/>
      <c r="AA84" s="200"/>
      <c r="AB84" s="200"/>
      <c r="AC84" s="200"/>
      <c r="AD84" s="200"/>
      <c r="AE84" s="200"/>
      <c r="AF84" s="200"/>
      <c r="AG84" s="200"/>
      <c r="AH84" s="200"/>
      <c r="AI84" s="200"/>
      <c r="AJ84" s="200"/>
      <c r="AK84" s="200"/>
      <c r="AL84" s="200"/>
      <c r="AM84" s="200"/>
      <c r="AN84" s="200"/>
      <c r="AO84" s="200"/>
      <c r="AP84" s="200"/>
      <c r="AQ84" s="200"/>
      <c r="AR84" s="200"/>
      <c r="AS84" s="200"/>
      <c r="AT84" s="200"/>
      <c r="AU84" s="200"/>
      <c r="AV84" s="200"/>
      <c r="AW84" s="200"/>
      <c r="AX84" s="200"/>
      <c r="AY84" s="200"/>
      <c r="AZ84" s="200"/>
      <c r="BA84" s="200"/>
      <c r="BB84" s="200"/>
      <c r="BC84" s="200"/>
      <c r="BD84" s="200"/>
      <c r="BE84" s="200"/>
      <c r="BF84" s="200"/>
      <c r="BG84" s="200"/>
      <c r="BH84" s="200"/>
      <c r="BI84" s="200"/>
      <c r="BJ84" s="200"/>
      <c r="BK84" s="200"/>
      <c r="BL84" s="200"/>
      <c r="BM84" s="200"/>
      <c r="BN84" s="200"/>
      <c r="BO84" s="200"/>
      <c r="BP84" s="200"/>
      <c r="BQ84" s="200"/>
      <c r="BR84" s="200"/>
      <c r="BS84" s="200"/>
      <c r="BT84" s="200"/>
      <c r="BU84" s="200"/>
      <c r="BV84" s="200"/>
      <c r="BW84" s="200"/>
      <c r="BX84" s="200"/>
      <c r="BY84" s="200"/>
      <c r="BZ84" s="200"/>
      <c r="CA84" s="200"/>
      <c r="CB84" s="200"/>
      <c r="CC84" s="200"/>
      <c r="CD84" s="200"/>
      <c r="CE84" s="200"/>
      <c r="CF84" s="200"/>
      <c r="CG84" s="200"/>
      <c r="CH84" s="200"/>
      <c r="CI84" s="200"/>
      <c r="CJ84" s="200"/>
      <c r="CK84" s="200"/>
      <c r="CL84" s="200"/>
      <c r="CM84" s="200"/>
      <c r="CN84" s="200"/>
      <c r="CO84" s="200"/>
      <c r="CP84" s="200"/>
      <c r="CQ84" s="200"/>
      <c r="CR84" s="200"/>
      <c r="CS84" s="200"/>
      <c r="CT84" s="200"/>
      <c r="CU84" s="200"/>
      <c r="CV84" s="200"/>
      <c r="CW84" s="200"/>
      <c r="CX84" s="200"/>
      <c r="CY84" s="200"/>
      <c r="CZ84" s="200"/>
      <c r="DA84" s="200"/>
      <c r="DB84" s="200"/>
      <c r="DC84" s="200"/>
      <c r="DD84" s="200"/>
      <c r="DE84" s="200"/>
      <c r="DF84" s="200"/>
      <c r="DG84" s="200"/>
      <c r="DH84" s="200"/>
      <c r="DI84" s="200"/>
      <c r="DJ84" s="200"/>
      <c r="DK84" s="200"/>
      <c r="DL84" s="200"/>
      <c r="DM84" s="200"/>
      <c r="DN84" s="200"/>
      <c r="DO84" s="200"/>
      <c r="DP84" s="200"/>
      <c r="DQ84" s="200"/>
      <c r="DR84" s="200"/>
      <c r="DS84" s="200"/>
      <c r="DT84" s="200"/>
      <c r="DU84" s="200"/>
      <c r="DV84" s="200"/>
      <c r="DW84" s="200"/>
      <c r="DX84" s="200"/>
      <c r="DY84" s="200"/>
      <c r="DZ84" s="200"/>
      <c r="EA84" s="200"/>
      <c r="EB84" s="200"/>
      <c r="EC84" s="200"/>
      <c r="ED84" s="200"/>
      <c r="EE84" s="200"/>
      <c r="EF84" s="200"/>
      <c r="EG84" s="200"/>
      <c r="EH84" s="200"/>
      <c r="EI84" s="200"/>
      <c r="EJ84" s="200"/>
      <c r="EK84" s="200"/>
      <c r="EL84" s="200"/>
      <c r="EM84" s="200"/>
      <c r="EN84" s="200"/>
      <c r="EO84" s="200"/>
      <c r="EP84" s="200"/>
      <c r="EQ84" s="200"/>
      <c r="ER84" s="200"/>
      <c r="ES84" s="200"/>
      <c r="ET84" s="200"/>
      <c r="EU84" s="200"/>
      <c r="EV84" s="200"/>
      <c r="EW84" s="200"/>
      <c r="EX84" s="200"/>
      <c r="EY84" s="200"/>
      <c r="EZ84" s="200"/>
      <c r="FA84" s="200"/>
      <c r="FB84" s="200"/>
      <c r="FC84" s="200"/>
      <c r="FD84" s="200"/>
      <c r="FE84" s="200"/>
      <c r="FF84" s="200"/>
      <c r="FG84" s="200"/>
      <c r="FH84" s="200"/>
      <c r="FI84" s="200"/>
      <c r="FJ84" s="200"/>
      <c r="FK84" s="200"/>
      <c r="FL84" s="200"/>
      <c r="FM84" s="200"/>
      <c r="FN84" s="200"/>
      <c r="FO84" s="200"/>
      <c r="FP84" s="200"/>
      <c r="FQ84" s="200"/>
      <c r="FR84" s="200"/>
      <c r="FS84" s="200"/>
      <c r="FT84" s="200"/>
      <c r="FU84" s="200"/>
      <c r="FV84" s="200"/>
      <c r="FW84" s="200"/>
      <c r="FX84" s="200"/>
      <c r="FY84" s="200"/>
      <c r="FZ84" s="200"/>
      <c r="GA84" s="200"/>
      <c r="GB84" s="200"/>
      <c r="GC84" s="200"/>
      <c r="GD84" s="200"/>
      <c r="GE84" s="200"/>
      <c r="GF84" s="200"/>
      <c r="GG84" s="200"/>
      <c r="GH84" s="200"/>
      <c r="GI84" s="200"/>
      <c r="GJ84" s="200"/>
      <c r="GK84" s="200"/>
      <c r="GL84" s="200"/>
      <c r="GM84" s="200"/>
      <c r="GN84" s="200"/>
      <c r="GO84" s="200"/>
      <c r="GP84" s="200"/>
      <c r="GQ84" s="200"/>
      <c r="GR84" s="200"/>
      <c r="GS84" s="200"/>
      <c r="GT84" s="200"/>
      <c r="GU84" s="200"/>
      <c r="GV84" s="200"/>
      <c r="GW84" s="200"/>
      <c r="GX84" s="200"/>
      <c r="GY84" s="200"/>
      <c r="GZ84" s="200"/>
      <c r="HA84" s="200"/>
      <c r="HB84" s="200"/>
      <c r="HC84" s="200"/>
      <c r="HD84" s="200"/>
      <c r="HE84" s="200"/>
      <c r="HF84" s="200"/>
      <c r="HG84" s="200"/>
      <c r="HH84" s="200"/>
      <c r="HI84" s="200"/>
      <c r="HJ84" s="200"/>
      <c r="HK84" s="200"/>
      <c r="HL84" s="200"/>
      <c r="HM84" s="200"/>
      <c r="HN84" s="200"/>
      <c r="HO84" s="200"/>
      <c r="HP84" s="200"/>
      <c r="HQ84" s="200"/>
      <c r="HR84" s="200"/>
      <c r="HS84" s="200"/>
      <c r="HT84" s="200"/>
      <c r="HU84" s="106"/>
      <c r="HV84" s="106"/>
      <c r="HW84" s="106"/>
      <c r="HX84" s="106"/>
      <c r="HY84" s="106"/>
      <c r="HZ84" s="106"/>
      <c r="IA84" s="106"/>
      <c r="IB84" s="106"/>
      <c r="IC84" s="106"/>
      <c r="ID84" s="106"/>
      <c r="IE84" s="106"/>
      <c r="IF84" s="106"/>
      <c r="IG84" s="106"/>
      <c r="IH84" s="106"/>
      <c r="II84" s="106"/>
      <c r="IJ84" s="106"/>
      <c r="IK84" s="106"/>
      <c r="IL84" s="106"/>
      <c r="IM84" s="106"/>
      <c r="IN84" s="106"/>
    </row>
    <row r="85" s="98" customFormat="1" ht="45" customHeight="1" spans="1:19">
      <c r="A85" s="132" t="s">
        <v>305</v>
      </c>
      <c r="B85" s="160"/>
      <c r="C85" s="160"/>
      <c r="D85" s="160"/>
      <c r="E85" s="160"/>
      <c r="F85" s="160"/>
      <c r="G85" s="160"/>
      <c r="H85" s="160"/>
      <c r="I85" s="160"/>
      <c r="J85" s="160">
        <v>80</v>
      </c>
      <c r="K85" s="174">
        <f t="shared" si="5"/>
        <v>8354.84</v>
      </c>
      <c r="L85" s="175">
        <f>SUM(L86:L93)</f>
        <v>3411.66</v>
      </c>
      <c r="M85" s="175">
        <f>SUM(M86:M93)</f>
        <v>4477.18</v>
      </c>
      <c r="N85" s="176">
        <f>SUM(N86:N93)</f>
        <v>466</v>
      </c>
      <c r="O85" s="178"/>
      <c r="P85" s="178" t="s">
        <v>28</v>
      </c>
      <c r="Q85" s="178"/>
      <c r="R85" s="160" t="s">
        <v>19</v>
      </c>
      <c r="S85" s="160"/>
    </row>
    <row r="86" s="99" customFormat="1" ht="45" customHeight="1" spans="1:248">
      <c r="A86" s="138" t="s">
        <v>145</v>
      </c>
      <c r="B86" s="136" t="s">
        <v>21</v>
      </c>
      <c r="C86" s="136" t="s">
        <v>105</v>
      </c>
      <c r="D86" s="136">
        <f>E86+F86</f>
        <v>50</v>
      </c>
      <c r="E86" s="136">
        <v>33</v>
      </c>
      <c r="F86" s="136">
        <v>17</v>
      </c>
      <c r="G86" s="136"/>
      <c r="H86" s="136" t="s">
        <v>146</v>
      </c>
      <c r="I86" s="136"/>
      <c r="J86" s="136"/>
      <c r="K86" s="174">
        <f t="shared" si="5"/>
        <v>2347.1</v>
      </c>
      <c r="L86" s="179">
        <v>1905.9</v>
      </c>
      <c r="M86" s="180">
        <v>441.2</v>
      </c>
      <c r="N86" s="181"/>
      <c r="O86" s="182"/>
      <c r="P86" s="182"/>
      <c r="Q86" s="182"/>
      <c r="R86" s="130" t="s">
        <v>147</v>
      </c>
      <c r="S86" s="183"/>
      <c r="T86" s="200"/>
      <c r="U86" s="200"/>
      <c r="V86" s="200"/>
      <c r="W86" s="200"/>
      <c r="X86" s="200"/>
      <c r="Y86" s="200"/>
      <c r="Z86" s="200"/>
      <c r="AA86" s="200"/>
      <c r="AB86" s="200"/>
      <c r="AC86" s="200"/>
      <c r="AD86" s="200"/>
      <c r="AE86" s="200"/>
      <c r="AF86" s="200"/>
      <c r="AG86" s="200"/>
      <c r="AH86" s="200"/>
      <c r="AI86" s="200"/>
      <c r="AJ86" s="200"/>
      <c r="AK86" s="200"/>
      <c r="AL86" s="200"/>
      <c r="AM86" s="200"/>
      <c r="AN86" s="200"/>
      <c r="AO86" s="200"/>
      <c r="AP86" s="200"/>
      <c r="AQ86" s="200"/>
      <c r="AR86" s="200"/>
      <c r="AS86" s="200"/>
      <c r="AT86" s="200"/>
      <c r="AU86" s="200"/>
      <c r="AV86" s="200"/>
      <c r="AW86" s="200"/>
      <c r="AX86" s="200"/>
      <c r="AY86" s="200"/>
      <c r="AZ86" s="200"/>
      <c r="BA86" s="200"/>
      <c r="BB86" s="200"/>
      <c r="BC86" s="200"/>
      <c r="BD86" s="200"/>
      <c r="BE86" s="200"/>
      <c r="BF86" s="200"/>
      <c r="BG86" s="200"/>
      <c r="BH86" s="200"/>
      <c r="BI86" s="200"/>
      <c r="BJ86" s="200"/>
      <c r="BK86" s="200"/>
      <c r="BL86" s="200"/>
      <c r="BM86" s="200"/>
      <c r="BN86" s="200"/>
      <c r="BO86" s="200"/>
      <c r="BP86" s="200"/>
      <c r="BQ86" s="200"/>
      <c r="BR86" s="200"/>
      <c r="BS86" s="200"/>
      <c r="BT86" s="200"/>
      <c r="BU86" s="200"/>
      <c r="BV86" s="200"/>
      <c r="BW86" s="200"/>
      <c r="BX86" s="200"/>
      <c r="BY86" s="200"/>
      <c r="BZ86" s="200"/>
      <c r="CA86" s="200"/>
      <c r="CB86" s="200"/>
      <c r="CC86" s="200"/>
      <c r="CD86" s="200"/>
      <c r="CE86" s="200"/>
      <c r="CF86" s="200"/>
      <c r="CG86" s="200"/>
      <c r="CH86" s="200"/>
      <c r="CI86" s="200"/>
      <c r="CJ86" s="200"/>
      <c r="CK86" s="200"/>
      <c r="CL86" s="200"/>
      <c r="CM86" s="200"/>
      <c r="CN86" s="200"/>
      <c r="CO86" s="200"/>
      <c r="CP86" s="200"/>
      <c r="CQ86" s="200"/>
      <c r="CR86" s="200"/>
      <c r="CS86" s="200"/>
      <c r="CT86" s="200"/>
      <c r="CU86" s="200"/>
      <c r="CV86" s="200"/>
      <c r="CW86" s="200"/>
      <c r="CX86" s="200"/>
      <c r="CY86" s="200"/>
      <c r="CZ86" s="200"/>
      <c r="DA86" s="200"/>
      <c r="DB86" s="200"/>
      <c r="DC86" s="200"/>
      <c r="DD86" s="200"/>
      <c r="DE86" s="200"/>
      <c r="DF86" s="200"/>
      <c r="DG86" s="200"/>
      <c r="DH86" s="200"/>
      <c r="DI86" s="200"/>
      <c r="DJ86" s="200"/>
      <c r="DK86" s="200"/>
      <c r="DL86" s="200"/>
      <c r="DM86" s="200"/>
      <c r="DN86" s="200"/>
      <c r="DO86" s="200"/>
      <c r="DP86" s="200"/>
      <c r="DQ86" s="200"/>
      <c r="DR86" s="200"/>
      <c r="DS86" s="200"/>
      <c r="DT86" s="200"/>
      <c r="DU86" s="200"/>
      <c r="DV86" s="200"/>
      <c r="DW86" s="200"/>
      <c r="DX86" s="200"/>
      <c r="DY86" s="200"/>
      <c r="DZ86" s="200"/>
      <c r="EA86" s="200"/>
      <c r="EB86" s="200"/>
      <c r="EC86" s="200"/>
      <c r="ED86" s="200"/>
      <c r="EE86" s="200"/>
      <c r="EF86" s="200"/>
      <c r="EG86" s="200"/>
      <c r="EH86" s="200"/>
      <c r="EI86" s="200"/>
      <c r="EJ86" s="200"/>
      <c r="EK86" s="200"/>
      <c r="EL86" s="200"/>
      <c r="EM86" s="200"/>
      <c r="EN86" s="200"/>
      <c r="EO86" s="200"/>
      <c r="EP86" s="200"/>
      <c r="EQ86" s="200"/>
      <c r="ER86" s="200"/>
      <c r="ES86" s="200"/>
      <c r="ET86" s="200"/>
      <c r="EU86" s="200"/>
      <c r="EV86" s="200"/>
      <c r="EW86" s="200"/>
      <c r="EX86" s="200"/>
      <c r="EY86" s="200"/>
      <c r="EZ86" s="200"/>
      <c r="FA86" s="200"/>
      <c r="FB86" s="200"/>
      <c r="FC86" s="200"/>
      <c r="FD86" s="200"/>
      <c r="FE86" s="200"/>
      <c r="FF86" s="200"/>
      <c r="FG86" s="200"/>
      <c r="FH86" s="200"/>
      <c r="FI86" s="200"/>
      <c r="FJ86" s="200"/>
      <c r="FK86" s="200"/>
      <c r="FL86" s="200"/>
      <c r="FM86" s="200"/>
      <c r="FN86" s="200"/>
      <c r="FO86" s="200"/>
      <c r="FP86" s="200"/>
      <c r="FQ86" s="200"/>
      <c r="FR86" s="200"/>
      <c r="FS86" s="200"/>
      <c r="FT86" s="200"/>
      <c r="FU86" s="200"/>
      <c r="FV86" s="200"/>
      <c r="FW86" s="200"/>
      <c r="FX86" s="200"/>
      <c r="FY86" s="200"/>
      <c r="FZ86" s="200"/>
      <c r="GA86" s="200"/>
      <c r="GB86" s="200"/>
      <c r="GC86" s="200"/>
      <c r="GD86" s="200"/>
      <c r="GE86" s="200"/>
      <c r="GF86" s="200"/>
      <c r="GG86" s="200"/>
      <c r="GH86" s="200"/>
      <c r="GI86" s="200"/>
      <c r="GJ86" s="200"/>
      <c r="GK86" s="200"/>
      <c r="GL86" s="200"/>
      <c r="GM86" s="200"/>
      <c r="GN86" s="200"/>
      <c r="GO86" s="200"/>
      <c r="GP86" s="200"/>
      <c r="GQ86" s="200"/>
      <c r="GR86" s="200"/>
      <c r="GS86" s="200"/>
      <c r="GT86" s="200"/>
      <c r="GU86" s="200"/>
      <c r="GV86" s="200"/>
      <c r="GW86" s="200"/>
      <c r="GX86" s="200"/>
      <c r="GY86" s="200"/>
      <c r="GZ86" s="200"/>
      <c r="HA86" s="200"/>
      <c r="HB86" s="200"/>
      <c r="HC86" s="200"/>
      <c r="HD86" s="200"/>
      <c r="HE86" s="200"/>
      <c r="HF86" s="200"/>
      <c r="HG86" s="200"/>
      <c r="HH86" s="200"/>
      <c r="HI86" s="200"/>
      <c r="HJ86" s="200"/>
      <c r="HK86" s="200"/>
      <c r="HL86" s="200"/>
      <c r="HM86" s="200"/>
      <c r="HN86" s="200"/>
      <c r="HO86" s="200"/>
      <c r="HP86" s="200"/>
      <c r="HQ86" s="200"/>
      <c r="HR86" s="200"/>
      <c r="HS86" s="200"/>
      <c r="HT86" s="200"/>
      <c r="HU86" s="106"/>
      <c r="HV86" s="106"/>
      <c r="HW86" s="106"/>
      <c r="HX86" s="106"/>
      <c r="HY86" s="106"/>
      <c r="HZ86" s="106"/>
      <c r="IA86" s="106"/>
      <c r="IB86" s="106"/>
      <c r="IC86" s="106"/>
      <c r="ID86" s="106"/>
      <c r="IE86" s="106"/>
      <c r="IF86" s="106"/>
      <c r="IG86" s="106"/>
      <c r="IH86" s="106"/>
      <c r="II86" s="106"/>
      <c r="IJ86" s="106"/>
      <c r="IK86" s="106"/>
      <c r="IL86" s="106"/>
      <c r="IM86" s="106"/>
      <c r="IN86" s="106"/>
    </row>
    <row r="87" s="97" customFormat="1" ht="45" customHeight="1" spans="1:248">
      <c r="A87" s="138" t="s">
        <v>148</v>
      </c>
      <c r="B87" s="136" t="s">
        <v>36</v>
      </c>
      <c r="C87" s="136" t="s">
        <v>105</v>
      </c>
      <c r="D87" s="136">
        <f>E87+F87</f>
        <v>7</v>
      </c>
      <c r="E87" s="136">
        <v>3</v>
      </c>
      <c r="F87" s="136">
        <v>4</v>
      </c>
      <c r="G87" s="136"/>
      <c r="H87" s="136" t="s">
        <v>149</v>
      </c>
      <c r="I87" s="136"/>
      <c r="J87" s="136"/>
      <c r="K87" s="174">
        <f t="shared" si="5"/>
        <v>2828.66</v>
      </c>
      <c r="L87" s="179">
        <v>904.76</v>
      </c>
      <c r="M87" s="180">
        <v>1923.9</v>
      </c>
      <c r="N87" s="181"/>
      <c r="O87" s="182" t="s">
        <v>28</v>
      </c>
      <c r="P87" s="182"/>
      <c r="Q87" s="182"/>
      <c r="R87" s="130" t="s">
        <v>147</v>
      </c>
      <c r="S87" s="226"/>
      <c r="T87" s="197"/>
      <c r="U87" s="197"/>
      <c r="V87" s="197"/>
      <c r="W87" s="197"/>
      <c r="X87" s="197"/>
      <c r="Y87" s="197"/>
      <c r="Z87" s="197"/>
      <c r="AA87" s="197"/>
      <c r="AB87" s="197"/>
      <c r="AC87" s="197"/>
      <c r="AD87" s="197"/>
      <c r="AE87" s="197"/>
      <c r="AF87" s="197"/>
      <c r="AG87" s="197"/>
      <c r="AH87" s="197"/>
      <c r="AI87" s="197"/>
      <c r="AJ87" s="197"/>
      <c r="AK87" s="197"/>
      <c r="AL87" s="197"/>
      <c r="AM87" s="197"/>
      <c r="AN87" s="197"/>
      <c r="AO87" s="197"/>
      <c r="AP87" s="197"/>
      <c r="AQ87" s="197"/>
      <c r="AR87" s="197"/>
      <c r="AS87" s="197"/>
      <c r="AT87" s="197"/>
      <c r="AU87" s="197"/>
      <c r="AV87" s="197"/>
      <c r="AW87" s="197"/>
      <c r="AX87" s="197"/>
      <c r="AY87" s="197"/>
      <c r="AZ87" s="197"/>
      <c r="BA87" s="197"/>
      <c r="BB87" s="197"/>
      <c r="BC87" s="197"/>
      <c r="BD87" s="197"/>
      <c r="BE87" s="197"/>
      <c r="BF87" s="197"/>
      <c r="BG87" s="197"/>
      <c r="BH87" s="197"/>
      <c r="BI87" s="197"/>
      <c r="BJ87" s="197"/>
      <c r="BK87" s="197"/>
      <c r="BL87" s="197"/>
      <c r="BM87" s="197"/>
      <c r="BN87" s="197"/>
      <c r="BO87" s="197"/>
      <c r="BP87" s="197"/>
      <c r="BQ87" s="197"/>
      <c r="BR87" s="197"/>
      <c r="BS87" s="197"/>
      <c r="BT87" s="197"/>
      <c r="BU87" s="197"/>
      <c r="BV87" s="197"/>
      <c r="BW87" s="197"/>
      <c r="BX87" s="197"/>
      <c r="BY87" s="197"/>
      <c r="BZ87" s="197"/>
      <c r="CA87" s="197"/>
      <c r="CB87" s="197"/>
      <c r="CC87" s="197"/>
      <c r="CD87" s="197"/>
      <c r="CE87" s="197"/>
      <c r="CF87" s="197"/>
      <c r="CG87" s="197"/>
      <c r="CH87" s="197"/>
      <c r="CI87" s="197"/>
      <c r="CJ87" s="197"/>
      <c r="CK87" s="197"/>
      <c r="CL87" s="197"/>
      <c r="CM87" s="197"/>
      <c r="CN87" s="197"/>
      <c r="CO87" s="197"/>
      <c r="CP87" s="197"/>
      <c r="CQ87" s="197"/>
      <c r="CR87" s="197"/>
      <c r="CS87" s="197"/>
      <c r="CT87" s="197"/>
      <c r="CU87" s="197"/>
      <c r="CV87" s="197"/>
      <c r="CW87" s="197"/>
      <c r="CX87" s="197"/>
      <c r="CY87" s="197"/>
      <c r="CZ87" s="197"/>
      <c r="DA87" s="197"/>
      <c r="DB87" s="197"/>
      <c r="DC87" s="197"/>
      <c r="DD87" s="197"/>
      <c r="DE87" s="197"/>
      <c r="DF87" s="197"/>
      <c r="DG87" s="197"/>
      <c r="DH87" s="197"/>
      <c r="DI87" s="197"/>
      <c r="DJ87" s="197"/>
      <c r="DK87" s="197"/>
      <c r="DL87" s="197"/>
      <c r="DM87" s="197"/>
      <c r="DN87" s="197"/>
      <c r="DO87" s="197"/>
      <c r="DP87" s="197"/>
      <c r="DQ87" s="197"/>
      <c r="DR87" s="197"/>
      <c r="DS87" s="197"/>
      <c r="DT87" s="197"/>
      <c r="DU87" s="197"/>
      <c r="DV87" s="197"/>
      <c r="DW87" s="197"/>
      <c r="DX87" s="197"/>
      <c r="DY87" s="197"/>
      <c r="DZ87" s="197"/>
      <c r="EA87" s="197"/>
      <c r="EB87" s="197"/>
      <c r="EC87" s="197"/>
      <c r="ED87" s="197"/>
      <c r="EE87" s="197"/>
      <c r="EF87" s="197"/>
      <c r="EG87" s="197"/>
      <c r="EH87" s="197"/>
      <c r="EI87" s="197"/>
      <c r="EJ87" s="197"/>
      <c r="EK87" s="197"/>
      <c r="EL87" s="197"/>
      <c r="EM87" s="197"/>
      <c r="EN87" s="197"/>
      <c r="EO87" s="197"/>
      <c r="EP87" s="197"/>
      <c r="EQ87" s="197"/>
      <c r="ER87" s="197"/>
      <c r="ES87" s="197"/>
      <c r="ET87" s="197"/>
      <c r="EU87" s="197"/>
      <c r="EV87" s="197"/>
      <c r="EW87" s="197"/>
      <c r="EX87" s="197"/>
      <c r="EY87" s="197"/>
      <c r="EZ87" s="197"/>
      <c r="FA87" s="197"/>
      <c r="FB87" s="197"/>
      <c r="FC87" s="197"/>
      <c r="FD87" s="197"/>
      <c r="FE87" s="197"/>
      <c r="FF87" s="197"/>
      <c r="FG87" s="197"/>
      <c r="FH87" s="197"/>
      <c r="FI87" s="197"/>
      <c r="FJ87" s="197"/>
      <c r="FK87" s="197"/>
      <c r="FL87" s="197"/>
      <c r="FM87" s="197"/>
      <c r="FN87" s="197"/>
      <c r="FO87" s="197"/>
      <c r="FP87" s="197"/>
      <c r="FQ87" s="197"/>
      <c r="FR87" s="197"/>
      <c r="FS87" s="197"/>
      <c r="FT87" s="197"/>
      <c r="FU87" s="197"/>
      <c r="FV87" s="197"/>
      <c r="FW87" s="197"/>
      <c r="FX87" s="197"/>
      <c r="FY87" s="197"/>
      <c r="FZ87" s="197"/>
      <c r="GA87" s="197"/>
      <c r="GB87" s="197"/>
      <c r="GC87" s="197"/>
      <c r="GD87" s="197"/>
      <c r="GE87" s="197"/>
      <c r="GF87" s="197"/>
      <c r="GG87" s="197"/>
      <c r="GH87" s="197"/>
      <c r="GI87" s="197"/>
      <c r="GJ87" s="197"/>
      <c r="GK87" s="197"/>
      <c r="GL87" s="197"/>
      <c r="GM87" s="197"/>
      <c r="GN87" s="197"/>
      <c r="GO87" s="197"/>
      <c r="GP87" s="197"/>
      <c r="GQ87" s="197"/>
      <c r="GR87" s="197"/>
      <c r="GS87" s="197"/>
      <c r="GT87" s="197"/>
      <c r="GU87" s="197"/>
      <c r="GV87" s="197"/>
      <c r="GW87" s="197"/>
      <c r="GX87" s="197"/>
      <c r="GY87" s="197"/>
      <c r="GZ87" s="197"/>
      <c r="HA87" s="197"/>
      <c r="HB87" s="197"/>
      <c r="HC87" s="197"/>
      <c r="HD87" s="197"/>
      <c r="HE87" s="197"/>
      <c r="HF87" s="197"/>
      <c r="HG87" s="197"/>
      <c r="HH87" s="197"/>
      <c r="HI87" s="197"/>
      <c r="HJ87" s="197"/>
      <c r="HK87" s="197"/>
      <c r="HL87" s="197"/>
      <c r="HM87" s="197"/>
      <c r="HN87" s="197"/>
      <c r="HO87" s="197"/>
      <c r="HP87" s="197"/>
      <c r="HQ87" s="197"/>
      <c r="HR87" s="197"/>
      <c r="HS87" s="197"/>
      <c r="HT87" s="197"/>
      <c r="HU87" s="106"/>
      <c r="HV87" s="106"/>
      <c r="HW87" s="106"/>
      <c r="HX87" s="106"/>
      <c r="HY87" s="106"/>
      <c r="HZ87" s="106"/>
      <c r="IA87" s="106"/>
      <c r="IB87" s="106"/>
      <c r="IC87" s="106"/>
      <c r="ID87" s="106"/>
      <c r="IE87" s="106"/>
      <c r="IF87" s="106"/>
      <c r="IG87" s="106"/>
      <c r="IH87" s="106"/>
      <c r="II87" s="106"/>
      <c r="IJ87" s="106"/>
      <c r="IK87" s="106"/>
      <c r="IL87" s="106"/>
      <c r="IM87" s="106"/>
      <c r="IN87" s="106"/>
    </row>
    <row r="88" s="97" customFormat="1" ht="45" customHeight="1" spans="1:248">
      <c r="A88" s="138" t="s">
        <v>150</v>
      </c>
      <c r="B88" s="136" t="s">
        <v>21</v>
      </c>
      <c r="C88" s="136" t="s">
        <v>105</v>
      </c>
      <c r="D88" s="136">
        <v>1</v>
      </c>
      <c r="E88" s="136">
        <v>1</v>
      </c>
      <c r="F88" s="136">
        <v>1</v>
      </c>
      <c r="G88" s="136"/>
      <c r="H88" s="136"/>
      <c r="I88" s="136">
        <v>2814</v>
      </c>
      <c r="J88" s="136">
        <v>12332</v>
      </c>
      <c r="K88" s="174">
        <f t="shared" si="5"/>
        <v>390</v>
      </c>
      <c r="L88" s="179">
        <v>160</v>
      </c>
      <c r="M88" s="180">
        <v>230</v>
      </c>
      <c r="N88" s="181"/>
      <c r="O88" s="182" t="s">
        <v>28</v>
      </c>
      <c r="P88" s="182"/>
      <c r="Q88" s="182"/>
      <c r="R88" s="130" t="s">
        <v>147</v>
      </c>
      <c r="S88" s="226"/>
      <c r="T88" s="197"/>
      <c r="U88" s="197"/>
      <c r="V88" s="197"/>
      <c r="W88" s="197"/>
      <c r="X88" s="197"/>
      <c r="Y88" s="197"/>
      <c r="Z88" s="197"/>
      <c r="AA88" s="197"/>
      <c r="AB88" s="197"/>
      <c r="AC88" s="197"/>
      <c r="AD88" s="197"/>
      <c r="AE88" s="197"/>
      <c r="AF88" s="197"/>
      <c r="AG88" s="197"/>
      <c r="AH88" s="197"/>
      <c r="AI88" s="197"/>
      <c r="AJ88" s="197"/>
      <c r="AK88" s="197"/>
      <c r="AL88" s="197"/>
      <c r="AM88" s="197"/>
      <c r="AN88" s="197"/>
      <c r="AO88" s="197"/>
      <c r="AP88" s="197"/>
      <c r="AQ88" s="197"/>
      <c r="AR88" s="197"/>
      <c r="AS88" s="197"/>
      <c r="AT88" s="197"/>
      <c r="AU88" s="197"/>
      <c r="AV88" s="197"/>
      <c r="AW88" s="197"/>
      <c r="AX88" s="197"/>
      <c r="AY88" s="197"/>
      <c r="AZ88" s="197"/>
      <c r="BA88" s="197"/>
      <c r="BB88" s="197"/>
      <c r="BC88" s="197"/>
      <c r="BD88" s="197"/>
      <c r="BE88" s="197"/>
      <c r="BF88" s="197"/>
      <c r="BG88" s="197"/>
      <c r="BH88" s="197"/>
      <c r="BI88" s="197"/>
      <c r="BJ88" s="197"/>
      <c r="BK88" s="197"/>
      <c r="BL88" s="197"/>
      <c r="BM88" s="197"/>
      <c r="BN88" s="197"/>
      <c r="BO88" s="197"/>
      <c r="BP88" s="197"/>
      <c r="BQ88" s="197"/>
      <c r="BR88" s="197"/>
      <c r="BS88" s="197"/>
      <c r="BT88" s="197"/>
      <c r="BU88" s="197"/>
      <c r="BV88" s="197"/>
      <c r="BW88" s="197"/>
      <c r="BX88" s="197"/>
      <c r="BY88" s="197"/>
      <c r="BZ88" s="197"/>
      <c r="CA88" s="197"/>
      <c r="CB88" s="197"/>
      <c r="CC88" s="197"/>
      <c r="CD88" s="197"/>
      <c r="CE88" s="197"/>
      <c r="CF88" s="197"/>
      <c r="CG88" s="197"/>
      <c r="CH88" s="197"/>
      <c r="CI88" s="197"/>
      <c r="CJ88" s="197"/>
      <c r="CK88" s="197"/>
      <c r="CL88" s="197"/>
      <c r="CM88" s="197"/>
      <c r="CN88" s="197"/>
      <c r="CO88" s="197"/>
      <c r="CP88" s="197"/>
      <c r="CQ88" s="197"/>
      <c r="CR88" s="197"/>
      <c r="CS88" s="197"/>
      <c r="CT88" s="197"/>
      <c r="CU88" s="197"/>
      <c r="CV88" s="197"/>
      <c r="CW88" s="197"/>
      <c r="CX88" s="197"/>
      <c r="CY88" s="197"/>
      <c r="CZ88" s="197"/>
      <c r="DA88" s="197"/>
      <c r="DB88" s="197"/>
      <c r="DC88" s="197"/>
      <c r="DD88" s="197"/>
      <c r="DE88" s="197"/>
      <c r="DF88" s="197"/>
      <c r="DG88" s="197"/>
      <c r="DH88" s="197"/>
      <c r="DI88" s="197"/>
      <c r="DJ88" s="197"/>
      <c r="DK88" s="197"/>
      <c r="DL88" s="197"/>
      <c r="DM88" s="197"/>
      <c r="DN88" s="197"/>
      <c r="DO88" s="197"/>
      <c r="DP88" s="197"/>
      <c r="DQ88" s="197"/>
      <c r="DR88" s="197"/>
      <c r="DS88" s="197"/>
      <c r="DT88" s="197"/>
      <c r="DU88" s="197"/>
      <c r="DV88" s="197"/>
      <c r="DW88" s="197"/>
      <c r="DX88" s="197"/>
      <c r="DY88" s="197"/>
      <c r="DZ88" s="197"/>
      <c r="EA88" s="197"/>
      <c r="EB88" s="197"/>
      <c r="EC88" s="197"/>
      <c r="ED88" s="197"/>
      <c r="EE88" s="197"/>
      <c r="EF88" s="197"/>
      <c r="EG88" s="197"/>
      <c r="EH88" s="197"/>
      <c r="EI88" s="197"/>
      <c r="EJ88" s="197"/>
      <c r="EK88" s="197"/>
      <c r="EL88" s="197"/>
      <c r="EM88" s="197"/>
      <c r="EN88" s="197"/>
      <c r="EO88" s="197"/>
      <c r="EP88" s="197"/>
      <c r="EQ88" s="197"/>
      <c r="ER88" s="197"/>
      <c r="ES88" s="197"/>
      <c r="ET88" s="197"/>
      <c r="EU88" s="197"/>
      <c r="EV88" s="197"/>
      <c r="EW88" s="197"/>
      <c r="EX88" s="197"/>
      <c r="EY88" s="197"/>
      <c r="EZ88" s="197"/>
      <c r="FA88" s="197"/>
      <c r="FB88" s="197"/>
      <c r="FC88" s="197"/>
      <c r="FD88" s="197"/>
      <c r="FE88" s="197"/>
      <c r="FF88" s="197"/>
      <c r="FG88" s="197"/>
      <c r="FH88" s="197"/>
      <c r="FI88" s="197"/>
      <c r="FJ88" s="197"/>
      <c r="FK88" s="197"/>
      <c r="FL88" s="197"/>
      <c r="FM88" s="197"/>
      <c r="FN88" s="197"/>
      <c r="FO88" s="197"/>
      <c r="FP88" s="197"/>
      <c r="FQ88" s="197"/>
      <c r="FR88" s="197"/>
      <c r="FS88" s="197"/>
      <c r="FT88" s="197"/>
      <c r="FU88" s="197"/>
      <c r="FV88" s="197"/>
      <c r="FW88" s="197"/>
      <c r="FX88" s="197"/>
      <c r="FY88" s="197"/>
      <c r="FZ88" s="197"/>
      <c r="GA88" s="197"/>
      <c r="GB88" s="197"/>
      <c r="GC88" s="197"/>
      <c r="GD88" s="197"/>
      <c r="GE88" s="197"/>
      <c r="GF88" s="197"/>
      <c r="GG88" s="197"/>
      <c r="GH88" s="197"/>
      <c r="GI88" s="197"/>
      <c r="GJ88" s="197"/>
      <c r="GK88" s="197"/>
      <c r="GL88" s="197"/>
      <c r="GM88" s="197"/>
      <c r="GN88" s="197"/>
      <c r="GO88" s="197"/>
      <c r="GP88" s="197"/>
      <c r="GQ88" s="197"/>
      <c r="GR88" s="197"/>
      <c r="GS88" s="197"/>
      <c r="GT88" s="197"/>
      <c r="GU88" s="197"/>
      <c r="GV88" s="197"/>
      <c r="GW88" s="197"/>
      <c r="GX88" s="197"/>
      <c r="GY88" s="197"/>
      <c r="GZ88" s="197"/>
      <c r="HA88" s="197"/>
      <c r="HB88" s="197"/>
      <c r="HC88" s="197"/>
      <c r="HD88" s="197"/>
      <c r="HE88" s="197"/>
      <c r="HF88" s="197"/>
      <c r="HG88" s="197"/>
      <c r="HH88" s="197"/>
      <c r="HI88" s="197"/>
      <c r="HJ88" s="197"/>
      <c r="HK88" s="197"/>
      <c r="HL88" s="197"/>
      <c r="HM88" s="197"/>
      <c r="HN88" s="197"/>
      <c r="HO88" s="197"/>
      <c r="HP88" s="197"/>
      <c r="HQ88" s="197"/>
      <c r="HR88" s="197"/>
      <c r="HS88" s="197"/>
      <c r="HT88" s="197"/>
      <c r="HU88" s="106"/>
      <c r="HV88" s="106"/>
      <c r="HW88" s="106"/>
      <c r="HX88" s="106"/>
      <c r="HY88" s="106"/>
      <c r="HZ88" s="106"/>
      <c r="IA88" s="106"/>
      <c r="IB88" s="106"/>
      <c r="IC88" s="106"/>
      <c r="ID88" s="106"/>
      <c r="IE88" s="106"/>
      <c r="IF88" s="106"/>
      <c r="IG88" s="106"/>
      <c r="IH88" s="106"/>
      <c r="II88" s="106"/>
      <c r="IJ88" s="106"/>
      <c r="IK88" s="106"/>
      <c r="IL88" s="106"/>
      <c r="IM88" s="106"/>
      <c r="IN88" s="106"/>
    </row>
    <row r="89" s="99" customFormat="1" ht="45" customHeight="1" spans="1:248">
      <c r="A89" s="138" t="s">
        <v>152</v>
      </c>
      <c r="B89" s="136" t="s">
        <v>21</v>
      </c>
      <c r="C89" s="136" t="s">
        <v>105</v>
      </c>
      <c r="D89" s="136"/>
      <c r="E89" s="136"/>
      <c r="F89" s="136"/>
      <c r="G89" s="136"/>
      <c r="H89" s="136"/>
      <c r="I89" s="136"/>
      <c r="J89" s="136"/>
      <c r="K89" s="174">
        <f t="shared" si="5"/>
        <v>0</v>
      </c>
      <c r="L89" s="214"/>
      <c r="M89" s="215"/>
      <c r="N89" s="181"/>
      <c r="O89" s="182" t="s">
        <v>28</v>
      </c>
      <c r="P89" s="182"/>
      <c r="Q89" s="182"/>
      <c r="R89" s="130" t="s">
        <v>147</v>
      </c>
      <c r="S89" s="183"/>
      <c r="T89" s="200"/>
      <c r="U89" s="200"/>
      <c r="V89" s="200"/>
      <c r="W89" s="200"/>
      <c r="X89" s="200"/>
      <c r="Y89" s="200"/>
      <c r="Z89" s="200"/>
      <c r="AA89" s="200"/>
      <c r="AB89" s="200"/>
      <c r="AC89" s="200"/>
      <c r="AD89" s="200"/>
      <c r="AE89" s="200"/>
      <c r="AF89" s="200"/>
      <c r="AG89" s="200"/>
      <c r="AH89" s="200"/>
      <c r="AI89" s="200"/>
      <c r="AJ89" s="200"/>
      <c r="AK89" s="200"/>
      <c r="AL89" s="200"/>
      <c r="AM89" s="200"/>
      <c r="AN89" s="200"/>
      <c r="AO89" s="200"/>
      <c r="AP89" s="200"/>
      <c r="AQ89" s="200"/>
      <c r="AR89" s="200"/>
      <c r="AS89" s="200"/>
      <c r="AT89" s="200"/>
      <c r="AU89" s="200"/>
      <c r="AV89" s="200"/>
      <c r="AW89" s="200"/>
      <c r="AX89" s="200"/>
      <c r="AY89" s="200"/>
      <c r="AZ89" s="200"/>
      <c r="BA89" s="200"/>
      <c r="BB89" s="200"/>
      <c r="BC89" s="200"/>
      <c r="BD89" s="200"/>
      <c r="BE89" s="200"/>
      <c r="BF89" s="200"/>
      <c r="BG89" s="200"/>
      <c r="BH89" s="200"/>
      <c r="BI89" s="200"/>
      <c r="BJ89" s="200"/>
      <c r="BK89" s="200"/>
      <c r="BL89" s="200"/>
      <c r="BM89" s="200"/>
      <c r="BN89" s="200"/>
      <c r="BO89" s="200"/>
      <c r="BP89" s="200"/>
      <c r="BQ89" s="200"/>
      <c r="BR89" s="200"/>
      <c r="BS89" s="200"/>
      <c r="BT89" s="200"/>
      <c r="BU89" s="200"/>
      <c r="BV89" s="200"/>
      <c r="BW89" s="200"/>
      <c r="BX89" s="200"/>
      <c r="BY89" s="200"/>
      <c r="BZ89" s="200"/>
      <c r="CA89" s="200"/>
      <c r="CB89" s="200"/>
      <c r="CC89" s="200"/>
      <c r="CD89" s="200"/>
      <c r="CE89" s="200"/>
      <c r="CF89" s="200"/>
      <c r="CG89" s="200"/>
      <c r="CH89" s="200"/>
      <c r="CI89" s="200"/>
      <c r="CJ89" s="200"/>
      <c r="CK89" s="200"/>
      <c r="CL89" s="200"/>
      <c r="CM89" s="200"/>
      <c r="CN89" s="200"/>
      <c r="CO89" s="200"/>
      <c r="CP89" s="200"/>
      <c r="CQ89" s="200"/>
      <c r="CR89" s="200"/>
      <c r="CS89" s="200"/>
      <c r="CT89" s="200"/>
      <c r="CU89" s="200"/>
      <c r="CV89" s="200"/>
      <c r="CW89" s="200"/>
      <c r="CX89" s="200"/>
      <c r="CY89" s="200"/>
      <c r="CZ89" s="200"/>
      <c r="DA89" s="200"/>
      <c r="DB89" s="200"/>
      <c r="DC89" s="200"/>
      <c r="DD89" s="200"/>
      <c r="DE89" s="200"/>
      <c r="DF89" s="200"/>
      <c r="DG89" s="200"/>
      <c r="DH89" s="200"/>
      <c r="DI89" s="200"/>
      <c r="DJ89" s="200"/>
      <c r="DK89" s="200"/>
      <c r="DL89" s="200"/>
      <c r="DM89" s="200"/>
      <c r="DN89" s="200"/>
      <c r="DO89" s="200"/>
      <c r="DP89" s="200"/>
      <c r="DQ89" s="200"/>
      <c r="DR89" s="200"/>
      <c r="DS89" s="200"/>
      <c r="DT89" s="200"/>
      <c r="DU89" s="200"/>
      <c r="DV89" s="200"/>
      <c r="DW89" s="200"/>
      <c r="DX89" s="200"/>
      <c r="DY89" s="200"/>
      <c r="DZ89" s="200"/>
      <c r="EA89" s="200"/>
      <c r="EB89" s="200"/>
      <c r="EC89" s="200"/>
      <c r="ED89" s="200"/>
      <c r="EE89" s="200"/>
      <c r="EF89" s="200"/>
      <c r="EG89" s="200"/>
      <c r="EH89" s="200"/>
      <c r="EI89" s="200"/>
      <c r="EJ89" s="200"/>
      <c r="EK89" s="200"/>
      <c r="EL89" s="200"/>
      <c r="EM89" s="200"/>
      <c r="EN89" s="200"/>
      <c r="EO89" s="200"/>
      <c r="EP89" s="200"/>
      <c r="EQ89" s="200"/>
      <c r="ER89" s="200"/>
      <c r="ES89" s="200"/>
      <c r="ET89" s="200"/>
      <c r="EU89" s="200"/>
      <c r="EV89" s="200"/>
      <c r="EW89" s="200"/>
      <c r="EX89" s="200"/>
      <c r="EY89" s="200"/>
      <c r="EZ89" s="200"/>
      <c r="FA89" s="200"/>
      <c r="FB89" s="200"/>
      <c r="FC89" s="200"/>
      <c r="FD89" s="200"/>
      <c r="FE89" s="200"/>
      <c r="FF89" s="200"/>
      <c r="FG89" s="200"/>
      <c r="FH89" s="200"/>
      <c r="FI89" s="200"/>
      <c r="FJ89" s="200"/>
      <c r="FK89" s="200"/>
      <c r="FL89" s="200"/>
      <c r="FM89" s="200"/>
      <c r="FN89" s="200"/>
      <c r="FO89" s="200"/>
      <c r="FP89" s="200"/>
      <c r="FQ89" s="200"/>
      <c r="FR89" s="200"/>
      <c r="FS89" s="200"/>
      <c r="FT89" s="200"/>
      <c r="FU89" s="200"/>
      <c r="FV89" s="200"/>
      <c r="FW89" s="200"/>
      <c r="FX89" s="200"/>
      <c r="FY89" s="200"/>
      <c r="FZ89" s="200"/>
      <c r="GA89" s="200"/>
      <c r="GB89" s="200"/>
      <c r="GC89" s="200"/>
      <c r="GD89" s="200"/>
      <c r="GE89" s="200"/>
      <c r="GF89" s="200"/>
      <c r="GG89" s="200"/>
      <c r="GH89" s="200"/>
      <c r="GI89" s="200"/>
      <c r="GJ89" s="200"/>
      <c r="GK89" s="200"/>
      <c r="GL89" s="200"/>
      <c r="GM89" s="200"/>
      <c r="GN89" s="200"/>
      <c r="GO89" s="200"/>
      <c r="GP89" s="200"/>
      <c r="GQ89" s="200"/>
      <c r="GR89" s="200"/>
      <c r="GS89" s="200"/>
      <c r="GT89" s="200"/>
      <c r="GU89" s="200"/>
      <c r="GV89" s="200"/>
      <c r="GW89" s="200"/>
      <c r="GX89" s="200"/>
      <c r="GY89" s="200"/>
      <c r="GZ89" s="200"/>
      <c r="HA89" s="200"/>
      <c r="HB89" s="200"/>
      <c r="HC89" s="200"/>
      <c r="HD89" s="200"/>
      <c r="HE89" s="200"/>
      <c r="HF89" s="200"/>
      <c r="HG89" s="200"/>
      <c r="HH89" s="200"/>
      <c r="HI89" s="200"/>
      <c r="HJ89" s="200"/>
      <c r="HK89" s="200"/>
      <c r="HL89" s="200"/>
      <c r="HM89" s="200"/>
      <c r="HN89" s="200"/>
      <c r="HO89" s="200"/>
      <c r="HP89" s="200"/>
      <c r="HQ89" s="200"/>
      <c r="HR89" s="200"/>
      <c r="HS89" s="200"/>
      <c r="HT89" s="200"/>
      <c r="HU89" s="106"/>
      <c r="HV89" s="106"/>
      <c r="HW89" s="106"/>
      <c r="HX89" s="106"/>
      <c r="HY89" s="106"/>
      <c r="HZ89" s="106"/>
      <c r="IA89" s="106"/>
      <c r="IB89" s="106"/>
      <c r="IC89" s="106"/>
      <c r="ID89" s="106"/>
      <c r="IE89" s="106"/>
      <c r="IF89" s="106"/>
      <c r="IG89" s="106"/>
      <c r="IH89" s="106"/>
      <c r="II89" s="106"/>
      <c r="IJ89" s="106"/>
      <c r="IK89" s="106"/>
      <c r="IL89" s="106"/>
      <c r="IM89" s="106"/>
      <c r="IN89" s="106"/>
    </row>
    <row r="90" s="99" customFormat="1" ht="45" customHeight="1" spans="1:248">
      <c r="A90" s="138" t="s">
        <v>153</v>
      </c>
      <c r="B90" s="136" t="s">
        <v>21</v>
      </c>
      <c r="C90" s="136" t="s">
        <v>105</v>
      </c>
      <c r="D90" s="136"/>
      <c r="E90" s="136"/>
      <c r="F90" s="136">
        <v>1</v>
      </c>
      <c r="G90" s="136"/>
      <c r="H90" s="136"/>
      <c r="I90" s="136"/>
      <c r="J90" s="136"/>
      <c r="K90" s="174">
        <f t="shared" si="5"/>
        <v>1416.08</v>
      </c>
      <c r="L90" s="179"/>
      <c r="M90" s="180">
        <v>1416.08</v>
      </c>
      <c r="N90" s="181"/>
      <c r="O90" s="182" t="s">
        <v>28</v>
      </c>
      <c r="P90" s="182"/>
      <c r="Q90" s="182"/>
      <c r="R90" s="130" t="s">
        <v>147</v>
      </c>
      <c r="S90" s="183"/>
      <c r="T90" s="200"/>
      <c r="U90" s="200"/>
      <c r="V90" s="200"/>
      <c r="W90" s="200"/>
      <c r="X90" s="200"/>
      <c r="Y90" s="200"/>
      <c r="Z90" s="200"/>
      <c r="AA90" s="200"/>
      <c r="AB90" s="200"/>
      <c r="AC90" s="200"/>
      <c r="AD90" s="200"/>
      <c r="AE90" s="200"/>
      <c r="AF90" s="200"/>
      <c r="AG90" s="200"/>
      <c r="AH90" s="200"/>
      <c r="AI90" s="200"/>
      <c r="AJ90" s="200"/>
      <c r="AK90" s="200"/>
      <c r="AL90" s="200"/>
      <c r="AM90" s="200"/>
      <c r="AN90" s="200"/>
      <c r="AO90" s="200"/>
      <c r="AP90" s="200"/>
      <c r="AQ90" s="200"/>
      <c r="AR90" s="200"/>
      <c r="AS90" s="200"/>
      <c r="AT90" s="200"/>
      <c r="AU90" s="200"/>
      <c r="AV90" s="200"/>
      <c r="AW90" s="200"/>
      <c r="AX90" s="200"/>
      <c r="AY90" s="200"/>
      <c r="AZ90" s="200"/>
      <c r="BA90" s="200"/>
      <c r="BB90" s="200"/>
      <c r="BC90" s="200"/>
      <c r="BD90" s="200"/>
      <c r="BE90" s="200"/>
      <c r="BF90" s="200"/>
      <c r="BG90" s="200"/>
      <c r="BH90" s="200"/>
      <c r="BI90" s="200"/>
      <c r="BJ90" s="200"/>
      <c r="BK90" s="200"/>
      <c r="BL90" s="200"/>
      <c r="BM90" s="200"/>
      <c r="BN90" s="200"/>
      <c r="BO90" s="200"/>
      <c r="BP90" s="200"/>
      <c r="BQ90" s="200"/>
      <c r="BR90" s="200"/>
      <c r="BS90" s="200"/>
      <c r="BT90" s="200"/>
      <c r="BU90" s="200"/>
      <c r="BV90" s="200"/>
      <c r="BW90" s="200"/>
      <c r="BX90" s="200"/>
      <c r="BY90" s="200"/>
      <c r="BZ90" s="200"/>
      <c r="CA90" s="200"/>
      <c r="CB90" s="200"/>
      <c r="CC90" s="200"/>
      <c r="CD90" s="200"/>
      <c r="CE90" s="200"/>
      <c r="CF90" s="200"/>
      <c r="CG90" s="200"/>
      <c r="CH90" s="200"/>
      <c r="CI90" s="200"/>
      <c r="CJ90" s="200"/>
      <c r="CK90" s="200"/>
      <c r="CL90" s="200"/>
      <c r="CM90" s="200"/>
      <c r="CN90" s="200"/>
      <c r="CO90" s="200"/>
      <c r="CP90" s="200"/>
      <c r="CQ90" s="200"/>
      <c r="CR90" s="200"/>
      <c r="CS90" s="200"/>
      <c r="CT90" s="200"/>
      <c r="CU90" s="200"/>
      <c r="CV90" s="200"/>
      <c r="CW90" s="200"/>
      <c r="CX90" s="200"/>
      <c r="CY90" s="200"/>
      <c r="CZ90" s="200"/>
      <c r="DA90" s="200"/>
      <c r="DB90" s="200"/>
      <c r="DC90" s="200"/>
      <c r="DD90" s="200"/>
      <c r="DE90" s="200"/>
      <c r="DF90" s="200"/>
      <c r="DG90" s="200"/>
      <c r="DH90" s="200"/>
      <c r="DI90" s="200"/>
      <c r="DJ90" s="200"/>
      <c r="DK90" s="200"/>
      <c r="DL90" s="200"/>
      <c r="DM90" s="200"/>
      <c r="DN90" s="200"/>
      <c r="DO90" s="200"/>
      <c r="DP90" s="200"/>
      <c r="DQ90" s="200"/>
      <c r="DR90" s="200"/>
      <c r="DS90" s="200"/>
      <c r="DT90" s="200"/>
      <c r="DU90" s="200"/>
      <c r="DV90" s="200"/>
      <c r="DW90" s="200"/>
      <c r="DX90" s="200"/>
      <c r="DY90" s="200"/>
      <c r="DZ90" s="200"/>
      <c r="EA90" s="200"/>
      <c r="EB90" s="200"/>
      <c r="EC90" s="200"/>
      <c r="ED90" s="200"/>
      <c r="EE90" s="200"/>
      <c r="EF90" s="200"/>
      <c r="EG90" s="200"/>
      <c r="EH90" s="200"/>
      <c r="EI90" s="200"/>
      <c r="EJ90" s="200"/>
      <c r="EK90" s="200"/>
      <c r="EL90" s="200"/>
      <c r="EM90" s="200"/>
      <c r="EN90" s="200"/>
      <c r="EO90" s="200"/>
      <c r="EP90" s="200"/>
      <c r="EQ90" s="200"/>
      <c r="ER90" s="200"/>
      <c r="ES90" s="200"/>
      <c r="ET90" s="200"/>
      <c r="EU90" s="200"/>
      <c r="EV90" s="200"/>
      <c r="EW90" s="200"/>
      <c r="EX90" s="200"/>
      <c r="EY90" s="200"/>
      <c r="EZ90" s="200"/>
      <c r="FA90" s="200"/>
      <c r="FB90" s="200"/>
      <c r="FC90" s="200"/>
      <c r="FD90" s="200"/>
      <c r="FE90" s="200"/>
      <c r="FF90" s="200"/>
      <c r="FG90" s="200"/>
      <c r="FH90" s="200"/>
      <c r="FI90" s="200"/>
      <c r="FJ90" s="200"/>
      <c r="FK90" s="200"/>
      <c r="FL90" s="200"/>
      <c r="FM90" s="200"/>
      <c r="FN90" s="200"/>
      <c r="FO90" s="200"/>
      <c r="FP90" s="200"/>
      <c r="FQ90" s="200"/>
      <c r="FR90" s="200"/>
      <c r="FS90" s="200"/>
      <c r="FT90" s="200"/>
      <c r="FU90" s="200"/>
      <c r="FV90" s="200"/>
      <c r="FW90" s="200"/>
      <c r="FX90" s="200"/>
      <c r="FY90" s="200"/>
      <c r="FZ90" s="200"/>
      <c r="GA90" s="200"/>
      <c r="GB90" s="200"/>
      <c r="GC90" s="200"/>
      <c r="GD90" s="200"/>
      <c r="GE90" s="200"/>
      <c r="GF90" s="200"/>
      <c r="GG90" s="200"/>
      <c r="GH90" s="200"/>
      <c r="GI90" s="200"/>
      <c r="GJ90" s="200"/>
      <c r="GK90" s="200"/>
      <c r="GL90" s="200"/>
      <c r="GM90" s="200"/>
      <c r="GN90" s="200"/>
      <c r="GO90" s="200"/>
      <c r="GP90" s="200"/>
      <c r="GQ90" s="200"/>
      <c r="GR90" s="200"/>
      <c r="GS90" s="200"/>
      <c r="GT90" s="200"/>
      <c r="GU90" s="200"/>
      <c r="GV90" s="200"/>
      <c r="GW90" s="200"/>
      <c r="GX90" s="200"/>
      <c r="GY90" s="200"/>
      <c r="GZ90" s="200"/>
      <c r="HA90" s="200"/>
      <c r="HB90" s="200"/>
      <c r="HC90" s="200"/>
      <c r="HD90" s="200"/>
      <c r="HE90" s="200"/>
      <c r="HF90" s="200"/>
      <c r="HG90" s="200"/>
      <c r="HH90" s="200"/>
      <c r="HI90" s="200"/>
      <c r="HJ90" s="200"/>
      <c r="HK90" s="200"/>
      <c r="HL90" s="200"/>
      <c r="HM90" s="200"/>
      <c r="HN90" s="200"/>
      <c r="HO90" s="200"/>
      <c r="HP90" s="200"/>
      <c r="HQ90" s="200"/>
      <c r="HR90" s="200"/>
      <c r="HS90" s="200"/>
      <c r="HT90" s="200"/>
      <c r="HU90" s="106"/>
      <c r="HV90" s="106"/>
      <c r="HW90" s="106"/>
      <c r="HX90" s="106"/>
      <c r="HY90" s="106"/>
      <c r="HZ90" s="106"/>
      <c r="IA90" s="106"/>
      <c r="IB90" s="106"/>
      <c r="IC90" s="106"/>
      <c r="ID90" s="106"/>
      <c r="IE90" s="106"/>
      <c r="IF90" s="106"/>
      <c r="IG90" s="106"/>
      <c r="IH90" s="106"/>
      <c r="II90" s="106"/>
      <c r="IJ90" s="106"/>
      <c r="IK90" s="106"/>
      <c r="IL90" s="106"/>
      <c r="IM90" s="106"/>
      <c r="IN90" s="106"/>
    </row>
    <row r="91" s="99" customFormat="1" ht="60" customHeight="1" spans="1:248">
      <c r="A91" s="138" t="s">
        <v>155</v>
      </c>
      <c r="B91" s="136" t="s">
        <v>36</v>
      </c>
      <c r="C91" s="136" t="s">
        <v>141</v>
      </c>
      <c r="D91" s="136">
        <f>E91+F91+G91</f>
        <v>150</v>
      </c>
      <c r="E91" s="136">
        <v>78</v>
      </c>
      <c r="F91" s="136">
        <v>36</v>
      </c>
      <c r="G91" s="136">
        <v>36</v>
      </c>
      <c r="H91" s="136"/>
      <c r="I91" s="136"/>
      <c r="J91" s="136"/>
      <c r="K91" s="174">
        <f t="shared" si="5"/>
        <v>583</v>
      </c>
      <c r="L91" s="179">
        <v>151</v>
      </c>
      <c r="M91" s="180">
        <v>216</v>
      </c>
      <c r="N91" s="181">
        <v>216</v>
      </c>
      <c r="O91" s="182"/>
      <c r="P91" s="182"/>
      <c r="Q91" s="182"/>
      <c r="R91" s="130" t="s">
        <v>147</v>
      </c>
      <c r="S91" s="183"/>
      <c r="T91" s="200"/>
      <c r="U91" s="200"/>
      <c r="V91" s="200"/>
      <c r="W91" s="200"/>
      <c r="X91" s="200"/>
      <c r="Y91" s="200"/>
      <c r="Z91" s="200"/>
      <c r="AA91" s="200"/>
      <c r="AB91" s="200"/>
      <c r="AC91" s="200"/>
      <c r="AD91" s="200"/>
      <c r="AE91" s="200"/>
      <c r="AF91" s="200"/>
      <c r="AG91" s="200"/>
      <c r="AH91" s="200"/>
      <c r="AI91" s="200"/>
      <c r="AJ91" s="200"/>
      <c r="AK91" s="200"/>
      <c r="AL91" s="200"/>
      <c r="AM91" s="200"/>
      <c r="AN91" s="200"/>
      <c r="AO91" s="200"/>
      <c r="AP91" s="200"/>
      <c r="AQ91" s="200"/>
      <c r="AR91" s="200"/>
      <c r="AS91" s="200"/>
      <c r="AT91" s="200"/>
      <c r="AU91" s="200"/>
      <c r="AV91" s="200"/>
      <c r="AW91" s="200"/>
      <c r="AX91" s="200"/>
      <c r="AY91" s="200"/>
      <c r="AZ91" s="200"/>
      <c r="BA91" s="200"/>
      <c r="BB91" s="200"/>
      <c r="BC91" s="200"/>
      <c r="BD91" s="200"/>
      <c r="BE91" s="200"/>
      <c r="BF91" s="200"/>
      <c r="BG91" s="200"/>
      <c r="BH91" s="200"/>
      <c r="BI91" s="200"/>
      <c r="BJ91" s="200"/>
      <c r="BK91" s="200"/>
      <c r="BL91" s="200"/>
      <c r="BM91" s="200"/>
      <c r="BN91" s="200"/>
      <c r="BO91" s="200"/>
      <c r="BP91" s="200"/>
      <c r="BQ91" s="200"/>
      <c r="BR91" s="200"/>
      <c r="BS91" s="200"/>
      <c r="BT91" s="200"/>
      <c r="BU91" s="200"/>
      <c r="BV91" s="200"/>
      <c r="BW91" s="200"/>
      <c r="BX91" s="200"/>
      <c r="BY91" s="200"/>
      <c r="BZ91" s="200"/>
      <c r="CA91" s="200"/>
      <c r="CB91" s="200"/>
      <c r="CC91" s="200"/>
      <c r="CD91" s="200"/>
      <c r="CE91" s="200"/>
      <c r="CF91" s="200"/>
      <c r="CG91" s="200"/>
      <c r="CH91" s="200"/>
      <c r="CI91" s="200"/>
      <c r="CJ91" s="200"/>
      <c r="CK91" s="200"/>
      <c r="CL91" s="200"/>
      <c r="CM91" s="200"/>
      <c r="CN91" s="200"/>
      <c r="CO91" s="200"/>
      <c r="CP91" s="200"/>
      <c r="CQ91" s="200"/>
      <c r="CR91" s="200"/>
      <c r="CS91" s="200"/>
      <c r="CT91" s="200"/>
      <c r="CU91" s="200"/>
      <c r="CV91" s="200"/>
      <c r="CW91" s="200"/>
      <c r="CX91" s="200"/>
      <c r="CY91" s="200"/>
      <c r="CZ91" s="200"/>
      <c r="DA91" s="200"/>
      <c r="DB91" s="200"/>
      <c r="DC91" s="200"/>
      <c r="DD91" s="200"/>
      <c r="DE91" s="200"/>
      <c r="DF91" s="200"/>
      <c r="DG91" s="200"/>
      <c r="DH91" s="200"/>
      <c r="DI91" s="200"/>
      <c r="DJ91" s="200"/>
      <c r="DK91" s="200"/>
      <c r="DL91" s="200"/>
      <c r="DM91" s="200"/>
      <c r="DN91" s="200"/>
      <c r="DO91" s="200"/>
      <c r="DP91" s="200"/>
      <c r="DQ91" s="200"/>
      <c r="DR91" s="200"/>
      <c r="DS91" s="200"/>
      <c r="DT91" s="200"/>
      <c r="DU91" s="200"/>
      <c r="DV91" s="200"/>
      <c r="DW91" s="200"/>
      <c r="DX91" s="200"/>
      <c r="DY91" s="200"/>
      <c r="DZ91" s="200"/>
      <c r="EA91" s="200"/>
      <c r="EB91" s="200"/>
      <c r="EC91" s="200"/>
      <c r="ED91" s="200"/>
      <c r="EE91" s="200"/>
      <c r="EF91" s="200"/>
      <c r="EG91" s="200"/>
      <c r="EH91" s="200"/>
      <c r="EI91" s="200"/>
      <c r="EJ91" s="200"/>
      <c r="EK91" s="200"/>
      <c r="EL91" s="200"/>
      <c r="EM91" s="200"/>
      <c r="EN91" s="200"/>
      <c r="EO91" s="200"/>
      <c r="EP91" s="200"/>
      <c r="EQ91" s="200"/>
      <c r="ER91" s="200"/>
      <c r="ES91" s="200"/>
      <c r="ET91" s="200"/>
      <c r="EU91" s="200"/>
      <c r="EV91" s="200"/>
      <c r="EW91" s="200"/>
      <c r="EX91" s="200"/>
      <c r="EY91" s="200"/>
      <c r="EZ91" s="200"/>
      <c r="FA91" s="200"/>
      <c r="FB91" s="200"/>
      <c r="FC91" s="200"/>
      <c r="FD91" s="200"/>
      <c r="FE91" s="200"/>
      <c r="FF91" s="200"/>
      <c r="FG91" s="200"/>
      <c r="FH91" s="200"/>
      <c r="FI91" s="200"/>
      <c r="FJ91" s="200"/>
      <c r="FK91" s="200"/>
      <c r="FL91" s="200"/>
      <c r="FM91" s="200"/>
      <c r="FN91" s="200"/>
      <c r="FO91" s="200"/>
      <c r="FP91" s="200"/>
      <c r="FQ91" s="200"/>
      <c r="FR91" s="200"/>
      <c r="FS91" s="200"/>
      <c r="FT91" s="200"/>
      <c r="FU91" s="200"/>
      <c r="FV91" s="200"/>
      <c r="FW91" s="200"/>
      <c r="FX91" s="200"/>
      <c r="FY91" s="200"/>
      <c r="FZ91" s="200"/>
      <c r="GA91" s="200"/>
      <c r="GB91" s="200"/>
      <c r="GC91" s="200"/>
      <c r="GD91" s="200"/>
      <c r="GE91" s="200"/>
      <c r="GF91" s="200"/>
      <c r="GG91" s="200"/>
      <c r="GH91" s="200"/>
      <c r="GI91" s="200"/>
      <c r="GJ91" s="200"/>
      <c r="GK91" s="200"/>
      <c r="GL91" s="200"/>
      <c r="GM91" s="200"/>
      <c r="GN91" s="200"/>
      <c r="GO91" s="200"/>
      <c r="GP91" s="200"/>
      <c r="GQ91" s="200"/>
      <c r="GR91" s="200"/>
      <c r="GS91" s="200"/>
      <c r="GT91" s="200"/>
      <c r="GU91" s="200"/>
      <c r="GV91" s="200"/>
      <c r="GW91" s="200"/>
      <c r="GX91" s="200"/>
      <c r="GY91" s="200"/>
      <c r="GZ91" s="200"/>
      <c r="HA91" s="200"/>
      <c r="HB91" s="200"/>
      <c r="HC91" s="200"/>
      <c r="HD91" s="200"/>
      <c r="HE91" s="200"/>
      <c r="HF91" s="200"/>
      <c r="HG91" s="200"/>
      <c r="HH91" s="200"/>
      <c r="HI91" s="200"/>
      <c r="HJ91" s="200"/>
      <c r="HK91" s="200"/>
      <c r="HL91" s="200"/>
      <c r="HM91" s="200"/>
      <c r="HN91" s="200"/>
      <c r="HO91" s="200"/>
      <c r="HP91" s="200"/>
      <c r="HQ91" s="200"/>
      <c r="HR91" s="200"/>
      <c r="HS91" s="200"/>
      <c r="HT91" s="200"/>
      <c r="HU91" s="106"/>
      <c r="HV91" s="106"/>
      <c r="HW91" s="106"/>
      <c r="HX91" s="106"/>
      <c r="HY91" s="106"/>
      <c r="HZ91" s="106"/>
      <c r="IA91" s="106"/>
      <c r="IB91" s="106"/>
      <c r="IC91" s="106"/>
      <c r="ID91" s="106"/>
      <c r="IE91" s="106"/>
      <c r="IF91" s="106"/>
      <c r="IG91" s="106"/>
      <c r="IH91" s="106"/>
      <c r="II91" s="106"/>
      <c r="IJ91" s="106"/>
      <c r="IK91" s="106"/>
      <c r="IL91" s="106"/>
      <c r="IM91" s="106"/>
      <c r="IN91" s="106"/>
    </row>
    <row r="92" s="97" customFormat="1" ht="45" customHeight="1" spans="1:248">
      <c r="A92" s="138" t="s">
        <v>157</v>
      </c>
      <c r="B92" s="136" t="s">
        <v>36</v>
      </c>
      <c r="C92" s="136" t="s">
        <v>141</v>
      </c>
      <c r="D92" s="136">
        <f>F92+E92+G92</f>
        <v>1875</v>
      </c>
      <c r="E92" s="136">
        <v>625</v>
      </c>
      <c r="F92" s="136">
        <v>625</v>
      </c>
      <c r="G92" s="136">
        <v>625</v>
      </c>
      <c r="H92" s="136"/>
      <c r="I92" s="136"/>
      <c r="J92" s="136"/>
      <c r="K92" s="174">
        <f t="shared" si="5"/>
        <v>750</v>
      </c>
      <c r="L92" s="179">
        <v>250</v>
      </c>
      <c r="M92" s="180">
        <v>250</v>
      </c>
      <c r="N92" s="181">
        <v>250</v>
      </c>
      <c r="O92" s="182" t="s">
        <v>28</v>
      </c>
      <c r="P92" s="182"/>
      <c r="Q92" s="182"/>
      <c r="R92" s="130" t="s">
        <v>147</v>
      </c>
      <c r="S92" s="226"/>
      <c r="T92" s="197"/>
      <c r="U92" s="197"/>
      <c r="V92" s="197"/>
      <c r="W92" s="197"/>
      <c r="X92" s="197"/>
      <c r="Y92" s="197"/>
      <c r="Z92" s="197"/>
      <c r="AA92" s="197"/>
      <c r="AB92" s="197"/>
      <c r="AC92" s="197"/>
      <c r="AD92" s="197"/>
      <c r="AE92" s="197"/>
      <c r="AF92" s="197"/>
      <c r="AG92" s="197"/>
      <c r="AH92" s="197"/>
      <c r="AI92" s="197"/>
      <c r="AJ92" s="197"/>
      <c r="AK92" s="197"/>
      <c r="AL92" s="197"/>
      <c r="AM92" s="197"/>
      <c r="AN92" s="197"/>
      <c r="AO92" s="197"/>
      <c r="AP92" s="197"/>
      <c r="AQ92" s="197"/>
      <c r="AR92" s="197"/>
      <c r="AS92" s="197"/>
      <c r="AT92" s="197"/>
      <c r="AU92" s="197"/>
      <c r="AV92" s="197"/>
      <c r="AW92" s="197"/>
      <c r="AX92" s="197"/>
      <c r="AY92" s="197"/>
      <c r="AZ92" s="197"/>
      <c r="BA92" s="197"/>
      <c r="BB92" s="197"/>
      <c r="BC92" s="197"/>
      <c r="BD92" s="197"/>
      <c r="BE92" s="197"/>
      <c r="BF92" s="197"/>
      <c r="BG92" s="197"/>
      <c r="BH92" s="197"/>
      <c r="BI92" s="197"/>
      <c r="BJ92" s="197"/>
      <c r="BK92" s="197"/>
      <c r="BL92" s="197"/>
      <c r="BM92" s="197"/>
      <c r="BN92" s="197"/>
      <c r="BO92" s="197"/>
      <c r="BP92" s="197"/>
      <c r="BQ92" s="197"/>
      <c r="BR92" s="197"/>
      <c r="BS92" s="197"/>
      <c r="BT92" s="197"/>
      <c r="BU92" s="197"/>
      <c r="BV92" s="197"/>
      <c r="BW92" s="197"/>
      <c r="BX92" s="197"/>
      <c r="BY92" s="197"/>
      <c r="BZ92" s="197"/>
      <c r="CA92" s="197"/>
      <c r="CB92" s="197"/>
      <c r="CC92" s="197"/>
      <c r="CD92" s="197"/>
      <c r="CE92" s="197"/>
      <c r="CF92" s="197"/>
      <c r="CG92" s="197"/>
      <c r="CH92" s="197"/>
      <c r="CI92" s="197"/>
      <c r="CJ92" s="197"/>
      <c r="CK92" s="197"/>
      <c r="CL92" s="197"/>
      <c r="CM92" s="197"/>
      <c r="CN92" s="197"/>
      <c r="CO92" s="197"/>
      <c r="CP92" s="197"/>
      <c r="CQ92" s="197"/>
      <c r="CR92" s="197"/>
      <c r="CS92" s="197"/>
      <c r="CT92" s="197"/>
      <c r="CU92" s="197"/>
      <c r="CV92" s="197"/>
      <c r="CW92" s="197"/>
      <c r="CX92" s="197"/>
      <c r="CY92" s="197"/>
      <c r="CZ92" s="197"/>
      <c r="DA92" s="197"/>
      <c r="DB92" s="197"/>
      <c r="DC92" s="197"/>
      <c r="DD92" s="197"/>
      <c r="DE92" s="197"/>
      <c r="DF92" s="197"/>
      <c r="DG92" s="197"/>
      <c r="DH92" s="197"/>
      <c r="DI92" s="197"/>
      <c r="DJ92" s="197"/>
      <c r="DK92" s="197"/>
      <c r="DL92" s="197"/>
      <c r="DM92" s="197"/>
      <c r="DN92" s="197"/>
      <c r="DO92" s="197"/>
      <c r="DP92" s="197"/>
      <c r="DQ92" s="197"/>
      <c r="DR92" s="197"/>
      <c r="DS92" s="197"/>
      <c r="DT92" s="197"/>
      <c r="DU92" s="197"/>
      <c r="DV92" s="197"/>
      <c r="DW92" s="197"/>
      <c r="DX92" s="197"/>
      <c r="DY92" s="197"/>
      <c r="DZ92" s="197"/>
      <c r="EA92" s="197"/>
      <c r="EB92" s="197"/>
      <c r="EC92" s="197"/>
      <c r="ED92" s="197"/>
      <c r="EE92" s="197"/>
      <c r="EF92" s="197"/>
      <c r="EG92" s="197"/>
      <c r="EH92" s="197"/>
      <c r="EI92" s="197"/>
      <c r="EJ92" s="197"/>
      <c r="EK92" s="197"/>
      <c r="EL92" s="197"/>
      <c r="EM92" s="197"/>
      <c r="EN92" s="197"/>
      <c r="EO92" s="197"/>
      <c r="EP92" s="197"/>
      <c r="EQ92" s="197"/>
      <c r="ER92" s="197"/>
      <c r="ES92" s="197"/>
      <c r="ET92" s="197"/>
      <c r="EU92" s="197"/>
      <c r="EV92" s="197"/>
      <c r="EW92" s="197"/>
      <c r="EX92" s="197"/>
      <c r="EY92" s="197"/>
      <c r="EZ92" s="197"/>
      <c r="FA92" s="197"/>
      <c r="FB92" s="197"/>
      <c r="FC92" s="197"/>
      <c r="FD92" s="197"/>
      <c r="FE92" s="197"/>
      <c r="FF92" s="197"/>
      <c r="FG92" s="197"/>
      <c r="FH92" s="197"/>
      <c r="FI92" s="197"/>
      <c r="FJ92" s="197"/>
      <c r="FK92" s="197"/>
      <c r="FL92" s="197"/>
      <c r="FM92" s="197"/>
      <c r="FN92" s="197"/>
      <c r="FO92" s="197"/>
      <c r="FP92" s="197"/>
      <c r="FQ92" s="197"/>
      <c r="FR92" s="197"/>
      <c r="FS92" s="197"/>
      <c r="FT92" s="197"/>
      <c r="FU92" s="197"/>
      <c r="FV92" s="197"/>
      <c r="FW92" s="197"/>
      <c r="FX92" s="197"/>
      <c r="FY92" s="197"/>
      <c r="FZ92" s="197"/>
      <c r="GA92" s="197"/>
      <c r="GB92" s="197"/>
      <c r="GC92" s="197"/>
      <c r="GD92" s="197"/>
      <c r="GE92" s="197"/>
      <c r="GF92" s="197"/>
      <c r="GG92" s="197"/>
      <c r="GH92" s="197"/>
      <c r="GI92" s="197"/>
      <c r="GJ92" s="197"/>
      <c r="GK92" s="197"/>
      <c r="GL92" s="197"/>
      <c r="GM92" s="197"/>
      <c r="GN92" s="197"/>
      <c r="GO92" s="197"/>
      <c r="GP92" s="197"/>
      <c r="GQ92" s="197"/>
      <c r="GR92" s="197"/>
      <c r="GS92" s="197"/>
      <c r="GT92" s="197"/>
      <c r="GU92" s="197"/>
      <c r="GV92" s="197"/>
      <c r="GW92" s="197"/>
      <c r="GX92" s="197"/>
      <c r="GY92" s="197"/>
      <c r="GZ92" s="197"/>
      <c r="HA92" s="197"/>
      <c r="HB92" s="197"/>
      <c r="HC92" s="197"/>
      <c r="HD92" s="197"/>
      <c r="HE92" s="197"/>
      <c r="HF92" s="197"/>
      <c r="HG92" s="197"/>
      <c r="HH92" s="197"/>
      <c r="HI92" s="197"/>
      <c r="HJ92" s="197"/>
      <c r="HK92" s="197"/>
      <c r="HL92" s="197"/>
      <c r="HM92" s="197"/>
      <c r="HN92" s="197"/>
      <c r="HO92" s="197"/>
      <c r="HP92" s="197"/>
      <c r="HQ92" s="197"/>
      <c r="HR92" s="197"/>
      <c r="HS92" s="197"/>
      <c r="HT92" s="197"/>
      <c r="HU92" s="106"/>
      <c r="HV92" s="106"/>
      <c r="HW92" s="106"/>
      <c r="HX92" s="106"/>
      <c r="HY92" s="106"/>
      <c r="HZ92" s="106"/>
      <c r="IA92" s="106"/>
      <c r="IB92" s="106"/>
      <c r="IC92" s="106"/>
      <c r="ID92" s="106"/>
      <c r="IE92" s="106"/>
      <c r="IF92" s="106"/>
      <c r="IG92" s="106"/>
      <c r="IH92" s="106"/>
      <c r="II92" s="106"/>
      <c r="IJ92" s="106"/>
      <c r="IK92" s="106"/>
      <c r="IL92" s="106"/>
      <c r="IM92" s="106"/>
      <c r="IN92" s="106"/>
    </row>
    <row r="93" s="97" customFormat="1" ht="45" customHeight="1" spans="1:248">
      <c r="A93" s="138" t="s">
        <v>159</v>
      </c>
      <c r="B93" s="136" t="s">
        <v>36</v>
      </c>
      <c r="C93" s="136" t="s">
        <v>141</v>
      </c>
      <c r="D93" s="136">
        <v>905</v>
      </c>
      <c r="E93" s="136">
        <v>905</v>
      </c>
      <c r="F93" s="136"/>
      <c r="G93" s="136"/>
      <c r="H93" s="136"/>
      <c r="I93" s="136"/>
      <c r="J93" s="136"/>
      <c r="K93" s="174">
        <f t="shared" si="5"/>
        <v>40</v>
      </c>
      <c r="L93" s="179">
        <v>40</v>
      </c>
      <c r="M93" s="180"/>
      <c r="N93" s="181"/>
      <c r="O93" s="182"/>
      <c r="P93" s="182" t="s">
        <v>28</v>
      </c>
      <c r="Q93" s="182"/>
      <c r="R93" s="130" t="s">
        <v>147</v>
      </c>
      <c r="S93" s="226"/>
      <c r="T93" s="197"/>
      <c r="U93" s="197"/>
      <c r="V93" s="197"/>
      <c r="W93" s="197"/>
      <c r="X93" s="197"/>
      <c r="Y93" s="197"/>
      <c r="Z93" s="197"/>
      <c r="AA93" s="197"/>
      <c r="AB93" s="197"/>
      <c r="AC93" s="197"/>
      <c r="AD93" s="197"/>
      <c r="AE93" s="197"/>
      <c r="AF93" s="197"/>
      <c r="AG93" s="197"/>
      <c r="AH93" s="197"/>
      <c r="AI93" s="197"/>
      <c r="AJ93" s="197"/>
      <c r="AK93" s="197"/>
      <c r="AL93" s="197"/>
      <c r="AM93" s="197"/>
      <c r="AN93" s="197"/>
      <c r="AO93" s="197"/>
      <c r="AP93" s="197"/>
      <c r="AQ93" s="197"/>
      <c r="AR93" s="197"/>
      <c r="AS93" s="197"/>
      <c r="AT93" s="197"/>
      <c r="AU93" s="197"/>
      <c r="AV93" s="197"/>
      <c r="AW93" s="197"/>
      <c r="AX93" s="197"/>
      <c r="AY93" s="197"/>
      <c r="AZ93" s="197"/>
      <c r="BA93" s="197"/>
      <c r="BB93" s="197"/>
      <c r="BC93" s="197"/>
      <c r="BD93" s="197"/>
      <c r="BE93" s="197"/>
      <c r="BF93" s="197"/>
      <c r="BG93" s="197"/>
      <c r="BH93" s="197"/>
      <c r="BI93" s="197"/>
      <c r="BJ93" s="197"/>
      <c r="BK93" s="197"/>
      <c r="BL93" s="197"/>
      <c r="BM93" s="197"/>
      <c r="BN93" s="197"/>
      <c r="BO93" s="197"/>
      <c r="BP93" s="197"/>
      <c r="BQ93" s="197"/>
      <c r="BR93" s="197"/>
      <c r="BS93" s="197"/>
      <c r="BT93" s="197"/>
      <c r="BU93" s="197"/>
      <c r="BV93" s="197"/>
      <c r="BW93" s="197"/>
      <c r="BX93" s="197"/>
      <c r="BY93" s="197"/>
      <c r="BZ93" s="197"/>
      <c r="CA93" s="197"/>
      <c r="CB93" s="197"/>
      <c r="CC93" s="197"/>
      <c r="CD93" s="197"/>
      <c r="CE93" s="197"/>
      <c r="CF93" s="197"/>
      <c r="CG93" s="197"/>
      <c r="CH93" s="197"/>
      <c r="CI93" s="197"/>
      <c r="CJ93" s="197"/>
      <c r="CK93" s="197"/>
      <c r="CL93" s="197"/>
      <c r="CM93" s="197"/>
      <c r="CN93" s="197"/>
      <c r="CO93" s="197"/>
      <c r="CP93" s="197"/>
      <c r="CQ93" s="197"/>
      <c r="CR93" s="197"/>
      <c r="CS93" s="197"/>
      <c r="CT93" s="197"/>
      <c r="CU93" s="197"/>
      <c r="CV93" s="197"/>
      <c r="CW93" s="197"/>
      <c r="CX93" s="197"/>
      <c r="CY93" s="197"/>
      <c r="CZ93" s="197"/>
      <c r="DA93" s="197"/>
      <c r="DB93" s="197"/>
      <c r="DC93" s="197"/>
      <c r="DD93" s="197"/>
      <c r="DE93" s="197"/>
      <c r="DF93" s="197"/>
      <c r="DG93" s="197"/>
      <c r="DH93" s="197"/>
      <c r="DI93" s="197"/>
      <c r="DJ93" s="197"/>
      <c r="DK93" s="197"/>
      <c r="DL93" s="197"/>
      <c r="DM93" s="197"/>
      <c r="DN93" s="197"/>
      <c r="DO93" s="197"/>
      <c r="DP93" s="197"/>
      <c r="DQ93" s="197"/>
      <c r="DR93" s="197"/>
      <c r="DS93" s="197"/>
      <c r="DT93" s="197"/>
      <c r="DU93" s="197"/>
      <c r="DV93" s="197"/>
      <c r="DW93" s="197"/>
      <c r="DX93" s="197"/>
      <c r="DY93" s="197"/>
      <c r="DZ93" s="197"/>
      <c r="EA93" s="197"/>
      <c r="EB93" s="197"/>
      <c r="EC93" s="197"/>
      <c r="ED93" s="197"/>
      <c r="EE93" s="197"/>
      <c r="EF93" s="197"/>
      <c r="EG93" s="197"/>
      <c r="EH93" s="197"/>
      <c r="EI93" s="197"/>
      <c r="EJ93" s="197"/>
      <c r="EK93" s="197"/>
      <c r="EL93" s="197"/>
      <c r="EM93" s="197"/>
      <c r="EN93" s="197"/>
      <c r="EO93" s="197"/>
      <c r="EP93" s="197"/>
      <c r="EQ93" s="197"/>
      <c r="ER93" s="197"/>
      <c r="ES93" s="197"/>
      <c r="ET93" s="197"/>
      <c r="EU93" s="197"/>
      <c r="EV93" s="197"/>
      <c r="EW93" s="197"/>
      <c r="EX93" s="197"/>
      <c r="EY93" s="197"/>
      <c r="EZ93" s="197"/>
      <c r="FA93" s="197"/>
      <c r="FB93" s="197"/>
      <c r="FC93" s="197"/>
      <c r="FD93" s="197"/>
      <c r="FE93" s="197"/>
      <c r="FF93" s="197"/>
      <c r="FG93" s="197"/>
      <c r="FH93" s="197"/>
      <c r="FI93" s="197"/>
      <c r="FJ93" s="197"/>
      <c r="FK93" s="197"/>
      <c r="FL93" s="197"/>
      <c r="FM93" s="197"/>
      <c r="FN93" s="197"/>
      <c r="FO93" s="197"/>
      <c r="FP93" s="197"/>
      <c r="FQ93" s="197"/>
      <c r="FR93" s="197"/>
      <c r="FS93" s="197"/>
      <c r="FT93" s="197"/>
      <c r="FU93" s="197"/>
      <c r="FV93" s="197"/>
      <c r="FW93" s="197"/>
      <c r="FX93" s="197"/>
      <c r="FY93" s="197"/>
      <c r="FZ93" s="197"/>
      <c r="GA93" s="197"/>
      <c r="GB93" s="197"/>
      <c r="GC93" s="197"/>
      <c r="GD93" s="197"/>
      <c r="GE93" s="197"/>
      <c r="GF93" s="197"/>
      <c r="GG93" s="197"/>
      <c r="GH93" s="197"/>
      <c r="GI93" s="197"/>
      <c r="GJ93" s="197"/>
      <c r="GK93" s="197"/>
      <c r="GL93" s="197"/>
      <c r="GM93" s="197"/>
      <c r="GN93" s="197"/>
      <c r="GO93" s="197"/>
      <c r="GP93" s="197"/>
      <c r="GQ93" s="197"/>
      <c r="GR93" s="197"/>
      <c r="GS93" s="197"/>
      <c r="GT93" s="197"/>
      <c r="GU93" s="197"/>
      <c r="GV93" s="197"/>
      <c r="GW93" s="197"/>
      <c r="GX93" s="197"/>
      <c r="GY93" s="197"/>
      <c r="GZ93" s="197"/>
      <c r="HA93" s="197"/>
      <c r="HB93" s="197"/>
      <c r="HC93" s="197"/>
      <c r="HD93" s="197"/>
      <c r="HE93" s="197"/>
      <c r="HF93" s="197"/>
      <c r="HG93" s="197"/>
      <c r="HH93" s="197"/>
      <c r="HI93" s="197"/>
      <c r="HJ93" s="197"/>
      <c r="HK93" s="197"/>
      <c r="HL93" s="197"/>
      <c r="HM93" s="197"/>
      <c r="HN93" s="197"/>
      <c r="HO93" s="197"/>
      <c r="HP93" s="197"/>
      <c r="HQ93" s="197"/>
      <c r="HR93" s="197"/>
      <c r="HS93" s="197"/>
      <c r="HT93" s="197"/>
      <c r="HU93" s="106"/>
      <c r="HV93" s="106"/>
      <c r="HW93" s="106"/>
      <c r="HX93" s="106"/>
      <c r="HY93" s="106"/>
      <c r="HZ93" s="106"/>
      <c r="IA93" s="106"/>
      <c r="IB93" s="106"/>
      <c r="IC93" s="106"/>
      <c r="ID93" s="106"/>
      <c r="IE93" s="106"/>
      <c r="IF93" s="106"/>
      <c r="IG93" s="106"/>
      <c r="IH93" s="106"/>
      <c r="II93" s="106"/>
      <c r="IJ93" s="106"/>
      <c r="IK93" s="106"/>
      <c r="IL93" s="106"/>
      <c r="IM93" s="106"/>
      <c r="IN93" s="106"/>
    </row>
    <row r="94" s="97" customFormat="1" ht="45" customHeight="1" spans="1:248">
      <c r="A94" s="138" t="s">
        <v>161</v>
      </c>
      <c r="B94" s="136" t="s">
        <v>36</v>
      </c>
      <c r="C94" s="136" t="s">
        <v>141</v>
      </c>
      <c r="D94" s="136"/>
      <c r="E94" s="136"/>
      <c r="F94" s="136"/>
      <c r="G94" s="136"/>
      <c r="H94" s="136"/>
      <c r="I94" s="136"/>
      <c r="J94" s="136"/>
      <c r="K94" s="174">
        <f t="shared" si="5"/>
        <v>0</v>
      </c>
      <c r="L94" s="179"/>
      <c r="M94" s="180"/>
      <c r="N94" s="181"/>
      <c r="O94" s="182"/>
      <c r="P94" s="182"/>
      <c r="Q94" s="182" t="s">
        <v>28</v>
      </c>
      <c r="R94" s="130" t="s">
        <v>147</v>
      </c>
      <c r="S94" s="226"/>
      <c r="T94" s="197"/>
      <c r="U94" s="197"/>
      <c r="V94" s="197"/>
      <c r="W94" s="197"/>
      <c r="X94" s="197"/>
      <c r="Y94" s="197"/>
      <c r="Z94" s="197"/>
      <c r="AA94" s="197"/>
      <c r="AB94" s="197"/>
      <c r="AC94" s="197"/>
      <c r="AD94" s="197"/>
      <c r="AE94" s="197"/>
      <c r="AF94" s="197"/>
      <c r="AG94" s="197"/>
      <c r="AH94" s="197"/>
      <c r="AI94" s="197"/>
      <c r="AJ94" s="197"/>
      <c r="AK94" s="197"/>
      <c r="AL94" s="197"/>
      <c r="AM94" s="197"/>
      <c r="AN94" s="197"/>
      <c r="AO94" s="197"/>
      <c r="AP94" s="197"/>
      <c r="AQ94" s="197"/>
      <c r="AR94" s="197"/>
      <c r="AS94" s="197"/>
      <c r="AT94" s="197"/>
      <c r="AU94" s="197"/>
      <c r="AV94" s="197"/>
      <c r="AW94" s="197"/>
      <c r="AX94" s="197"/>
      <c r="AY94" s="197"/>
      <c r="AZ94" s="197"/>
      <c r="BA94" s="197"/>
      <c r="BB94" s="197"/>
      <c r="BC94" s="197"/>
      <c r="BD94" s="197"/>
      <c r="BE94" s="197"/>
      <c r="BF94" s="197"/>
      <c r="BG94" s="197"/>
      <c r="BH94" s="197"/>
      <c r="BI94" s="197"/>
      <c r="BJ94" s="197"/>
      <c r="BK94" s="197"/>
      <c r="BL94" s="197"/>
      <c r="BM94" s="197"/>
      <c r="BN94" s="197"/>
      <c r="BO94" s="197"/>
      <c r="BP94" s="197"/>
      <c r="BQ94" s="197"/>
      <c r="BR94" s="197"/>
      <c r="BS94" s="197"/>
      <c r="BT94" s="197"/>
      <c r="BU94" s="197"/>
      <c r="BV94" s="197"/>
      <c r="BW94" s="197"/>
      <c r="BX94" s="197"/>
      <c r="BY94" s="197"/>
      <c r="BZ94" s="197"/>
      <c r="CA94" s="197"/>
      <c r="CB94" s="197"/>
      <c r="CC94" s="197"/>
      <c r="CD94" s="197"/>
      <c r="CE94" s="197"/>
      <c r="CF94" s="197"/>
      <c r="CG94" s="197"/>
      <c r="CH94" s="197"/>
      <c r="CI94" s="197"/>
      <c r="CJ94" s="197"/>
      <c r="CK94" s="197"/>
      <c r="CL94" s="197"/>
      <c r="CM94" s="197"/>
      <c r="CN94" s="197"/>
      <c r="CO94" s="197"/>
      <c r="CP94" s="197"/>
      <c r="CQ94" s="197"/>
      <c r="CR94" s="197"/>
      <c r="CS94" s="197"/>
      <c r="CT94" s="197"/>
      <c r="CU94" s="197"/>
      <c r="CV94" s="197"/>
      <c r="CW94" s="197"/>
      <c r="CX94" s="197"/>
      <c r="CY94" s="197"/>
      <c r="CZ94" s="197"/>
      <c r="DA94" s="197"/>
      <c r="DB94" s="197"/>
      <c r="DC94" s="197"/>
      <c r="DD94" s="197"/>
      <c r="DE94" s="197"/>
      <c r="DF94" s="197"/>
      <c r="DG94" s="197"/>
      <c r="DH94" s="197"/>
      <c r="DI94" s="197"/>
      <c r="DJ94" s="197"/>
      <c r="DK94" s="197"/>
      <c r="DL94" s="197"/>
      <c r="DM94" s="197"/>
      <c r="DN94" s="197"/>
      <c r="DO94" s="197"/>
      <c r="DP94" s="197"/>
      <c r="DQ94" s="197"/>
      <c r="DR94" s="197"/>
      <c r="DS94" s="197"/>
      <c r="DT94" s="197"/>
      <c r="DU94" s="197"/>
      <c r="DV94" s="197"/>
      <c r="DW94" s="197"/>
      <c r="DX94" s="197"/>
      <c r="DY94" s="197"/>
      <c r="DZ94" s="197"/>
      <c r="EA94" s="197"/>
      <c r="EB94" s="197"/>
      <c r="EC94" s="197"/>
      <c r="ED94" s="197"/>
      <c r="EE94" s="197"/>
      <c r="EF94" s="197"/>
      <c r="EG94" s="197"/>
      <c r="EH94" s="197"/>
      <c r="EI94" s="197"/>
      <c r="EJ94" s="197"/>
      <c r="EK94" s="197"/>
      <c r="EL94" s="197"/>
      <c r="EM94" s="197"/>
      <c r="EN94" s="197"/>
      <c r="EO94" s="197"/>
      <c r="EP94" s="197"/>
      <c r="EQ94" s="197"/>
      <c r="ER94" s="197"/>
      <c r="ES94" s="197"/>
      <c r="ET94" s="197"/>
      <c r="EU94" s="197"/>
      <c r="EV94" s="197"/>
      <c r="EW94" s="197"/>
      <c r="EX94" s="197"/>
      <c r="EY94" s="197"/>
      <c r="EZ94" s="197"/>
      <c r="FA94" s="197"/>
      <c r="FB94" s="197"/>
      <c r="FC94" s="197"/>
      <c r="FD94" s="197"/>
      <c r="FE94" s="197"/>
      <c r="FF94" s="197"/>
      <c r="FG94" s="197"/>
      <c r="FH94" s="197"/>
      <c r="FI94" s="197"/>
      <c r="FJ94" s="197"/>
      <c r="FK94" s="197"/>
      <c r="FL94" s="197"/>
      <c r="FM94" s="197"/>
      <c r="FN94" s="197"/>
      <c r="FO94" s="197"/>
      <c r="FP94" s="197"/>
      <c r="FQ94" s="197"/>
      <c r="FR94" s="197"/>
      <c r="FS94" s="197"/>
      <c r="FT94" s="197"/>
      <c r="FU94" s="197"/>
      <c r="FV94" s="197"/>
      <c r="FW94" s="197"/>
      <c r="FX94" s="197"/>
      <c r="FY94" s="197"/>
      <c r="FZ94" s="197"/>
      <c r="GA94" s="197"/>
      <c r="GB94" s="197"/>
      <c r="GC94" s="197"/>
      <c r="GD94" s="197"/>
      <c r="GE94" s="197"/>
      <c r="GF94" s="197"/>
      <c r="GG94" s="197"/>
      <c r="GH94" s="197"/>
      <c r="GI94" s="197"/>
      <c r="GJ94" s="197"/>
      <c r="GK94" s="197"/>
      <c r="GL94" s="197"/>
      <c r="GM94" s="197"/>
      <c r="GN94" s="197"/>
      <c r="GO94" s="197"/>
      <c r="GP94" s="197"/>
      <c r="GQ94" s="197"/>
      <c r="GR94" s="197"/>
      <c r="GS94" s="197"/>
      <c r="GT94" s="197"/>
      <c r="GU94" s="197"/>
      <c r="GV94" s="197"/>
      <c r="GW94" s="197"/>
      <c r="GX94" s="197"/>
      <c r="GY94" s="197"/>
      <c r="GZ94" s="197"/>
      <c r="HA94" s="197"/>
      <c r="HB94" s="197"/>
      <c r="HC94" s="197"/>
      <c r="HD94" s="197"/>
      <c r="HE94" s="197"/>
      <c r="HF94" s="197"/>
      <c r="HG94" s="197"/>
      <c r="HH94" s="197"/>
      <c r="HI94" s="197"/>
      <c r="HJ94" s="197"/>
      <c r="HK94" s="197"/>
      <c r="HL94" s="197"/>
      <c r="HM94" s="197"/>
      <c r="HN94" s="197"/>
      <c r="HO94" s="197"/>
      <c r="HP94" s="197"/>
      <c r="HQ94" s="197"/>
      <c r="HR94" s="197"/>
      <c r="HS94" s="197"/>
      <c r="HT94" s="197"/>
      <c r="HU94" s="106"/>
      <c r="HV94" s="106"/>
      <c r="HW94" s="106"/>
      <c r="HX94" s="106"/>
      <c r="HY94" s="106"/>
      <c r="HZ94" s="106"/>
      <c r="IA94" s="106"/>
      <c r="IB94" s="106"/>
      <c r="IC94" s="106"/>
      <c r="ID94" s="106"/>
      <c r="IE94" s="106"/>
      <c r="IF94" s="106"/>
      <c r="IG94" s="106"/>
      <c r="IH94" s="106"/>
      <c r="II94" s="106"/>
      <c r="IJ94" s="106"/>
      <c r="IK94" s="106"/>
      <c r="IL94" s="106"/>
      <c r="IM94" s="106"/>
      <c r="IN94" s="106"/>
    </row>
    <row r="95" s="105" customFormat="1" ht="45" customHeight="1" spans="1:228">
      <c r="A95" s="211" t="s">
        <v>306</v>
      </c>
      <c r="B95" s="212" t="s">
        <v>21</v>
      </c>
      <c r="C95" s="212" t="s">
        <v>141</v>
      </c>
      <c r="D95" s="212"/>
      <c r="E95" s="212"/>
      <c r="F95" s="212"/>
      <c r="G95" s="212"/>
      <c r="H95" s="212"/>
      <c r="I95" s="212"/>
      <c r="J95" s="212"/>
      <c r="K95" s="174">
        <f t="shared" si="5"/>
        <v>2160.62</v>
      </c>
      <c r="L95" s="175">
        <f>L96+L97+L98+L99</f>
        <v>271.23</v>
      </c>
      <c r="M95" s="176">
        <f>M96+M97+M98+M100+M99</f>
        <v>1051.73</v>
      </c>
      <c r="N95" s="176">
        <f>N96+N97+N98+N99+N100</f>
        <v>837.66</v>
      </c>
      <c r="O95" s="220"/>
      <c r="P95" s="220"/>
      <c r="Q95" s="220"/>
      <c r="R95" s="212" t="s">
        <v>19</v>
      </c>
      <c r="S95" s="229"/>
      <c r="T95" s="230"/>
      <c r="U95" s="230"/>
      <c r="V95" s="230"/>
      <c r="W95" s="230"/>
      <c r="X95" s="230"/>
      <c r="Y95" s="230"/>
      <c r="Z95" s="230"/>
      <c r="AA95" s="230"/>
      <c r="AB95" s="230"/>
      <c r="AC95" s="230"/>
      <c r="AD95" s="230"/>
      <c r="AE95" s="230"/>
      <c r="AF95" s="230"/>
      <c r="AG95" s="230"/>
      <c r="AH95" s="230"/>
      <c r="AI95" s="230"/>
      <c r="AJ95" s="230"/>
      <c r="AK95" s="230"/>
      <c r="AL95" s="230"/>
      <c r="AM95" s="230"/>
      <c r="AN95" s="230"/>
      <c r="AO95" s="230"/>
      <c r="AP95" s="230"/>
      <c r="AQ95" s="230"/>
      <c r="AR95" s="230"/>
      <c r="AS95" s="230"/>
      <c r="AT95" s="230"/>
      <c r="AU95" s="230"/>
      <c r="AV95" s="230"/>
      <c r="AW95" s="230"/>
      <c r="AX95" s="230"/>
      <c r="AY95" s="230"/>
      <c r="AZ95" s="230"/>
      <c r="BA95" s="230"/>
      <c r="BB95" s="230"/>
      <c r="BC95" s="230"/>
      <c r="BD95" s="230"/>
      <c r="BE95" s="230"/>
      <c r="BF95" s="230"/>
      <c r="BG95" s="230"/>
      <c r="BH95" s="230"/>
      <c r="BI95" s="230"/>
      <c r="BJ95" s="230"/>
      <c r="BK95" s="230"/>
      <c r="BL95" s="230"/>
      <c r="BM95" s="230"/>
      <c r="BN95" s="230"/>
      <c r="BO95" s="230"/>
      <c r="BP95" s="230"/>
      <c r="BQ95" s="230"/>
      <c r="BR95" s="230"/>
      <c r="BS95" s="230"/>
      <c r="BT95" s="230"/>
      <c r="BU95" s="230"/>
      <c r="BV95" s="230"/>
      <c r="BW95" s="230"/>
      <c r="BX95" s="230"/>
      <c r="BY95" s="230"/>
      <c r="BZ95" s="230"/>
      <c r="CA95" s="230"/>
      <c r="CB95" s="230"/>
      <c r="CC95" s="230"/>
      <c r="CD95" s="230"/>
      <c r="CE95" s="230"/>
      <c r="CF95" s="230"/>
      <c r="CG95" s="230"/>
      <c r="CH95" s="230"/>
      <c r="CI95" s="230"/>
      <c r="CJ95" s="230"/>
      <c r="CK95" s="230"/>
      <c r="CL95" s="230"/>
      <c r="CM95" s="230"/>
      <c r="CN95" s="230"/>
      <c r="CO95" s="230"/>
      <c r="CP95" s="230"/>
      <c r="CQ95" s="230"/>
      <c r="CR95" s="230"/>
      <c r="CS95" s="230"/>
      <c r="CT95" s="230"/>
      <c r="CU95" s="230"/>
      <c r="CV95" s="230"/>
      <c r="CW95" s="230"/>
      <c r="CX95" s="230"/>
      <c r="CY95" s="230"/>
      <c r="CZ95" s="230"/>
      <c r="DA95" s="230"/>
      <c r="DB95" s="230"/>
      <c r="DC95" s="230"/>
      <c r="DD95" s="230"/>
      <c r="DE95" s="230"/>
      <c r="DF95" s="230"/>
      <c r="DG95" s="230"/>
      <c r="DH95" s="230"/>
      <c r="DI95" s="230"/>
      <c r="DJ95" s="230"/>
      <c r="DK95" s="230"/>
      <c r="DL95" s="230"/>
      <c r="DM95" s="230"/>
      <c r="DN95" s="230"/>
      <c r="DO95" s="230"/>
      <c r="DP95" s="230"/>
      <c r="DQ95" s="230"/>
      <c r="DR95" s="230"/>
      <c r="DS95" s="230"/>
      <c r="DT95" s="230"/>
      <c r="DU95" s="230"/>
      <c r="DV95" s="230"/>
      <c r="DW95" s="230"/>
      <c r="DX95" s="230"/>
      <c r="DY95" s="230"/>
      <c r="DZ95" s="230"/>
      <c r="EA95" s="230"/>
      <c r="EB95" s="230"/>
      <c r="EC95" s="230"/>
      <c r="ED95" s="230"/>
      <c r="EE95" s="230"/>
      <c r="EF95" s="230"/>
      <c r="EG95" s="230"/>
      <c r="EH95" s="230"/>
      <c r="EI95" s="230"/>
      <c r="EJ95" s="230"/>
      <c r="EK95" s="230"/>
      <c r="EL95" s="230"/>
      <c r="EM95" s="230"/>
      <c r="EN95" s="230"/>
      <c r="EO95" s="230"/>
      <c r="EP95" s="230"/>
      <c r="EQ95" s="230"/>
      <c r="ER95" s="230"/>
      <c r="ES95" s="230"/>
      <c r="ET95" s="230"/>
      <c r="EU95" s="230"/>
      <c r="EV95" s="230"/>
      <c r="EW95" s="230"/>
      <c r="EX95" s="230"/>
      <c r="EY95" s="230"/>
      <c r="EZ95" s="230"/>
      <c r="FA95" s="230"/>
      <c r="FB95" s="230"/>
      <c r="FC95" s="230"/>
      <c r="FD95" s="230"/>
      <c r="FE95" s="230"/>
      <c r="FF95" s="230"/>
      <c r="FG95" s="230"/>
      <c r="FH95" s="230"/>
      <c r="FI95" s="230"/>
      <c r="FJ95" s="230"/>
      <c r="FK95" s="230"/>
      <c r="FL95" s="230"/>
      <c r="FM95" s="230"/>
      <c r="FN95" s="230"/>
      <c r="FO95" s="230"/>
      <c r="FP95" s="230"/>
      <c r="FQ95" s="230"/>
      <c r="FR95" s="230"/>
      <c r="FS95" s="230"/>
      <c r="FT95" s="230"/>
      <c r="FU95" s="230"/>
      <c r="FV95" s="230"/>
      <c r="FW95" s="230"/>
      <c r="FX95" s="230"/>
      <c r="FY95" s="230"/>
      <c r="FZ95" s="230"/>
      <c r="GA95" s="230"/>
      <c r="GB95" s="230"/>
      <c r="GC95" s="230"/>
      <c r="GD95" s="230"/>
      <c r="GE95" s="230"/>
      <c r="GF95" s="230"/>
      <c r="GG95" s="230"/>
      <c r="GH95" s="230"/>
      <c r="GI95" s="230"/>
      <c r="GJ95" s="230"/>
      <c r="GK95" s="230"/>
      <c r="GL95" s="230"/>
      <c r="GM95" s="230"/>
      <c r="GN95" s="230"/>
      <c r="GO95" s="230"/>
      <c r="GP95" s="230"/>
      <c r="GQ95" s="230"/>
      <c r="GR95" s="230"/>
      <c r="GS95" s="230"/>
      <c r="GT95" s="230"/>
      <c r="GU95" s="230"/>
      <c r="GV95" s="230"/>
      <c r="GW95" s="230"/>
      <c r="GX95" s="230"/>
      <c r="GY95" s="230"/>
      <c r="GZ95" s="230"/>
      <c r="HA95" s="230"/>
      <c r="HB95" s="230"/>
      <c r="HC95" s="230"/>
      <c r="HD95" s="230"/>
      <c r="HE95" s="230"/>
      <c r="HF95" s="230"/>
      <c r="HG95" s="230"/>
      <c r="HH95" s="230"/>
      <c r="HI95" s="230"/>
      <c r="HJ95" s="230"/>
      <c r="HK95" s="230"/>
      <c r="HL95" s="230"/>
      <c r="HM95" s="230"/>
      <c r="HN95" s="230"/>
      <c r="HO95" s="230"/>
      <c r="HP95" s="230"/>
      <c r="HQ95" s="230"/>
      <c r="HR95" s="230"/>
      <c r="HS95" s="230"/>
      <c r="HT95" s="230"/>
    </row>
    <row r="96" s="97" customFormat="1" ht="81" customHeight="1" spans="1:248">
      <c r="A96" s="138" t="s">
        <v>163</v>
      </c>
      <c r="B96" s="136" t="s">
        <v>36</v>
      </c>
      <c r="C96" s="136" t="s">
        <v>141</v>
      </c>
      <c r="D96" s="136">
        <v>1000</v>
      </c>
      <c r="E96" s="136">
        <v>336</v>
      </c>
      <c r="F96" s="136">
        <v>336</v>
      </c>
      <c r="G96" s="136">
        <v>328</v>
      </c>
      <c r="H96" s="136" t="s">
        <v>307</v>
      </c>
      <c r="I96" s="136">
        <v>1000</v>
      </c>
      <c r="J96" s="136">
        <v>4200</v>
      </c>
      <c r="K96" s="174">
        <f t="shared" si="5"/>
        <v>1672.62</v>
      </c>
      <c r="L96" s="179">
        <v>60.48</v>
      </c>
      <c r="M96" s="180">
        <v>810.48</v>
      </c>
      <c r="N96" s="181">
        <v>801.66</v>
      </c>
      <c r="O96" s="182"/>
      <c r="P96" s="182"/>
      <c r="Q96" s="182" t="s">
        <v>28</v>
      </c>
      <c r="R96" s="130" t="s">
        <v>165</v>
      </c>
      <c r="S96" s="226"/>
      <c r="T96" s="197"/>
      <c r="U96" s="197"/>
      <c r="V96" s="197"/>
      <c r="W96" s="197"/>
      <c r="X96" s="197"/>
      <c r="Y96" s="197"/>
      <c r="Z96" s="197"/>
      <c r="AA96" s="197"/>
      <c r="AB96" s="197"/>
      <c r="AC96" s="197"/>
      <c r="AD96" s="197"/>
      <c r="AE96" s="197"/>
      <c r="AF96" s="197"/>
      <c r="AG96" s="197"/>
      <c r="AH96" s="197"/>
      <c r="AI96" s="197"/>
      <c r="AJ96" s="197"/>
      <c r="AK96" s="197"/>
      <c r="AL96" s="197"/>
      <c r="AM96" s="197"/>
      <c r="AN96" s="197"/>
      <c r="AO96" s="197"/>
      <c r="AP96" s="197"/>
      <c r="AQ96" s="197"/>
      <c r="AR96" s="197"/>
      <c r="AS96" s="197"/>
      <c r="AT96" s="197"/>
      <c r="AU96" s="197"/>
      <c r="AV96" s="197"/>
      <c r="AW96" s="197"/>
      <c r="AX96" s="197"/>
      <c r="AY96" s="197"/>
      <c r="AZ96" s="197"/>
      <c r="BA96" s="197"/>
      <c r="BB96" s="197"/>
      <c r="BC96" s="197"/>
      <c r="BD96" s="197"/>
      <c r="BE96" s="197"/>
      <c r="BF96" s="197"/>
      <c r="BG96" s="197"/>
      <c r="BH96" s="197"/>
      <c r="BI96" s="197"/>
      <c r="BJ96" s="197"/>
      <c r="BK96" s="197"/>
      <c r="BL96" s="197"/>
      <c r="BM96" s="197"/>
      <c r="BN96" s="197"/>
      <c r="BO96" s="197"/>
      <c r="BP96" s="197"/>
      <c r="BQ96" s="197"/>
      <c r="BR96" s="197"/>
      <c r="BS96" s="197"/>
      <c r="BT96" s="197"/>
      <c r="BU96" s="197"/>
      <c r="BV96" s="197"/>
      <c r="BW96" s="197"/>
      <c r="BX96" s="197"/>
      <c r="BY96" s="197"/>
      <c r="BZ96" s="197"/>
      <c r="CA96" s="197"/>
      <c r="CB96" s="197"/>
      <c r="CC96" s="197"/>
      <c r="CD96" s="197"/>
      <c r="CE96" s="197"/>
      <c r="CF96" s="197"/>
      <c r="CG96" s="197"/>
      <c r="CH96" s="197"/>
      <c r="CI96" s="197"/>
      <c r="CJ96" s="197"/>
      <c r="CK96" s="197"/>
      <c r="CL96" s="197"/>
      <c r="CM96" s="197"/>
      <c r="CN96" s="197"/>
      <c r="CO96" s="197"/>
      <c r="CP96" s="197"/>
      <c r="CQ96" s="197"/>
      <c r="CR96" s="197"/>
      <c r="CS96" s="197"/>
      <c r="CT96" s="197"/>
      <c r="CU96" s="197"/>
      <c r="CV96" s="197"/>
      <c r="CW96" s="197"/>
      <c r="CX96" s="197"/>
      <c r="CY96" s="197"/>
      <c r="CZ96" s="197"/>
      <c r="DA96" s="197"/>
      <c r="DB96" s="197"/>
      <c r="DC96" s="197"/>
      <c r="DD96" s="197"/>
      <c r="DE96" s="197"/>
      <c r="DF96" s="197"/>
      <c r="DG96" s="197"/>
      <c r="DH96" s="197"/>
      <c r="DI96" s="197"/>
      <c r="DJ96" s="197"/>
      <c r="DK96" s="197"/>
      <c r="DL96" s="197"/>
      <c r="DM96" s="197"/>
      <c r="DN96" s="197"/>
      <c r="DO96" s="197"/>
      <c r="DP96" s="197"/>
      <c r="DQ96" s="197"/>
      <c r="DR96" s="197"/>
      <c r="DS96" s="197"/>
      <c r="DT96" s="197"/>
      <c r="DU96" s="197"/>
      <c r="DV96" s="197"/>
      <c r="DW96" s="197"/>
      <c r="DX96" s="197"/>
      <c r="DY96" s="197"/>
      <c r="DZ96" s="197"/>
      <c r="EA96" s="197"/>
      <c r="EB96" s="197"/>
      <c r="EC96" s="197"/>
      <c r="ED96" s="197"/>
      <c r="EE96" s="197"/>
      <c r="EF96" s="197"/>
      <c r="EG96" s="197"/>
      <c r="EH96" s="197"/>
      <c r="EI96" s="197"/>
      <c r="EJ96" s="197"/>
      <c r="EK96" s="197"/>
      <c r="EL96" s="197"/>
      <c r="EM96" s="197"/>
      <c r="EN96" s="197"/>
      <c r="EO96" s="197"/>
      <c r="EP96" s="197"/>
      <c r="EQ96" s="197"/>
      <c r="ER96" s="197"/>
      <c r="ES96" s="197"/>
      <c r="ET96" s="197"/>
      <c r="EU96" s="197"/>
      <c r="EV96" s="197"/>
      <c r="EW96" s="197"/>
      <c r="EX96" s="197"/>
      <c r="EY96" s="197"/>
      <c r="EZ96" s="197"/>
      <c r="FA96" s="197"/>
      <c r="FB96" s="197"/>
      <c r="FC96" s="197"/>
      <c r="FD96" s="197"/>
      <c r="FE96" s="197"/>
      <c r="FF96" s="197"/>
      <c r="FG96" s="197"/>
      <c r="FH96" s="197"/>
      <c r="FI96" s="197"/>
      <c r="FJ96" s="197"/>
      <c r="FK96" s="197"/>
      <c r="FL96" s="197"/>
      <c r="FM96" s="197"/>
      <c r="FN96" s="197"/>
      <c r="FO96" s="197"/>
      <c r="FP96" s="197"/>
      <c r="FQ96" s="197"/>
      <c r="FR96" s="197"/>
      <c r="FS96" s="197"/>
      <c r="FT96" s="197"/>
      <c r="FU96" s="197"/>
      <c r="FV96" s="197"/>
      <c r="FW96" s="197"/>
      <c r="FX96" s="197"/>
      <c r="FY96" s="197"/>
      <c r="FZ96" s="197"/>
      <c r="GA96" s="197"/>
      <c r="GB96" s="197"/>
      <c r="GC96" s="197"/>
      <c r="GD96" s="197"/>
      <c r="GE96" s="197"/>
      <c r="GF96" s="197"/>
      <c r="GG96" s="197"/>
      <c r="GH96" s="197"/>
      <c r="GI96" s="197"/>
      <c r="GJ96" s="197"/>
      <c r="GK96" s="197"/>
      <c r="GL96" s="197"/>
      <c r="GM96" s="197"/>
      <c r="GN96" s="197"/>
      <c r="GO96" s="197"/>
      <c r="GP96" s="197"/>
      <c r="GQ96" s="197"/>
      <c r="GR96" s="197"/>
      <c r="GS96" s="197"/>
      <c r="GT96" s="197"/>
      <c r="GU96" s="197"/>
      <c r="GV96" s="197"/>
      <c r="GW96" s="197"/>
      <c r="GX96" s="197"/>
      <c r="GY96" s="197"/>
      <c r="GZ96" s="197"/>
      <c r="HA96" s="197"/>
      <c r="HB96" s="197"/>
      <c r="HC96" s="197"/>
      <c r="HD96" s="197"/>
      <c r="HE96" s="197"/>
      <c r="HF96" s="197"/>
      <c r="HG96" s="197"/>
      <c r="HH96" s="197"/>
      <c r="HI96" s="197"/>
      <c r="HJ96" s="197"/>
      <c r="HK96" s="197"/>
      <c r="HL96" s="197"/>
      <c r="HM96" s="197"/>
      <c r="HN96" s="197"/>
      <c r="HO96" s="197"/>
      <c r="HP96" s="197"/>
      <c r="HQ96" s="197"/>
      <c r="HR96" s="197"/>
      <c r="HS96" s="197"/>
      <c r="HT96" s="197"/>
      <c r="HU96" s="106"/>
      <c r="HV96" s="106"/>
      <c r="HW96" s="106"/>
      <c r="HX96" s="106"/>
      <c r="HY96" s="106"/>
      <c r="HZ96" s="106"/>
      <c r="IA96" s="106"/>
      <c r="IB96" s="106"/>
      <c r="IC96" s="106"/>
      <c r="ID96" s="106"/>
      <c r="IE96" s="106"/>
      <c r="IF96" s="106"/>
      <c r="IG96" s="106"/>
      <c r="IH96" s="106"/>
      <c r="II96" s="106"/>
      <c r="IJ96" s="106"/>
      <c r="IK96" s="106"/>
      <c r="IL96" s="106"/>
      <c r="IM96" s="106"/>
      <c r="IN96" s="106"/>
    </row>
    <row r="97" s="97" customFormat="1" ht="54.95" customHeight="1" spans="1:248">
      <c r="A97" s="138" t="s">
        <v>166</v>
      </c>
      <c r="B97" s="136" t="s">
        <v>36</v>
      </c>
      <c r="C97" s="136" t="s">
        <v>141</v>
      </c>
      <c r="D97" s="136">
        <v>700</v>
      </c>
      <c r="E97" s="136">
        <v>300</v>
      </c>
      <c r="F97" s="136">
        <v>200</v>
      </c>
      <c r="G97" s="136">
        <v>200</v>
      </c>
      <c r="H97" s="136" t="s">
        <v>167</v>
      </c>
      <c r="I97" s="136">
        <v>600</v>
      </c>
      <c r="J97" s="136">
        <v>2520</v>
      </c>
      <c r="K97" s="174">
        <f t="shared" si="5"/>
        <v>108</v>
      </c>
      <c r="L97" s="179">
        <v>36</v>
      </c>
      <c r="M97" s="180">
        <v>36</v>
      </c>
      <c r="N97" s="181">
        <v>36</v>
      </c>
      <c r="O97" s="182"/>
      <c r="P97" s="182"/>
      <c r="Q97" s="182" t="s">
        <v>28</v>
      </c>
      <c r="R97" s="130" t="s">
        <v>165</v>
      </c>
      <c r="S97" s="226"/>
      <c r="T97" s="197"/>
      <c r="U97" s="197"/>
      <c r="V97" s="197"/>
      <c r="W97" s="197"/>
      <c r="X97" s="197"/>
      <c r="Y97" s="197"/>
      <c r="Z97" s="197"/>
      <c r="AA97" s="197"/>
      <c r="AB97" s="197"/>
      <c r="AC97" s="197"/>
      <c r="AD97" s="197"/>
      <c r="AE97" s="197"/>
      <c r="AF97" s="197"/>
      <c r="AG97" s="197"/>
      <c r="AH97" s="197"/>
      <c r="AI97" s="197"/>
      <c r="AJ97" s="197"/>
      <c r="AK97" s="197"/>
      <c r="AL97" s="197"/>
      <c r="AM97" s="197"/>
      <c r="AN97" s="197"/>
      <c r="AO97" s="197"/>
      <c r="AP97" s="197"/>
      <c r="AQ97" s="197"/>
      <c r="AR97" s="197"/>
      <c r="AS97" s="197"/>
      <c r="AT97" s="197"/>
      <c r="AU97" s="197"/>
      <c r="AV97" s="197"/>
      <c r="AW97" s="197"/>
      <c r="AX97" s="197"/>
      <c r="AY97" s="197"/>
      <c r="AZ97" s="197"/>
      <c r="BA97" s="197"/>
      <c r="BB97" s="197"/>
      <c r="BC97" s="197"/>
      <c r="BD97" s="197"/>
      <c r="BE97" s="197"/>
      <c r="BF97" s="197"/>
      <c r="BG97" s="197"/>
      <c r="BH97" s="197"/>
      <c r="BI97" s="197"/>
      <c r="BJ97" s="197"/>
      <c r="BK97" s="197"/>
      <c r="BL97" s="197"/>
      <c r="BM97" s="197"/>
      <c r="BN97" s="197"/>
      <c r="BO97" s="197"/>
      <c r="BP97" s="197"/>
      <c r="BQ97" s="197"/>
      <c r="BR97" s="197"/>
      <c r="BS97" s="197"/>
      <c r="BT97" s="197"/>
      <c r="BU97" s="197"/>
      <c r="BV97" s="197"/>
      <c r="BW97" s="197"/>
      <c r="BX97" s="197"/>
      <c r="BY97" s="197"/>
      <c r="BZ97" s="197"/>
      <c r="CA97" s="197"/>
      <c r="CB97" s="197"/>
      <c r="CC97" s="197"/>
      <c r="CD97" s="197"/>
      <c r="CE97" s="197"/>
      <c r="CF97" s="197"/>
      <c r="CG97" s="197"/>
      <c r="CH97" s="197"/>
      <c r="CI97" s="197"/>
      <c r="CJ97" s="197"/>
      <c r="CK97" s="197"/>
      <c r="CL97" s="197"/>
      <c r="CM97" s="197"/>
      <c r="CN97" s="197"/>
      <c r="CO97" s="197"/>
      <c r="CP97" s="197"/>
      <c r="CQ97" s="197"/>
      <c r="CR97" s="197"/>
      <c r="CS97" s="197"/>
      <c r="CT97" s="197"/>
      <c r="CU97" s="197"/>
      <c r="CV97" s="197"/>
      <c r="CW97" s="197"/>
      <c r="CX97" s="197"/>
      <c r="CY97" s="197"/>
      <c r="CZ97" s="197"/>
      <c r="DA97" s="197"/>
      <c r="DB97" s="197"/>
      <c r="DC97" s="197"/>
      <c r="DD97" s="197"/>
      <c r="DE97" s="197"/>
      <c r="DF97" s="197"/>
      <c r="DG97" s="197"/>
      <c r="DH97" s="197"/>
      <c r="DI97" s="197"/>
      <c r="DJ97" s="197"/>
      <c r="DK97" s="197"/>
      <c r="DL97" s="197"/>
      <c r="DM97" s="197"/>
      <c r="DN97" s="197"/>
      <c r="DO97" s="197"/>
      <c r="DP97" s="197"/>
      <c r="DQ97" s="197"/>
      <c r="DR97" s="197"/>
      <c r="DS97" s="197"/>
      <c r="DT97" s="197"/>
      <c r="DU97" s="197"/>
      <c r="DV97" s="197"/>
      <c r="DW97" s="197"/>
      <c r="DX97" s="197"/>
      <c r="DY97" s="197"/>
      <c r="DZ97" s="197"/>
      <c r="EA97" s="197"/>
      <c r="EB97" s="197"/>
      <c r="EC97" s="197"/>
      <c r="ED97" s="197"/>
      <c r="EE97" s="197"/>
      <c r="EF97" s="197"/>
      <c r="EG97" s="197"/>
      <c r="EH97" s="197"/>
      <c r="EI97" s="197"/>
      <c r="EJ97" s="197"/>
      <c r="EK97" s="197"/>
      <c r="EL97" s="197"/>
      <c r="EM97" s="197"/>
      <c r="EN97" s="197"/>
      <c r="EO97" s="197"/>
      <c r="EP97" s="197"/>
      <c r="EQ97" s="197"/>
      <c r="ER97" s="197"/>
      <c r="ES97" s="197"/>
      <c r="ET97" s="197"/>
      <c r="EU97" s="197"/>
      <c r="EV97" s="197"/>
      <c r="EW97" s="197"/>
      <c r="EX97" s="197"/>
      <c r="EY97" s="197"/>
      <c r="EZ97" s="197"/>
      <c r="FA97" s="197"/>
      <c r="FB97" s="197"/>
      <c r="FC97" s="197"/>
      <c r="FD97" s="197"/>
      <c r="FE97" s="197"/>
      <c r="FF97" s="197"/>
      <c r="FG97" s="197"/>
      <c r="FH97" s="197"/>
      <c r="FI97" s="197"/>
      <c r="FJ97" s="197"/>
      <c r="FK97" s="197"/>
      <c r="FL97" s="197"/>
      <c r="FM97" s="197"/>
      <c r="FN97" s="197"/>
      <c r="FO97" s="197"/>
      <c r="FP97" s="197"/>
      <c r="FQ97" s="197"/>
      <c r="FR97" s="197"/>
      <c r="FS97" s="197"/>
      <c r="FT97" s="197"/>
      <c r="FU97" s="197"/>
      <c r="FV97" s="197"/>
      <c r="FW97" s="197"/>
      <c r="FX97" s="197"/>
      <c r="FY97" s="197"/>
      <c r="FZ97" s="197"/>
      <c r="GA97" s="197"/>
      <c r="GB97" s="197"/>
      <c r="GC97" s="197"/>
      <c r="GD97" s="197"/>
      <c r="GE97" s="197"/>
      <c r="GF97" s="197"/>
      <c r="GG97" s="197"/>
      <c r="GH97" s="197"/>
      <c r="GI97" s="197"/>
      <c r="GJ97" s="197"/>
      <c r="GK97" s="197"/>
      <c r="GL97" s="197"/>
      <c r="GM97" s="197"/>
      <c r="GN97" s="197"/>
      <c r="GO97" s="197"/>
      <c r="GP97" s="197"/>
      <c r="GQ97" s="197"/>
      <c r="GR97" s="197"/>
      <c r="GS97" s="197"/>
      <c r="GT97" s="197"/>
      <c r="GU97" s="197"/>
      <c r="GV97" s="197"/>
      <c r="GW97" s="197"/>
      <c r="GX97" s="197"/>
      <c r="GY97" s="197"/>
      <c r="GZ97" s="197"/>
      <c r="HA97" s="197"/>
      <c r="HB97" s="197"/>
      <c r="HC97" s="197"/>
      <c r="HD97" s="197"/>
      <c r="HE97" s="197"/>
      <c r="HF97" s="197"/>
      <c r="HG97" s="197"/>
      <c r="HH97" s="197"/>
      <c r="HI97" s="197"/>
      <c r="HJ97" s="197"/>
      <c r="HK97" s="197"/>
      <c r="HL97" s="197"/>
      <c r="HM97" s="197"/>
      <c r="HN97" s="197"/>
      <c r="HO97" s="197"/>
      <c r="HP97" s="197"/>
      <c r="HQ97" s="197"/>
      <c r="HR97" s="197"/>
      <c r="HS97" s="197"/>
      <c r="HT97" s="197"/>
      <c r="HU97" s="106"/>
      <c r="HV97" s="106"/>
      <c r="HW97" s="106"/>
      <c r="HX97" s="106"/>
      <c r="HY97" s="106"/>
      <c r="HZ97" s="106"/>
      <c r="IA97" s="106"/>
      <c r="IB97" s="106"/>
      <c r="IC97" s="106"/>
      <c r="ID97" s="106"/>
      <c r="IE97" s="106"/>
      <c r="IF97" s="106"/>
      <c r="IG97" s="106"/>
      <c r="IH97" s="106"/>
      <c r="II97" s="106"/>
      <c r="IJ97" s="106"/>
      <c r="IK97" s="106"/>
      <c r="IL97" s="106"/>
      <c r="IM97" s="106"/>
      <c r="IN97" s="106"/>
    </row>
    <row r="98" s="97" customFormat="1" ht="45" customHeight="1" spans="1:248">
      <c r="A98" s="138" t="s">
        <v>308</v>
      </c>
      <c r="B98" s="136" t="s">
        <v>36</v>
      </c>
      <c r="C98" s="136" t="s">
        <v>141</v>
      </c>
      <c r="D98" s="136">
        <v>750</v>
      </c>
      <c r="E98" s="136">
        <v>750</v>
      </c>
      <c r="F98" s="136">
        <v>0</v>
      </c>
      <c r="G98" s="136">
        <v>0</v>
      </c>
      <c r="H98" s="136" t="s">
        <v>169</v>
      </c>
      <c r="I98" s="136">
        <v>750</v>
      </c>
      <c r="J98" s="136">
        <v>3150</v>
      </c>
      <c r="K98" s="174">
        <f t="shared" si="5"/>
        <v>200</v>
      </c>
      <c r="L98" s="179">
        <v>174.75</v>
      </c>
      <c r="M98" s="180">
        <v>25.25</v>
      </c>
      <c r="N98" s="181">
        <v>0</v>
      </c>
      <c r="O98" s="182" t="s">
        <v>28</v>
      </c>
      <c r="P98" s="182"/>
      <c r="Q98" s="182"/>
      <c r="R98" s="130" t="s">
        <v>165</v>
      </c>
      <c r="S98" s="226"/>
      <c r="T98" s="197"/>
      <c r="U98" s="197"/>
      <c r="V98" s="197"/>
      <c r="W98" s="197"/>
      <c r="X98" s="197"/>
      <c r="Y98" s="197"/>
      <c r="Z98" s="197"/>
      <c r="AA98" s="197"/>
      <c r="AB98" s="197"/>
      <c r="AC98" s="197"/>
      <c r="AD98" s="197"/>
      <c r="AE98" s="197"/>
      <c r="AF98" s="197"/>
      <c r="AG98" s="197"/>
      <c r="AH98" s="197"/>
      <c r="AI98" s="197"/>
      <c r="AJ98" s="197"/>
      <c r="AK98" s="197"/>
      <c r="AL98" s="197"/>
      <c r="AM98" s="197"/>
      <c r="AN98" s="197"/>
      <c r="AO98" s="197"/>
      <c r="AP98" s="197"/>
      <c r="AQ98" s="197"/>
      <c r="AR98" s="197"/>
      <c r="AS98" s="197"/>
      <c r="AT98" s="197"/>
      <c r="AU98" s="197"/>
      <c r="AV98" s="197"/>
      <c r="AW98" s="197"/>
      <c r="AX98" s="197"/>
      <c r="AY98" s="197"/>
      <c r="AZ98" s="197"/>
      <c r="BA98" s="197"/>
      <c r="BB98" s="197"/>
      <c r="BC98" s="197"/>
      <c r="BD98" s="197"/>
      <c r="BE98" s="197"/>
      <c r="BF98" s="197"/>
      <c r="BG98" s="197"/>
      <c r="BH98" s="197"/>
      <c r="BI98" s="197"/>
      <c r="BJ98" s="197"/>
      <c r="BK98" s="197"/>
      <c r="BL98" s="197"/>
      <c r="BM98" s="197"/>
      <c r="BN98" s="197"/>
      <c r="BO98" s="197"/>
      <c r="BP98" s="197"/>
      <c r="BQ98" s="197"/>
      <c r="BR98" s="197"/>
      <c r="BS98" s="197"/>
      <c r="BT98" s="197"/>
      <c r="BU98" s="197"/>
      <c r="BV98" s="197"/>
      <c r="BW98" s="197"/>
      <c r="BX98" s="197"/>
      <c r="BY98" s="197"/>
      <c r="BZ98" s="197"/>
      <c r="CA98" s="197"/>
      <c r="CB98" s="197"/>
      <c r="CC98" s="197"/>
      <c r="CD98" s="197"/>
      <c r="CE98" s="197"/>
      <c r="CF98" s="197"/>
      <c r="CG98" s="197"/>
      <c r="CH98" s="197"/>
      <c r="CI98" s="197"/>
      <c r="CJ98" s="197"/>
      <c r="CK98" s="197"/>
      <c r="CL98" s="197"/>
      <c r="CM98" s="197"/>
      <c r="CN98" s="197"/>
      <c r="CO98" s="197"/>
      <c r="CP98" s="197"/>
      <c r="CQ98" s="197"/>
      <c r="CR98" s="197"/>
      <c r="CS98" s="197"/>
      <c r="CT98" s="197"/>
      <c r="CU98" s="197"/>
      <c r="CV98" s="197"/>
      <c r="CW98" s="197"/>
      <c r="CX98" s="197"/>
      <c r="CY98" s="197"/>
      <c r="CZ98" s="197"/>
      <c r="DA98" s="197"/>
      <c r="DB98" s="197"/>
      <c r="DC98" s="197"/>
      <c r="DD98" s="197"/>
      <c r="DE98" s="197"/>
      <c r="DF98" s="197"/>
      <c r="DG98" s="197"/>
      <c r="DH98" s="197"/>
      <c r="DI98" s="197"/>
      <c r="DJ98" s="197"/>
      <c r="DK98" s="197"/>
      <c r="DL98" s="197"/>
      <c r="DM98" s="197"/>
      <c r="DN98" s="197"/>
      <c r="DO98" s="197"/>
      <c r="DP98" s="197"/>
      <c r="DQ98" s="197"/>
      <c r="DR98" s="197"/>
      <c r="DS98" s="197"/>
      <c r="DT98" s="197"/>
      <c r="DU98" s="197"/>
      <c r="DV98" s="197"/>
      <c r="DW98" s="197"/>
      <c r="DX98" s="197"/>
      <c r="DY98" s="197"/>
      <c r="DZ98" s="197"/>
      <c r="EA98" s="197"/>
      <c r="EB98" s="197"/>
      <c r="EC98" s="197"/>
      <c r="ED98" s="197"/>
      <c r="EE98" s="197"/>
      <c r="EF98" s="197"/>
      <c r="EG98" s="197"/>
      <c r="EH98" s="197"/>
      <c r="EI98" s="197"/>
      <c r="EJ98" s="197"/>
      <c r="EK98" s="197"/>
      <c r="EL98" s="197"/>
      <c r="EM98" s="197"/>
      <c r="EN98" s="197"/>
      <c r="EO98" s="197"/>
      <c r="EP98" s="197"/>
      <c r="EQ98" s="197"/>
      <c r="ER98" s="197"/>
      <c r="ES98" s="197"/>
      <c r="ET98" s="197"/>
      <c r="EU98" s="197"/>
      <c r="EV98" s="197"/>
      <c r="EW98" s="197"/>
      <c r="EX98" s="197"/>
      <c r="EY98" s="197"/>
      <c r="EZ98" s="197"/>
      <c r="FA98" s="197"/>
      <c r="FB98" s="197"/>
      <c r="FC98" s="197"/>
      <c r="FD98" s="197"/>
      <c r="FE98" s="197"/>
      <c r="FF98" s="197"/>
      <c r="FG98" s="197"/>
      <c r="FH98" s="197"/>
      <c r="FI98" s="197"/>
      <c r="FJ98" s="197"/>
      <c r="FK98" s="197"/>
      <c r="FL98" s="197"/>
      <c r="FM98" s="197"/>
      <c r="FN98" s="197"/>
      <c r="FO98" s="197"/>
      <c r="FP98" s="197"/>
      <c r="FQ98" s="197"/>
      <c r="FR98" s="197"/>
      <c r="FS98" s="197"/>
      <c r="FT98" s="197"/>
      <c r="FU98" s="197"/>
      <c r="FV98" s="197"/>
      <c r="FW98" s="197"/>
      <c r="FX98" s="197"/>
      <c r="FY98" s="197"/>
      <c r="FZ98" s="197"/>
      <c r="GA98" s="197"/>
      <c r="GB98" s="197"/>
      <c r="GC98" s="197"/>
      <c r="GD98" s="197"/>
      <c r="GE98" s="197"/>
      <c r="GF98" s="197"/>
      <c r="GG98" s="197"/>
      <c r="GH98" s="197"/>
      <c r="GI98" s="197"/>
      <c r="GJ98" s="197"/>
      <c r="GK98" s="197"/>
      <c r="GL98" s="197"/>
      <c r="GM98" s="197"/>
      <c r="GN98" s="197"/>
      <c r="GO98" s="197"/>
      <c r="GP98" s="197"/>
      <c r="GQ98" s="197"/>
      <c r="GR98" s="197"/>
      <c r="GS98" s="197"/>
      <c r="GT98" s="197"/>
      <c r="GU98" s="197"/>
      <c r="GV98" s="197"/>
      <c r="GW98" s="197"/>
      <c r="GX98" s="197"/>
      <c r="GY98" s="197"/>
      <c r="GZ98" s="197"/>
      <c r="HA98" s="197"/>
      <c r="HB98" s="197"/>
      <c r="HC98" s="197"/>
      <c r="HD98" s="197"/>
      <c r="HE98" s="197"/>
      <c r="HF98" s="197"/>
      <c r="HG98" s="197"/>
      <c r="HH98" s="197"/>
      <c r="HI98" s="197"/>
      <c r="HJ98" s="197"/>
      <c r="HK98" s="197"/>
      <c r="HL98" s="197"/>
      <c r="HM98" s="197"/>
      <c r="HN98" s="197"/>
      <c r="HO98" s="197"/>
      <c r="HP98" s="197"/>
      <c r="HQ98" s="197"/>
      <c r="HR98" s="197"/>
      <c r="HS98" s="197"/>
      <c r="HT98" s="197"/>
      <c r="HU98" s="106"/>
      <c r="HV98" s="106"/>
      <c r="HW98" s="106"/>
      <c r="HX98" s="106"/>
      <c r="HY98" s="106"/>
      <c r="HZ98" s="106"/>
      <c r="IA98" s="106"/>
      <c r="IB98" s="106"/>
      <c r="IC98" s="106"/>
      <c r="ID98" s="106"/>
      <c r="IE98" s="106"/>
      <c r="IF98" s="106"/>
      <c r="IG98" s="106"/>
      <c r="IH98" s="106"/>
      <c r="II98" s="106"/>
      <c r="IJ98" s="106"/>
      <c r="IK98" s="106"/>
      <c r="IL98" s="106"/>
      <c r="IM98" s="106"/>
      <c r="IN98" s="106"/>
    </row>
    <row r="99" s="97" customFormat="1" ht="45" customHeight="1" spans="1:248">
      <c r="A99" s="138" t="s">
        <v>309</v>
      </c>
      <c r="B99" s="136" t="s">
        <v>36</v>
      </c>
      <c r="C99" s="136" t="s">
        <v>141</v>
      </c>
      <c r="D99" s="136"/>
      <c r="E99" s="136"/>
      <c r="F99" s="136"/>
      <c r="G99" s="136"/>
      <c r="H99" s="136"/>
      <c r="I99" s="136"/>
      <c r="J99" s="136"/>
      <c r="K99" s="174">
        <f t="shared" si="5"/>
        <v>80</v>
      </c>
      <c r="L99" s="179"/>
      <c r="M99" s="180">
        <v>80</v>
      </c>
      <c r="N99" s="181"/>
      <c r="O99" s="182" t="s">
        <v>28</v>
      </c>
      <c r="P99" s="182"/>
      <c r="Q99" s="182"/>
      <c r="R99" s="130"/>
      <c r="S99" s="226"/>
      <c r="T99" s="197"/>
      <c r="U99" s="197"/>
      <c r="V99" s="197"/>
      <c r="W99" s="197"/>
      <c r="X99" s="197"/>
      <c r="Y99" s="197"/>
      <c r="Z99" s="197"/>
      <c r="AA99" s="197"/>
      <c r="AB99" s="197"/>
      <c r="AC99" s="197"/>
      <c r="AD99" s="197"/>
      <c r="AE99" s="197"/>
      <c r="AF99" s="197"/>
      <c r="AG99" s="197"/>
      <c r="AH99" s="197"/>
      <c r="AI99" s="197"/>
      <c r="AJ99" s="197"/>
      <c r="AK99" s="197"/>
      <c r="AL99" s="197"/>
      <c r="AM99" s="197"/>
      <c r="AN99" s="197"/>
      <c r="AO99" s="197"/>
      <c r="AP99" s="197"/>
      <c r="AQ99" s="197"/>
      <c r="AR99" s="197"/>
      <c r="AS99" s="197"/>
      <c r="AT99" s="197"/>
      <c r="AU99" s="197"/>
      <c r="AV99" s="197"/>
      <c r="AW99" s="197"/>
      <c r="AX99" s="197"/>
      <c r="AY99" s="197"/>
      <c r="AZ99" s="197"/>
      <c r="BA99" s="197"/>
      <c r="BB99" s="197"/>
      <c r="BC99" s="197"/>
      <c r="BD99" s="197"/>
      <c r="BE99" s="197"/>
      <c r="BF99" s="197"/>
      <c r="BG99" s="197"/>
      <c r="BH99" s="197"/>
      <c r="BI99" s="197"/>
      <c r="BJ99" s="197"/>
      <c r="BK99" s="197"/>
      <c r="BL99" s="197"/>
      <c r="BM99" s="197"/>
      <c r="BN99" s="197"/>
      <c r="BO99" s="197"/>
      <c r="BP99" s="197"/>
      <c r="BQ99" s="197"/>
      <c r="BR99" s="197"/>
      <c r="BS99" s="197"/>
      <c r="BT99" s="197"/>
      <c r="BU99" s="197"/>
      <c r="BV99" s="197"/>
      <c r="BW99" s="197"/>
      <c r="BX99" s="197"/>
      <c r="BY99" s="197"/>
      <c r="BZ99" s="197"/>
      <c r="CA99" s="197"/>
      <c r="CB99" s="197"/>
      <c r="CC99" s="197"/>
      <c r="CD99" s="197"/>
      <c r="CE99" s="197"/>
      <c r="CF99" s="197"/>
      <c r="CG99" s="197"/>
      <c r="CH99" s="197"/>
      <c r="CI99" s="197"/>
      <c r="CJ99" s="197"/>
      <c r="CK99" s="197"/>
      <c r="CL99" s="197"/>
      <c r="CM99" s="197"/>
      <c r="CN99" s="197"/>
      <c r="CO99" s="197"/>
      <c r="CP99" s="197"/>
      <c r="CQ99" s="197"/>
      <c r="CR99" s="197"/>
      <c r="CS99" s="197"/>
      <c r="CT99" s="197"/>
      <c r="CU99" s="197"/>
      <c r="CV99" s="197"/>
      <c r="CW99" s="197"/>
      <c r="CX99" s="197"/>
      <c r="CY99" s="197"/>
      <c r="CZ99" s="197"/>
      <c r="DA99" s="197"/>
      <c r="DB99" s="197"/>
      <c r="DC99" s="197"/>
      <c r="DD99" s="197"/>
      <c r="DE99" s="197"/>
      <c r="DF99" s="197"/>
      <c r="DG99" s="197"/>
      <c r="DH99" s="197"/>
      <c r="DI99" s="197"/>
      <c r="DJ99" s="197"/>
      <c r="DK99" s="197"/>
      <c r="DL99" s="197"/>
      <c r="DM99" s="197"/>
      <c r="DN99" s="197"/>
      <c r="DO99" s="197"/>
      <c r="DP99" s="197"/>
      <c r="DQ99" s="197"/>
      <c r="DR99" s="197"/>
      <c r="DS99" s="197"/>
      <c r="DT99" s="197"/>
      <c r="DU99" s="197"/>
      <c r="DV99" s="197"/>
      <c r="DW99" s="197"/>
      <c r="DX99" s="197"/>
      <c r="DY99" s="197"/>
      <c r="DZ99" s="197"/>
      <c r="EA99" s="197"/>
      <c r="EB99" s="197"/>
      <c r="EC99" s="197"/>
      <c r="ED99" s="197"/>
      <c r="EE99" s="197"/>
      <c r="EF99" s="197"/>
      <c r="EG99" s="197"/>
      <c r="EH99" s="197"/>
      <c r="EI99" s="197"/>
      <c r="EJ99" s="197"/>
      <c r="EK99" s="197"/>
      <c r="EL99" s="197"/>
      <c r="EM99" s="197"/>
      <c r="EN99" s="197"/>
      <c r="EO99" s="197"/>
      <c r="EP99" s="197"/>
      <c r="EQ99" s="197"/>
      <c r="ER99" s="197"/>
      <c r="ES99" s="197"/>
      <c r="ET99" s="197"/>
      <c r="EU99" s="197"/>
      <c r="EV99" s="197"/>
      <c r="EW99" s="197"/>
      <c r="EX99" s="197"/>
      <c r="EY99" s="197"/>
      <c r="EZ99" s="197"/>
      <c r="FA99" s="197"/>
      <c r="FB99" s="197"/>
      <c r="FC99" s="197"/>
      <c r="FD99" s="197"/>
      <c r="FE99" s="197"/>
      <c r="FF99" s="197"/>
      <c r="FG99" s="197"/>
      <c r="FH99" s="197"/>
      <c r="FI99" s="197"/>
      <c r="FJ99" s="197"/>
      <c r="FK99" s="197"/>
      <c r="FL99" s="197"/>
      <c r="FM99" s="197"/>
      <c r="FN99" s="197"/>
      <c r="FO99" s="197"/>
      <c r="FP99" s="197"/>
      <c r="FQ99" s="197"/>
      <c r="FR99" s="197"/>
      <c r="FS99" s="197"/>
      <c r="FT99" s="197"/>
      <c r="FU99" s="197"/>
      <c r="FV99" s="197"/>
      <c r="FW99" s="197"/>
      <c r="FX99" s="197"/>
      <c r="FY99" s="197"/>
      <c r="FZ99" s="197"/>
      <c r="GA99" s="197"/>
      <c r="GB99" s="197"/>
      <c r="GC99" s="197"/>
      <c r="GD99" s="197"/>
      <c r="GE99" s="197"/>
      <c r="GF99" s="197"/>
      <c r="GG99" s="197"/>
      <c r="GH99" s="197"/>
      <c r="GI99" s="197"/>
      <c r="GJ99" s="197"/>
      <c r="GK99" s="197"/>
      <c r="GL99" s="197"/>
      <c r="GM99" s="197"/>
      <c r="GN99" s="197"/>
      <c r="GO99" s="197"/>
      <c r="GP99" s="197"/>
      <c r="GQ99" s="197"/>
      <c r="GR99" s="197"/>
      <c r="GS99" s="197"/>
      <c r="GT99" s="197"/>
      <c r="GU99" s="197"/>
      <c r="GV99" s="197"/>
      <c r="GW99" s="197"/>
      <c r="GX99" s="197"/>
      <c r="GY99" s="197"/>
      <c r="GZ99" s="197"/>
      <c r="HA99" s="197"/>
      <c r="HB99" s="197"/>
      <c r="HC99" s="197"/>
      <c r="HD99" s="197"/>
      <c r="HE99" s="197"/>
      <c r="HF99" s="197"/>
      <c r="HG99" s="197"/>
      <c r="HH99" s="197"/>
      <c r="HI99" s="197"/>
      <c r="HJ99" s="197"/>
      <c r="HK99" s="197"/>
      <c r="HL99" s="197"/>
      <c r="HM99" s="197"/>
      <c r="HN99" s="197"/>
      <c r="HO99" s="197"/>
      <c r="HP99" s="197"/>
      <c r="HQ99" s="197"/>
      <c r="HR99" s="197"/>
      <c r="HS99" s="197"/>
      <c r="HT99" s="197"/>
      <c r="HU99" s="106"/>
      <c r="HV99" s="106"/>
      <c r="HW99" s="106"/>
      <c r="HX99" s="106"/>
      <c r="HY99" s="106"/>
      <c r="HZ99" s="106"/>
      <c r="IA99" s="106"/>
      <c r="IB99" s="106"/>
      <c r="IC99" s="106"/>
      <c r="ID99" s="106"/>
      <c r="IE99" s="106"/>
      <c r="IF99" s="106"/>
      <c r="IG99" s="106"/>
      <c r="IH99" s="106"/>
      <c r="II99" s="106"/>
      <c r="IJ99" s="106"/>
      <c r="IK99" s="106"/>
      <c r="IL99" s="106"/>
      <c r="IM99" s="106"/>
      <c r="IN99" s="106"/>
    </row>
    <row r="100" s="99" customFormat="1" ht="45" customHeight="1" spans="1:248">
      <c r="A100" s="138" t="s">
        <v>310</v>
      </c>
      <c r="B100" s="136" t="s">
        <v>36</v>
      </c>
      <c r="C100" s="136" t="s">
        <v>105</v>
      </c>
      <c r="D100" s="136"/>
      <c r="E100" s="136"/>
      <c r="F100" s="136"/>
      <c r="G100" s="136"/>
      <c r="H100" s="136"/>
      <c r="I100" s="136"/>
      <c r="J100" s="136"/>
      <c r="K100" s="174">
        <f t="shared" si="5"/>
        <v>100</v>
      </c>
      <c r="M100" s="179">
        <v>100</v>
      </c>
      <c r="N100" s="181"/>
      <c r="O100" s="182"/>
      <c r="P100" s="182"/>
      <c r="Q100" s="182"/>
      <c r="R100" s="130" t="s">
        <v>173</v>
      </c>
      <c r="S100" s="183"/>
      <c r="T100" s="200"/>
      <c r="U100" s="200"/>
      <c r="V100" s="200"/>
      <c r="W100" s="200"/>
      <c r="X100" s="200"/>
      <c r="Y100" s="200"/>
      <c r="Z100" s="200"/>
      <c r="AA100" s="200"/>
      <c r="AB100" s="200"/>
      <c r="AC100" s="200"/>
      <c r="AD100" s="200"/>
      <c r="AE100" s="200"/>
      <c r="AF100" s="200"/>
      <c r="AG100" s="200"/>
      <c r="AH100" s="200"/>
      <c r="AI100" s="200"/>
      <c r="AJ100" s="200"/>
      <c r="AK100" s="200"/>
      <c r="AL100" s="200"/>
      <c r="AM100" s="200"/>
      <c r="AN100" s="200"/>
      <c r="AO100" s="200"/>
      <c r="AP100" s="200"/>
      <c r="AQ100" s="200"/>
      <c r="AR100" s="200"/>
      <c r="AS100" s="200"/>
      <c r="AT100" s="200"/>
      <c r="AU100" s="200"/>
      <c r="AV100" s="200"/>
      <c r="AW100" s="200"/>
      <c r="AX100" s="200"/>
      <c r="AY100" s="200"/>
      <c r="AZ100" s="200"/>
      <c r="BA100" s="200"/>
      <c r="BB100" s="200"/>
      <c r="BC100" s="200"/>
      <c r="BD100" s="200"/>
      <c r="BE100" s="200"/>
      <c r="BF100" s="200"/>
      <c r="BG100" s="200"/>
      <c r="BH100" s="200"/>
      <c r="BI100" s="200"/>
      <c r="BJ100" s="200"/>
      <c r="BK100" s="200"/>
      <c r="BL100" s="200"/>
      <c r="BM100" s="200"/>
      <c r="BN100" s="200"/>
      <c r="BO100" s="200"/>
      <c r="BP100" s="200"/>
      <c r="BQ100" s="200"/>
      <c r="BR100" s="200"/>
      <c r="BS100" s="200"/>
      <c r="BT100" s="200"/>
      <c r="BU100" s="200"/>
      <c r="BV100" s="200"/>
      <c r="BW100" s="200"/>
      <c r="BX100" s="200"/>
      <c r="BY100" s="200"/>
      <c r="BZ100" s="200"/>
      <c r="CA100" s="200"/>
      <c r="CB100" s="200"/>
      <c r="CC100" s="200"/>
      <c r="CD100" s="200"/>
      <c r="CE100" s="200"/>
      <c r="CF100" s="200"/>
      <c r="CG100" s="200"/>
      <c r="CH100" s="200"/>
      <c r="CI100" s="200"/>
      <c r="CJ100" s="200"/>
      <c r="CK100" s="200"/>
      <c r="CL100" s="200"/>
      <c r="CM100" s="200"/>
      <c r="CN100" s="200"/>
      <c r="CO100" s="200"/>
      <c r="CP100" s="200"/>
      <c r="CQ100" s="200"/>
      <c r="CR100" s="200"/>
      <c r="CS100" s="200"/>
      <c r="CT100" s="200"/>
      <c r="CU100" s="200"/>
      <c r="CV100" s="200"/>
      <c r="CW100" s="200"/>
      <c r="CX100" s="200"/>
      <c r="CY100" s="200"/>
      <c r="CZ100" s="200"/>
      <c r="DA100" s="200"/>
      <c r="DB100" s="200"/>
      <c r="DC100" s="200"/>
      <c r="DD100" s="200"/>
      <c r="DE100" s="200"/>
      <c r="DF100" s="200"/>
      <c r="DG100" s="200"/>
      <c r="DH100" s="200"/>
      <c r="DI100" s="200"/>
      <c r="DJ100" s="200"/>
      <c r="DK100" s="200"/>
      <c r="DL100" s="200"/>
      <c r="DM100" s="200"/>
      <c r="DN100" s="200"/>
      <c r="DO100" s="200"/>
      <c r="DP100" s="200"/>
      <c r="DQ100" s="200"/>
      <c r="DR100" s="200"/>
      <c r="DS100" s="200"/>
      <c r="DT100" s="200"/>
      <c r="DU100" s="200"/>
      <c r="DV100" s="200"/>
      <c r="DW100" s="200"/>
      <c r="DX100" s="200"/>
      <c r="DY100" s="200"/>
      <c r="DZ100" s="200"/>
      <c r="EA100" s="200"/>
      <c r="EB100" s="200"/>
      <c r="EC100" s="200"/>
      <c r="ED100" s="200"/>
      <c r="EE100" s="200"/>
      <c r="EF100" s="200"/>
      <c r="EG100" s="200"/>
      <c r="EH100" s="200"/>
      <c r="EI100" s="200"/>
      <c r="EJ100" s="200"/>
      <c r="EK100" s="200"/>
      <c r="EL100" s="200"/>
      <c r="EM100" s="200"/>
      <c r="EN100" s="200"/>
      <c r="EO100" s="200"/>
      <c r="EP100" s="200"/>
      <c r="EQ100" s="200"/>
      <c r="ER100" s="200"/>
      <c r="ES100" s="200"/>
      <c r="ET100" s="200"/>
      <c r="EU100" s="200"/>
      <c r="EV100" s="200"/>
      <c r="EW100" s="200"/>
      <c r="EX100" s="200"/>
      <c r="EY100" s="200"/>
      <c r="EZ100" s="200"/>
      <c r="FA100" s="200"/>
      <c r="FB100" s="200"/>
      <c r="FC100" s="200"/>
      <c r="FD100" s="200"/>
      <c r="FE100" s="200"/>
      <c r="FF100" s="200"/>
      <c r="FG100" s="200"/>
      <c r="FH100" s="200"/>
      <c r="FI100" s="200"/>
      <c r="FJ100" s="200"/>
      <c r="FK100" s="200"/>
      <c r="FL100" s="200"/>
      <c r="FM100" s="200"/>
      <c r="FN100" s="200"/>
      <c r="FO100" s="200"/>
      <c r="FP100" s="200"/>
      <c r="FQ100" s="200"/>
      <c r="FR100" s="200"/>
      <c r="FS100" s="200"/>
      <c r="FT100" s="200"/>
      <c r="FU100" s="200"/>
      <c r="FV100" s="200"/>
      <c r="FW100" s="200"/>
      <c r="FX100" s="200"/>
      <c r="FY100" s="200"/>
      <c r="FZ100" s="200"/>
      <c r="GA100" s="200"/>
      <c r="GB100" s="200"/>
      <c r="GC100" s="200"/>
      <c r="GD100" s="200"/>
      <c r="GE100" s="200"/>
      <c r="GF100" s="200"/>
      <c r="GG100" s="200"/>
      <c r="GH100" s="200"/>
      <c r="GI100" s="200"/>
      <c r="GJ100" s="200"/>
      <c r="GK100" s="200"/>
      <c r="GL100" s="200"/>
      <c r="GM100" s="200"/>
      <c r="GN100" s="200"/>
      <c r="GO100" s="200"/>
      <c r="GP100" s="200"/>
      <c r="GQ100" s="200"/>
      <c r="GR100" s="200"/>
      <c r="GS100" s="200"/>
      <c r="GT100" s="200"/>
      <c r="GU100" s="200"/>
      <c r="GV100" s="200"/>
      <c r="GW100" s="200"/>
      <c r="GX100" s="200"/>
      <c r="GY100" s="200"/>
      <c r="GZ100" s="200"/>
      <c r="HA100" s="200"/>
      <c r="HB100" s="200"/>
      <c r="HC100" s="200"/>
      <c r="HD100" s="200"/>
      <c r="HE100" s="200"/>
      <c r="HF100" s="200"/>
      <c r="HG100" s="200"/>
      <c r="HH100" s="200"/>
      <c r="HI100" s="200"/>
      <c r="HJ100" s="200"/>
      <c r="HK100" s="200"/>
      <c r="HL100" s="200"/>
      <c r="HM100" s="200"/>
      <c r="HN100" s="200"/>
      <c r="HO100" s="200"/>
      <c r="HP100" s="200"/>
      <c r="HQ100" s="200"/>
      <c r="HR100" s="200"/>
      <c r="HS100" s="200"/>
      <c r="HT100" s="200"/>
      <c r="HU100" s="106"/>
      <c r="HV100" s="106"/>
      <c r="HW100" s="106"/>
      <c r="HX100" s="106"/>
      <c r="HY100" s="106"/>
      <c r="HZ100" s="106"/>
      <c r="IA100" s="106"/>
      <c r="IB100" s="106"/>
      <c r="IC100" s="106"/>
      <c r="ID100" s="106"/>
      <c r="IE100" s="106"/>
      <c r="IF100" s="106"/>
      <c r="IG100" s="106"/>
      <c r="IH100" s="106"/>
      <c r="II100" s="106"/>
      <c r="IJ100" s="106"/>
      <c r="IK100" s="106"/>
      <c r="IL100" s="106"/>
      <c r="IM100" s="106"/>
      <c r="IN100" s="106"/>
    </row>
    <row r="101" s="105" customFormat="1" ht="45" customHeight="1" spans="1:19">
      <c r="A101" s="211" t="s">
        <v>311</v>
      </c>
      <c r="B101" s="212"/>
      <c r="C101" s="212"/>
      <c r="D101" s="212"/>
      <c r="E101" s="212"/>
      <c r="F101" s="212"/>
      <c r="G101" s="212"/>
      <c r="H101" s="212"/>
      <c r="I101" s="212"/>
      <c r="J101" s="212"/>
      <c r="K101" s="174">
        <f t="shared" si="5"/>
        <v>14045.3975</v>
      </c>
      <c r="L101" s="176">
        <f>L103+L102</f>
        <v>5782.5775</v>
      </c>
      <c r="M101" s="176">
        <f>M103+M102</f>
        <v>8262.82</v>
      </c>
      <c r="N101" s="176"/>
      <c r="O101" s="220"/>
      <c r="P101" s="220" t="s">
        <v>28</v>
      </c>
      <c r="Q101" s="220"/>
      <c r="R101" s="212" t="s">
        <v>175</v>
      </c>
      <c r="S101" s="212"/>
    </row>
    <row r="102" s="97" customFormat="1" ht="45" customHeight="1" spans="1:248">
      <c r="A102" s="138" t="s">
        <v>176</v>
      </c>
      <c r="B102" s="136" t="s">
        <v>312</v>
      </c>
      <c r="C102" s="136" t="s">
        <v>177</v>
      </c>
      <c r="D102" s="136">
        <v>200</v>
      </c>
      <c r="E102" s="136"/>
      <c r="F102" s="136">
        <v>200</v>
      </c>
      <c r="G102" s="136"/>
      <c r="H102" s="136"/>
      <c r="I102" s="136"/>
      <c r="J102" s="136"/>
      <c r="K102" s="174">
        <f t="shared" ref="K102:K134" si="6">L102+M102+N102</f>
        <v>460</v>
      </c>
      <c r="L102" s="179"/>
      <c r="M102" s="221">
        <v>460</v>
      </c>
      <c r="N102" s="181"/>
      <c r="O102" s="182" t="s">
        <v>28</v>
      </c>
      <c r="P102" s="182"/>
      <c r="Q102" s="182"/>
      <c r="R102" s="130" t="s">
        <v>175</v>
      </c>
      <c r="S102" s="226"/>
      <c r="T102" s="197"/>
      <c r="U102" s="197"/>
      <c r="V102" s="197"/>
      <c r="W102" s="197"/>
      <c r="X102" s="197"/>
      <c r="Y102" s="197"/>
      <c r="Z102" s="197"/>
      <c r="AA102" s="197"/>
      <c r="AB102" s="197"/>
      <c r="AC102" s="197"/>
      <c r="AD102" s="197"/>
      <c r="AE102" s="197"/>
      <c r="AF102" s="197"/>
      <c r="AG102" s="197"/>
      <c r="AH102" s="197"/>
      <c r="AI102" s="197"/>
      <c r="AJ102" s="197"/>
      <c r="AK102" s="197"/>
      <c r="AL102" s="197"/>
      <c r="AM102" s="197"/>
      <c r="AN102" s="197"/>
      <c r="AO102" s="197"/>
      <c r="AP102" s="197"/>
      <c r="AQ102" s="197"/>
      <c r="AR102" s="197"/>
      <c r="AS102" s="197"/>
      <c r="AT102" s="197"/>
      <c r="AU102" s="197"/>
      <c r="AV102" s="197"/>
      <c r="AW102" s="197"/>
      <c r="AX102" s="197"/>
      <c r="AY102" s="197"/>
      <c r="AZ102" s="197"/>
      <c r="BA102" s="197"/>
      <c r="BB102" s="197"/>
      <c r="BC102" s="197"/>
      <c r="BD102" s="197"/>
      <c r="BE102" s="197"/>
      <c r="BF102" s="197"/>
      <c r="BG102" s="197"/>
      <c r="BH102" s="197"/>
      <c r="BI102" s="197"/>
      <c r="BJ102" s="197"/>
      <c r="BK102" s="197"/>
      <c r="BL102" s="197"/>
      <c r="BM102" s="197"/>
      <c r="BN102" s="197"/>
      <c r="BO102" s="197"/>
      <c r="BP102" s="197"/>
      <c r="BQ102" s="197"/>
      <c r="BR102" s="197"/>
      <c r="BS102" s="197"/>
      <c r="BT102" s="197"/>
      <c r="BU102" s="197"/>
      <c r="BV102" s="197"/>
      <c r="BW102" s="197"/>
      <c r="BX102" s="197"/>
      <c r="BY102" s="197"/>
      <c r="BZ102" s="197"/>
      <c r="CA102" s="197"/>
      <c r="CB102" s="197"/>
      <c r="CC102" s="197"/>
      <c r="CD102" s="197"/>
      <c r="CE102" s="197"/>
      <c r="CF102" s="197"/>
      <c r="CG102" s="197"/>
      <c r="CH102" s="197"/>
      <c r="CI102" s="197"/>
      <c r="CJ102" s="197"/>
      <c r="CK102" s="197"/>
      <c r="CL102" s="197"/>
      <c r="CM102" s="197"/>
      <c r="CN102" s="197"/>
      <c r="CO102" s="197"/>
      <c r="CP102" s="197"/>
      <c r="CQ102" s="197"/>
      <c r="CR102" s="197"/>
      <c r="CS102" s="197"/>
      <c r="CT102" s="197"/>
      <c r="CU102" s="197"/>
      <c r="CV102" s="197"/>
      <c r="CW102" s="197"/>
      <c r="CX102" s="197"/>
      <c r="CY102" s="197"/>
      <c r="CZ102" s="197"/>
      <c r="DA102" s="197"/>
      <c r="DB102" s="197"/>
      <c r="DC102" s="197"/>
      <c r="DD102" s="197"/>
      <c r="DE102" s="197"/>
      <c r="DF102" s="197"/>
      <c r="DG102" s="197"/>
      <c r="DH102" s="197"/>
      <c r="DI102" s="197"/>
      <c r="DJ102" s="197"/>
      <c r="DK102" s="197"/>
      <c r="DL102" s="197"/>
      <c r="DM102" s="197"/>
      <c r="DN102" s="197"/>
      <c r="DO102" s="197"/>
      <c r="DP102" s="197"/>
      <c r="DQ102" s="197"/>
      <c r="DR102" s="197"/>
      <c r="DS102" s="197"/>
      <c r="DT102" s="197"/>
      <c r="DU102" s="197"/>
      <c r="DV102" s="197"/>
      <c r="DW102" s="197"/>
      <c r="DX102" s="197"/>
      <c r="DY102" s="197"/>
      <c r="DZ102" s="197"/>
      <c r="EA102" s="197"/>
      <c r="EB102" s="197"/>
      <c r="EC102" s="197"/>
      <c r="ED102" s="197"/>
      <c r="EE102" s="197"/>
      <c r="EF102" s="197"/>
      <c r="EG102" s="197"/>
      <c r="EH102" s="197"/>
      <c r="EI102" s="197"/>
      <c r="EJ102" s="197"/>
      <c r="EK102" s="197"/>
      <c r="EL102" s="197"/>
      <c r="EM102" s="197"/>
      <c r="EN102" s="197"/>
      <c r="EO102" s="197"/>
      <c r="EP102" s="197"/>
      <c r="EQ102" s="197"/>
      <c r="ER102" s="197"/>
      <c r="ES102" s="197"/>
      <c r="ET102" s="197"/>
      <c r="EU102" s="197"/>
      <c r="EV102" s="197"/>
      <c r="EW102" s="197"/>
      <c r="EX102" s="197"/>
      <c r="EY102" s="197"/>
      <c r="EZ102" s="197"/>
      <c r="FA102" s="197"/>
      <c r="FB102" s="197"/>
      <c r="FC102" s="197"/>
      <c r="FD102" s="197"/>
      <c r="FE102" s="197"/>
      <c r="FF102" s="197"/>
      <c r="FG102" s="197"/>
      <c r="FH102" s="197"/>
      <c r="FI102" s="197"/>
      <c r="FJ102" s="197"/>
      <c r="FK102" s="197"/>
      <c r="FL102" s="197"/>
      <c r="FM102" s="197"/>
      <c r="FN102" s="197"/>
      <c r="FO102" s="197"/>
      <c r="FP102" s="197"/>
      <c r="FQ102" s="197"/>
      <c r="FR102" s="197"/>
      <c r="FS102" s="197"/>
      <c r="FT102" s="197"/>
      <c r="FU102" s="197"/>
      <c r="FV102" s="197"/>
      <c r="FW102" s="197"/>
      <c r="FX102" s="197"/>
      <c r="FY102" s="197"/>
      <c r="FZ102" s="197"/>
      <c r="GA102" s="197"/>
      <c r="GB102" s="197"/>
      <c r="GC102" s="197"/>
      <c r="GD102" s="197"/>
      <c r="GE102" s="197"/>
      <c r="GF102" s="197"/>
      <c r="GG102" s="197"/>
      <c r="GH102" s="197"/>
      <c r="GI102" s="197"/>
      <c r="GJ102" s="197"/>
      <c r="GK102" s="197"/>
      <c r="GL102" s="197"/>
      <c r="GM102" s="197"/>
      <c r="GN102" s="197"/>
      <c r="GO102" s="197"/>
      <c r="GP102" s="197"/>
      <c r="GQ102" s="197"/>
      <c r="GR102" s="197"/>
      <c r="GS102" s="197"/>
      <c r="GT102" s="197"/>
      <c r="GU102" s="197"/>
      <c r="GV102" s="197"/>
      <c r="GW102" s="197"/>
      <c r="GX102" s="197"/>
      <c r="GY102" s="197"/>
      <c r="GZ102" s="197"/>
      <c r="HA102" s="197"/>
      <c r="HB102" s="197"/>
      <c r="HC102" s="197"/>
      <c r="HD102" s="197"/>
      <c r="HE102" s="197"/>
      <c r="HF102" s="197"/>
      <c r="HG102" s="197"/>
      <c r="HH102" s="197"/>
      <c r="HI102" s="197"/>
      <c r="HJ102" s="197"/>
      <c r="HK102" s="197"/>
      <c r="HL102" s="197"/>
      <c r="HM102" s="197"/>
      <c r="HN102" s="197"/>
      <c r="HO102" s="197"/>
      <c r="HP102" s="197"/>
      <c r="HQ102" s="197"/>
      <c r="HR102" s="197"/>
      <c r="HS102" s="197"/>
      <c r="HT102" s="197"/>
      <c r="HU102" s="106"/>
      <c r="HV102" s="106"/>
      <c r="HW102" s="106"/>
      <c r="HX102" s="106"/>
      <c r="HY102" s="106"/>
      <c r="HZ102" s="106"/>
      <c r="IA102" s="106"/>
      <c r="IB102" s="106"/>
      <c r="IC102" s="106"/>
      <c r="ID102" s="106"/>
      <c r="IE102" s="106"/>
      <c r="IF102" s="106"/>
      <c r="IG102" s="106"/>
      <c r="IH102" s="106"/>
      <c r="II102" s="106"/>
      <c r="IJ102" s="106"/>
      <c r="IK102" s="106"/>
      <c r="IL102" s="106"/>
      <c r="IM102" s="106"/>
      <c r="IN102" s="106"/>
    </row>
    <row r="103" s="99" customFormat="1" ht="45" customHeight="1" spans="1:248">
      <c r="A103" s="138" t="s">
        <v>180</v>
      </c>
      <c r="B103" s="136" t="s">
        <v>312</v>
      </c>
      <c r="C103" s="136" t="s">
        <v>177</v>
      </c>
      <c r="D103" s="136">
        <f>E103+F103</f>
        <v>6410</v>
      </c>
      <c r="E103" s="136">
        <v>5483</v>
      </c>
      <c r="F103" s="136">
        <v>927</v>
      </c>
      <c r="G103" s="136"/>
      <c r="H103" s="136"/>
      <c r="I103" s="136"/>
      <c r="J103" s="136"/>
      <c r="K103" s="174">
        <f t="shared" si="6"/>
        <v>13585.3975</v>
      </c>
      <c r="L103" s="179">
        <v>5782.5775</v>
      </c>
      <c r="M103" s="180">
        <v>7802.82</v>
      </c>
      <c r="N103" s="181"/>
      <c r="O103" s="182" t="s">
        <v>28</v>
      </c>
      <c r="P103" s="182"/>
      <c r="Q103" s="182"/>
      <c r="R103" s="130" t="s">
        <v>175</v>
      </c>
      <c r="S103" s="183"/>
      <c r="T103" s="200"/>
      <c r="U103" s="200"/>
      <c r="V103" s="200"/>
      <c r="W103" s="200"/>
      <c r="X103" s="200"/>
      <c r="Y103" s="200"/>
      <c r="Z103" s="200"/>
      <c r="AA103" s="200"/>
      <c r="AB103" s="200"/>
      <c r="AC103" s="200"/>
      <c r="AD103" s="200"/>
      <c r="AE103" s="200"/>
      <c r="AF103" s="200"/>
      <c r="AG103" s="200"/>
      <c r="AH103" s="200"/>
      <c r="AI103" s="200"/>
      <c r="AJ103" s="200"/>
      <c r="AK103" s="200"/>
      <c r="AL103" s="200"/>
      <c r="AM103" s="200"/>
      <c r="AN103" s="200"/>
      <c r="AO103" s="200"/>
      <c r="AP103" s="200"/>
      <c r="AQ103" s="200"/>
      <c r="AR103" s="200"/>
      <c r="AS103" s="200"/>
      <c r="AT103" s="200"/>
      <c r="AU103" s="200"/>
      <c r="AV103" s="200"/>
      <c r="AW103" s="200"/>
      <c r="AX103" s="200"/>
      <c r="AY103" s="200"/>
      <c r="AZ103" s="200"/>
      <c r="BA103" s="200"/>
      <c r="BB103" s="200"/>
      <c r="BC103" s="200"/>
      <c r="BD103" s="200"/>
      <c r="BE103" s="200"/>
      <c r="BF103" s="200"/>
      <c r="BG103" s="200"/>
      <c r="BH103" s="200"/>
      <c r="BI103" s="200"/>
      <c r="BJ103" s="200"/>
      <c r="BK103" s="200"/>
      <c r="BL103" s="200"/>
      <c r="BM103" s="200"/>
      <c r="BN103" s="200"/>
      <c r="BO103" s="200"/>
      <c r="BP103" s="200"/>
      <c r="BQ103" s="200"/>
      <c r="BR103" s="200"/>
      <c r="BS103" s="200"/>
      <c r="BT103" s="200"/>
      <c r="BU103" s="200"/>
      <c r="BV103" s="200"/>
      <c r="BW103" s="200"/>
      <c r="BX103" s="200"/>
      <c r="BY103" s="200"/>
      <c r="BZ103" s="200"/>
      <c r="CA103" s="200"/>
      <c r="CB103" s="200"/>
      <c r="CC103" s="200"/>
      <c r="CD103" s="200"/>
      <c r="CE103" s="200"/>
      <c r="CF103" s="200"/>
      <c r="CG103" s="200"/>
      <c r="CH103" s="200"/>
      <c r="CI103" s="200"/>
      <c r="CJ103" s="200"/>
      <c r="CK103" s="200"/>
      <c r="CL103" s="200"/>
      <c r="CM103" s="200"/>
      <c r="CN103" s="200"/>
      <c r="CO103" s="200"/>
      <c r="CP103" s="200"/>
      <c r="CQ103" s="200"/>
      <c r="CR103" s="200"/>
      <c r="CS103" s="200"/>
      <c r="CT103" s="200"/>
      <c r="CU103" s="200"/>
      <c r="CV103" s="200"/>
      <c r="CW103" s="200"/>
      <c r="CX103" s="200"/>
      <c r="CY103" s="200"/>
      <c r="CZ103" s="200"/>
      <c r="DA103" s="200"/>
      <c r="DB103" s="200"/>
      <c r="DC103" s="200"/>
      <c r="DD103" s="200"/>
      <c r="DE103" s="200"/>
      <c r="DF103" s="200"/>
      <c r="DG103" s="200"/>
      <c r="DH103" s="200"/>
      <c r="DI103" s="200"/>
      <c r="DJ103" s="200"/>
      <c r="DK103" s="200"/>
      <c r="DL103" s="200"/>
      <c r="DM103" s="200"/>
      <c r="DN103" s="200"/>
      <c r="DO103" s="200"/>
      <c r="DP103" s="200"/>
      <c r="DQ103" s="200"/>
      <c r="DR103" s="200"/>
      <c r="DS103" s="200"/>
      <c r="DT103" s="200"/>
      <c r="DU103" s="200"/>
      <c r="DV103" s="200"/>
      <c r="DW103" s="200"/>
      <c r="DX103" s="200"/>
      <c r="DY103" s="200"/>
      <c r="DZ103" s="200"/>
      <c r="EA103" s="200"/>
      <c r="EB103" s="200"/>
      <c r="EC103" s="200"/>
      <c r="ED103" s="200"/>
      <c r="EE103" s="200"/>
      <c r="EF103" s="200"/>
      <c r="EG103" s="200"/>
      <c r="EH103" s="200"/>
      <c r="EI103" s="200"/>
      <c r="EJ103" s="200"/>
      <c r="EK103" s="200"/>
      <c r="EL103" s="200"/>
      <c r="EM103" s="200"/>
      <c r="EN103" s="200"/>
      <c r="EO103" s="200"/>
      <c r="EP103" s="200"/>
      <c r="EQ103" s="200"/>
      <c r="ER103" s="200"/>
      <c r="ES103" s="200"/>
      <c r="ET103" s="200"/>
      <c r="EU103" s="200"/>
      <c r="EV103" s="200"/>
      <c r="EW103" s="200"/>
      <c r="EX103" s="200"/>
      <c r="EY103" s="200"/>
      <c r="EZ103" s="200"/>
      <c r="FA103" s="200"/>
      <c r="FB103" s="200"/>
      <c r="FC103" s="200"/>
      <c r="FD103" s="200"/>
      <c r="FE103" s="200"/>
      <c r="FF103" s="200"/>
      <c r="FG103" s="200"/>
      <c r="FH103" s="200"/>
      <c r="FI103" s="200"/>
      <c r="FJ103" s="200"/>
      <c r="FK103" s="200"/>
      <c r="FL103" s="200"/>
      <c r="FM103" s="200"/>
      <c r="FN103" s="200"/>
      <c r="FO103" s="200"/>
      <c r="FP103" s="200"/>
      <c r="FQ103" s="200"/>
      <c r="FR103" s="200"/>
      <c r="FS103" s="200"/>
      <c r="FT103" s="200"/>
      <c r="FU103" s="200"/>
      <c r="FV103" s="200"/>
      <c r="FW103" s="200"/>
      <c r="FX103" s="200"/>
      <c r="FY103" s="200"/>
      <c r="FZ103" s="200"/>
      <c r="GA103" s="200"/>
      <c r="GB103" s="200"/>
      <c r="GC103" s="200"/>
      <c r="GD103" s="200"/>
      <c r="GE103" s="200"/>
      <c r="GF103" s="200"/>
      <c r="GG103" s="200"/>
      <c r="GH103" s="200"/>
      <c r="GI103" s="200"/>
      <c r="GJ103" s="200"/>
      <c r="GK103" s="200"/>
      <c r="GL103" s="200"/>
      <c r="GM103" s="200"/>
      <c r="GN103" s="200"/>
      <c r="GO103" s="200"/>
      <c r="GP103" s="200"/>
      <c r="GQ103" s="200"/>
      <c r="GR103" s="200"/>
      <c r="GS103" s="200"/>
      <c r="GT103" s="200"/>
      <c r="GU103" s="200"/>
      <c r="GV103" s="200"/>
      <c r="GW103" s="200"/>
      <c r="GX103" s="200"/>
      <c r="GY103" s="200"/>
      <c r="GZ103" s="200"/>
      <c r="HA103" s="200"/>
      <c r="HB103" s="200"/>
      <c r="HC103" s="200"/>
      <c r="HD103" s="200"/>
      <c r="HE103" s="200"/>
      <c r="HF103" s="200"/>
      <c r="HG103" s="200"/>
      <c r="HH103" s="200"/>
      <c r="HI103" s="200"/>
      <c r="HJ103" s="200"/>
      <c r="HK103" s="200"/>
      <c r="HL103" s="200"/>
      <c r="HM103" s="200"/>
      <c r="HN103" s="200"/>
      <c r="HO103" s="200"/>
      <c r="HP103" s="200"/>
      <c r="HQ103" s="200"/>
      <c r="HR103" s="200"/>
      <c r="HS103" s="200"/>
      <c r="HT103" s="200"/>
      <c r="HU103" s="106"/>
      <c r="HV103" s="106"/>
      <c r="HW103" s="106"/>
      <c r="HX103" s="106"/>
      <c r="HY103" s="106"/>
      <c r="HZ103" s="106"/>
      <c r="IA103" s="106"/>
      <c r="IB103" s="106"/>
      <c r="IC103" s="106"/>
      <c r="ID103" s="106"/>
      <c r="IE103" s="106"/>
      <c r="IF103" s="106"/>
      <c r="IG103" s="106"/>
      <c r="IH103" s="106"/>
      <c r="II103" s="106"/>
      <c r="IJ103" s="106"/>
      <c r="IK103" s="106"/>
      <c r="IL103" s="106"/>
      <c r="IM103" s="106"/>
      <c r="IN103" s="106"/>
    </row>
    <row r="104" s="105" customFormat="1" ht="45" customHeight="1" spans="1:19">
      <c r="A104" s="211" t="s">
        <v>313</v>
      </c>
      <c r="B104" s="212" t="s">
        <v>21</v>
      </c>
      <c r="C104" s="212" t="s">
        <v>21</v>
      </c>
      <c r="D104" s="212"/>
      <c r="E104" s="212"/>
      <c r="F104" s="212"/>
      <c r="G104" s="212"/>
      <c r="H104" s="212"/>
      <c r="I104" s="212"/>
      <c r="J104" s="212"/>
      <c r="K104" s="174">
        <f t="shared" si="6"/>
        <v>135384.086874369</v>
      </c>
      <c r="L104" s="175">
        <f>L105+L111+L114+L119+L127+L131</f>
        <v>48581.0781601288</v>
      </c>
      <c r="M104" s="176">
        <f>M105+M111+M114+M119+M127</f>
        <v>42584.2202430036</v>
      </c>
      <c r="N104" s="176">
        <f>N105+N111+N114+N119+N127+N131</f>
        <v>44218.7884712367</v>
      </c>
      <c r="O104" s="220"/>
      <c r="P104" s="220"/>
      <c r="Q104" s="220" t="s">
        <v>28</v>
      </c>
      <c r="R104" s="212" t="s">
        <v>19</v>
      </c>
      <c r="S104" s="212"/>
    </row>
    <row r="105" s="99" customFormat="1" ht="45" customHeight="1" spans="1:245">
      <c r="A105" s="138" t="s">
        <v>182</v>
      </c>
      <c r="B105" s="130" t="s">
        <v>21</v>
      </c>
      <c r="C105" s="130" t="s">
        <v>21</v>
      </c>
      <c r="D105" s="130"/>
      <c r="E105" s="130"/>
      <c r="F105" s="130"/>
      <c r="G105" s="130"/>
      <c r="H105" s="136"/>
      <c r="I105" s="136"/>
      <c r="J105" s="136"/>
      <c r="K105" s="174">
        <f t="shared" si="6"/>
        <v>59402.6117748239</v>
      </c>
      <c r="L105" s="175">
        <f t="shared" ref="L105:N105" si="7">L106+L107+L108+L109+L110</f>
        <v>20928.2267866688</v>
      </c>
      <c r="M105" s="174">
        <f t="shared" si="7"/>
        <v>20979.7134952377</v>
      </c>
      <c r="N105" s="176">
        <f t="shared" si="7"/>
        <v>17494.6714929174</v>
      </c>
      <c r="P105" s="183"/>
      <c r="Q105" s="200" t="s">
        <v>28</v>
      </c>
      <c r="R105" s="130" t="s">
        <v>183</v>
      </c>
      <c r="S105" s="200"/>
      <c r="T105" s="200"/>
      <c r="U105" s="200"/>
      <c r="V105" s="200"/>
      <c r="W105" s="200"/>
      <c r="X105" s="200"/>
      <c r="Y105" s="200"/>
      <c r="Z105" s="200"/>
      <c r="AA105" s="200"/>
      <c r="AB105" s="200"/>
      <c r="AC105" s="200"/>
      <c r="AD105" s="200"/>
      <c r="AE105" s="200"/>
      <c r="AF105" s="200"/>
      <c r="AG105" s="200"/>
      <c r="AH105" s="200"/>
      <c r="AI105" s="200"/>
      <c r="AJ105" s="200"/>
      <c r="AK105" s="200"/>
      <c r="AL105" s="200"/>
      <c r="AM105" s="200"/>
      <c r="AN105" s="200"/>
      <c r="AO105" s="200"/>
      <c r="AP105" s="200"/>
      <c r="AQ105" s="200"/>
      <c r="AR105" s="200"/>
      <c r="AS105" s="200"/>
      <c r="AT105" s="200"/>
      <c r="AU105" s="200"/>
      <c r="AV105" s="200"/>
      <c r="AW105" s="200"/>
      <c r="AX105" s="200"/>
      <c r="AY105" s="200"/>
      <c r="AZ105" s="200"/>
      <c r="BA105" s="200"/>
      <c r="BB105" s="200"/>
      <c r="BC105" s="200"/>
      <c r="BD105" s="200"/>
      <c r="BE105" s="200"/>
      <c r="BF105" s="200"/>
      <c r="BG105" s="200"/>
      <c r="BH105" s="200"/>
      <c r="BI105" s="200"/>
      <c r="BJ105" s="200"/>
      <c r="BK105" s="200"/>
      <c r="BL105" s="200"/>
      <c r="BM105" s="200"/>
      <c r="BN105" s="200"/>
      <c r="BO105" s="200"/>
      <c r="BP105" s="200"/>
      <c r="BQ105" s="200"/>
      <c r="BR105" s="200"/>
      <c r="BS105" s="200"/>
      <c r="BT105" s="200"/>
      <c r="BU105" s="200"/>
      <c r="BV105" s="200"/>
      <c r="BW105" s="200"/>
      <c r="BX105" s="200"/>
      <c r="BY105" s="200"/>
      <c r="BZ105" s="200"/>
      <c r="CA105" s="200"/>
      <c r="CB105" s="200"/>
      <c r="CC105" s="200"/>
      <c r="CD105" s="200"/>
      <c r="CE105" s="200"/>
      <c r="CF105" s="200"/>
      <c r="CG105" s="200"/>
      <c r="CH105" s="200"/>
      <c r="CI105" s="200"/>
      <c r="CJ105" s="200"/>
      <c r="CK105" s="200"/>
      <c r="CL105" s="200"/>
      <c r="CM105" s="200"/>
      <c r="CN105" s="200"/>
      <c r="CO105" s="200"/>
      <c r="CP105" s="200"/>
      <c r="CQ105" s="200"/>
      <c r="CR105" s="200"/>
      <c r="CS105" s="200"/>
      <c r="CT105" s="200"/>
      <c r="CU105" s="200"/>
      <c r="CV105" s="200"/>
      <c r="CW105" s="200"/>
      <c r="CX105" s="200"/>
      <c r="CY105" s="200"/>
      <c r="CZ105" s="200"/>
      <c r="DA105" s="200"/>
      <c r="DB105" s="200"/>
      <c r="DC105" s="200"/>
      <c r="DD105" s="200"/>
      <c r="DE105" s="200"/>
      <c r="DF105" s="200"/>
      <c r="DG105" s="200"/>
      <c r="DH105" s="200"/>
      <c r="DI105" s="200"/>
      <c r="DJ105" s="200"/>
      <c r="DK105" s="200"/>
      <c r="DL105" s="200"/>
      <c r="DM105" s="200"/>
      <c r="DN105" s="200"/>
      <c r="DO105" s="200"/>
      <c r="DP105" s="200"/>
      <c r="DQ105" s="200"/>
      <c r="DR105" s="200"/>
      <c r="DS105" s="200"/>
      <c r="DT105" s="200"/>
      <c r="DU105" s="200"/>
      <c r="DV105" s="200"/>
      <c r="DW105" s="200"/>
      <c r="DX105" s="200"/>
      <c r="DY105" s="200"/>
      <c r="DZ105" s="200"/>
      <c r="EA105" s="200"/>
      <c r="EB105" s="200"/>
      <c r="EC105" s="200"/>
      <c r="ED105" s="200"/>
      <c r="EE105" s="200"/>
      <c r="EF105" s="200"/>
      <c r="EG105" s="200"/>
      <c r="EH105" s="200"/>
      <c r="EI105" s="200"/>
      <c r="EJ105" s="200"/>
      <c r="EK105" s="200"/>
      <c r="EL105" s="200"/>
      <c r="EM105" s="200"/>
      <c r="EN105" s="200"/>
      <c r="EO105" s="200"/>
      <c r="EP105" s="200"/>
      <c r="EQ105" s="200"/>
      <c r="ER105" s="200"/>
      <c r="ES105" s="200"/>
      <c r="ET105" s="200"/>
      <c r="EU105" s="200"/>
      <c r="EV105" s="200"/>
      <c r="EW105" s="200"/>
      <c r="EX105" s="200"/>
      <c r="EY105" s="200"/>
      <c r="EZ105" s="200"/>
      <c r="FA105" s="200"/>
      <c r="FB105" s="200"/>
      <c r="FC105" s="200"/>
      <c r="FD105" s="200"/>
      <c r="FE105" s="200"/>
      <c r="FF105" s="200"/>
      <c r="FG105" s="200"/>
      <c r="FH105" s="200"/>
      <c r="FI105" s="200"/>
      <c r="FJ105" s="200"/>
      <c r="FK105" s="200"/>
      <c r="FL105" s="200"/>
      <c r="FM105" s="200"/>
      <c r="FN105" s="200"/>
      <c r="FO105" s="200"/>
      <c r="FP105" s="200"/>
      <c r="FQ105" s="200"/>
      <c r="FR105" s="200"/>
      <c r="FS105" s="200"/>
      <c r="FT105" s="200"/>
      <c r="FU105" s="200"/>
      <c r="FV105" s="200"/>
      <c r="FW105" s="200"/>
      <c r="FX105" s="200"/>
      <c r="FY105" s="200"/>
      <c r="FZ105" s="200"/>
      <c r="GA105" s="200"/>
      <c r="GB105" s="200"/>
      <c r="GC105" s="200"/>
      <c r="GD105" s="200"/>
      <c r="GE105" s="200"/>
      <c r="GF105" s="200"/>
      <c r="GG105" s="200"/>
      <c r="GH105" s="200"/>
      <c r="GI105" s="200"/>
      <c r="GJ105" s="200"/>
      <c r="GK105" s="200"/>
      <c r="GL105" s="200"/>
      <c r="GM105" s="200"/>
      <c r="GN105" s="200"/>
      <c r="GO105" s="200"/>
      <c r="GP105" s="200"/>
      <c r="GQ105" s="200"/>
      <c r="GR105" s="200"/>
      <c r="GS105" s="200"/>
      <c r="GT105" s="200"/>
      <c r="GU105" s="200"/>
      <c r="GV105" s="200"/>
      <c r="GW105" s="200"/>
      <c r="GX105" s="200"/>
      <c r="GY105" s="200"/>
      <c r="GZ105" s="200"/>
      <c r="HA105" s="200"/>
      <c r="HB105" s="200"/>
      <c r="HC105" s="200"/>
      <c r="HD105" s="200"/>
      <c r="HE105" s="200"/>
      <c r="HF105" s="200"/>
      <c r="HG105" s="200"/>
      <c r="HH105" s="200"/>
      <c r="HI105" s="200"/>
      <c r="HJ105" s="200"/>
      <c r="HK105" s="200"/>
      <c r="HL105" s="200"/>
      <c r="HM105" s="200"/>
      <c r="HN105" s="200"/>
      <c r="HO105" s="200"/>
      <c r="HP105" s="200"/>
      <c r="HQ105" s="200"/>
      <c r="HR105" s="106"/>
      <c r="HS105" s="106"/>
      <c r="HT105" s="106"/>
      <c r="HU105" s="106"/>
      <c r="HV105" s="106"/>
      <c r="HW105" s="106"/>
      <c r="HX105" s="106"/>
      <c r="HY105" s="106"/>
      <c r="HZ105" s="106"/>
      <c r="IA105" s="106"/>
      <c r="IB105" s="106"/>
      <c r="IC105" s="106"/>
      <c r="ID105" s="106"/>
      <c r="IE105" s="106"/>
      <c r="IF105" s="106"/>
      <c r="IG105" s="106"/>
      <c r="IH105" s="106"/>
      <c r="II105" s="106"/>
      <c r="IJ105" s="106"/>
      <c r="IK105" s="106"/>
    </row>
    <row r="106" s="99" customFormat="1" ht="45" customHeight="1" spans="1:245">
      <c r="A106" s="155" t="s">
        <v>184</v>
      </c>
      <c r="B106" s="136" t="s">
        <v>36</v>
      </c>
      <c r="C106" s="136" t="s">
        <v>87</v>
      </c>
      <c r="D106" s="136">
        <f t="shared" ref="D106:D109" si="8">E106+F106+G106</f>
        <v>235.7484</v>
      </c>
      <c r="E106" s="136">
        <v>205.4484</v>
      </c>
      <c r="F106" s="136">
        <v>30.3</v>
      </c>
      <c r="G106" s="136"/>
      <c r="H106" s="136" t="s">
        <v>185</v>
      </c>
      <c r="I106" s="136"/>
      <c r="J106" s="136">
        <v>5692</v>
      </c>
      <c r="K106" s="174">
        <f t="shared" si="6"/>
        <v>3722.6368</v>
      </c>
      <c r="L106" s="179">
        <v>2968.25</v>
      </c>
      <c r="M106" s="180">
        <v>754.3868</v>
      </c>
      <c r="N106" s="181"/>
      <c r="P106" s="183" t="s">
        <v>28</v>
      </c>
      <c r="Q106" s="200"/>
      <c r="R106" s="130" t="s">
        <v>183</v>
      </c>
      <c r="S106" s="200"/>
      <c r="T106" s="200"/>
      <c r="U106" s="200"/>
      <c r="V106" s="200"/>
      <c r="W106" s="200"/>
      <c r="X106" s="200"/>
      <c r="Y106" s="200"/>
      <c r="Z106" s="200"/>
      <c r="AA106" s="200"/>
      <c r="AB106" s="200"/>
      <c r="AC106" s="200"/>
      <c r="AD106" s="200"/>
      <c r="AE106" s="200"/>
      <c r="AF106" s="200"/>
      <c r="AG106" s="200"/>
      <c r="AH106" s="200"/>
      <c r="AI106" s="200"/>
      <c r="AJ106" s="200"/>
      <c r="AK106" s="200"/>
      <c r="AL106" s="200"/>
      <c r="AM106" s="200"/>
      <c r="AN106" s="200"/>
      <c r="AO106" s="200"/>
      <c r="AP106" s="200"/>
      <c r="AQ106" s="200"/>
      <c r="AR106" s="200"/>
      <c r="AS106" s="200"/>
      <c r="AT106" s="200"/>
      <c r="AU106" s="200"/>
      <c r="AV106" s="200"/>
      <c r="AW106" s="200"/>
      <c r="AX106" s="200"/>
      <c r="AY106" s="200"/>
      <c r="AZ106" s="200"/>
      <c r="BA106" s="200"/>
      <c r="BB106" s="200"/>
      <c r="BC106" s="200"/>
      <c r="BD106" s="200"/>
      <c r="BE106" s="200"/>
      <c r="BF106" s="200"/>
      <c r="BG106" s="200"/>
      <c r="BH106" s="200"/>
      <c r="BI106" s="200"/>
      <c r="BJ106" s="200"/>
      <c r="BK106" s="200"/>
      <c r="BL106" s="200"/>
      <c r="BM106" s="200"/>
      <c r="BN106" s="200"/>
      <c r="BO106" s="200"/>
      <c r="BP106" s="200"/>
      <c r="BQ106" s="200"/>
      <c r="BR106" s="200"/>
      <c r="BS106" s="200"/>
      <c r="BT106" s="200"/>
      <c r="BU106" s="200"/>
      <c r="BV106" s="200"/>
      <c r="BW106" s="200"/>
      <c r="BX106" s="200"/>
      <c r="BY106" s="200"/>
      <c r="BZ106" s="200"/>
      <c r="CA106" s="200"/>
      <c r="CB106" s="200"/>
      <c r="CC106" s="200"/>
      <c r="CD106" s="200"/>
      <c r="CE106" s="200"/>
      <c r="CF106" s="200"/>
      <c r="CG106" s="200"/>
      <c r="CH106" s="200"/>
      <c r="CI106" s="200"/>
      <c r="CJ106" s="200"/>
      <c r="CK106" s="200"/>
      <c r="CL106" s="200"/>
      <c r="CM106" s="200"/>
      <c r="CN106" s="200"/>
      <c r="CO106" s="200"/>
      <c r="CP106" s="200"/>
      <c r="CQ106" s="200"/>
      <c r="CR106" s="200"/>
      <c r="CS106" s="200"/>
      <c r="CT106" s="200"/>
      <c r="CU106" s="200"/>
      <c r="CV106" s="200"/>
      <c r="CW106" s="200"/>
      <c r="CX106" s="200"/>
      <c r="CY106" s="200"/>
      <c r="CZ106" s="200"/>
      <c r="DA106" s="200"/>
      <c r="DB106" s="200"/>
      <c r="DC106" s="200"/>
      <c r="DD106" s="200"/>
      <c r="DE106" s="200"/>
      <c r="DF106" s="200"/>
      <c r="DG106" s="200"/>
      <c r="DH106" s="200"/>
      <c r="DI106" s="200"/>
      <c r="DJ106" s="200"/>
      <c r="DK106" s="200"/>
      <c r="DL106" s="200"/>
      <c r="DM106" s="200"/>
      <c r="DN106" s="200"/>
      <c r="DO106" s="200"/>
      <c r="DP106" s="200"/>
      <c r="DQ106" s="200"/>
      <c r="DR106" s="200"/>
      <c r="DS106" s="200"/>
      <c r="DT106" s="200"/>
      <c r="DU106" s="200"/>
      <c r="DV106" s="200"/>
      <c r="DW106" s="200"/>
      <c r="DX106" s="200"/>
      <c r="DY106" s="200"/>
      <c r="DZ106" s="200"/>
      <c r="EA106" s="200"/>
      <c r="EB106" s="200"/>
      <c r="EC106" s="200"/>
      <c r="ED106" s="200"/>
      <c r="EE106" s="200"/>
      <c r="EF106" s="200"/>
      <c r="EG106" s="200"/>
      <c r="EH106" s="200"/>
      <c r="EI106" s="200"/>
      <c r="EJ106" s="200"/>
      <c r="EK106" s="200"/>
      <c r="EL106" s="200"/>
      <c r="EM106" s="200"/>
      <c r="EN106" s="200"/>
      <c r="EO106" s="200"/>
      <c r="EP106" s="200"/>
      <c r="EQ106" s="200"/>
      <c r="ER106" s="200"/>
      <c r="ES106" s="200"/>
      <c r="ET106" s="200"/>
      <c r="EU106" s="200"/>
      <c r="EV106" s="200"/>
      <c r="EW106" s="200"/>
      <c r="EX106" s="200"/>
      <c r="EY106" s="200"/>
      <c r="EZ106" s="200"/>
      <c r="FA106" s="200"/>
      <c r="FB106" s="200"/>
      <c r="FC106" s="200"/>
      <c r="FD106" s="200"/>
      <c r="FE106" s="200"/>
      <c r="FF106" s="200"/>
      <c r="FG106" s="200"/>
      <c r="FH106" s="200"/>
      <c r="FI106" s="200"/>
      <c r="FJ106" s="200"/>
      <c r="FK106" s="200"/>
      <c r="FL106" s="200"/>
      <c r="FM106" s="200"/>
      <c r="FN106" s="200"/>
      <c r="FO106" s="200"/>
      <c r="FP106" s="200"/>
      <c r="FQ106" s="200"/>
      <c r="FR106" s="200"/>
      <c r="FS106" s="200"/>
      <c r="FT106" s="200"/>
      <c r="FU106" s="200"/>
      <c r="FV106" s="200"/>
      <c r="FW106" s="200"/>
      <c r="FX106" s="200"/>
      <c r="FY106" s="200"/>
      <c r="FZ106" s="200"/>
      <c r="GA106" s="200"/>
      <c r="GB106" s="200"/>
      <c r="GC106" s="200"/>
      <c r="GD106" s="200"/>
      <c r="GE106" s="200"/>
      <c r="GF106" s="200"/>
      <c r="GG106" s="200"/>
      <c r="GH106" s="200"/>
      <c r="GI106" s="200"/>
      <c r="GJ106" s="200"/>
      <c r="GK106" s="200"/>
      <c r="GL106" s="200"/>
      <c r="GM106" s="200"/>
      <c r="GN106" s="200"/>
      <c r="GO106" s="200"/>
      <c r="GP106" s="200"/>
      <c r="GQ106" s="200"/>
      <c r="GR106" s="200"/>
      <c r="GS106" s="200"/>
      <c r="GT106" s="200"/>
      <c r="GU106" s="200"/>
      <c r="GV106" s="200"/>
      <c r="GW106" s="200"/>
      <c r="GX106" s="200"/>
      <c r="GY106" s="200"/>
      <c r="GZ106" s="200"/>
      <c r="HA106" s="200"/>
      <c r="HB106" s="200"/>
      <c r="HC106" s="200"/>
      <c r="HD106" s="200"/>
      <c r="HE106" s="200"/>
      <c r="HF106" s="200"/>
      <c r="HG106" s="200"/>
      <c r="HH106" s="200"/>
      <c r="HI106" s="200"/>
      <c r="HJ106" s="200"/>
      <c r="HK106" s="200"/>
      <c r="HL106" s="200"/>
      <c r="HM106" s="200"/>
      <c r="HN106" s="200"/>
      <c r="HO106" s="200"/>
      <c r="HP106" s="200"/>
      <c r="HQ106" s="200"/>
      <c r="HR106" s="106"/>
      <c r="HS106" s="106"/>
      <c r="HT106" s="106"/>
      <c r="HU106" s="106"/>
      <c r="HV106" s="106"/>
      <c r="HW106" s="106"/>
      <c r="HX106" s="106"/>
      <c r="HY106" s="106"/>
      <c r="HZ106" s="106"/>
      <c r="IA106" s="106"/>
      <c r="IB106" s="106"/>
      <c r="IC106" s="106"/>
      <c r="ID106" s="106"/>
      <c r="IE106" s="106"/>
      <c r="IF106" s="106"/>
      <c r="IG106" s="106"/>
      <c r="IH106" s="106"/>
      <c r="II106" s="106"/>
      <c r="IJ106" s="106"/>
      <c r="IK106" s="106"/>
    </row>
    <row r="107" s="99" customFormat="1" ht="45" customHeight="1" spans="1:245">
      <c r="A107" s="155" t="s">
        <v>186</v>
      </c>
      <c r="B107" s="136" t="s">
        <v>36</v>
      </c>
      <c r="C107" s="136" t="s">
        <v>87</v>
      </c>
      <c r="D107" s="136">
        <f t="shared" si="8"/>
        <v>189.263</v>
      </c>
      <c r="E107" s="136">
        <v>189.263</v>
      </c>
      <c r="F107" s="136"/>
      <c r="G107" s="136"/>
      <c r="H107" s="136" t="s">
        <v>187</v>
      </c>
      <c r="I107" s="136"/>
      <c r="J107" s="136"/>
      <c r="K107" s="174">
        <f t="shared" si="6"/>
        <v>2645.95</v>
      </c>
      <c r="L107" s="179">
        <v>2645.95</v>
      </c>
      <c r="M107" s="180"/>
      <c r="N107" s="181"/>
      <c r="O107" s="99" t="s">
        <v>28</v>
      </c>
      <c r="P107" s="183"/>
      <c r="Q107" s="200"/>
      <c r="R107" s="130" t="s">
        <v>183</v>
      </c>
      <c r="S107" s="200"/>
      <c r="T107" s="200"/>
      <c r="U107" s="200"/>
      <c r="V107" s="200"/>
      <c r="W107" s="200"/>
      <c r="X107" s="200"/>
      <c r="Y107" s="200"/>
      <c r="Z107" s="200"/>
      <c r="AA107" s="200"/>
      <c r="AB107" s="200"/>
      <c r="AC107" s="200"/>
      <c r="AD107" s="200"/>
      <c r="AE107" s="200"/>
      <c r="AF107" s="200"/>
      <c r="AG107" s="200"/>
      <c r="AH107" s="200"/>
      <c r="AI107" s="200"/>
      <c r="AJ107" s="200"/>
      <c r="AK107" s="200"/>
      <c r="AL107" s="200"/>
      <c r="AM107" s="200"/>
      <c r="AN107" s="200"/>
      <c r="AO107" s="200"/>
      <c r="AP107" s="200"/>
      <c r="AQ107" s="200"/>
      <c r="AR107" s="200"/>
      <c r="AS107" s="200"/>
      <c r="AT107" s="200"/>
      <c r="AU107" s="200"/>
      <c r="AV107" s="200"/>
      <c r="AW107" s="200"/>
      <c r="AX107" s="200"/>
      <c r="AY107" s="200"/>
      <c r="AZ107" s="200"/>
      <c r="BA107" s="200"/>
      <c r="BB107" s="200"/>
      <c r="BC107" s="200"/>
      <c r="BD107" s="200"/>
      <c r="BE107" s="200"/>
      <c r="BF107" s="200"/>
      <c r="BG107" s="200"/>
      <c r="BH107" s="200"/>
      <c r="BI107" s="200"/>
      <c r="BJ107" s="200"/>
      <c r="BK107" s="200"/>
      <c r="BL107" s="200"/>
      <c r="BM107" s="200"/>
      <c r="BN107" s="200"/>
      <c r="BO107" s="200"/>
      <c r="BP107" s="200"/>
      <c r="BQ107" s="200"/>
      <c r="BR107" s="200"/>
      <c r="BS107" s="200"/>
      <c r="BT107" s="200"/>
      <c r="BU107" s="200"/>
      <c r="BV107" s="200"/>
      <c r="BW107" s="200"/>
      <c r="BX107" s="200"/>
      <c r="BY107" s="200"/>
      <c r="BZ107" s="200"/>
      <c r="CA107" s="200"/>
      <c r="CB107" s="200"/>
      <c r="CC107" s="200"/>
      <c r="CD107" s="200"/>
      <c r="CE107" s="200"/>
      <c r="CF107" s="200"/>
      <c r="CG107" s="200"/>
      <c r="CH107" s="200"/>
      <c r="CI107" s="200"/>
      <c r="CJ107" s="200"/>
      <c r="CK107" s="200"/>
      <c r="CL107" s="200"/>
      <c r="CM107" s="200"/>
      <c r="CN107" s="200"/>
      <c r="CO107" s="200"/>
      <c r="CP107" s="200"/>
      <c r="CQ107" s="200"/>
      <c r="CR107" s="200"/>
      <c r="CS107" s="200"/>
      <c r="CT107" s="200"/>
      <c r="CU107" s="200"/>
      <c r="CV107" s="200"/>
      <c r="CW107" s="200"/>
      <c r="CX107" s="200"/>
      <c r="CY107" s="200"/>
      <c r="CZ107" s="200"/>
      <c r="DA107" s="200"/>
      <c r="DB107" s="200"/>
      <c r="DC107" s="200"/>
      <c r="DD107" s="200"/>
      <c r="DE107" s="200"/>
      <c r="DF107" s="200"/>
      <c r="DG107" s="200"/>
      <c r="DH107" s="200"/>
      <c r="DI107" s="200"/>
      <c r="DJ107" s="200"/>
      <c r="DK107" s="200"/>
      <c r="DL107" s="200"/>
      <c r="DM107" s="200"/>
      <c r="DN107" s="200"/>
      <c r="DO107" s="200"/>
      <c r="DP107" s="200"/>
      <c r="DQ107" s="200"/>
      <c r="DR107" s="200"/>
      <c r="DS107" s="200"/>
      <c r="DT107" s="200"/>
      <c r="DU107" s="200"/>
      <c r="DV107" s="200"/>
      <c r="DW107" s="200"/>
      <c r="DX107" s="200"/>
      <c r="DY107" s="200"/>
      <c r="DZ107" s="200"/>
      <c r="EA107" s="200"/>
      <c r="EB107" s="200"/>
      <c r="EC107" s="200"/>
      <c r="ED107" s="200"/>
      <c r="EE107" s="200"/>
      <c r="EF107" s="200"/>
      <c r="EG107" s="200"/>
      <c r="EH107" s="200"/>
      <c r="EI107" s="200"/>
      <c r="EJ107" s="200"/>
      <c r="EK107" s="200"/>
      <c r="EL107" s="200"/>
      <c r="EM107" s="200"/>
      <c r="EN107" s="200"/>
      <c r="EO107" s="200"/>
      <c r="EP107" s="200"/>
      <c r="EQ107" s="200"/>
      <c r="ER107" s="200"/>
      <c r="ES107" s="200"/>
      <c r="ET107" s="200"/>
      <c r="EU107" s="200"/>
      <c r="EV107" s="200"/>
      <c r="EW107" s="200"/>
      <c r="EX107" s="200"/>
      <c r="EY107" s="200"/>
      <c r="EZ107" s="200"/>
      <c r="FA107" s="200"/>
      <c r="FB107" s="200"/>
      <c r="FC107" s="200"/>
      <c r="FD107" s="200"/>
      <c r="FE107" s="200"/>
      <c r="FF107" s="200"/>
      <c r="FG107" s="200"/>
      <c r="FH107" s="200"/>
      <c r="FI107" s="200"/>
      <c r="FJ107" s="200"/>
      <c r="FK107" s="200"/>
      <c r="FL107" s="200"/>
      <c r="FM107" s="200"/>
      <c r="FN107" s="200"/>
      <c r="FO107" s="200"/>
      <c r="FP107" s="200"/>
      <c r="FQ107" s="200"/>
      <c r="FR107" s="200"/>
      <c r="FS107" s="200"/>
      <c r="FT107" s="200"/>
      <c r="FU107" s="200"/>
      <c r="FV107" s="200"/>
      <c r="FW107" s="200"/>
      <c r="FX107" s="200"/>
      <c r="FY107" s="200"/>
      <c r="FZ107" s="200"/>
      <c r="GA107" s="200"/>
      <c r="GB107" s="200"/>
      <c r="GC107" s="200"/>
      <c r="GD107" s="200"/>
      <c r="GE107" s="200"/>
      <c r="GF107" s="200"/>
      <c r="GG107" s="200"/>
      <c r="GH107" s="200"/>
      <c r="GI107" s="200"/>
      <c r="GJ107" s="200"/>
      <c r="GK107" s="200"/>
      <c r="GL107" s="200"/>
      <c r="GM107" s="200"/>
      <c r="GN107" s="200"/>
      <c r="GO107" s="200"/>
      <c r="GP107" s="200"/>
      <c r="GQ107" s="200"/>
      <c r="GR107" s="200"/>
      <c r="GS107" s="200"/>
      <c r="GT107" s="200"/>
      <c r="GU107" s="200"/>
      <c r="GV107" s="200"/>
      <c r="GW107" s="200"/>
      <c r="GX107" s="200"/>
      <c r="GY107" s="200"/>
      <c r="GZ107" s="200"/>
      <c r="HA107" s="200"/>
      <c r="HB107" s="200"/>
      <c r="HC107" s="200"/>
      <c r="HD107" s="200"/>
      <c r="HE107" s="200"/>
      <c r="HF107" s="200"/>
      <c r="HG107" s="200"/>
      <c r="HH107" s="200"/>
      <c r="HI107" s="200"/>
      <c r="HJ107" s="200"/>
      <c r="HK107" s="200"/>
      <c r="HL107" s="200"/>
      <c r="HM107" s="200"/>
      <c r="HN107" s="200"/>
      <c r="HO107" s="200"/>
      <c r="HP107" s="200"/>
      <c r="HQ107" s="200"/>
      <c r="HR107" s="106"/>
      <c r="HS107" s="106"/>
      <c r="HT107" s="106"/>
      <c r="HU107" s="106"/>
      <c r="HV107" s="106"/>
      <c r="HW107" s="106"/>
      <c r="HX107" s="106"/>
      <c r="HY107" s="106"/>
      <c r="HZ107" s="106"/>
      <c r="IA107" s="106"/>
      <c r="IB107" s="106"/>
      <c r="IC107" s="106"/>
      <c r="ID107" s="106"/>
      <c r="IE107" s="106"/>
      <c r="IF107" s="106"/>
      <c r="IG107" s="106"/>
      <c r="IH107" s="106"/>
      <c r="II107" s="106"/>
      <c r="IJ107" s="106"/>
      <c r="IK107" s="106"/>
    </row>
    <row r="108" s="99" customFormat="1" ht="45" customHeight="1" spans="1:245">
      <c r="A108" s="155" t="s">
        <v>188</v>
      </c>
      <c r="B108" s="136" t="s">
        <v>36</v>
      </c>
      <c r="C108" s="136" t="s">
        <v>87</v>
      </c>
      <c r="D108" s="136">
        <f t="shared" si="8"/>
        <v>1031.211</v>
      </c>
      <c r="E108" s="136">
        <v>368.081</v>
      </c>
      <c r="F108" s="136">
        <v>450.322</v>
      </c>
      <c r="G108" s="136">
        <v>212.808</v>
      </c>
      <c r="H108" s="136" t="s">
        <v>314</v>
      </c>
      <c r="I108" s="136"/>
      <c r="J108" s="136"/>
      <c r="K108" s="174">
        <f t="shared" si="6"/>
        <v>42373.0099748239</v>
      </c>
      <c r="L108" s="179">
        <v>15314.0267866688</v>
      </c>
      <c r="M108" s="180">
        <v>16792.1221952377</v>
      </c>
      <c r="N108" s="181">
        <v>10266.8609929174</v>
      </c>
      <c r="O108" s="99" t="s">
        <v>28</v>
      </c>
      <c r="P108" s="183"/>
      <c r="Q108" s="200"/>
      <c r="R108" s="130" t="s">
        <v>183</v>
      </c>
      <c r="S108" s="200"/>
      <c r="T108" s="200"/>
      <c r="U108" s="200"/>
      <c r="V108" s="200"/>
      <c r="W108" s="200"/>
      <c r="X108" s="200"/>
      <c r="Y108" s="200"/>
      <c r="Z108" s="200"/>
      <c r="AA108" s="200"/>
      <c r="AB108" s="200"/>
      <c r="AC108" s="200"/>
      <c r="AD108" s="200"/>
      <c r="AE108" s="200"/>
      <c r="AF108" s="200"/>
      <c r="AG108" s="200"/>
      <c r="AH108" s="200"/>
      <c r="AI108" s="200"/>
      <c r="AJ108" s="200"/>
      <c r="AK108" s="200"/>
      <c r="AL108" s="200"/>
      <c r="AM108" s="200"/>
      <c r="AN108" s="200"/>
      <c r="AO108" s="200"/>
      <c r="AP108" s="200"/>
      <c r="AQ108" s="200"/>
      <c r="AR108" s="200"/>
      <c r="AS108" s="200"/>
      <c r="AT108" s="200"/>
      <c r="AU108" s="200"/>
      <c r="AV108" s="200"/>
      <c r="AW108" s="200"/>
      <c r="AX108" s="200"/>
      <c r="AY108" s="200"/>
      <c r="AZ108" s="200"/>
      <c r="BA108" s="200"/>
      <c r="BB108" s="200"/>
      <c r="BC108" s="200"/>
      <c r="BD108" s="200"/>
      <c r="BE108" s="200"/>
      <c r="BF108" s="200"/>
      <c r="BG108" s="200"/>
      <c r="BH108" s="200"/>
      <c r="BI108" s="200"/>
      <c r="BJ108" s="200"/>
      <c r="BK108" s="200"/>
      <c r="BL108" s="200"/>
      <c r="BM108" s="200"/>
      <c r="BN108" s="200"/>
      <c r="BO108" s="200"/>
      <c r="BP108" s="200"/>
      <c r="BQ108" s="200"/>
      <c r="BR108" s="200"/>
      <c r="BS108" s="200"/>
      <c r="BT108" s="200"/>
      <c r="BU108" s="200"/>
      <c r="BV108" s="200"/>
      <c r="BW108" s="200"/>
      <c r="BX108" s="200"/>
      <c r="BY108" s="200"/>
      <c r="BZ108" s="200"/>
      <c r="CA108" s="200"/>
      <c r="CB108" s="200"/>
      <c r="CC108" s="200"/>
      <c r="CD108" s="200"/>
      <c r="CE108" s="200"/>
      <c r="CF108" s="200"/>
      <c r="CG108" s="200"/>
      <c r="CH108" s="200"/>
      <c r="CI108" s="200"/>
      <c r="CJ108" s="200"/>
      <c r="CK108" s="200"/>
      <c r="CL108" s="200"/>
      <c r="CM108" s="200"/>
      <c r="CN108" s="200"/>
      <c r="CO108" s="200"/>
      <c r="CP108" s="200"/>
      <c r="CQ108" s="200"/>
      <c r="CR108" s="200"/>
      <c r="CS108" s="200"/>
      <c r="CT108" s="200"/>
      <c r="CU108" s="200"/>
      <c r="CV108" s="200"/>
      <c r="CW108" s="200"/>
      <c r="CX108" s="200"/>
      <c r="CY108" s="200"/>
      <c r="CZ108" s="200"/>
      <c r="DA108" s="200"/>
      <c r="DB108" s="200"/>
      <c r="DC108" s="200"/>
      <c r="DD108" s="200"/>
      <c r="DE108" s="200"/>
      <c r="DF108" s="200"/>
      <c r="DG108" s="200"/>
      <c r="DH108" s="200"/>
      <c r="DI108" s="200"/>
      <c r="DJ108" s="200"/>
      <c r="DK108" s="200"/>
      <c r="DL108" s="200"/>
      <c r="DM108" s="200"/>
      <c r="DN108" s="200"/>
      <c r="DO108" s="200"/>
      <c r="DP108" s="200"/>
      <c r="DQ108" s="200"/>
      <c r="DR108" s="200"/>
      <c r="DS108" s="200"/>
      <c r="DT108" s="200"/>
      <c r="DU108" s="200"/>
      <c r="DV108" s="200"/>
      <c r="DW108" s="200"/>
      <c r="DX108" s="200"/>
      <c r="DY108" s="200"/>
      <c r="DZ108" s="200"/>
      <c r="EA108" s="200"/>
      <c r="EB108" s="200"/>
      <c r="EC108" s="200"/>
      <c r="ED108" s="200"/>
      <c r="EE108" s="200"/>
      <c r="EF108" s="200"/>
      <c r="EG108" s="200"/>
      <c r="EH108" s="200"/>
      <c r="EI108" s="200"/>
      <c r="EJ108" s="200"/>
      <c r="EK108" s="200"/>
      <c r="EL108" s="200"/>
      <c r="EM108" s="200"/>
      <c r="EN108" s="200"/>
      <c r="EO108" s="200"/>
      <c r="EP108" s="200"/>
      <c r="EQ108" s="200"/>
      <c r="ER108" s="200"/>
      <c r="ES108" s="200"/>
      <c r="ET108" s="200"/>
      <c r="EU108" s="200"/>
      <c r="EV108" s="200"/>
      <c r="EW108" s="200"/>
      <c r="EX108" s="200"/>
      <c r="EY108" s="200"/>
      <c r="EZ108" s="200"/>
      <c r="FA108" s="200"/>
      <c r="FB108" s="200"/>
      <c r="FC108" s="200"/>
      <c r="FD108" s="200"/>
      <c r="FE108" s="200"/>
      <c r="FF108" s="200"/>
      <c r="FG108" s="200"/>
      <c r="FH108" s="200"/>
      <c r="FI108" s="200"/>
      <c r="FJ108" s="200"/>
      <c r="FK108" s="200"/>
      <c r="FL108" s="200"/>
      <c r="FM108" s="200"/>
      <c r="FN108" s="200"/>
      <c r="FO108" s="200"/>
      <c r="FP108" s="200"/>
      <c r="FQ108" s="200"/>
      <c r="FR108" s="200"/>
      <c r="FS108" s="200"/>
      <c r="FT108" s="200"/>
      <c r="FU108" s="200"/>
      <c r="FV108" s="200"/>
      <c r="FW108" s="200"/>
      <c r="FX108" s="200"/>
      <c r="FY108" s="200"/>
      <c r="FZ108" s="200"/>
      <c r="GA108" s="200"/>
      <c r="GB108" s="200"/>
      <c r="GC108" s="200"/>
      <c r="GD108" s="200"/>
      <c r="GE108" s="200"/>
      <c r="GF108" s="200"/>
      <c r="GG108" s="200"/>
      <c r="GH108" s="200"/>
      <c r="GI108" s="200"/>
      <c r="GJ108" s="200"/>
      <c r="GK108" s="200"/>
      <c r="GL108" s="200"/>
      <c r="GM108" s="200"/>
      <c r="GN108" s="200"/>
      <c r="GO108" s="200"/>
      <c r="GP108" s="200"/>
      <c r="GQ108" s="200"/>
      <c r="GR108" s="200"/>
      <c r="GS108" s="200"/>
      <c r="GT108" s="200"/>
      <c r="GU108" s="200"/>
      <c r="GV108" s="200"/>
      <c r="GW108" s="200"/>
      <c r="GX108" s="200"/>
      <c r="GY108" s="200"/>
      <c r="GZ108" s="200"/>
      <c r="HA108" s="200"/>
      <c r="HB108" s="200"/>
      <c r="HC108" s="200"/>
      <c r="HD108" s="200"/>
      <c r="HE108" s="200"/>
      <c r="HF108" s="200"/>
      <c r="HG108" s="200"/>
      <c r="HH108" s="200"/>
      <c r="HI108" s="200"/>
      <c r="HJ108" s="200"/>
      <c r="HK108" s="200"/>
      <c r="HL108" s="200"/>
      <c r="HM108" s="200"/>
      <c r="HN108" s="200"/>
      <c r="HO108" s="200"/>
      <c r="HP108" s="200"/>
      <c r="HQ108" s="200"/>
      <c r="HR108" s="106"/>
      <c r="HS108" s="106"/>
      <c r="HT108" s="106"/>
      <c r="HU108" s="106"/>
      <c r="HV108" s="106"/>
      <c r="HW108" s="106"/>
      <c r="HX108" s="106"/>
      <c r="HY108" s="106"/>
      <c r="HZ108" s="106"/>
      <c r="IA108" s="106"/>
      <c r="IB108" s="106"/>
      <c r="IC108" s="106"/>
      <c r="ID108" s="106"/>
      <c r="IE108" s="106"/>
      <c r="IF108" s="106"/>
      <c r="IG108" s="106"/>
      <c r="IH108" s="106"/>
      <c r="II108" s="106"/>
      <c r="IJ108" s="106"/>
      <c r="IK108" s="106"/>
    </row>
    <row r="109" s="99" customFormat="1" ht="45" customHeight="1" spans="1:245">
      <c r="A109" s="155" t="s">
        <v>190</v>
      </c>
      <c r="B109" s="136" t="s">
        <v>36</v>
      </c>
      <c r="C109" s="136" t="s">
        <v>87</v>
      </c>
      <c r="D109" s="136">
        <f t="shared" si="8"/>
        <v>468.7435</v>
      </c>
      <c r="E109" s="136"/>
      <c r="F109" s="136">
        <v>187.507</v>
      </c>
      <c r="G109" s="136">
        <v>281.2365</v>
      </c>
      <c r="H109" s="136" t="s">
        <v>315</v>
      </c>
      <c r="I109" s="136"/>
      <c r="J109" s="136"/>
      <c r="K109" s="174">
        <f t="shared" si="6"/>
        <v>8203.015</v>
      </c>
      <c r="L109" s="179"/>
      <c r="M109" s="180">
        <v>3281.2045</v>
      </c>
      <c r="N109" s="181">
        <v>4921.8105</v>
      </c>
      <c r="O109" s="99" t="s">
        <v>28</v>
      </c>
      <c r="P109" s="183"/>
      <c r="Q109" s="200"/>
      <c r="R109" s="130" t="s">
        <v>183</v>
      </c>
      <c r="S109" s="200"/>
      <c r="T109" s="200"/>
      <c r="U109" s="200"/>
      <c r="V109" s="200"/>
      <c r="W109" s="200"/>
      <c r="X109" s="200"/>
      <c r="Y109" s="200"/>
      <c r="Z109" s="200"/>
      <c r="AA109" s="200"/>
      <c r="AB109" s="200"/>
      <c r="AC109" s="200"/>
      <c r="AD109" s="200"/>
      <c r="AE109" s="200"/>
      <c r="AF109" s="200"/>
      <c r="AG109" s="200"/>
      <c r="AH109" s="200"/>
      <c r="AI109" s="200"/>
      <c r="AJ109" s="200"/>
      <c r="AK109" s="200"/>
      <c r="AL109" s="200"/>
      <c r="AM109" s="200"/>
      <c r="AN109" s="200"/>
      <c r="AO109" s="200"/>
      <c r="AP109" s="200"/>
      <c r="AQ109" s="200"/>
      <c r="AR109" s="200"/>
      <c r="AS109" s="200"/>
      <c r="AT109" s="200"/>
      <c r="AU109" s="200"/>
      <c r="AV109" s="200"/>
      <c r="AW109" s="200"/>
      <c r="AX109" s="200"/>
      <c r="AY109" s="200"/>
      <c r="AZ109" s="200"/>
      <c r="BA109" s="200"/>
      <c r="BB109" s="200"/>
      <c r="BC109" s="200"/>
      <c r="BD109" s="200"/>
      <c r="BE109" s="200"/>
      <c r="BF109" s="200"/>
      <c r="BG109" s="200"/>
      <c r="BH109" s="200"/>
      <c r="BI109" s="200"/>
      <c r="BJ109" s="200"/>
      <c r="BK109" s="200"/>
      <c r="BL109" s="200"/>
      <c r="BM109" s="200"/>
      <c r="BN109" s="200"/>
      <c r="BO109" s="200"/>
      <c r="BP109" s="200"/>
      <c r="BQ109" s="200"/>
      <c r="BR109" s="200"/>
      <c r="BS109" s="200"/>
      <c r="BT109" s="200"/>
      <c r="BU109" s="200"/>
      <c r="BV109" s="200"/>
      <c r="BW109" s="200"/>
      <c r="BX109" s="200"/>
      <c r="BY109" s="200"/>
      <c r="BZ109" s="200"/>
      <c r="CA109" s="200"/>
      <c r="CB109" s="200"/>
      <c r="CC109" s="200"/>
      <c r="CD109" s="200"/>
      <c r="CE109" s="200"/>
      <c r="CF109" s="200"/>
      <c r="CG109" s="200"/>
      <c r="CH109" s="200"/>
      <c r="CI109" s="200"/>
      <c r="CJ109" s="200"/>
      <c r="CK109" s="200"/>
      <c r="CL109" s="200"/>
      <c r="CM109" s="200"/>
      <c r="CN109" s="200"/>
      <c r="CO109" s="200"/>
      <c r="CP109" s="200"/>
      <c r="CQ109" s="200"/>
      <c r="CR109" s="200"/>
      <c r="CS109" s="200"/>
      <c r="CT109" s="200"/>
      <c r="CU109" s="200"/>
      <c r="CV109" s="200"/>
      <c r="CW109" s="200"/>
      <c r="CX109" s="200"/>
      <c r="CY109" s="200"/>
      <c r="CZ109" s="200"/>
      <c r="DA109" s="200"/>
      <c r="DB109" s="200"/>
      <c r="DC109" s="200"/>
      <c r="DD109" s="200"/>
      <c r="DE109" s="200"/>
      <c r="DF109" s="200"/>
      <c r="DG109" s="200"/>
      <c r="DH109" s="200"/>
      <c r="DI109" s="200"/>
      <c r="DJ109" s="200"/>
      <c r="DK109" s="200"/>
      <c r="DL109" s="200"/>
      <c r="DM109" s="200"/>
      <c r="DN109" s="200"/>
      <c r="DO109" s="200"/>
      <c r="DP109" s="200"/>
      <c r="DQ109" s="200"/>
      <c r="DR109" s="200"/>
      <c r="DS109" s="200"/>
      <c r="DT109" s="200"/>
      <c r="DU109" s="200"/>
      <c r="DV109" s="200"/>
      <c r="DW109" s="200"/>
      <c r="DX109" s="200"/>
      <c r="DY109" s="200"/>
      <c r="DZ109" s="200"/>
      <c r="EA109" s="200"/>
      <c r="EB109" s="200"/>
      <c r="EC109" s="200"/>
      <c r="ED109" s="200"/>
      <c r="EE109" s="200"/>
      <c r="EF109" s="200"/>
      <c r="EG109" s="200"/>
      <c r="EH109" s="200"/>
      <c r="EI109" s="200"/>
      <c r="EJ109" s="200"/>
      <c r="EK109" s="200"/>
      <c r="EL109" s="200"/>
      <c r="EM109" s="200"/>
      <c r="EN109" s="200"/>
      <c r="EO109" s="200"/>
      <c r="EP109" s="200"/>
      <c r="EQ109" s="200"/>
      <c r="ER109" s="200"/>
      <c r="ES109" s="200"/>
      <c r="ET109" s="200"/>
      <c r="EU109" s="200"/>
      <c r="EV109" s="200"/>
      <c r="EW109" s="200"/>
      <c r="EX109" s="200"/>
      <c r="EY109" s="200"/>
      <c r="EZ109" s="200"/>
      <c r="FA109" s="200"/>
      <c r="FB109" s="200"/>
      <c r="FC109" s="200"/>
      <c r="FD109" s="200"/>
      <c r="FE109" s="200"/>
      <c r="FF109" s="200"/>
      <c r="FG109" s="200"/>
      <c r="FH109" s="200"/>
      <c r="FI109" s="200"/>
      <c r="FJ109" s="200"/>
      <c r="FK109" s="200"/>
      <c r="FL109" s="200"/>
      <c r="FM109" s="200"/>
      <c r="FN109" s="200"/>
      <c r="FO109" s="200"/>
      <c r="FP109" s="200"/>
      <c r="FQ109" s="200"/>
      <c r="FR109" s="200"/>
      <c r="FS109" s="200"/>
      <c r="FT109" s="200"/>
      <c r="FU109" s="200"/>
      <c r="FV109" s="200"/>
      <c r="FW109" s="200"/>
      <c r="FX109" s="200"/>
      <c r="FY109" s="200"/>
      <c r="FZ109" s="200"/>
      <c r="GA109" s="200"/>
      <c r="GB109" s="200"/>
      <c r="GC109" s="200"/>
      <c r="GD109" s="200"/>
      <c r="GE109" s="200"/>
      <c r="GF109" s="200"/>
      <c r="GG109" s="200"/>
      <c r="GH109" s="200"/>
      <c r="GI109" s="200"/>
      <c r="GJ109" s="200"/>
      <c r="GK109" s="200"/>
      <c r="GL109" s="200"/>
      <c r="GM109" s="200"/>
      <c r="GN109" s="200"/>
      <c r="GO109" s="200"/>
      <c r="GP109" s="200"/>
      <c r="GQ109" s="200"/>
      <c r="GR109" s="200"/>
      <c r="GS109" s="200"/>
      <c r="GT109" s="200"/>
      <c r="GU109" s="200"/>
      <c r="GV109" s="200"/>
      <c r="GW109" s="200"/>
      <c r="GX109" s="200"/>
      <c r="GY109" s="200"/>
      <c r="GZ109" s="200"/>
      <c r="HA109" s="200"/>
      <c r="HB109" s="200"/>
      <c r="HC109" s="200"/>
      <c r="HD109" s="200"/>
      <c r="HE109" s="200"/>
      <c r="HF109" s="200"/>
      <c r="HG109" s="200"/>
      <c r="HH109" s="200"/>
      <c r="HI109" s="200"/>
      <c r="HJ109" s="200"/>
      <c r="HK109" s="200"/>
      <c r="HL109" s="200"/>
      <c r="HM109" s="200"/>
      <c r="HN109" s="200"/>
      <c r="HO109" s="200"/>
      <c r="HP109" s="200"/>
      <c r="HQ109" s="200"/>
      <c r="HR109" s="106"/>
      <c r="HS109" s="106"/>
      <c r="HT109" s="106"/>
      <c r="HU109" s="106"/>
      <c r="HV109" s="106"/>
      <c r="HW109" s="106"/>
      <c r="HX109" s="106"/>
      <c r="HY109" s="106"/>
      <c r="HZ109" s="106"/>
      <c r="IA109" s="106"/>
      <c r="IB109" s="106"/>
      <c r="IC109" s="106"/>
      <c r="ID109" s="106"/>
      <c r="IE109" s="106"/>
      <c r="IF109" s="106"/>
      <c r="IG109" s="106"/>
      <c r="IH109" s="106"/>
      <c r="II109" s="106"/>
      <c r="IJ109" s="106"/>
      <c r="IK109" s="106"/>
    </row>
    <row r="110" s="99" customFormat="1" ht="45" customHeight="1" spans="1:245">
      <c r="A110" s="155" t="s">
        <v>192</v>
      </c>
      <c r="B110" s="136" t="s">
        <v>36</v>
      </c>
      <c r="C110" s="136" t="s">
        <v>193</v>
      </c>
      <c r="D110" s="136">
        <f>F110+G110</f>
        <v>34</v>
      </c>
      <c r="E110" s="136"/>
      <c r="F110" s="136">
        <v>4</v>
      </c>
      <c r="G110" s="136">
        <v>30</v>
      </c>
      <c r="H110" s="136" t="s">
        <v>316</v>
      </c>
      <c r="I110" s="136"/>
      <c r="J110" s="136"/>
      <c r="K110" s="174">
        <f t="shared" si="6"/>
        <v>2458</v>
      </c>
      <c r="L110" s="179"/>
      <c r="M110" s="180">
        <v>152</v>
      </c>
      <c r="N110" s="181">
        <v>2306</v>
      </c>
      <c r="P110" s="183"/>
      <c r="Q110" s="200"/>
      <c r="R110" s="130" t="s">
        <v>183</v>
      </c>
      <c r="S110" s="200"/>
      <c r="T110" s="200"/>
      <c r="U110" s="200"/>
      <c r="V110" s="200"/>
      <c r="W110" s="200"/>
      <c r="X110" s="200"/>
      <c r="Y110" s="200"/>
      <c r="Z110" s="200"/>
      <c r="AA110" s="200"/>
      <c r="AB110" s="200"/>
      <c r="AC110" s="200"/>
      <c r="AD110" s="200"/>
      <c r="AE110" s="200"/>
      <c r="AF110" s="200"/>
      <c r="AG110" s="200"/>
      <c r="AH110" s="200"/>
      <c r="AI110" s="200"/>
      <c r="AJ110" s="200"/>
      <c r="AK110" s="200"/>
      <c r="AL110" s="200"/>
      <c r="AM110" s="200"/>
      <c r="AN110" s="200"/>
      <c r="AO110" s="200"/>
      <c r="AP110" s="200"/>
      <c r="AQ110" s="200"/>
      <c r="AR110" s="200"/>
      <c r="AS110" s="200"/>
      <c r="AT110" s="200"/>
      <c r="AU110" s="200"/>
      <c r="AV110" s="200"/>
      <c r="AW110" s="200"/>
      <c r="AX110" s="200"/>
      <c r="AY110" s="200"/>
      <c r="AZ110" s="200"/>
      <c r="BA110" s="200"/>
      <c r="BB110" s="200"/>
      <c r="BC110" s="200"/>
      <c r="BD110" s="200"/>
      <c r="BE110" s="200"/>
      <c r="BF110" s="200"/>
      <c r="BG110" s="200"/>
      <c r="BH110" s="200"/>
      <c r="BI110" s="200"/>
      <c r="BJ110" s="200"/>
      <c r="BK110" s="200"/>
      <c r="BL110" s="200"/>
      <c r="BM110" s="200"/>
      <c r="BN110" s="200"/>
      <c r="BO110" s="200"/>
      <c r="BP110" s="200"/>
      <c r="BQ110" s="200"/>
      <c r="BR110" s="200"/>
      <c r="BS110" s="200"/>
      <c r="BT110" s="200"/>
      <c r="BU110" s="200"/>
      <c r="BV110" s="200"/>
      <c r="BW110" s="200"/>
      <c r="BX110" s="200"/>
      <c r="BY110" s="200"/>
      <c r="BZ110" s="200"/>
      <c r="CA110" s="200"/>
      <c r="CB110" s="200"/>
      <c r="CC110" s="200"/>
      <c r="CD110" s="200"/>
      <c r="CE110" s="200"/>
      <c r="CF110" s="200"/>
      <c r="CG110" s="200"/>
      <c r="CH110" s="200"/>
      <c r="CI110" s="200"/>
      <c r="CJ110" s="200"/>
      <c r="CK110" s="200"/>
      <c r="CL110" s="200"/>
      <c r="CM110" s="200"/>
      <c r="CN110" s="200"/>
      <c r="CO110" s="200"/>
      <c r="CP110" s="200"/>
      <c r="CQ110" s="200"/>
      <c r="CR110" s="200"/>
      <c r="CS110" s="200"/>
      <c r="CT110" s="200"/>
      <c r="CU110" s="200"/>
      <c r="CV110" s="200"/>
      <c r="CW110" s="200"/>
      <c r="CX110" s="200"/>
      <c r="CY110" s="200"/>
      <c r="CZ110" s="200"/>
      <c r="DA110" s="200"/>
      <c r="DB110" s="200"/>
      <c r="DC110" s="200"/>
      <c r="DD110" s="200"/>
      <c r="DE110" s="200"/>
      <c r="DF110" s="200"/>
      <c r="DG110" s="200"/>
      <c r="DH110" s="200"/>
      <c r="DI110" s="200"/>
      <c r="DJ110" s="200"/>
      <c r="DK110" s="200"/>
      <c r="DL110" s="200"/>
      <c r="DM110" s="200"/>
      <c r="DN110" s="200"/>
      <c r="DO110" s="200"/>
      <c r="DP110" s="200"/>
      <c r="DQ110" s="200"/>
      <c r="DR110" s="200"/>
      <c r="DS110" s="200"/>
      <c r="DT110" s="200"/>
      <c r="DU110" s="200"/>
      <c r="DV110" s="200"/>
      <c r="DW110" s="200"/>
      <c r="DX110" s="200"/>
      <c r="DY110" s="200"/>
      <c r="DZ110" s="200"/>
      <c r="EA110" s="200"/>
      <c r="EB110" s="200"/>
      <c r="EC110" s="200"/>
      <c r="ED110" s="200"/>
      <c r="EE110" s="200"/>
      <c r="EF110" s="200"/>
      <c r="EG110" s="200"/>
      <c r="EH110" s="200"/>
      <c r="EI110" s="200"/>
      <c r="EJ110" s="200"/>
      <c r="EK110" s="200"/>
      <c r="EL110" s="200"/>
      <c r="EM110" s="200"/>
      <c r="EN110" s="200"/>
      <c r="EO110" s="200"/>
      <c r="EP110" s="200"/>
      <c r="EQ110" s="200"/>
      <c r="ER110" s="200"/>
      <c r="ES110" s="200"/>
      <c r="ET110" s="200"/>
      <c r="EU110" s="200"/>
      <c r="EV110" s="200"/>
      <c r="EW110" s="200"/>
      <c r="EX110" s="200"/>
      <c r="EY110" s="200"/>
      <c r="EZ110" s="200"/>
      <c r="FA110" s="200"/>
      <c r="FB110" s="200"/>
      <c r="FC110" s="200"/>
      <c r="FD110" s="200"/>
      <c r="FE110" s="200"/>
      <c r="FF110" s="200"/>
      <c r="FG110" s="200"/>
      <c r="FH110" s="200"/>
      <c r="FI110" s="200"/>
      <c r="FJ110" s="200"/>
      <c r="FK110" s="200"/>
      <c r="FL110" s="200"/>
      <c r="FM110" s="200"/>
      <c r="FN110" s="200"/>
      <c r="FO110" s="200"/>
      <c r="FP110" s="200"/>
      <c r="FQ110" s="200"/>
      <c r="FR110" s="200"/>
      <c r="FS110" s="200"/>
      <c r="FT110" s="200"/>
      <c r="FU110" s="200"/>
      <c r="FV110" s="200"/>
      <c r="FW110" s="200"/>
      <c r="FX110" s="200"/>
      <c r="FY110" s="200"/>
      <c r="FZ110" s="200"/>
      <c r="GA110" s="200"/>
      <c r="GB110" s="200"/>
      <c r="GC110" s="200"/>
      <c r="GD110" s="200"/>
      <c r="GE110" s="200"/>
      <c r="GF110" s="200"/>
      <c r="GG110" s="200"/>
      <c r="GH110" s="200"/>
      <c r="GI110" s="200"/>
      <c r="GJ110" s="200"/>
      <c r="GK110" s="200"/>
      <c r="GL110" s="200"/>
      <c r="GM110" s="200"/>
      <c r="GN110" s="200"/>
      <c r="GO110" s="200"/>
      <c r="GP110" s="200"/>
      <c r="GQ110" s="200"/>
      <c r="GR110" s="200"/>
      <c r="GS110" s="200"/>
      <c r="GT110" s="200"/>
      <c r="GU110" s="200"/>
      <c r="GV110" s="200"/>
      <c r="GW110" s="200"/>
      <c r="GX110" s="200"/>
      <c r="GY110" s="200"/>
      <c r="GZ110" s="200"/>
      <c r="HA110" s="200"/>
      <c r="HB110" s="200"/>
      <c r="HC110" s="200"/>
      <c r="HD110" s="200"/>
      <c r="HE110" s="200"/>
      <c r="HF110" s="200"/>
      <c r="HG110" s="200"/>
      <c r="HH110" s="200"/>
      <c r="HI110" s="200"/>
      <c r="HJ110" s="200"/>
      <c r="HK110" s="200"/>
      <c r="HL110" s="200"/>
      <c r="HM110" s="200"/>
      <c r="HN110" s="200"/>
      <c r="HO110" s="200"/>
      <c r="HP110" s="200"/>
      <c r="HQ110" s="200"/>
      <c r="HR110" s="106"/>
      <c r="HS110" s="106"/>
      <c r="HT110" s="106"/>
      <c r="HU110" s="106"/>
      <c r="HV110" s="106"/>
      <c r="HW110" s="106"/>
      <c r="HX110" s="106"/>
      <c r="HY110" s="106"/>
      <c r="HZ110" s="106"/>
      <c r="IA110" s="106"/>
      <c r="IB110" s="106"/>
      <c r="IC110" s="106"/>
      <c r="ID110" s="106"/>
      <c r="IE110" s="106"/>
      <c r="IF110" s="106"/>
      <c r="IG110" s="106"/>
      <c r="IH110" s="106"/>
      <c r="II110" s="106"/>
      <c r="IJ110" s="106"/>
      <c r="IK110" s="106"/>
    </row>
    <row r="111" s="99" customFormat="1" ht="45" customHeight="1" spans="1:245">
      <c r="A111" s="210" t="s">
        <v>195</v>
      </c>
      <c r="B111" s="130" t="s">
        <v>21</v>
      </c>
      <c r="C111" s="130" t="s">
        <v>21</v>
      </c>
      <c r="D111" s="130"/>
      <c r="E111" s="130"/>
      <c r="F111" s="130"/>
      <c r="G111" s="130"/>
      <c r="H111" s="136"/>
      <c r="I111" s="136"/>
      <c r="J111" s="136"/>
      <c r="K111" s="174">
        <f t="shared" si="6"/>
        <v>12504.13</v>
      </c>
      <c r="L111" s="175">
        <f t="shared" ref="L111:N111" si="9">L112+L113</f>
        <v>5203.47</v>
      </c>
      <c r="M111" s="174">
        <f t="shared" si="9"/>
        <v>3791.92</v>
      </c>
      <c r="N111" s="176">
        <f t="shared" si="9"/>
        <v>3508.74</v>
      </c>
      <c r="O111" s="99" t="s">
        <v>28</v>
      </c>
      <c r="P111" s="183"/>
      <c r="Q111" s="200"/>
      <c r="R111" s="130" t="s">
        <v>196</v>
      </c>
      <c r="S111" s="200"/>
      <c r="T111" s="200"/>
      <c r="U111" s="200"/>
      <c r="V111" s="200"/>
      <c r="W111" s="200"/>
      <c r="X111" s="200"/>
      <c r="Y111" s="200"/>
      <c r="Z111" s="200"/>
      <c r="AA111" s="200"/>
      <c r="AB111" s="200"/>
      <c r="AC111" s="200"/>
      <c r="AD111" s="200"/>
      <c r="AE111" s="200"/>
      <c r="AF111" s="200"/>
      <c r="AG111" s="200"/>
      <c r="AH111" s="200"/>
      <c r="AI111" s="200"/>
      <c r="AJ111" s="200"/>
      <c r="AK111" s="200"/>
      <c r="AL111" s="200"/>
      <c r="AM111" s="200"/>
      <c r="AN111" s="200"/>
      <c r="AO111" s="200"/>
      <c r="AP111" s="200"/>
      <c r="AQ111" s="200"/>
      <c r="AR111" s="200"/>
      <c r="AS111" s="200"/>
      <c r="AT111" s="200"/>
      <c r="AU111" s="200"/>
      <c r="AV111" s="200"/>
      <c r="AW111" s="200"/>
      <c r="AX111" s="200"/>
      <c r="AY111" s="200"/>
      <c r="AZ111" s="200"/>
      <c r="BA111" s="200"/>
      <c r="BB111" s="200"/>
      <c r="BC111" s="200"/>
      <c r="BD111" s="200"/>
      <c r="BE111" s="200"/>
      <c r="BF111" s="200"/>
      <c r="BG111" s="200"/>
      <c r="BH111" s="200"/>
      <c r="BI111" s="200"/>
      <c r="BJ111" s="200"/>
      <c r="BK111" s="200"/>
      <c r="BL111" s="200"/>
      <c r="BM111" s="200"/>
      <c r="BN111" s="200"/>
      <c r="BO111" s="200"/>
      <c r="BP111" s="200"/>
      <c r="BQ111" s="200"/>
      <c r="BR111" s="200"/>
      <c r="BS111" s="200"/>
      <c r="BT111" s="200"/>
      <c r="BU111" s="200"/>
      <c r="BV111" s="200"/>
      <c r="BW111" s="200"/>
      <c r="BX111" s="200"/>
      <c r="BY111" s="200"/>
      <c r="BZ111" s="200"/>
      <c r="CA111" s="200"/>
      <c r="CB111" s="200"/>
      <c r="CC111" s="200"/>
      <c r="CD111" s="200"/>
      <c r="CE111" s="200"/>
      <c r="CF111" s="200"/>
      <c r="CG111" s="200"/>
      <c r="CH111" s="200"/>
      <c r="CI111" s="200"/>
      <c r="CJ111" s="200"/>
      <c r="CK111" s="200"/>
      <c r="CL111" s="200"/>
      <c r="CM111" s="200"/>
      <c r="CN111" s="200"/>
      <c r="CO111" s="200"/>
      <c r="CP111" s="200"/>
      <c r="CQ111" s="200"/>
      <c r="CR111" s="200"/>
      <c r="CS111" s="200"/>
      <c r="CT111" s="200"/>
      <c r="CU111" s="200"/>
      <c r="CV111" s="200"/>
      <c r="CW111" s="200"/>
      <c r="CX111" s="200"/>
      <c r="CY111" s="200"/>
      <c r="CZ111" s="200"/>
      <c r="DA111" s="200"/>
      <c r="DB111" s="200"/>
      <c r="DC111" s="200"/>
      <c r="DD111" s="200"/>
      <c r="DE111" s="200"/>
      <c r="DF111" s="200"/>
      <c r="DG111" s="200"/>
      <c r="DH111" s="200"/>
      <c r="DI111" s="200"/>
      <c r="DJ111" s="200"/>
      <c r="DK111" s="200"/>
      <c r="DL111" s="200"/>
      <c r="DM111" s="200"/>
      <c r="DN111" s="200"/>
      <c r="DO111" s="200"/>
      <c r="DP111" s="200"/>
      <c r="DQ111" s="200"/>
      <c r="DR111" s="200"/>
      <c r="DS111" s="200"/>
      <c r="DT111" s="200"/>
      <c r="DU111" s="200"/>
      <c r="DV111" s="200"/>
      <c r="DW111" s="200"/>
      <c r="DX111" s="200"/>
      <c r="DY111" s="200"/>
      <c r="DZ111" s="200"/>
      <c r="EA111" s="200"/>
      <c r="EB111" s="200"/>
      <c r="EC111" s="200"/>
      <c r="ED111" s="200"/>
      <c r="EE111" s="200"/>
      <c r="EF111" s="200"/>
      <c r="EG111" s="200"/>
      <c r="EH111" s="200"/>
      <c r="EI111" s="200"/>
      <c r="EJ111" s="200"/>
      <c r="EK111" s="200"/>
      <c r="EL111" s="200"/>
      <c r="EM111" s="200"/>
      <c r="EN111" s="200"/>
      <c r="EO111" s="200"/>
      <c r="EP111" s="200"/>
      <c r="EQ111" s="200"/>
      <c r="ER111" s="200"/>
      <c r="ES111" s="200"/>
      <c r="ET111" s="200"/>
      <c r="EU111" s="200"/>
      <c r="EV111" s="200"/>
      <c r="EW111" s="200"/>
      <c r="EX111" s="200"/>
      <c r="EY111" s="200"/>
      <c r="EZ111" s="200"/>
      <c r="FA111" s="200"/>
      <c r="FB111" s="200"/>
      <c r="FC111" s="200"/>
      <c r="FD111" s="200"/>
      <c r="FE111" s="200"/>
      <c r="FF111" s="200"/>
      <c r="FG111" s="200"/>
      <c r="FH111" s="200"/>
      <c r="FI111" s="200"/>
      <c r="FJ111" s="200"/>
      <c r="FK111" s="200"/>
      <c r="FL111" s="200"/>
      <c r="FM111" s="200"/>
      <c r="FN111" s="200"/>
      <c r="FO111" s="200"/>
      <c r="FP111" s="200"/>
      <c r="FQ111" s="200"/>
      <c r="FR111" s="200"/>
      <c r="FS111" s="200"/>
      <c r="FT111" s="200"/>
      <c r="FU111" s="200"/>
      <c r="FV111" s="200"/>
      <c r="FW111" s="200"/>
      <c r="FX111" s="200"/>
      <c r="FY111" s="200"/>
      <c r="FZ111" s="200"/>
      <c r="GA111" s="200"/>
      <c r="GB111" s="200"/>
      <c r="GC111" s="200"/>
      <c r="GD111" s="200"/>
      <c r="GE111" s="200"/>
      <c r="GF111" s="200"/>
      <c r="GG111" s="200"/>
      <c r="GH111" s="200"/>
      <c r="GI111" s="200"/>
      <c r="GJ111" s="200"/>
      <c r="GK111" s="200"/>
      <c r="GL111" s="200"/>
      <c r="GM111" s="200"/>
      <c r="GN111" s="200"/>
      <c r="GO111" s="200"/>
      <c r="GP111" s="200"/>
      <c r="GQ111" s="200"/>
      <c r="GR111" s="200"/>
      <c r="GS111" s="200"/>
      <c r="GT111" s="200"/>
      <c r="GU111" s="200"/>
      <c r="GV111" s="200"/>
      <c r="GW111" s="200"/>
      <c r="GX111" s="200"/>
      <c r="GY111" s="200"/>
      <c r="GZ111" s="200"/>
      <c r="HA111" s="200"/>
      <c r="HB111" s="200"/>
      <c r="HC111" s="200"/>
      <c r="HD111" s="200"/>
      <c r="HE111" s="200"/>
      <c r="HF111" s="200"/>
      <c r="HG111" s="200"/>
      <c r="HH111" s="200"/>
      <c r="HI111" s="200"/>
      <c r="HJ111" s="200"/>
      <c r="HK111" s="200"/>
      <c r="HL111" s="200"/>
      <c r="HM111" s="200"/>
      <c r="HN111" s="200"/>
      <c r="HO111" s="200"/>
      <c r="HP111" s="200"/>
      <c r="HQ111" s="200"/>
      <c r="HR111" s="106"/>
      <c r="HS111" s="106"/>
      <c r="HT111" s="106"/>
      <c r="HU111" s="106"/>
      <c r="HV111" s="106"/>
      <c r="HW111" s="106"/>
      <c r="HX111" s="106"/>
      <c r="HY111" s="106"/>
      <c r="HZ111" s="106"/>
      <c r="IA111" s="106"/>
      <c r="IB111" s="106"/>
      <c r="IC111" s="106"/>
      <c r="ID111" s="106"/>
      <c r="IE111" s="106"/>
      <c r="IF111" s="106"/>
      <c r="IG111" s="106"/>
      <c r="IH111" s="106"/>
      <c r="II111" s="106"/>
      <c r="IJ111" s="106"/>
      <c r="IK111" s="106"/>
    </row>
    <row r="112" s="99" customFormat="1" ht="45" customHeight="1" spans="1:245">
      <c r="A112" s="155" t="s">
        <v>197</v>
      </c>
      <c r="B112" s="136" t="s">
        <v>36</v>
      </c>
      <c r="C112" s="136" t="s">
        <v>124</v>
      </c>
      <c r="D112" s="136">
        <f>E112+F112+G112</f>
        <v>28544</v>
      </c>
      <c r="E112" s="136">
        <v>13868</v>
      </c>
      <c r="F112" s="136">
        <v>6117</v>
      </c>
      <c r="G112" s="136">
        <v>8559</v>
      </c>
      <c r="H112" s="136" t="s">
        <v>317</v>
      </c>
      <c r="I112" s="136"/>
      <c r="J112" s="136"/>
      <c r="K112" s="174">
        <f t="shared" si="6"/>
        <v>9240.13</v>
      </c>
      <c r="L112" s="179">
        <v>4513.47</v>
      </c>
      <c r="M112" s="180">
        <v>2261.92</v>
      </c>
      <c r="N112" s="181">
        <v>2464.74</v>
      </c>
      <c r="O112" s="99" t="s">
        <v>28</v>
      </c>
      <c r="P112" s="183"/>
      <c r="Q112" s="200"/>
      <c r="R112" s="130" t="s">
        <v>196</v>
      </c>
      <c r="S112" s="200"/>
      <c r="T112" s="200"/>
      <c r="U112" s="200"/>
      <c r="V112" s="200"/>
      <c r="W112" s="200"/>
      <c r="X112" s="200"/>
      <c r="Y112" s="200"/>
      <c r="Z112" s="200"/>
      <c r="AA112" s="200"/>
      <c r="AB112" s="200"/>
      <c r="AC112" s="200"/>
      <c r="AD112" s="200"/>
      <c r="AE112" s="200"/>
      <c r="AF112" s="200"/>
      <c r="AG112" s="200"/>
      <c r="AH112" s="200"/>
      <c r="AI112" s="200"/>
      <c r="AJ112" s="200"/>
      <c r="AK112" s="200"/>
      <c r="AL112" s="200"/>
      <c r="AM112" s="200"/>
      <c r="AN112" s="200"/>
      <c r="AO112" s="200"/>
      <c r="AP112" s="200"/>
      <c r="AQ112" s="200"/>
      <c r="AR112" s="200"/>
      <c r="AS112" s="200"/>
      <c r="AT112" s="200"/>
      <c r="AU112" s="200"/>
      <c r="AV112" s="200"/>
      <c r="AW112" s="200"/>
      <c r="AX112" s="200"/>
      <c r="AY112" s="200"/>
      <c r="AZ112" s="200"/>
      <c r="BA112" s="200"/>
      <c r="BB112" s="200"/>
      <c r="BC112" s="200"/>
      <c r="BD112" s="200"/>
      <c r="BE112" s="200"/>
      <c r="BF112" s="200"/>
      <c r="BG112" s="200"/>
      <c r="BH112" s="200"/>
      <c r="BI112" s="200"/>
      <c r="BJ112" s="200"/>
      <c r="BK112" s="200"/>
      <c r="BL112" s="200"/>
      <c r="BM112" s="200"/>
      <c r="BN112" s="200"/>
      <c r="BO112" s="200"/>
      <c r="BP112" s="200"/>
      <c r="BQ112" s="200"/>
      <c r="BR112" s="200"/>
      <c r="BS112" s="200"/>
      <c r="BT112" s="200"/>
      <c r="BU112" s="200"/>
      <c r="BV112" s="200"/>
      <c r="BW112" s="200"/>
      <c r="BX112" s="200"/>
      <c r="BY112" s="200"/>
      <c r="BZ112" s="200"/>
      <c r="CA112" s="200"/>
      <c r="CB112" s="200"/>
      <c r="CC112" s="200"/>
      <c r="CD112" s="200"/>
      <c r="CE112" s="200"/>
      <c r="CF112" s="200"/>
      <c r="CG112" s="200"/>
      <c r="CH112" s="200"/>
      <c r="CI112" s="200"/>
      <c r="CJ112" s="200"/>
      <c r="CK112" s="200"/>
      <c r="CL112" s="200"/>
      <c r="CM112" s="200"/>
      <c r="CN112" s="200"/>
      <c r="CO112" s="200"/>
      <c r="CP112" s="200"/>
      <c r="CQ112" s="200"/>
      <c r="CR112" s="200"/>
      <c r="CS112" s="200"/>
      <c r="CT112" s="200"/>
      <c r="CU112" s="200"/>
      <c r="CV112" s="200"/>
      <c r="CW112" s="200"/>
      <c r="CX112" s="200"/>
      <c r="CY112" s="200"/>
      <c r="CZ112" s="200"/>
      <c r="DA112" s="200"/>
      <c r="DB112" s="200"/>
      <c r="DC112" s="200"/>
      <c r="DD112" s="200"/>
      <c r="DE112" s="200"/>
      <c r="DF112" s="200"/>
      <c r="DG112" s="200"/>
      <c r="DH112" s="200"/>
      <c r="DI112" s="200"/>
      <c r="DJ112" s="200"/>
      <c r="DK112" s="200"/>
      <c r="DL112" s="200"/>
      <c r="DM112" s="200"/>
      <c r="DN112" s="200"/>
      <c r="DO112" s="200"/>
      <c r="DP112" s="200"/>
      <c r="DQ112" s="200"/>
      <c r="DR112" s="200"/>
      <c r="DS112" s="200"/>
      <c r="DT112" s="200"/>
      <c r="DU112" s="200"/>
      <c r="DV112" s="200"/>
      <c r="DW112" s="200"/>
      <c r="DX112" s="200"/>
      <c r="DY112" s="200"/>
      <c r="DZ112" s="200"/>
      <c r="EA112" s="200"/>
      <c r="EB112" s="200"/>
      <c r="EC112" s="200"/>
      <c r="ED112" s="200"/>
      <c r="EE112" s="200"/>
      <c r="EF112" s="200"/>
      <c r="EG112" s="200"/>
      <c r="EH112" s="200"/>
      <c r="EI112" s="200"/>
      <c r="EJ112" s="200"/>
      <c r="EK112" s="200"/>
      <c r="EL112" s="200"/>
      <c r="EM112" s="200"/>
      <c r="EN112" s="200"/>
      <c r="EO112" s="200"/>
      <c r="EP112" s="200"/>
      <c r="EQ112" s="200"/>
      <c r="ER112" s="200"/>
      <c r="ES112" s="200"/>
      <c r="ET112" s="200"/>
      <c r="EU112" s="200"/>
      <c r="EV112" s="200"/>
      <c r="EW112" s="200"/>
      <c r="EX112" s="200"/>
      <c r="EY112" s="200"/>
      <c r="EZ112" s="200"/>
      <c r="FA112" s="200"/>
      <c r="FB112" s="200"/>
      <c r="FC112" s="200"/>
      <c r="FD112" s="200"/>
      <c r="FE112" s="200"/>
      <c r="FF112" s="200"/>
      <c r="FG112" s="200"/>
      <c r="FH112" s="200"/>
      <c r="FI112" s="200"/>
      <c r="FJ112" s="200"/>
      <c r="FK112" s="200"/>
      <c r="FL112" s="200"/>
      <c r="FM112" s="200"/>
      <c r="FN112" s="200"/>
      <c r="FO112" s="200"/>
      <c r="FP112" s="200"/>
      <c r="FQ112" s="200"/>
      <c r="FR112" s="200"/>
      <c r="FS112" s="200"/>
      <c r="FT112" s="200"/>
      <c r="FU112" s="200"/>
      <c r="FV112" s="200"/>
      <c r="FW112" s="200"/>
      <c r="FX112" s="200"/>
      <c r="FY112" s="200"/>
      <c r="FZ112" s="200"/>
      <c r="GA112" s="200"/>
      <c r="GB112" s="200"/>
      <c r="GC112" s="200"/>
      <c r="GD112" s="200"/>
      <c r="GE112" s="200"/>
      <c r="GF112" s="200"/>
      <c r="GG112" s="200"/>
      <c r="GH112" s="200"/>
      <c r="GI112" s="200"/>
      <c r="GJ112" s="200"/>
      <c r="GK112" s="200"/>
      <c r="GL112" s="200"/>
      <c r="GM112" s="200"/>
      <c r="GN112" s="200"/>
      <c r="GO112" s="200"/>
      <c r="GP112" s="200"/>
      <c r="GQ112" s="200"/>
      <c r="GR112" s="200"/>
      <c r="GS112" s="200"/>
      <c r="GT112" s="200"/>
      <c r="GU112" s="200"/>
      <c r="GV112" s="200"/>
      <c r="GW112" s="200"/>
      <c r="GX112" s="200"/>
      <c r="GY112" s="200"/>
      <c r="GZ112" s="200"/>
      <c r="HA112" s="200"/>
      <c r="HB112" s="200"/>
      <c r="HC112" s="200"/>
      <c r="HD112" s="200"/>
      <c r="HE112" s="200"/>
      <c r="HF112" s="200"/>
      <c r="HG112" s="200"/>
      <c r="HH112" s="200"/>
      <c r="HI112" s="200"/>
      <c r="HJ112" s="200"/>
      <c r="HK112" s="200"/>
      <c r="HL112" s="200"/>
      <c r="HM112" s="200"/>
      <c r="HN112" s="200"/>
      <c r="HO112" s="200"/>
      <c r="HP112" s="200"/>
      <c r="HQ112" s="200"/>
      <c r="HR112" s="106"/>
      <c r="HS112" s="106"/>
      <c r="HT112" s="106"/>
      <c r="HU112" s="106"/>
      <c r="HV112" s="106"/>
      <c r="HW112" s="106"/>
      <c r="HX112" s="106"/>
      <c r="HY112" s="106"/>
      <c r="HZ112" s="106"/>
      <c r="IA112" s="106"/>
      <c r="IB112" s="106"/>
      <c r="IC112" s="106"/>
      <c r="ID112" s="106"/>
      <c r="IE112" s="106"/>
      <c r="IF112" s="106"/>
      <c r="IG112" s="106"/>
      <c r="IH112" s="106"/>
      <c r="II112" s="106"/>
      <c r="IJ112" s="106"/>
      <c r="IK112" s="106"/>
    </row>
    <row r="113" s="99" customFormat="1" ht="45" customHeight="1" spans="1:245">
      <c r="A113" s="155" t="s">
        <v>199</v>
      </c>
      <c r="B113" s="136" t="s">
        <v>36</v>
      </c>
      <c r="C113" s="136" t="s">
        <v>124</v>
      </c>
      <c r="D113" s="136">
        <f>E113+F113+G113</f>
        <v>43617</v>
      </c>
      <c r="E113" s="136">
        <v>12500</v>
      </c>
      <c r="F113" s="136">
        <v>18617</v>
      </c>
      <c r="G113" s="136">
        <v>12500</v>
      </c>
      <c r="H113" s="136" t="s">
        <v>318</v>
      </c>
      <c r="I113" s="136"/>
      <c r="J113" s="136"/>
      <c r="K113" s="174">
        <f t="shared" si="6"/>
        <v>3264</v>
      </c>
      <c r="L113" s="179">
        <v>690</v>
      </c>
      <c r="M113" s="222">
        <v>1530</v>
      </c>
      <c r="N113" s="181">
        <v>1044</v>
      </c>
      <c r="O113" s="99" t="s">
        <v>28</v>
      </c>
      <c r="P113" s="183"/>
      <c r="Q113" s="200"/>
      <c r="R113" s="130" t="s">
        <v>196</v>
      </c>
      <c r="S113" s="200"/>
      <c r="T113" s="200"/>
      <c r="U113" s="200"/>
      <c r="V113" s="200"/>
      <c r="W113" s="200"/>
      <c r="X113" s="200"/>
      <c r="Y113" s="200"/>
      <c r="Z113" s="200"/>
      <c r="AA113" s="200"/>
      <c r="AB113" s="200"/>
      <c r="AC113" s="200"/>
      <c r="AD113" s="200"/>
      <c r="AE113" s="200"/>
      <c r="AF113" s="200"/>
      <c r="AG113" s="200"/>
      <c r="AH113" s="200"/>
      <c r="AI113" s="200"/>
      <c r="AJ113" s="200"/>
      <c r="AK113" s="200"/>
      <c r="AL113" s="200"/>
      <c r="AM113" s="200"/>
      <c r="AN113" s="200"/>
      <c r="AO113" s="200"/>
      <c r="AP113" s="200"/>
      <c r="AQ113" s="200"/>
      <c r="AR113" s="200"/>
      <c r="AS113" s="200"/>
      <c r="AT113" s="200"/>
      <c r="AU113" s="200"/>
      <c r="AV113" s="200"/>
      <c r="AW113" s="200"/>
      <c r="AX113" s="200"/>
      <c r="AY113" s="200"/>
      <c r="AZ113" s="200"/>
      <c r="BA113" s="200"/>
      <c r="BB113" s="200"/>
      <c r="BC113" s="200"/>
      <c r="BD113" s="200"/>
      <c r="BE113" s="200"/>
      <c r="BF113" s="200"/>
      <c r="BG113" s="200"/>
      <c r="BH113" s="200"/>
      <c r="BI113" s="200"/>
      <c r="BJ113" s="200"/>
      <c r="BK113" s="200"/>
      <c r="BL113" s="200"/>
      <c r="BM113" s="200"/>
      <c r="BN113" s="200"/>
      <c r="BO113" s="200"/>
      <c r="BP113" s="200"/>
      <c r="BQ113" s="200"/>
      <c r="BR113" s="200"/>
      <c r="BS113" s="200"/>
      <c r="BT113" s="200"/>
      <c r="BU113" s="200"/>
      <c r="BV113" s="200"/>
      <c r="BW113" s="200"/>
      <c r="BX113" s="200"/>
      <c r="BY113" s="200"/>
      <c r="BZ113" s="200"/>
      <c r="CA113" s="200"/>
      <c r="CB113" s="200"/>
      <c r="CC113" s="200"/>
      <c r="CD113" s="200"/>
      <c r="CE113" s="200"/>
      <c r="CF113" s="200"/>
      <c r="CG113" s="200"/>
      <c r="CH113" s="200"/>
      <c r="CI113" s="200"/>
      <c r="CJ113" s="200"/>
      <c r="CK113" s="200"/>
      <c r="CL113" s="200"/>
      <c r="CM113" s="200"/>
      <c r="CN113" s="200"/>
      <c r="CO113" s="200"/>
      <c r="CP113" s="200"/>
      <c r="CQ113" s="200"/>
      <c r="CR113" s="200"/>
      <c r="CS113" s="200"/>
      <c r="CT113" s="200"/>
      <c r="CU113" s="200"/>
      <c r="CV113" s="200"/>
      <c r="CW113" s="200"/>
      <c r="CX113" s="200"/>
      <c r="CY113" s="200"/>
      <c r="CZ113" s="200"/>
      <c r="DA113" s="200"/>
      <c r="DB113" s="200"/>
      <c r="DC113" s="200"/>
      <c r="DD113" s="200"/>
      <c r="DE113" s="200"/>
      <c r="DF113" s="200"/>
      <c r="DG113" s="200"/>
      <c r="DH113" s="200"/>
      <c r="DI113" s="200"/>
      <c r="DJ113" s="200"/>
      <c r="DK113" s="200"/>
      <c r="DL113" s="200"/>
      <c r="DM113" s="200"/>
      <c r="DN113" s="200"/>
      <c r="DO113" s="200"/>
      <c r="DP113" s="200"/>
      <c r="DQ113" s="200"/>
      <c r="DR113" s="200"/>
      <c r="DS113" s="200"/>
      <c r="DT113" s="200"/>
      <c r="DU113" s="200"/>
      <c r="DV113" s="200"/>
      <c r="DW113" s="200"/>
      <c r="DX113" s="200"/>
      <c r="DY113" s="200"/>
      <c r="DZ113" s="200"/>
      <c r="EA113" s="200"/>
      <c r="EB113" s="200"/>
      <c r="EC113" s="200"/>
      <c r="ED113" s="200"/>
      <c r="EE113" s="200"/>
      <c r="EF113" s="200"/>
      <c r="EG113" s="200"/>
      <c r="EH113" s="200"/>
      <c r="EI113" s="200"/>
      <c r="EJ113" s="200"/>
      <c r="EK113" s="200"/>
      <c r="EL113" s="200"/>
      <c r="EM113" s="200"/>
      <c r="EN113" s="200"/>
      <c r="EO113" s="200"/>
      <c r="EP113" s="200"/>
      <c r="EQ113" s="200"/>
      <c r="ER113" s="200"/>
      <c r="ES113" s="200"/>
      <c r="ET113" s="200"/>
      <c r="EU113" s="200"/>
      <c r="EV113" s="200"/>
      <c r="EW113" s="200"/>
      <c r="EX113" s="200"/>
      <c r="EY113" s="200"/>
      <c r="EZ113" s="200"/>
      <c r="FA113" s="200"/>
      <c r="FB113" s="200"/>
      <c r="FC113" s="200"/>
      <c r="FD113" s="200"/>
      <c r="FE113" s="200"/>
      <c r="FF113" s="200"/>
      <c r="FG113" s="200"/>
      <c r="FH113" s="200"/>
      <c r="FI113" s="200"/>
      <c r="FJ113" s="200"/>
      <c r="FK113" s="200"/>
      <c r="FL113" s="200"/>
      <c r="FM113" s="200"/>
      <c r="FN113" s="200"/>
      <c r="FO113" s="200"/>
      <c r="FP113" s="200"/>
      <c r="FQ113" s="200"/>
      <c r="FR113" s="200"/>
      <c r="FS113" s="200"/>
      <c r="FT113" s="200"/>
      <c r="FU113" s="200"/>
      <c r="FV113" s="200"/>
      <c r="FW113" s="200"/>
      <c r="FX113" s="200"/>
      <c r="FY113" s="200"/>
      <c r="FZ113" s="200"/>
      <c r="GA113" s="200"/>
      <c r="GB113" s="200"/>
      <c r="GC113" s="200"/>
      <c r="GD113" s="200"/>
      <c r="GE113" s="200"/>
      <c r="GF113" s="200"/>
      <c r="GG113" s="200"/>
      <c r="GH113" s="200"/>
      <c r="GI113" s="200"/>
      <c r="GJ113" s="200"/>
      <c r="GK113" s="200"/>
      <c r="GL113" s="200"/>
      <c r="GM113" s="200"/>
      <c r="GN113" s="200"/>
      <c r="GO113" s="200"/>
      <c r="GP113" s="200"/>
      <c r="GQ113" s="200"/>
      <c r="GR113" s="200"/>
      <c r="GS113" s="200"/>
      <c r="GT113" s="200"/>
      <c r="GU113" s="200"/>
      <c r="GV113" s="200"/>
      <c r="GW113" s="200"/>
      <c r="GX113" s="200"/>
      <c r="GY113" s="200"/>
      <c r="GZ113" s="200"/>
      <c r="HA113" s="200"/>
      <c r="HB113" s="200"/>
      <c r="HC113" s="200"/>
      <c r="HD113" s="200"/>
      <c r="HE113" s="200"/>
      <c r="HF113" s="200"/>
      <c r="HG113" s="200"/>
      <c r="HH113" s="200"/>
      <c r="HI113" s="200"/>
      <c r="HJ113" s="200"/>
      <c r="HK113" s="200"/>
      <c r="HL113" s="200"/>
      <c r="HM113" s="200"/>
      <c r="HN113" s="200"/>
      <c r="HO113" s="200"/>
      <c r="HP113" s="200"/>
      <c r="HQ113" s="200"/>
      <c r="HR113" s="106"/>
      <c r="HS113" s="106"/>
      <c r="HT113" s="106"/>
      <c r="HU113" s="106"/>
      <c r="HV113" s="106"/>
      <c r="HW113" s="106"/>
      <c r="HX113" s="106"/>
      <c r="HY113" s="106"/>
      <c r="HZ113" s="106"/>
      <c r="IA113" s="106"/>
      <c r="IB113" s="106"/>
      <c r="IC113" s="106"/>
      <c r="ID113" s="106"/>
      <c r="IE113" s="106"/>
      <c r="IF113" s="106"/>
      <c r="IG113" s="106"/>
      <c r="IH113" s="106"/>
      <c r="II113" s="106"/>
      <c r="IJ113" s="106"/>
      <c r="IK113" s="106"/>
    </row>
    <row r="114" s="99" customFormat="1" ht="45" customHeight="1" spans="1:245">
      <c r="A114" s="210" t="s">
        <v>202</v>
      </c>
      <c r="B114" s="130" t="s">
        <v>21</v>
      </c>
      <c r="C114" s="130" t="s">
        <v>21</v>
      </c>
      <c r="D114" s="130"/>
      <c r="E114" s="130"/>
      <c r="F114" s="130"/>
      <c r="G114" s="130"/>
      <c r="H114" s="136"/>
      <c r="I114" s="136"/>
      <c r="J114" s="136"/>
      <c r="K114" s="174">
        <f t="shared" si="6"/>
        <v>29862.422</v>
      </c>
      <c r="L114" s="175">
        <f>L115+L116+L117+L118</f>
        <v>8722.27</v>
      </c>
      <c r="M114" s="174">
        <f>M115+M116+M117+M118</f>
        <v>9587.412</v>
      </c>
      <c r="N114" s="176">
        <f>N115</f>
        <v>11552.74</v>
      </c>
      <c r="P114" s="183"/>
      <c r="Q114" s="200" t="s">
        <v>28</v>
      </c>
      <c r="R114" s="130" t="s">
        <v>196</v>
      </c>
      <c r="S114" s="200"/>
      <c r="T114" s="200"/>
      <c r="U114" s="200"/>
      <c r="V114" s="200"/>
      <c r="W114" s="200"/>
      <c r="X114" s="200"/>
      <c r="Y114" s="200"/>
      <c r="Z114" s="200"/>
      <c r="AA114" s="200"/>
      <c r="AB114" s="200"/>
      <c r="AC114" s="200"/>
      <c r="AD114" s="200"/>
      <c r="AE114" s="200"/>
      <c r="AF114" s="200"/>
      <c r="AG114" s="200"/>
      <c r="AH114" s="200"/>
      <c r="AI114" s="200"/>
      <c r="AJ114" s="200"/>
      <c r="AK114" s="200"/>
      <c r="AL114" s="200"/>
      <c r="AM114" s="200"/>
      <c r="AN114" s="200"/>
      <c r="AO114" s="200"/>
      <c r="AP114" s="200"/>
      <c r="AQ114" s="200"/>
      <c r="AR114" s="200"/>
      <c r="AS114" s="200"/>
      <c r="AT114" s="200"/>
      <c r="AU114" s="200"/>
      <c r="AV114" s="200"/>
      <c r="AW114" s="200"/>
      <c r="AX114" s="200"/>
      <c r="AY114" s="200"/>
      <c r="AZ114" s="200"/>
      <c r="BA114" s="200"/>
      <c r="BB114" s="200"/>
      <c r="BC114" s="200"/>
      <c r="BD114" s="200"/>
      <c r="BE114" s="200"/>
      <c r="BF114" s="200"/>
      <c r="BG114" s="200"/>
      <c r="BH114" s="200"/>
      <c r="BI114" s="200"/>
      <c r="BJ114" s="200"/>
      <c r="BK114" s="200"/>
      <c r="BL114" s="200"/>
      <c r="BM114" s="200"/>
      <c r="BN114" s="200"/>
      <c r="BO114" s="200"/>
      <c r="BP114" s="200"/>
      <c r="BQ114" s="200"/>
      <c r="BR114" s="200"/>
      <c r="BS114" s="200"/>
      <c r="BT114" s="200"/>
      <c r="BU114" s="200"/>
      <c r="BV114" s="200"/>
      <c r="BW114" s="200"/>
      <c r="BX114" s="200"/>
      <c r="BY114" s="200"/>
      <c r="BZ114" s="200"/>
      <c r="CA114" s="200"/>
      <c r="CB114" s="200"/>
      <c r="CC114" s="200"/>
      <c r="CD114" s="200"/>
      <c r="CE114" s="200"/>
      <c r="CF114" s="200"/>
      <c r="CG114" s="200"/>
      <c r="CH114" s="200"/>
      <c r="CI114" s="200"/>
      <c r="CJ114" s="200"/>
      <c r="CK114" s="200"/>
      <c r="CL114" s="200"/>
      <c r="CM114" s="200"/>
      <c r="CN114" s="200"/>
      <c r="CO114" s="200"/>
      <c r="CP114" s="200"/>
      <c r="CQ114" s="200"/>
      <c r="CR114" s="200"/>
      <c r="CS114" s="200"/>
      <c r="CT114" s="200"/>
      <c r="CU114" s="200"/>
      <c r="CV114" s="200"/>
      <c r="CW114" s="200"/>
      <c r="CX114" s="200"/>
      <c r="CY114" s="200"/>
      <c r="CZ114" s="200"/>
      <c r="DA114" s="200"/>
      <c r="DB114" s="200"/>
      <c r="DC114" s="200"/>
      <c r="DD114" s="200"/>
      <c r="DE114" s="200"/>
      <c r="DF114" s="200"/>
      <c r="DG114" s="200"/>
      <c r="DH114" s="200"/>
      <c r="DI114" s="200"/>
      <c r="DJ114" s="200"/>
      <c r="DK114" s="200"/>
      <c r="DL114" s="200"/>
      <c r="DM114" s="200"/>
      <c r="DN114" s="200"/>
      <c r="DO114" s="200"/>
      <c r="DP114" s="200"/>
      <c r="DQ114" s="200"/>
      <c r="DR114" s="200"/>
      <c r="DS114" s="200"/>
      <c r="DT114" s="200"/>
      <c r="DU114" s="200"/>
      <c r="DV114" s="200"/>
      <c r="DW114" s="200"/>
      <c r="DX114" s="200"/>
      <c r="DY114" s="200"/>
      <c r="DZ114" s="200"/>
      <c r="EA114" s="200"/>
      <c r="EB114" s="200"/>
      <c r="EC114" s="200"/>
      <c r="ED114" s="200"/>
      <c r="EE114" s="200"/>
      <c r="EF114" s="200"/>
      <c r="EG114" s="200"/>
      <c r="EH114" s="200"/>
      <c r="EI114" s="200"/>
      <c r="EJ114" s="200"/>
      <c r="EK114" s="200"/>
      <c r="EL114" s="200"/>
      <c r="EM114" s="200"/>
      <c r="EN114" s="200"/>
      <c r="EO114" s="200"/>
      <c r="EP114" s="200"/>
      <c r="EQ114" s="200"/>
      <c r="ER114" s="200"/>
      <c r="ES114" s="200"/>
      <c r="ET114" s="200"/>
      <c r="EU114" s="200"/>
      <c r="EV114" s="200"/>
      <c r="EW114" s="200"/>
      <c r="EX114" s="200"/>
      <c r="EY114" s="200"/>
      <c r="EZ114" s="200"/>
      <c r="FA114" s="200"/>
      <c r="FB114" s="200"/>
      <c r="FC114" s="200"/>
      <c r="FD114" s="200"/>
      <c r="FE114" s="200"/>
      <c r="FF114" s="200"/>
      <c r="FG114" s="200"/>
      <c r="FH114" s="200"/>
      <c r="FI114" s="200"/>
      <c r="FJ114" s="200"/>
      <c r="FK114" s="200"/>
      <c r="FL114" s="200"/>
      <c r="FM114" s="200"/>
      <c r="FN114" s="200"/>
      <c r="FO114" s="200"/>
      <c r="FP114" s="200"/>
      <c r="FQ114" s="200"/>
      <c r="FR114" s="200"/>
      <c r="FS114" s="200"/>
      <c r="FT114" s="200"/>
      <c r="FU114" s="200"/>
      <c r="FV114" s="200"/>
      <c r="FW114" s="200"/>
      <c r="FX114" s="200"/>
      <c r="FY114" s="200"/>
      <c r="FZ114" s="200"/>
      <c r="GA114" s="200"/>
      <c r="GB114" s="200"/>
      <c r="GC114" s="200"/>
      <c r="GD114" s="200"/>
      <c r="GE114" s="200"/>
      <c r="GF114" s="200"/>
      <c r="GG114" s="200"/>
      <c r="GH114" s="200"/>
      <c r="GI114" s="200"/>
      <c r="GJ114" s="200"/>
      <c r="GK114" s="200"/>
      <c r="GL114" s="200"/>
      <c r="GM114" s="200"/>
      <c r="GN114" s="200"/>
      <c r="GO114" s="200"/>
      <c r="GP114" s="200"/>
      <c r="GQ114" s="200"/>
      <c r="GR114" s="200"/>
      <c r="GS114" s="200"/>
      <c r="GT114" s="200"/>
      <c r="GU114" s="200"/>
      <c r="GV114" s="200"/>
      <c r="GW114" s="200"/>
      <c r="GX114" s="200"/>
      <c r="GY114" s="200"/>
      <c r="GZ114" s="200"/>
      <c r="HA114" s="200"/>
      <c r="HB114" s="200"/>
      <c r="HC114" s="200"/>
      <c r="HD114" s="200"/>
      <c r="HE114" s="200"/>
      <c r="HF114" s="200"/>
      <c r="HG114" s="200"/>
      <c r="HH114" s="200"/>
      <c r="HI114" s="200"/>
      <c r="HJ114" s="200"/>
      <c r="HK114" s="200"/>
      <c r="HL114" s="200"/>
      <c r="HM114" s="200"/>
      <c r="HN114" s="200"/>
      <c r="HO114" s="200"/>
      <c r="HP114" s="200"/>
      <c r="HQ114" s="200"/>
      <c r="HR114" s="106"/>
      <c r="HS114" s="106"/>
      <c r="HT114" s="106"/>
      <c r="HU114" s="106"/>
      <c r="HV114" s="106"/>
      <c r="HW114" s="106"/>
      <c r="HX114" s="106"/>
      <c r="HY114" s="106"/>
      <c r="HZ114" s="106"/>
      <c r="IA114" s="106"/>
      <c r="IB114" s="106"/>
      <c r="IC114" s="106"/>
      <c r="ID114" s="106"/>
      <c r="IE114" s="106"/>
      <c r="IF114" s="106"/>
      <c r="IG114" s="106"/>
      <c r="IH114" s="106"/>
      <c r="II114" s="106"/>
      <c r="IJ114" s="106"/>
      <c r="IK114" s="106"/>
    </row>
    <row r="115" s="99" customFormat="1" ht="45" customHeight="1" spans="1:245">
      <c r="A115" s="155" t="s">
        <v>203</v>
      </c>
      <c r="B115" s="136" t="s">
        <v>36</v>
      </c>
      <c r="C115" s="136" t="s">
        <v>105</v>
      </c>
      <c r="D115" s="136"/>
      <c r="E115" s="136">
        <v>3</v>
      </c>
      <c r="F115" s="136" t="s">
        <v>319</v>
      </c>
      <c r="G115" s="136" t="s">
        <v>320</v>
      </c>
      <c r="H115" s="136" t="s">
        <v>204</v>
      </c>
      <c r="I115" s="136"/>
      <c r="J115" s="136"/>
      <c r="K115" s="174">
        <f t="shared" si="6"/>
        <v>20110.152</v>
      </c>
      <c r="L115" s="179">
        <v>2425</v>
      </c>
      <c r="M115" s="180">
        <v>6132.412</v>
      </c>
      <c r="N115" s="181">
        <v>11552.74</v>
      </c>
      <c r="O115" s="99" t="s">
        <v>28</v>
      </c>
      <c r="P115" s="183"/>
      <c r="Q115" s="200"/>
      <c r="R115" s="130" t="s">
        <v>196</v>
      </c>
      <c r="S115" s="200"/>
      <c r="T115" s="200"/>
      <c r="U115" s="200"/>
      <c r="V115" s="200"/>
      <c r="W115" s="200"/>
      <c r="X115" s="200"/>
      <c r="Y115" s="200"/>
      <c r="Z115" s="200"/>
      <c r="AA115" s="200"/>
      <c r="AB115" s="200"/>
      <c r="AC115" s="200"/>
      <c r="AD115" s="200"/>
      <c r="AE115" s="200"/>
      <c r="AF115" s="200"/>
      <c r="AG115" s="200"/>
      <c r="AH115" s="200"/>
      <c r="AI115" s="200"/>
      <c r="AJ115" s="200"/>
      <c r="AK115" s="200"/>
      <c r="AL115" s="200"/>
      <c r="AM115" s="200"/>
      <c r="AN115" s="200"/>
      <c r="AO115" s="200"/>
      <c r="AP115" s="200"/>
      <c r="AQ115" s="200"/>
      <c r="AR115" s="200"/>
      <c r="AS115" s="200"/>
      <c r="AT115" s="200"/>
      <c r="AU115" s="200"/>
      <c r="AV115" s="200"/>
      <c r="AW115" s="200"/>
      <c r="AX115" s="200"/>
      <c r="AY115" s="200"/>
      <c r="AZ115" s="200"/>
      <c r="BA115" s="200"/>
      <c r="BB115" s="200"/>
      <c r="BC115" s="200"/>
      <c r="BD115" s="200"/>
      <c r="BE115" s="200"/>
      <c r="BF115" s="200"/>
      <c r="BG115" s="200"/>
      <c r="BH115" s="200"/>
      <c r="BI115" s="200"/>
      <c r="BJ115" s="200"/>
      <c r="BK115" s="200"/>
      <c r="BL115" s="200"/>
      <c r="BM115" s="200"/>
      <c r="BN115" s="200"/>
      <c r="BO115" s="200"/>
      <c r="BP115" s="200"/>
      <c r="BQ115" s="200"/>
      <c r="BR115" s="200"/>
      <c r="BS115" s="200"/>
      <c r="BT115" s="200"/>
      <c r="BU115" s="200"/>
      <c r="BV115" s="200"/>
      <c r="BW115" s="200"/>
      <c r="BX115" s="200"/>
      <c r="BY115" s="200"/>
      <c r="BZ115" s="200"/>
      <c r="CA115" s="200"/>
      <c r="CB115" s="200"/>
      <c r="CC115" s="200"/>
      <c r="CD115" s="200"/>
      <c r="CE115" s="200"/>
      <c r="CF115" s="200"/>
      <c r="CG115" s="200"/>
      <c r="CH115" s="200"/>
      <c r="CI115" s="200"/>
      <c r="CJ115" s="200"/>
      <c r="CK115" s="200"/>
      <c r="CL115" s="200"/>
      <c r="CM115" s="200"/>
      <c r="CN115" s="200"/>
      <c r="CO115" s="200"/>
      <c r="CP115" s="200"/>
      <c r="CQ115" s="200"/>
      <c r="CR115" s="200"/>
      <c r="CS115" s="200"/>
      <c r="CT115" s="200"/>
      <c r="CU115" s="200"/>
      <c r="CV115" s="200"/>
      <c r="CW115" s="200"/>
      <c r="CX115" s="200"/>
      <c r="CY115" s="200"/>
      <c r="CZ115" s="200"/>
      <c r="DA115" s="200"/>
      <c r="DB115" s="200"/>
      <c r="DC115" s="200"/>
      <c r="DD115" s="200"/>
      <c r="DE115" s="200"/>
      <c r="DF115" s="200"/>
      <c r="DG115" s="200"/>
      <c r="DH115" s="200"/>
      <c r="DI115" s="200"/>
      <c r="DJ115" s="200"/>
      <c r="DK115" s="200"/>
      <c r="DL115" s="200"/>
      <c r="DM115" s="200"/>
      <c r="DN115" s="200"/>
      <c r="DO115" s="200"/>
      <c r="DP115" s="200"/>
      <c r="DQ115" s="200"/>
      <c r="DR115" s="200"/>
      <c r="DS115" s="200"/>
      <c r="DT115" s="200"/>
      <c r="DU115" s="200"/>
      <c r="DV115" s="200"/>
      <c r="DW115" s="200"/>
      <c r="DX115" s="200"/>
      <c r="DY115" s="200"/>
      <c r="DZ115" s="200"/>
      <c r="EA115" s="200"/>
      <c r="EB115" s="200"/>
      <c r="EC115" s="200"/>
      <c r="ED115" s="200"/>
      <c r="EE115" s="200"/>
      <c r="EF115" s="200"/>
      <c r="EG115" s="200"/>
      <c r="EH115" s="200"/>
      <c r="EI115" s="200"/>
      <c r="EJ115" s="200"/>
      <c r="EK115" s="200"/>
      <c r="EL115" s="200"/>
      <c r="EM115" s="200"/>
      <c r="EN115" s="200"/>
      <c r="EO115" s="200"/>
      <c r="EP115" s="200"/>
      <c r="EQ115" s="200"/>
      <c r="ER115" s="200"/>
      <c r="ES115" s="200"/>
      <c r="ET115" s="200"/>
      <c r="EU115" s="200"/>
      <c r="EV115" s="200"/>
      <c r="EW115" s="200"/>
      <c r="EX115" s="200"/>
      <c r="EY115" s="200"/>
      <c r="EZ115" s="200"/>
      <c r="FA115" s="200"/>
      <c r="FB115" s="200"/>
      <c r="FC115" s="200"/>
      <c r="FD115" s="200"/>
      <c r="FE115" s="200"/>
      <c r="FF115" s="200"/>
      <c r="FG115" s="200"/>
      <c r="FH115" s="200"/>
      <c r="FI115" s="200"/>
      <c r="FJ115" s="200"/>
      <c r="FK115" s="200"/>
      <c r="FL115" s="200"/>
      <c r="FM115" s="200"/>
      <c r="FN115" s="200"/>
      <c r="FO115" s="200"/>
      <c r="FP115" s="200"/>
      <c r="FQ115" s="200"/>
      <c r="FR115" s="200"/>
      <c r="FS115" s="200"/>
      <c r="FT115" s="200"/>
      <c r="FU115" s="200"/>
      <c r="FV115" s="200"/>
      <c r="FW115" s="200"/>
      <c r="FX115" s="200"/>
      <c r="FY115" s="200"/>
      <c r="FZ115" s="200"/>
      <c r="GA115" s="200"/>
      <c r="GB115" s="200"/>
      <c r="GC115" s="200"/>
      <c r="GD115" s="200"/>
      <c r="GE115" s="200"/>
      <c r="GF115" s="200"/>
      <c r="GG115" s="200"/>
      <c r="GH115" s="200"/>
      <c r="GI115" s="200"/>
      <c r="GJ115" s="200"/>
      <c r="GK115" s="200"/>
      <c r="GL115" s="200"/>
      <c r="GM115" s="200"/>
      <c r="GN115" s="200"/>
      <c r="GO115" s="200"/>
      <c r="GP115" s="200"/>
      <c r="GQ115" s="200"/>
      <c r="GR115" s="200"/>
      <c r="GS115" s="200"/>
      <c r="GT115" s="200"/>
      <c r="GU115" s="200"/>
      <c r="GV115" s="200"/>
      <c r="GW115" s="200"/>
      <c r="GX115" s="200"/>
      <c r="GY115" s="200"/>
      <c r="GZ115" s="200"/>
      <c r="HA115" s="200"/>
      <c r="HB115" s="200"/>
      <c r="HC115" s="200"/>
      <c r="HD115" s="200"/>
      <c r="HE115" s="200"/>
      <c r="HF115" s="200"/>
      <c r="HG115" s="200"/>
      <c r="HH115" s="200"/>
      <c r="HI115" s="200"/>
      <c r="HJ115" s="200"/>
      <c r="HK115" s="200"/>
      <c r="HL115" s="200"/>
      <c r="HM115" s="200"/>
      <c r="HN115" s="200"/>
      <c r="HO115" s="200"/>
      <c r="HP115" s="200"/>
      <c r="HQ115" s="200"/>
      <c r="HR115" s="106"/>
      <c r="HS115" s="106"/>
      <c r="HT115" s="106"/>
      <c r="HU115" s="106"/>
      <c r="HV115" s="106"/>
      <c r="HW115" s="106"/>
      <c r="HX115" s="106"/>
      <c r="HY115" s="106"/>
      <c r="HZ115" s="106"/>
      <c r="IA115" s="106"/>
      <c r="IB115" s="106"/>
      <c r="IC115" s="106"/>
      <c r="ID115" s="106"/>
      <c r="IE115" s="106"/>
      <c r="IF115" s="106"/>
      <c r="IG115" s="106"/>
      <c r="IH115" s="106"/>
      <c r="II115" s="106"/>
      <c r="IJ115" s="106"/>
      <c r="IK115" s="106"/>
    </row>
    <row r="116" s="99" customFormat="1" ht="45" customHeight="1" spans="1:245">
      <c r="A116" s="155" t="s">
        <v>205</v>
      </c>
      <c r="B116" s="136" t="s">
        <v>36</v>
      </c>
      <c r="C116" s="136" t="s">
        <v>200</v>
      </c>
      <c r="D116" s="136"/>
      <c r="E116" s="136">
        <v>10</v>
      </c>
      <c r="F116" s="136">
        <v>10</v>
      </c>
      <c r="G116" s="136"/>
      <c r="H116" s="136" t="s">
        <v>321</v>
      </c>
      <c r="I116" s="136"/>
      <c r="J116" s="136"/>
      <c r="K116" s="174">
        <f t="shared" si="6"/>
        <v>3223.07</v>
      </c>
      <c r="L116" s="179">
        <v>1165.07</v>
      </c>
      <c r="M116" s="180">
        <v>2058</v>
      </c>
      <c r="N116" s="181"/>
      <c r="O116" s="99" t="s">
        <v>28</v>
      </c>
      <c r="P116" s="183"/>
      <c r="Q116" s="200"/>
      <c r="R116" s="130" t="s">
        <v>196</v>
      </c>
      <c r="S116" s="200"/>
      <c r="T116" s="200"/>
      <c r="U116" s="200"/>
      <c r="V116" s="200"/>
      <c r="W116" s="200"/>
      <c r="X116" s="200"/>
      <c r="Y116" s="200"/>
      <c r="Z116" s="200"/>
      <c r="AA116" s="200"/>
      <c r="AB116" s="200"/>
      <c r="AC116" s="200"/>
      <c r="AD116" s="200"/>
      <c r="AE116" s="200"/>
      <c r="AF116" s="200"/>
      <c r="AG116" s="200"/>
      <c r="AH116" s="200"/>
      <c r="AI116" s="200"/>
      <c r="AJ116" s="200"/>
      <c r="AK116" s="200"/>
      <c r="AL116" s="200"/>
      <c r="AM116" s="200"/>
      <c r="AN116" s="200"/>
      <c r="AO116" s="200"/>
      <c r="AP116" s="200"/>
      <c r="AQ116" s="200"/>
      <c r="AR116" s="200"/>
      <c r="AS116" s="200"/>
      <c r="AT116" s="200"/>
      <c r="AU116" s="200"/>
      <c r="AV116" s="200"/>
      <c r="AW116" s="200"/>
      <c r="AX116" s="200"/>
      <c r="AY116" s="200"/>
      <c r="AZ116" s="200"/>
      <c r="BA116" s="200"/>
      <c r="BB116" s="200"/>
      <c r="BC116" s="200"/>
      <c r="BD116" s="200"/>
      <c r="BE116" s="200"/>
      <c r="BF116" s="200"/>
      <c r="BG116" s="200"/>
      <c r="BH116" s="200"/>
      <c r="BI116" s="200"/>
      <c r="BJ116" s="200"/>
      <c r="BK116" s="200"/>
      <c r="BL116" s="200"/>
      <c r="BM116" s="200"/>
      <c r="BN116" s="200"/>
      <c r="BO116" s="200"/>
      <c r="BP116" s="200"/>
      <c r="BQ116" s="200"/>
      <c r="BR116" s="200"/>
      <c r="BS116" s="200"/>
      <c r="BT116" s="200"/>
      <c r="BU116" s="200"/>
      <c r="BV116" s="200"/>
      <c r="BW116" s="200"/>
      <c r="BX116" s="200"/>
      <c r="BY116" s="200"/>
      <c r="BZ116" s="200"/>
      <c r="CA116" s="200"/>
      <c r="CB116" s="200"/>
      <c r="CC116" s="200"/>
      <c r="CD116" s="200"/>
      <c r="CE116" s="200"/>
      <c r="CF116" s="200"/>
      <c r="CG116" s="200"/>
      <c r="CH116" s="200"/>
      <c r="CI116" s="200"/>
      <c r="CJ116" s="200"/>
      <c r="CK116" s="200"/>
      <c r="CL116" s="200"/>
      <c r="CM116" s="200"/>
      <c r="CN116" s="200"/>
      <c r="CO116" s="200"/>
      <c r="CP116" s="200"/>
      <c r="CQ116" s="200"/>
      <c r="CR116" s="200"/>
      <c r="CS116" s="200"/>
      <c r="CT116" s="200"/>
      <c r="CU116" s="200"/>
      <c r="CV116" s="200"/>
      <c r="CW116" s="200"/>
      <c r="CX116" s="200"/>
      <c r="CY116" s="200"/>
      <c r="CZ116" s="200"/>
      <c r="DA116" s="200"/>
      <c r="DB116" s="200"/>
      <c r="DC116" s="200"/>
      <c r="DD116" s="200"/>
      <c r="DE116" s="200"/>
      <c r="DF116" s="200"/>
      <c r="DG116" s="200"/>
      <c r="DH116" s="200"/>
      <c r="DI116" s="200"/>
      <c r="DJ116" s="200"/>
      <c r="DK116" s="200"/>
      <c r="DL116" s="200"/>
      <c r="DM116" s="200"/>
      <c r="DN116" s="200"/>
      <c r="DO116" s="200"/>
      <c r="DP116" s="200"/>
      <c r="DQ116" s="200"/>
      <c r="DR116" s="200"/>
      <c r="DS116" s="200"/>
      <c r="DT116" s="200"/>
      <c r="DU116" s="200"/>
      <c r="DV116" s="200"/>
      <c r="DW116" s="200"/>
      <c r="DX116" s="200"/>
      <c r="DY116" s="200"/>
      <c r="DZ116" s="200"/>
      <c r="EA116" s="200"/>
      <c r="EB116" s="200"/>
      <c r="EC116" s="200"/>
      <c r="ED116" s="200"/>
      <c r="EE116" s="200"/>
      <c r="EF116" s="200"/>
      <c r="EG116" s="200"/>
      <c r="EH116" s="200"/>
      <c r="EI116" s="200"/>
      <c r="EJ116" s="200"/>
      <c r="EK116" s="200"/>
      <c r="EL116" s="200"/>
      <c r="EM116" s="200"/>
      <c r="EN116" s="200"/>
      <c r="EO116" s="200"/>
      <c r="EP116" s="200"/>
      <c r="EQ116" s="200"/>
      <c r="ER116" s="200"/>
      <c r="ES116" s="200"/>
      <c r="ET116" s="200"/>
      <c r="EU116" s="200"/>
      <c r="EV116" s="200"/>
      <c r="EW116" s="200"/>
      <c r="EX116" s="200"/>
      <c r="EY116" s="200"/>
      <c r="EZ116" s="200"/>
      <c r="FA116" s="200"/>
      <c r="FB116" s="200"/>
      <c r="FC116" s="200"/>
      <c r="FD116" s="200"/>
      <c r="FE116" s="200"/>
      <c r="FF116" s="200"/>
      <c r="FG116" s="200"/>
      <c r="FH116" s="200"/>
      <c r="FI116" s="200"/>
      <c r="FJ116" s="200"/>
      <c r="FK116" s="200"/>
      <c r="FL116" s="200"/>
      <c r="FM116" s="200"/>
      <c r="FN116" s="200"/>
      <c r="FO116" s="200"/>
      <c r="FP116" s="200"/>
      <c r="FQ116" s="200"/>
      <c r="FR116" s="200"/>
      <c r="FS116" s="200"/>
      <c r="FT116" s="200"/>
      <c r="FU116" s="200"/>
      <c r="FV116" s="200"/>
      <c r="FW116" s="200"/>
      <c r="FX116" s="200"/>
      <c r="FY116" s="200"/>
      <c r="FZ116" s="200"/>
      <c r="GA116" s="200"/>
      <c r="GB116" s="200"/>
      <c r="GC116" s="200"/>
      <c r="GD116" s="200"/>
      <c r="GE116" s="200"/>
      <c r="GF116" s="200"/>
      <c r="GG116" s="200"/>
      <c r="GH116" s="200"/>
      <c r="GI116" s="200"/>
      <c r="GJ116" s="200"/>
      <c r="GK116" s="200"/>
      <c r="GL116" s="200"/>
      <c r="GM116" s="200"/>
      <c r="GN116" s="200"/>
      <c r="GO116" s="200"/>
      <c r="GP116" s="200"/>
      <c r="GQ116" s="200"/>
      <c r="GR116" s="200"/>
      <c r="GS116" s="200"/>
      <c r="GT116" s="200"/>
      <c r="GU116" s="200"/>
      <c r="GV116" s="200"/>
      <c r="GW116" s="200"/>
      <c r="GX116" s="200"/>
      <c r="GY116" s="200"/>
      <c r="GZ116" s="200"/>
      <c r="HA116" s="200"/>
      <c r="HB116" s="200"/>
      <c r="HC116" s="200"/>
      <c r="HD116" s="200"/>
      <c r="HE116" s="200"/>
      <c r="HF116" s="200"/>
      <c r="HG116" s="200"/>
      <c r="HH116" s="200"/>
      <c r="HI116" s="200"/>
      <c r="HJ116" s="200"/>
      <c r="HK116" s="200"/>
      <c r="HL116" s="200"/>
      <c r="HM116" s="200"/>
      <c r="HN116" s="200"/>
      <c r="HO116" s="200"/>
      <c r="HP116" s="200"/>
      <c r="HQ116" s="200"/>
      <c r="HR116" s="106"/>
      <c r="HS116" s="106"/>
      <c r="HT116" s="106"/>
      <c r="HU116" s="106"/>
      <c r="HV116" s="106"/>
      <c r="HW116" s="106"/>
      <c r="HX116" s="106"/>
      <c r="HY116" s="106"/>
      <c r="HZ116" s="106"/>
      <c r="IA116" s="106"/>
      <c r="IB116" s="106"/>
      <c r="IC116" s="106"/>
      <c r="ID116" s="106"/>
      <c r="IE116" s="106"/>
      <c r="IF116" s="106"/>
      <c r="IG116" s="106"/>
      <c r="IH116" s="106"/>
      <c r="II116" s="106"/>
      <c r="IJ116" s="106"/>
      <c r="IK116" s="106"/>
    </row>
    <row r="117" s="104" customFormat="1" ht="45" customHeight="1" spans="1:245">
      <c r="A117" s="155" t="s">
        <v>207</v>
      </c>
      <c r="B117" s="136" t="s">
        <v>36</v>
      </c>
      <c r="C117" s="136" t="s">
        <v>105</v>
      </c>
      <c r="D117" s="136"/>
      <c r="E117" s="136">
        <v>11</v>
      </c>
      <c r="F117" s="136"/>
      <c r="G117" s="136"/>
      <c r="H117" s="136" t="s">
        <v>322</v>
      </c>
      <c r="I117" s="136"/>
      <c r="J117" s="136"/>
      <c r="K117" s="174">
        <f t="shared" si="6"/>
        <v>3502.2</v>
      </c>
      <c r="L117" s="179">
        <v>3502.2</v>
      </c>
      <c r="M117" s="180"/>
      <c r="N117" s="181"/>
      <c r="P117" s="183"/>
      <c r="Q117" s="200"/>
      <c r="R117" s="130" t="s">
        <v>196</v>
      </c>
      <c r="S117" s="200"/>
      <c r="T117" s="200"/>
      <c r="U117" s="200"/>
      <c r="V117" s="200"/>
      <c r="W117" s="200"/>
      <c r="X117" s="200"/>
      <c r="Y117" s="200"/>
      <c r="Z117" s="200"/>
      <c r="AA117" s="200"/>
      <c r="AB117" s="200"/>
      <c r="AC117" s="200"/>
      <c r="AD117" s="200"/>
      <c r="AE117" s="200"/>
      <c r="AF117" s="200"/>
      <c r="AG117" s="200"/>
      <c r="AH117" s="200"/>
      <c r="AI117" s="200"/>
      <c r="AJ117" s="200"/>
      <c r="AK117" s="200"/>
      <c r="AL117" s="200"/>
      <c r="AM117" s="200"/>
      <c r="AN117" s="200"/>
      <c r="AO117" s="200"/>
      <c r="AP117" s="200"/>
      <c r="AQ117" s="200"/>
      <c r="AR117" s="200"/>
      <c r="AS117" s="200"/>
      <c r="AT117" s="200"/>
      <c r="AU117" s="200"/>
      <c r="AV117" s="200"/>
      <c r="AW117" s="200"/>
      <c r="AX117" s="200"/>
      <c r="AY117" s="200"/>
      <c r="AZ117" s="200"/>
      <c r="BA117" s="200"/>
      <c r="BB117" s="200"/>
      <c r="BC117" s="200"/>
      <c r="BD117" s="200"/>
      <c r="BE117" s="200"/>
      <c r="BF117" s="200"/>
      <c r="BG117" s="200"/>
      <c r="BH117" s="200"/>
      <c r="BI117" s="200"/>
      <c r="BJ117" s="200"/>
      <c r="BK117" s="200"/>
      <c r="BL117" s="200"/>
      <c r="BM117" s="200"/>
      <c r="BN117" s="200"/>
      <c r="BO117" s="200"/>
      <c r="BP117" s="200"/>
      <c r="BQ117" s="200"/>
      <c r="BR117" s="200"/>
      <c r="BS117" s="200"/>
      <c r="BT117" s="200"/>
      <c r="BU117" s="200"/>
      <c r="BV117" s="200"/>
      <c r="BW117" s="200"/>
      <c r="BX117" s="200"/>
      <c r="BY117" s="200"/>
      <c r="BZ117" s="200"/>
      <c r="CA117" s="200"/>
      <c r="CB117" s="200"/>
      <c r="CC117" s="200"/>
      <c r="CD117" s="200"/>
      <c r="CE117" s="200"/>
      <c r="CF117" s="200"/>
      <c r="CG117" s="200"/>
      <c r="CH117" s="200"/>
      <c r="CI117" s="200"/>
      <c r="CJ117" s="200"/>
      <c r="CK117" s="200"/>
      <c r="CL117" s="200"/>
      <c r="CM117" s="200"/>
      <c r="CN117" s="200"/>
      <c r="CO117" s="200"/>
      <c r="CP117" s="200"/>
      <c r="CQ117" s="200"/>
      <c r="CR117" s="200"/>
      <c r="CS117" s="200"/>
      <c r="CT117" s="200"/>
      <c r="CU117" s="200"/>
      <c r="CV117" s="200"/>
      <c r="CW117" s="200"/>
      <c r="CX117" s="200"/>
      <c r="CY117" s="200"/>
      <c r="CZ117" s="200"/>
      <c r="DA117" s="200"/>
      <c r="DB117" s="200"/>
      <c r="DC117" s="200"/>
      <c r="DD117" s="200"/>
      <c r="DE117" s="200"/>
      <c r="DF117" s="200"/>
      <c r="DG117" s="200"/>
      <c r="DH117" s="200"/>
      <c r="DI117" s="200"/>
      <c r="DJ117" s="200"/>
      <c r="DK117" s="200"/>
      <c r="DL117" s="200"/>
      <c r="DM117" s="200"/>
      <c r="DN117" s="200"/>
      <c r="DO117" s="200"/>
      <c r="DP117" s="200"/>
      <c r="DQ117" s="200"/>
      <c r="DR117" s="200"/>
      <c r="DS117" s="200"/>
      <c r="DT117" s="200"/>
      <c r="DU117" s="200"/>
      <c r="DV117" s="200"/>
      <c r="DW117" s="200"/>
      <c r="DX117" s="200"/>
      <c r="DY117" s="200"/>
      <c r="DZ117" s="200"/>
      <c r="EA117" s="200"/>
      <c r="EB117" s="200"/>
      <c r="EC117" s="200"/>
      <c r="ED117" s="200"/>
      <c r="EE117" s="200"/>
      <c r="EF117" s="200"/>
      <c r="EG117" s="200"/>
      <c r="EH117" s="200"/>
      <c r="EI117" s="200"/>
      <c r="EJ117" s="200"/>
      <c r="EK117" s="200"/>
      <c r="EL117" s="200"/>
      <c r="EM117" s="200"/>
      <c r="EN117" s="200"/>
      <c r="EO117" s="200"/>
      <c r="EP117" s="200"/>
      <c r="EQ117" s="200"/>
      <c r="ER117" s="200"/>
      <c r="ES117" s="200"/>
      <c r="ET117" s="200"/>
      <c r="EU117" s="200"/>
      <c r="EV117" s="200"/>
      <c r="EW117" s="200"/>
      <c r="EX117" s="200"/>
      <c r="EY117" s="200"/>
      <c r="EZ117" s="200"/>
      <c r="FA117" s="200"/>
      <c r="FB117" s="200"/>
      <c r="FC117" s="200"/>
      <c r="FD117" s="200"/>
      <c r="FE117" s="200"/>
      <c r="FF117" s="200"/>
      <c r="FG117" s="200"/>
      <c r="FH117" s="200"/>
      <c r="FI117" s="200"/>
      <c r="FJ117" s="200"/>
      <c r="FK117" s="200"/>
      <c r="FL117" s="200"/>
      <c r="FM117" s="200"/>
      <c r="FN117" s="200"/>
      <c r="FO117" s="200"/>
      <c r="FP117" s="200"/>
      <c r="FQ117" s="200"/>
      <c r="FR117" s="200"/>
      <c r="FS117" s="200"/>
      <c r="FT117" s="200"/>
      <c r="FU117" s="200"/>
      <c r="FV117" s="200"/>
      <c r="FW117" s="200"/>
      <c r="FX117" s="200"/>
      <c r="FY117" s="200"/>
      <c r="FZ117" s="200"/>
      <c r="GA117" s="200"/>
      <c r="GB117" s="200"/>
      <c r="GC117" s="200"/>
      <c r="GD117" s="200"/>
      <c r="GE117" s="200"/>
      <c r="GF117" s="200"/>
      <c r="GG117" s="200"/>
      <c r="GH117" s="200"/>
      <c r="GI117" s="200"/>
      <c r="GJ117" s="200"/>
      <c r="GK117" s="200"/>
      <c r="GL117" s="200"/>
      <c r="GM117" s="200"/>
      <c r="GN117" s="200"/>
      <c r="GO117" s="200"/>
      <c r="GP117" s="200"/>
      <c r="GQ117" s="200"/>
      <c r="GR117" s="200"/>
      <c r="GS117" s="200"/>
      <c r="GT117" s="200"/>
      <c r="GU117" s="200"/>
      <c r="GV117" s="200"/>
      <c r="GW117" s="200"/>
      <c r="GX117" s="200"/>
      <c r="GY117" s="200"/>
      <c r="GZ117" s="200"/>
      <c r="HA117" s="200"/>
      <c r="HB117" s="200"/>
      <c r="HC117" s="200"/>
      <c r="HD117" s="200"/>
      <c r="HE117" s="200"/>
      <c r="HF117" s="200"/>
      <c r="HG117" s="200"/>
      <c r="HH117" s="200"/>
      <c r="HI117" s="200"/>
      <c r="HJ117" s="200"/>
      <c r="HK117" s="200"/>
      <c r="HL117" s="200"/>
      <c r="HM117" s="200"/>
      <c r="HN117" s="200"/>
      <c r="HO117" s="200"/>
      <c r="HP117" s="200"/>
      <c r="HQ117" s="200"/>
      <c r="HR117" s="106"/>
      <c r="HS117" s="106"/>
      <c r="HT117" s="106"/>
      <c r="HU117" s="106"/>
      <c r="HV117" s="106"/>
      <c r="HW117" s="106"/>
      <c r="HX117" s="106"/>
      <c r="HY117" s="106"/>
      <c r="HZ117" s="106"/>
      <c r="IA117" s="106"/>
      <c r="IB117" s="106"/>
      <c r="IC117" s="106"/>
      <c r="ID117" s="106"/>
      <c r="IE117" s="106"/>
      <c r="IF117" s="106"/>
      <c r="IG117" s="106"/>
      <c r="IH117" s="106"/>
      <c r="II117" s="106"/>
      <c r="IJ117" s="106"/>
      <c r="IK117" s="106"/>
    </row>
    <row r="118" s="99" customFormat="1" ht="45" customHeight="1" spans="1:245">
      <c r="A118" s="155" t="s">
        <v>210</v>
      </c>
      <c r="B118" s="136" t="s">
        <v>36</v>
      </c>
      <c r="C118" s="136" t="s">
        <v>200</v>
      </c>
      <c r="D118" s="136"/>
      <c r="E118" s="136">
        <v>2</v>
      </c>
      <c r="F118" s="136">
        <v>2</v>
      </c>
      <c r="G118" s="136"/>
      <c r="H118" s="136" t="s">
        <v>323</v>
      </c>
      <c r="I118" s="136"/>
      <c r="J118" s="136"/>
      <c r="K118" s="174">
        <f t="shared" si="6"/>
        <v>3027</v>
      </c>
      <c r="L118" s="179">
        <v>1630</v>
      </c>
      <c r="M118" s="180">
        <v>1397</v>
      </c>
      <c r="N118" s="181"/>
      <c r="O118" s="99" t="s">
        <v>28</v>
      </c>
      <c r="P118" s="183"/>
      <c r="Q118" s="200"/>
      <c r="R118" s="130" t="s">
        <v>196</v>
      </c>
      <c r="S118" s="200"/>
      <c r="T118" s="200"/>
      <c r="U118" s="200"/>
      <c r="V118" s="200"/>
      <c r="W118" s="200"/>
      <c r="X118" s="200"/>
      <c r="Y118" s="200"/>
      <c r="Z118" s="200"/>
      <c r="AA118" s="200"/>
      <c r="AB118" s="200"/>
      <c r="AC118" s="200"/>
      <c r="AD118" s="200"/>
      <c r="AE118" s="200"/>
      <c r="AF118" s="200"/>
      <c r="AG118" s="200"/>
      <c r="AH118" s="200"/>
      <c r="AI118" s="200"/>
      <c r="AJ118" s="200"/>
      <c r="AK118" s="200"/>
      <c r="AL118" s="200"/>
      <c r="AM118" s="200"/>
      <c r="AN118" s="200"/>
      <c r="AO118" s="200"/>
      <c r="AP118" s="200"/>
      <c r="AQ118" s="200"/>
      <c r="AR118" s="200"/>
      <c r="AS118" s="200"/>
      <c r="AT118" s="200"/>
      <c r="AU118" s="200"/>
      <c r="AV118" s="200"/>
      <c r="AW118" s="200"/>
      <c r="AX118" s="200"/>
      <c r="AY118" s="200"/>
      <c r="AZ118" s="200"/>
      <c r="BA118" s="200"/>
      <c r="BB118" s="200"/>
      <c r="BC118" s="200"/>
      <c r="BD118" s="200"/>
      <c r="BE118" s="200"/>
      <c r="BF118" s="200"/>
      <c r="BG118" s="200"/>
      <c r="BH118" s="200"/>
      <c r="BI118" s="200"/>
      <c r="BJ118" s="200"/>
      <c r="BK118" s="200"/>
      <c r="BL118" s="200"/>
      <c r="BM118" s="200"/>
      <c r="BN118" s="200"/>
      <c r="BO118" s="200"/>
      <c r="BP118" s="200"/>
      <c r="BQ118" s="200"/>
      <c r="BR118" s="200"/>
      <c r="BS118" s="200"/>
      <c r="BT118" s="200"/>
      <c r="BU118" s="200"/>
      <c r="BV118" s="200"/>
      <c r="BW118" s="200"/>
      <c r="BX118" s="200"/>
      <c r="BY118" s="200"/>
      <c r="BZ118" s="200"/>
      <c r="CA118" s="200"/>
      <c r="CB118" s="200"/>
      <c r="CC118" s="200"/>
      <c r="CD118" s="200"/>
      <c r="CE118" s="200"/>
      <c r="CF118" s="200"/>
      <c r="CG118" s="200"/>
      <c r="CH118" s="200"/>
      <c r="CI118" s="200"/>
      <c r="CJ118" s="200"/>
      <c r="CK118" s="200"/>
      <c r="CL118" s="200"/>
      <c r="CM118" s="200"/>
      <c r="CN118" s="200"/>
      <c r="CO118" s="200"/>
      <c r="CP118" s="200"/>
      <c r="CQ118" s="200"/>
      <c r="CR118" s="200"/>
      <c r="CS118" s="200"/>
      <c r="CT118" s="200"/>
      <c r="CU118" s="200"/>
      <c r="CV118" s="200"/>
      <c r="CW118" s="200"/>
      <c r="CX118" s="200"/>
      <c r="CY118" s="200"/>
      <c r="CZ118" s="200"/>
      <c r="DA118" s="200"/>
      <c r="DB118" s="200"/>
      <c r="DC118" s="200"/>
      <c r="DD118" s="200"/>
      <c r="DE118" s="200"/>
      <c r="DF118" s="200"/>
      <c r="DG118" s="200"/>
      <c r="DH118" s="200"/>
      <c r="DI118" s="200"/>
      <c r="DJ118" s="200"/>
      <c r="DK118" s="200"/>
      <c r="DL118" s="200"/>
      <c r="DM118" s="200"/>
      <c r="DN118" s="200"/>
      <c r="DO118" s="200"/>
      <c r="DP118" s="200"/>
      <c r="DQ118" s="200"/>
      <c r="DR118" s="200"/>
      <c r="DS118" s="200"/>
      <c r="DT118" s="200"/>
      <c r="DU118" s="200"/>
      <c r="DV118" s="200"/>
      <c r="DW118" s="200"/>
      <c r="DX118" s="200"/>
      <c r="DY118" s="200"/>
      <c r="DZ118" s="200"/>
      <c r="EA118" s="200"/>
      <c r="EB118" s="200"/>
      <c r="EC118" s="200"/>
      <c r="ED118" s="200"/>
      <c r="EE118" s="200"/>
      <c r="EF118" s="200"/>
      <c r="EG118" s="200"/>
      <c r="EH118" s="200"/>
      <c r="EI118" s="200"/>
      <c r="EJ118" s="200"/>
      <c r="EK118" s="200"/>
      <c r="EL118" s="200"/>
      <c r="EM118" s="200"/>
      <c r="EN118" s="200"/>
      <c r="EO118" s="200"/>
      <c r="EP118" s="200"/>
      <c r="EQ118" s="200"/>
      <c r="ER118" s="200"/>
      <c r="ES118" s="200"/>
      <c r="ET118" s="200"/>
      <c r="EU118" s="200"/>
      <c r="EV118" s="200"/>
      <c r="EW118" s="200"/>
      <c r="EX118" s="200"/>
      <c r="EY118" s="200"/>
      <c r="EZ118" s="200"/>
      <c r="FA118" s="200"/>
      <c r="FB118" s="200"/>
      <c r="FC118" s="200"/>
      <c r="FD118" s="200"/>
      <c r="FE118" s="200"/>
      <c r="FF118" s="200"/>
      <c r="FG118" s="200"/>
      <c r="FH118" s="200"/>
      <c r="FI118" s="200"/>
      <c r="FJ118" s="200"/>
      <c r="FK118" s="200"/>
      <c r="FL118" s="200"/>
      <c r="FM118" s="200"/>
      <c r="FN118" s="200"/>
      <c r="FO118" s="200"/>
      <c r="FP118" s="200"/>
      <c r="FQ118" s="200"/>
      <c r="FR118" s="200"/>
      <c r="FS118" s="200"/>
      <c r="FT118" s="200"/>
      <c r="FU118" s="200"/>
      <c r="FV118" s="200"/>
      <c r="FW118" s="200"/>
      <c r="FX118" s="200"/>
      <c r="FY118" s="200"/>
      <c r="FZ118" s="200"/>
      <c r="GA118" s="200"/>
      <c r="GB118" s="200"/>
      <c r="GC118" s="200"/>
      <c r="GD118" s="200"/>
      <c r="GE118" s="200"/>
      <c r="GF118" s="200"/>
      <c r="GG118" s="200"/>
      <c r="GH118" s="200"/>
      <c r="GI118" s="200"/>
      <c r="GJ118" s="200"/>
      <c r="GK118" s="200"/>
      <c r="GL118" s="200"/>
      <c r="GM118" s="200"/>
      <c r="GN118" s="200"/>
      <c r="GO118" s="200"/>
      <c r="GP118" s="200"/>
      <c r="GQ118" s="200"/>
      <c r="GR118" s="200"/>
      <c r="GS118" s="200"/>
      <c r="GT118" s="200"/>
      <c r="GU118" s="200"/>
      <c r="GV118" s="200"/>
      <c r="GW118" s="200"/>
      <c r="GX118" s="200"/>
      <c r="GY118" s="200"/>
      <c r="GZ118" s="200"/>
      <c r="HA118" s="200"/>
      <c r="HB118" s="200"/>
      <c r="HC118" s="200"/>
      <c r="HD118" s="200"/>
      <c r="HE118" s="200"/>
      <c r="HF118" s="200"/>
      <c r="HG118" s="200"/>
      <c r="HH118" s="200"/>
      <c r="HI118" s="200"/>
      <c r="HJ118" s="200"/>
      <c r="HK118" s="200"/>
      <c r="HL118" s="200"/>
      <c r="HM118" s="200"/>
      <c r="HN118" s="200"/>
      <c r="HO118" s="200"/>
      <c r="HP118" s="200"/>
      <c r="HQ118" s="200"/>
      <c r="HR118" s="106"/>
      <c r="HS118" s="106"/>
      <c r="HT118" s="106"/>
      <c r="HU118" s="106"/>
      <c r="HV118" s="106"/>
      <c r="HW118" s="106"/>
      <c r="HX118" s="106"/>
      <c r="HY118" s="106"/>
      <c r="HZ118" s="106"/>
      <c r="IA118" s="106"/>
      <c r="IB118" s="106"/>
      <c r="IC118" s="106"/>
      <c r="ID118" s="106"/>
      <c r="IE118" s="106"/>
      <c r="IF118" s="106"/>
      <c r="IG118" s="106"/>
      <c r="IH118" s="106"/>
      <c r="II118" s="106"/>
      <c r="IJ118" s="106"/>
      <c r="IK118" s="106"/>
    </row>
    <row r="119" s="97" customFormat="1" ht="45" customHeight="1" spans="1:245">
      <c r="A119" s="138" t="s">
        <v>212</v>
      </c>
      <c r="B119" s="130" t="s">
        <v>21</v>
      </c>
      <c r="C119" s="130" t="s">
        <v>21</v>
      </c>
      <c r="D119" s="130"/>
      <c r="E119" s="130"/>
      <c r="F119" s="130"/>
      <c r="G119" s="130"/>
      <c r="H119" s="136"/>
      <c r="I119" s="136"/>
      <c r="J119" s="136"/>
      <c r="K119" s="174">
        <f t="shared" si="6"/>
        <v>27112.4180995452</v>
      </c>
      <c r="L119" s="223">
        <f t="shared" ref="L119:N119" si="10">L120+L121+L122+L123+L124+L125+L126</f>
        <v>8612.60637346</v>
      </c>
      <c r="M119" s="224">
        <f t="shared" si="10"/>
        <v>7232.17474776585</v>
      </c>
      <c r="N119" s="225">
        <f t="shared" si="10"/>
        <v>11267.6369783193</v>
      </c>
      <c r="O119" s="97" t="s">
        <v>28</v>
      </c>
      <c r="P119" s="226"/>
      <c r="Q119" s="197"/>
      <c r="R119" s="130" t="s">
        <v>175</v>
      </c>
      <c r="S119" s="197"/>
      <c r="T119" s="197"/>
      <c r="U119" s="197"/>
      <c r="V119" s="197"/>
      <c r="W119" s="197"/>
      <c r="X119" s="197"/>
      <c r="Y119" s="197"/>
      <c r="Z119" s="197"/>
      <c r="AA119" s="197"/>
      <c r="AB119" s="197"/>
      <c r="AC119" s="197"/>
      <c r="AD119" s="197"/>
      <c r="AE119" s="197"/>
      <c r="AF119" s="197"/>
      <c r="AG119" s="197"/>
      <c r="AH119" s="197"/>
      <c r="AI119" s="197"/>
      <c r="AJ119" s="197"/>
      <c r="AK119" s="197"/>
      <c r="AL119" s="197"/>
      <c r="AM119" s="197"/>
      <c r="AN119" s="197"/>
      <c r="AO119" s="197"/>
      <c r="AP119" s="197"/>
      <c r="AQ119" s="197"/>
      <c r="AR119" s="197"/>
      <c r="AS119" s="197"/>
      <c r="AT119" s="197"/>
      <c r="AU119" s="197"/>
      <c r="AV119" s="197"/>
      <c r="AW119" s="197"/>
      <c r="AX119" s="197"/>
      <c r="AY119" s="197"/>
      <c r="AZ119" s="197"/>
      <c r="BA119" s="197"/>
      <c r="BB119" s="197"/>
      <c r="BC119" s="197"/>
      <c r="BD119" s="197"/>
      <c r="BE119" s="197"/>
      <c r="BF119" s="197"/>
      <c r="BG119" s="197"/>
      <c r="BH119" s="197"/>
      <c r="BI119" s="197"/>
      <c r="BJ119" s="197"/>
      <c r="BK119" s="197"/>
      <c r="BL119" s="197"/>
      <c r="BM119" s="197"/>
      <c r="BN119" s="197"/>
      <c r="BO119" s="197"/>
      <c r="BP119" s="197"/>
      <c r="BQ119" s="197"/>
      <c r="BR119" s="197"/>
      <c r="BS119" s="197"/>
      <c r="BT119" s="197"/>
      <c r="BU119" s="197"/>
      <c r="BV119" s="197"/>
      <c r="BW119" s="197"/>
      <c r="BX119" s="197"/>
      <c r="BY119" s="197"/>
      <c r="BZ119" s="197"/>
      <c r="CA119" s="197"/>
      <c r="CB119" s="197"/>
      <c r="CC119" s="197"/>
      <c r="CD119" s="197"/>
      <c r="CE119" s="197"/>
      <c r="CF119" s="197"/>
      <c r="CG119" s="197"/>
      <c r="CH119" s="197"/>
      <c r="CI119" s="197"/>
      <c r="CJ119" s="197"/>
      <c r="CK119" s="197"/>
      <c r="CL119" s="197"/>
      <c r="CM119" s="197"/>
      <c r="CN119" s="197"/>
      <c r="CO119" s="197"/>
      <c r="CP119" s="197"/>
      <c r="CQ119" s="197"/>
      <c r="CR119" s="197"/>
      <c r="CS119" s="197"/>
      <c r="CT119" s="197"/>
      <c r="CU119" s="197"/>
      <c r="CV119" s="197"/>
      <c r="CW119" s="197"/>
      <c r="CX119" s="197"/>
      <c r="CY119" s="197"/>
      <c r="CZ119" s="197"/>
      <c r="DA119" s="197"/>
      <c r="DB119" s="197"/>
      <c r="DC119" s="197"/>
      <c r="DD119" s="197"/>
      <c r="DE119" s="197"/>
      <c r="DF119" s="197"/>
      <c r="DG119" s="197"/>
      <c r="DH119" s="197"/>
      <c r="DI119" s="197"/>
      <c r="DJ119" s="197"/>
      <c r="DK119" s="197"/>
      <c r="DL119" s="197"/>
      <c r="DM119" s="197"/>
      <c r="DN119" s="197"/>
      <c r="DO119" s="197"/>
      <c r="DP119" s="197"/>
      <c r="DQ119" s="197"/>
      <c r="DR119" s="197"/>
      <c r="DS119" s="197"/>
      <c r="DT119" s="197"/>
      <c r="DU119" s="197"/>
      <c r="DV119" s="197"/>
      <c r="DW119" s="197"/>
      <c r="DX119" s="197"/>
      <c r="DY119" s="197"/>
      <c r="DZ119" s="197"/>
      <c r="EA119" s="197"/>
      <c r="EB119" s="197"/>
      <c r="EC119" s="197"/>
      <c r="ED119" s="197"/>
      <c r="EE119" s="197"/>
      <c r="EF119" s="197"/>
      <c r="EG119" s="197"/>
      <c r="EH119" s="197"/>
      <c r="EI119" s="197"/>
      <c r="EJ119" s="197"/>
      <c r="EK119" s="197"/>
      <c r="EL119" s="197"/>
      <c r="EM119" s="197"/>
      <c r="EN119" s="197"/>
      <c r="EO119" s="197"/>
      <c r="EP119" s="197"/>
      <c r="EQ119" s="197"/>
      <c r="ER119" s="197"/>
      <c r="ES119" s="197"/>
      <c r="ET119" s="197"/>
      <c r="EU119" s="197"/>
      <c r="EV119" s="197"/>
      <c r="EW119" s="197"/>
      <c r="EX119" s="197"/>
      <c r="EY119" s="197"/>
      <c r="EZ119" s="197"/>
      <c r="FA119" s="197"/>
      <c r="FB119" s="197"/>
      <c r="FC119" s="197"/>
      <c r="FD119" s="197"/>
      <c r="FE119" s="197"/>
      <c r="FF119" s="197"/>
      <c r="FG119" s="197"/>
      <c r="FH119" s="197"/>
      <c r="FI119" s="197"/>
      <c r="FJ119" s="197"/>
      <c r="FK119" s="197"/>
      <c r="FL119" s="197"/>
      <c r="FM119" s="197"/>
      <c r="FN119" s="197"/>
      <c r="FO119" s="197"/>
      <c r="FP119" s="197"/>
      <c r="FQ119" s="197"/>
      <c r="FR119" s="197"/>
      <c r="FS119" s="197"/>
      <c r="FT119" s="197"/>
      <c r="FU119" s="197"/>
      <c r="FV119" s="197"/>
      <c r="FW119" s="197"/>
      <c r="FX119" s="197"/>
      <c r="FY119" s="197"/>
      <c r="FZ119" s="197"/>
      <c r="GA119" s="197"/>
      <c r="GB119" s="197"/>
      <c r="GC119" s="197"/>
      <c r="GD119" s="197"/>
      <c r="GE119" s="197"/>
      <c r="GF119" s="197"/>
      <c r="GG119" s="197"/>
      <c r="GH119" s="197"/>
      <c r="GI119" s="197"/>
      <c r="GJ119" s="197"/>
      <c r="GK119" s="197"/>
      <c r="GL119" s="197"/>
      <c r="GM119" s="197"/>
      <c r="GN119" s="197"/>
      <c r="GO119" s="197"/>
      <c r="GP119" s="197"/>
      <c r="GQ119" s="197"/>
      <c r="GR119" s="197"/>
      <c r="GS119" s="197"/>
      <c r="GT119" s="197"/>
      <c r="GU119" s="197"/>
      <c r="GV119" s="197"/>
      <c r="GW119" s="197"/>
      <c r="GX119" s="197"/>
      <c r="GY119" s="197"/>
      <c r="GZ119" s="197"/>
      <c r="HA119" s="197"/>
      <c r="HB119" s="197"/>
      <c r="HC119" s="197"/>
      <c r="HD119" s="197"/>
      <c r="HE119" s="197"/>
      <c r="HF119" s="197"/>
      <c r="HG119" s="197"/>
      <c r="HH119" s="197"/>
      <c r="HI119" s="197"/>
      <c r="HJ119" s="197"/>
      <c r="HK119" s="197"/>
      <c r="HL119" s="197"/>
      <c r="HM119" s="197"/>
      <c r="HN119" s="197"/>
      <c r="HO119" s="197"/>
      <c r="HP119" s="197"/>
      <c r="HQ119" s="197"/>
      <c r="HR119" s="106"/>
      <c r="HS119" s="106"/>
      <c r="HT119" s="106"/>
      <c r="HU119" s="106"/>
      <c r="HV119" s="106"/>
      <c r="HW119" s="106"/>
      <c r="HX119" s="106"/>
      <c r="HY119" s="106"/>
      <c r="HZ119" s="106"/>
      <c r="IA119" s="106"/>
      <c r="IB119" s="106"/>
      <c r="IC119" s="106"/>
      <c r="ID119" s="106"/>
      <c r="IE119" s="106"/>
      <c r="IF119" s="106"/>
      <c r="IG119" s="106"/>
      <c r="IH119" s="106"/>
      <c r="II119" s="106"/>
      <c r="IJ119" s="106"/>
      <c r="IK119" s="106"/>
    </row>
    <row r="120" s="97" customFormat="1" ht="45" customHeight="1" spans="1:245">
      <c r="A120" s="155" t="s">
        <v>213</v>
      </c>
      <c r="B120" s="136" t="s">
        <v>36</v>
      </c>
      <c r="C120" s="136" t="s">
        <v>214</v>
      </c>
      <c r="D120" s="136">
        <f>E120+F120+G120</f>
        <v>1338144.111</v>
      </c>
      <c r="E120" s="136">
        <v>400863</v>
      </c>
      <c r="F120" s="136">
        <v>381484.49</v>
      </c>
      <c r="G120" s="136">
        <v>555796.621</v>
      </c>
      <c r="H120" s="136" t="s">
        <v>324</v>
      </c>
      <c r="I120" s="136"/>
      <c r="J120" s="136"/>
      <c r="K120" s="174">
        <f t="shared" si="6"/>
        <v>20523.0870995452</v>
      </c>
      <c r="L120" s="179">
        <v>6170.27537346</v>
      </c>
      <c r="M120" s="180">
        <v>6106.67474776585</v>
      </c>
      <c r="N120" s="181">
        <v>8246.13697831931</v>
      </c>
      <c r="P120" s="226" t="s">
        <v>28</v>
      </c>
      <c r="Q120" s="197"/>
      <c r="R120" s="231" t="s">
        <v>179</v>
      </c>
      <c r="S120" s="197"/>
      <c r="T120" s="197"/>
      <c r="U120" s="197"/>
      <c r="V120" s="197"/>
      <c r="W120" s="197"/>
      <c r="X120" s="197"/>
      <c r="Y120" s="197"/>
      <c r="Z120" s="197"/>
      <c r="AA120" s="197"/>
      <c r="AB120" s="197"/>
      <c r="AC120" s="197"/>
      <c r="AD120" s="197"/>
      <c r="AE120" s="197"/>
      <c r="AF120" s="197"/>
      <c r="AG120" s="197"/>
      <c r="AH120" s="197"/>
      <c r="AI120" s="197"/>
      <c r="AJ120" s="197"/>
      <c r="AK120" s="197"/>
      <c r="AL120" s="197"/>
      <c r="AM120" s="197"/>
      <c r="AN120" s="197"/>
      <c r="AO120" s="197"/>
      <c r="AP120" s="197"/>
      <c r="AQ120" s="197"/>
      <c r="AR120" s="197"/>
      <c r="AS120" s="197"/>
      <c r="AT120" s="197"/>
      <c r="AU120" s="197"/>
      <c r="AV120" s="197"/>
      <c r="AW120" s="197"/>
      <c r="AX120" s="197"/>
      <c r="AY120" s="197"/>
      <c r="AZ120" s="197"/>
      <c r="BA120" s="197"/>
      <c r="BB120" s="197"/>
      <c r="BC120" s="197"/>
      <c r="BD120" s="197"/>
      <c r="BE120" s="197"/>
      <c r="BF120" s="197"/>
      <c r="BG120" s="197"/>
      <c r="BH120" s="197"/>
      <c r="BI120" s="197"/>
      <c r="BJ120" s="197"/>
      <c r="BK120" s="197"/>
      <c r="BL120" s="197"/>
      <c r="BM120" s="197"/>
      <c r="BN120" s="197"/>
      <c r="BO120" s="197"/>
      <c r="BP120" s="197"/>
      <c r="BQ120" s="197"/>
      <c r="BR120" s="197"/>
      <c r="BS120" s="197"/>
      <c r="BT120" s="197"/>
      <c r="BU120" s="197"/>
      <c r="BV120" s="197"/>
      <c r="BW120" s="197"/>
      <c r="BX120" s="197"/>
      <c r="BY120" s="197"/>
      <c r="BZ120" s="197"/>
      <c r="CA120" s="197"/>
      <c r="CB120" s="197"/>
      <c r="CC120" s="197"/>
      <c r="CD120" s="197"/>
      <c r="CE120" s="197"/>
      <c r="CF120" s="197"/>
      <c r="CG120" s="197"/>
      <c r="CH120" s="197"/>
      <c r="CI120" s="197"/>
      <c r="CJ120" s="197"/>
      <c r="CK120" s="197"/>
      <c r="CL120" s="197"/>
      <c r="CM120" s="197"/>
      <c r="CN120" s="197"/>
      <c r="CO120" s="197"/>
      <c r="CP120" s="197"/>
      <c r="CQ120" s="197"/>
      <c r="CR120" s="197"/>
      <c r="CS120" s="197"/>
      <c r="CT120" s="197"/>
      <c r="CU120" s="197"/>
      <c r="CV120" s="197"/>
      <c r="CW120" s="197"/>
      <c r="CX120" s="197"/>
      <c r="CY120" s="197"/>
      <c r="CZ120" s="197"/>
      <c r="DA120" s="197"/>
      <c r="DB120" s="197"/>
      <c r="DC120" s="197"/>
      <c r="DD120" s="197"/>
      <c r="DE120" s="197"/>
      <c r="DF120" s="197"/>
      <c r="DG120" s="197"/>
      <c r="DH120" s="197"/>
      <c r="DI120" s="197"/>
      <c r="DJ120" s="197"/>
      <c r="DK120" s="197"/>
      <c r="DL120" s="197"/>
      <c r="DM120" s="197"/>
      <c r="DN120" s="197"/>
      <c r="DO120" s="197"/>
      <c r="DP120" s="197"/>
      <c r="DQ120" s="197"/>
      <c r="DR120" s="197"/>
      <c r="DS120" s="197"/>
      <c r="DT120" s="197"/>
      <c r="DU120" s="197"/>
      <c r="DV120" s="197"/>
      <c r="DW120" s="197"/>
      <c r="DX120" s="197"/>
      <c r="DY120" s="197"/>
      <c r="DZ120" s="197"/>
      <c r="EA120" s="197"/>
      <c r="EB120" s="197"/>
      <c r="EC120" s="197"/>
      <c r="ED120" s="197"/>
      <c r="EE120" s="197"/>
      <c r="EF120" s="197"/>
      <c r="EG120" s="197"/>
      <c r="EH120" s="197"/>
      <c r="EI120" s="197"/>
      <c r="EJ120" s="197"/>
      <c r="EK120" s="197"/>
      <c r="EL120" s="197"/>
      <c r="EM120" s="197"/>
      <c r="EN120" s="197"/>
      <c r="EO120" s="197"/>
      <c r="EP120" s="197"/>
      <c r="EQ120" s="197"/>
      <c r="ER120" s="197"/>
      <c r="ES120" s="197"/>
      <c r="ET120" s="197"/>
      <c r="EU120" s="197"/>
      <c r="EV120" s="197"/>
      <c r="EW120" s="197"/>
      <c r="EX120" s="197"/>
      <c r="EY120" s="197"/>
      <c r="EZ120" s="197"/>
      <c r="FA120" s="197"/>
      <c r="FB120" s="197"/>
      <c r="FC120" s="197"/>
      <c r="FD120" s="197"/>
      <c r="FE120" s="197"/>
      <c r="FF120" s="197"/>
      <c r="FG120" s="197"/>
      <c r="FH120" s="197"/>
      <c r="FI120" s="197"/>
      <c r="FJ120" s="197"/>
      <c r="FK120" s="197"/>
      <c r="FL120" s="197"/>
      <c r="FM120" s="197"/>
      <c r="FN120" s="197"/>
      <c r="FO120" s="197"/>
      <c r="FP120" s="197"/>
      <c r="FQ120" s="197"/>
      <c r="FR120" s="197"/>
      <c r="FS120" s="197"/>
      <c r="FT120" s="197"/>
      <c r="FU120" s="197"/>
      <c r="FV120" s="197"/>
      <c r="FW120" s="197"/>
      <c r="FX120" s="197"/>
      <c r="FY120" s="197"/>
      <c r="FZ120" s="197"/>
      <c r="GA120" s="197"/>
      <c r="GB120" s="197"/>
      <c r="GC120" s="197"/>
      <c r="GD120" s="197"/>
      <c r="GE120" s="197"/>
      <c r="GF120" s="197"/>
      <c r="GG120" s="197"/>
      <c r="GH120" s="197"/>
      <c r="GI120" s="197"/>
      <c r="GJ120" s="197"/>
      <c r="GK120" s="197"/>
      <c r="GL120" s="197"/>
      <c r="GM120" s="197"/>
      <c r="GN120" s="197"/>
      <c r="GO120" s="197"/>
      <c r="GP120" s="197"/>
      <c r="GQ120" s="197"/>
      <c r="GR120" s="197"/>
      <c r="GS120" s="197"/>
      <c r="GT120" s="197"/>
      <c r="GU120" s="197"/>
      <c r="GV120" s="197"/>
      <c r="GW120" s="197"/>
      <c r="GX120" s="197"/>
      <c r="GY120" s="197"/>
      <c r="GZ120" s="197"/>
      <c r="HA120" s="197"/>
      <c r="HB120" s="197"/>
      <c r="HC120" s="197"/>
      <c r="HD120" s="197"/>
      <c r="HE120" s="197"/>
      <c r="HF120" s="197"/>
      <c r="HG120" s="197"/>
      <c r="HH120" s="197"/>
      <c r="HI120" s="197"/>
      <c r="HJ120" s="197"/>
      <c r="HK120" s="197"/>
      <c r="HL120" s="197"/>
      <c r="HM120" s="197"/>
      <c r="HN120" s="197"/>
      <c r="HO120" s="197"/>
      <c r="HP120" s="197"/>
      <c r="HQ120" s="197"/>
      <c r="HR120" s="106"/>
      <c r="HS120" s="106"/>
      <c r="HT120" s="106"/>
      <c r="HU120" s="106"/>
      <c r="HV120" s="106"/>
      <c r="HW120" s="106"/>
      <c r="HX120" s="106"/>
      <c r="HY120" s="106"/>
      <c r="HZ120" s="106"/>
      <c r="IA120" s="106"/>
      <c r="IB120" s="106"/>
      <c r="IC120" s="106"/>
      <c r="ID120" s="106"/>
      <c r="IE120" s="106"/>
      <c r="IF120" s="106"/>
      <c r="IG120" s="106"/>
      <c r="IH120" s="106"/>
      <c r="II120" s="106"/>
      <c r="IJ120" s="106"/>
      <c r="IK120" s="106"/>
    </row>
    <row r="121" s="99" customFormat="1" ht="45" customHeight="1" spans="1:245">
      <c r="A121" s="155" t="s">
        <v>216</v>
      </c>
      <c r="B121" s="136" t="s">
        <v>36</v>
      </c>
      <c r="C121" s="136" t="s">
        <v>217</v>
      </c>
      <c r="D121" s="136">
        <f>F121+E121+G121</f>
        <v>6915</v>
      </c>
      <c r="E121" s="136">
        <v>1613</v>
      </c>
      <c r="F121" s="136">
        <v>987</v>
      </c>
      <c r="G121" s="136">
        <v>4315</v>
      </c>
      <c r="H121" s="136" t="s">
        <v>325</v>
      </c>
      <c r="I121" s="136"/>
      <c r="J121" s="136"/>
      <c r="K121" s="174">
        <f t="shared" si="6"/>
        <v>3598.631</v>
      </c>
      <c r="L121" s="179">
        <v>942.131</v>
      </c>
      <c r="M121" s="180">
        <v>499</v>
      </c>
      <c r="N121" s="181">
        <v>2157.5</v>
      </c>
      <c r="P121" s="183"/>
      <c r="Q121" s="200"/>
      <c r="R121" s="130" t="s">
        <v>219</v>
      </c>
      <c r="S121" s="200"/>
      <c r="T121" s="200"/>
      <c r="U121" s="200"/>
      <c r="V121" s="200"/>
      <c r="W121" s="200"/>
      <c r="X121" s="200"/>
      <c r="Y121" s="200"/>
      <c r="Z121" s="200"/>
      <c r="AA121" s="200"/>
      <c r="AB121" s="200"/>
      <c r="AC121" s="200"/>
      <c r="AD121" s="200"/>
      <c r="AE121" s="200"/>
      <c r="AF121" s="200"/>
      <c r="AG121" s="200"/>
      <c r="AH121" s="200"/>
      <c r="AI121" s="200"/>
      <c r="AJ121" s="200"/>
      <c r="AK121" s="200"/>
      <c r="AL121" s="200"/>
      <c r="AM121" s="200"/>
      <c r="AN121" s="200"/>
      <c r="AO121" s="200"/>
      <c r="AP121" s="200"/>
      <c r="AQ121" s="200"/>
      <c r="AR121" s="200"/>
      <c r="AS121" s="200"/>
      <c r="AT121" s="200"/>
      <c r="AU121" s="200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0"/>
      <c r="BF121" s="200"/>
      <c r="BG121" s="200"/>
      <c r="BH121" s="200"/>
      <c r="BI121" s="200"/>
      <c r="BJ121" s="200"/>
      <c r="BK121" s="200"/>
      <c r="BL121" s="200"/>
      <c r="BM121" s="200"/>
      <c r="BN121" s="200"/>
      <c r="BO121" s="200"/>
      <c r="BP121" s="200"/>
      <c r="BQ121" s="200"/>
      <c r="BR121" s="200"/>
      <c r="BS121" s="200"/>
      <c r="BT121" s="200"/>
      <c r="BU121" s="200"/>
      <c r="BV121" s="200"/>
      <c r="BW121" s="200"/>
      <c r="BX121" s="200"/>
      <c r="BY121" s="200"/>
      <c r="BZ121" s="200"/>
      <c r="CA121" s="200"/>
      <c r="CB121" s="200"/>
      <c r="CC121" s="200"/>
      <c r="CD121" s="200"/>
      <c r="CE121" s="200"/>
      <c r="CF121" s="200"/>
      <c r="CG121" s="200"/>
      <c r="CH121" s="200"/>
      <c r="CI121" s="200"/>
      <c r="CJ121" s="200"/>
      <c r="CK121" s="200"/>
      <c r="CL121" s="200"/>
      <c r="CM121" s="200"/>
      <c r="CN121" s="200"/>
      <c r="CO121" s="200"/>
      <c r="CP121" s="200"/>
      <c r="CQ121" s="200"/>
      <c r="CR121" s="200"/>
      <c r="CS121" s="200"/>
      <c r="CT121" s="200"/>
      <c r="CU121" s="200"/>
      <c r="CV121" s="200"/>
      <c r="CW121" s="200"/>
      <c r="CX121" s="200"/>
      <c r="CY121" s="200"/>
      <c r="CZ121" s="200"/>
      <c r="DA121" s="200"/>
      <c r="DB121" s="200"/>
      <c r="DC121" s="200"/>
      <c r="DD121" s="200"/>
      <c r="DE121" s="200"/>
      <c r="DF121" s="200"/>
      <c r="DG121" s="200"/>
      <c r="DH121" s="200"/>
      <c r="DI121" s="200"/>
      <c r="DJ121" s="200"/>
      <c r="DK121" s="200"/>
      <c r="DL121" s="200"/>
      <c r="DM121" s="200"/>
      <c r="DN121" s="200"/>
      <c r="DO121" s="200"/>
      <c r="DP121" s="200"/>
      <c r="DQ121" s="200"/>
      <c r="DR121" s="200"/>
      <c r="DS121" s="200"/>
      <c r="DT121" s="200"/>
      <c r="DU121" s="200"/>
      <c r="DV121" s="200"/>
      <c r="DW121" s="200"/>
      <c r="DX121" s="200"/>
      <c r="DY121" s="200"/>
      <c r="DZ121" s="200"/>
      <c r="EA121" s="200"/>
      <c r="EB121" s="200"/>
      <c r="EC121" s="200"/>
      <c r="ED121" s="200"/>
      <c r="EE121" s="200"/>
      <c r="EF121" s="200"/>
      <c r="EG121" s="200"/>
      <c r="EH121" s="200"/>
      <c r="EI121" s="200"/>
      <c r="EJ121" s="200"/>
      <c r="EK121" s="200"/>
      <c r="EL121" s="200"/>
      <c r="EM121" s="200"/>
      <c r="EN121" s="200"/>
      <c r="EO121" s="200"/>
      <c r="EP121" s="200"/>
      <c r="EQ121" s="200"/>
      <c r="ER121" s="200"/>
      <c r="ES121" s="200"/>
      <c r="ET121" s="200"/>
      <c r="EU121" s="200"/>
      <c r="EV121" s="200"/>
      <c r="EW121" s="200"/>
      <c r="EX121" s="200"/>
      <c r="EY121" s="200"/>
      <c r="EZ121" s="200"/>
      <c r="FA121" s="200"/>
      <c r="FB121" s="200"/>
      <c r="FC121" s="200"/>
      <c r="FD121" s="200"/>
      <c r="FE121" s="200"/>
      <c r="FF121" s="200"/>
      <c r="FG121" s="200"/>
      <c r="FH121" s="200"/>
      <c r="FI121" s="200"/>
      <c r="FJ121" s="200"/>
      <c r="FK121" s="200"/>
      <c r="FL121" s="200"/>
      <c r="FM121" s="200"/>
      <c r="FN121" s="200"/>
      <c r="FO121" s="200"/>
      <c r="FP121" s="200"/>
      <c r="FQ121" s="200"/>
      <c r="FR121" s="200"/>
      <c r="FS121" s="200"/>
      <c r="FT121" s="200"/>
      <c r="FU121" s="200"/>
      <c r="FV121" s="200"/>
      <c r="FW121" s="200"/>
      <c r="FX121" s="200"/>
      <c r="FY121" s="200"/>
      <c r="FZ121" s="200"/>
      <c r="GA121" s="200"/>
      <c r="GB121" s="200"/>
      <c r="GC121" s="200"/>
      <c r="GD121" s="200"/>
      <c r="GE121" s="200"/>
      <c r="GF121" s="200"/>
      <c r="GG121" s="200"/>
      <c r="GH121" s="200"/>
      <c r="GI121" s="200"/>
      <c r="GJ121" s="200"/>
      <c r="GK121" s="200"/>
      <c r="GL121" s="200"/>
      <c r="GM121" s="200"/>
      <c r="GN121" s="200"/>
      <c r="GO121" s="200"/>
      <c r="GP121" s="200"/>
      <c r="GQ121" s="200"/>
      <c r="GR121" s="200"/>
      <c r="GS121" s="200"/>
      <c r="GT121" s="200"/>
      <c r="GU121" s="200"/>
      <c r="GV121" s="200"/>
      <c r="GW121" s="200"/>
      <c r="GX121" s="200"/>
      <c r="GY121" s="200"/>
      <c r="GZ121" s="200"/>
      <c r="HA121" s="200"/>
      <c r="HB121" s="200"/>
      <c r="HC121" s="200"/>
      <c r="HD121" s="200"/>
      <c r="HE121" s="200"/>
      <c r="HF121" s="200"/>
      <c r="HG121" s="200"/>
      <c r="HH121" s="200"/>
      <c r="HI121" s="200"/>
      <c r="HJ121" s="200"/>
      <c r="HK121" s="200"/>
      <c r="HL121" s="200"/>
      <c r="HM121" s="200"/>
      <c r="HN121" s="200"/>
      <c r="HO121" s="200"/>
      <c r="HP121" s="200"/>
      <c r="HQ121" s="200"/>
      <c r="HR121" s="106"/>
      <c r="HS121" s="106"/>
      <c r="HT121" s="106"/>
      <c r="HU121" s="106"/>
      <c r="HV121" s="106"/>
      <c r="HW121" s="106"/>
      <c r="HX121" s="106"/>
      <c r="HY121" s="106"/>
      <c r="HZ121" s="106"/>
      <c r="IA121" s="106"/>
      <c r="IB121" s="106"/>
      <c r="IC121" s="106"/>
      <c r="ID121" s="106"/>
      <c r="IE121" s="106"/>
      <c r="IF121" s="106"/>
      <c r="IG121" s="106"/>
      <c r="IH121" s="106"/>
      <c r="II121" s="106"/>
      <c r="IJ121" s="106"/>
      <c r="IK121" s="106"/>
    </row>
    <row r="122" s="106" customFormat="1" ht="45" customHeight="1" spans="1:225">
      <c r="A122" s="140" t="s">
        <v>326</v>
      </c>
      <c r="B122" s="136" t="s">
        <v>36</v>
      </c>
      <c r="C122" s="136" t="s">
        <v>97</v>
      </c>
      <c r="D122" s="136">
        <f>E122</f>
        <v>3</v>
      </c>
      <c r="E122" s="136">
        <v>3</v>
      </c>
      <c r="F122" s="136"/>
      <c r="G122" s="136"/>
      <c r="H122" s="136" t="s">
        <v>327</v>
      </c>
      <c r="I122" s="136"/>
      <c r="J122" s="136"/>
      <c r="K122" s="174">
        <f t="shared" si="6"/>
        <v>16</v>
      </c>
      <c r="L122" s="179">
        <v>16</v>
      </c>
      <c r="M122" s="180"/>
      <c r="N122" s="181"/>
      <c r="P122" s="183"/>
      <c r="Q122" s="200"/>
      <c r="R122" s="130" t="s">
        <v>222</v>
      </c>
      <c r="S122" s="200"/>
      <c r="T122" s="200"/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  <c r="AF122" s="200"/>
      <c r="AG122" s="200"/>
      <c r="AH122" s="200"/>
      <c r="AI122" s="200"/>
      <c r="AJ122" s="200"/>
      <c r="AK122" s="200"/>
      <c r="AL122" s="200"/>
      <c r="AM122" s="200"/>
      <c r="AN122" s="200"/>
      <c r="AO122" s="200"/>
      <c r="AP122" s="200"/>
      <c r="AQ122" s="200"/>
      <c r="AR122" s="200"/>
      <c r="AS122" s="200"/>
      <c r="AT122" s="200"/>
      <c r="AU122" s="200"/>
      <c r="AV122" s="200"/>
      <c r="AW122" s="200"/>
      <c r="AX122" s="200"/>
      <c r="AY122" s="200"/>
      <c r="AZ122" s="200"/>
      <c r="BA122" s="200"/>
      <c r="BB122" s="200"/>
      <c r="BC122" s="200"/>
      <c r="BD122" s="200"/>
      <c r="BE122" s="200"/>
      <c r="BF122" s="200"/>
      <c r="BG122" s="200"/>
      <c r="BH122" s="200"/>
      <c r="BI122" s="200"/>
      <c r="BJ122" s="200"/>
      <c r="BK122" s="200"/>
      <c r="BL122" s="200"/>
      <c r="BM122" s="200"/>
      <c r="BN122" s="200"/>
      <c r="BO122" s="200"/>
      <c r="BP122" s="200"/>
      <c r="BQ122" s="200"/>
      <c r="BR122" s="200"/>
      <c r="BS122" s="200"/>
      <c r="BT122" s="200"/>
      <c r="BU122" s="200"/>
      <c r="BV122" s="200"/>
      <c r="BW122" s="200"/>
      <c r="BX122" s="200"/>
      <c r="BY122" s="200"/>
      <c r="BZ122" s="200"/>
      <c r="CA122" s="200"/>
      <c r="CB122" s="200"/>
      <c r="CC122" s="200"/>
      <c r="CD122" s="200"/>
      <c r="CE122" s="200"/>
      <c r="CF122" s="200"/>
      <c r="CG122" s="200"/>
      <c r="CH122" s="200"/>
      <c r="CI122" s="200"/>
      <c r="CJ122" s="200"/>
      <c r="CK122" s="200"/>
      <c r="CL122" s="200"/>
      <c r="CM122" s="200"/>
      <c r="CN122" s="200"/>
      <c r="CO122" s="200"/>
      <c r="CP122" s="200"/>
      <c r="CQ122" s="200"/>
      <c r="CR122" s="200"/>
      <c r="CS122" s="200"/>
      <c r="CT122" s="200"/>
      <c r="CU122" s="200"/>
      <c r="CV122" s="200"/>
      <c r="CW122" s="200"/>
      <c r="CX122" s="200"/>
      <c r="CY122" s="200"/>
      <c r="CZ122" s="200"/>
      <c r="DA122" s="200"/>
      <c r="DB122" s="200"/>
      <c r="DC122" s="200"/>
      <c r="DD122" s="200"/>
      <c r="DE122" s="200"/>
      <c r="DF122" s="200"/>
      <c r="DG122" s="200"/>
      <c r="DH122" s="200"/>
      <c r="DI122" s="200"/>
      <c r="DJ122" s="200"/>
      <c r="DK122" s="200"/>
      <c r="DL122" s="200"/>
      <c r="DM122" s="200"/>
      <c r="DN122" s="200"/>
      <c r="DO122" s="200"/>
      <c r="DP122" s="200"/>
      <c r="DQ122" s="200"/>
      <c r="DR122" s="200"/>
      <c r="DS122" s="200"/>
      <c r="DT122" s="200"/>
      <c r="DU122" s="200"/>
      <c r="DV122" s="200"/>
      <c r="DW122" s="200"/>
      <c r="DX122" s="200"/>
      <c r="DY122" s="200"/>
      <c r="DZ122" s="200"/>
      <c r="EA122" s="200"/>
      <c r="EB122" s="200"/>
      <c r="EC122" s="200"/>
      <c r="ED122" s="200"/>
      <c r="EE122" s="200"/>
      <c r="EF122" s="200"/>
      <c r="EG122" s="200"/>
      <c r="EH122" s="200"/>
      <c r="EI122" s="200"/>
      <c r="EJ122" s="200"/>
      <c r="EK122" s="200"/>
      <c r="EL122" s="200"/>
      <c r="EM122" s="200"/>
      <c r="EN122" s="200"/>
      <c r="EO122" s="200"/>
      <c r="EP122" s="200"/>
      <c r="EQ122" s="200"/>
      <c r="ER122" s="200"/>
      <c r="ES122" s="200"/>
      <c r="ET122" s="200"/>
      <c r="EU122" s="200"/>
      <c r="EV122" s="200"/>
      <c r="EW122" s="200"/>
      <c r="EX122" s="200"/>
      <c r="EY122" s="200"/>
      <c r="EZ122" s="200"/>
      <c r="FA122" s="200"/>
      <c r="FB122" s="200"/>
      <c r="FC122" s="200"/>
      <c r="FD122" s="200"/>
      <c r="FE122" s="200"/>
      <c r="FF122" s="200"/>
      <c r="FG122" s="200"/>
      <c r="FH122" s="200"/>
      <c r="FI122" s="200"/>
      <c r="FJ122" s="200"/>
      <c r="FK122" s="200"/>
      <c r="FL122" s="200"/>
      <c r="FM122" s="200"/>
      <c r="FN122" s="200"/>
      <c r="FO122" s="200"/>
      <c r="FP122" s="200"/>
      <c r="FQ122" s="200"/>
      <c r="FR122" s="200"/>
      <c r="FS122" s="200"/>
      <c r="FT122" s="200"/>
      <c r="FU122" s="200"/>
      <c r="FV122" s="200"/>
      <c r="FW122" s="200"/>
      <c r="FX122" s="200"/>
      <c r="FY122" s="200"/>
      <c r="FZ122" s="200"/>
      <c r="GA122" s="200"/>
      <c r="GB122" s="200"/>
      <c r="GC122" s="200"/>
      <c r="GD122" s="200"/>
      <c r="GE122" s="200"/>
      <c r="GF122" s="200"/>
      <c r="GG122" s="200"/>
      <c r="GH122" s="200"/>
      <c r="GI122" s="200"/>
      <c r="GJ122" s="200"/>
      <c r="GK122" s="200"/>
      <c r="GL122" s="200"/>
      <c r="GM122" s="200"/>
      <c r="GN122" s="200"/>
      <c r="GO122" s="200"/>
      <c r="GP122" s="200"/>
      <c r="GQ122" s="200"/>
      <c r="GR122" s="200"/>
      <c r="GS122" s="200"/>
      <c r="GT122" s="200"/>
      <c r="GU122" s="200"/>
      <c r="GV122" s="200"/>
      <c r="GW122" s="200"/>
      <c r="GX122" s="200"/>
      <c r="GY122" s="200"/>
      <c r="GZ122" s="200"/>
      <c r="HA122" s="200"/>
      <c r="HB122" s="200"/>
      <c r="HC122" s="200"/>
      <c r="HD122" s="200"/>
      <c r="HE122" s="200"/>
      <c r="HF122" s="200"/>
      <c r="HG122" s="200"/>
      <c r="HH122" s="200"/>
      <c r="HI122" s="200"/>
      <c r="HJ122" s="200"/>
      <c r="HK122" s="200"/>
      <c r="HL122" s="200"/>
      <c r="HM122" s="200"/>
      <c r="HN122" s="200"/>
      <c r="HO122" s="200"/>
      <c r="HP122" s="200"/>
      <c r="HQ122" s="200"/>
    </row>
    <row r="123" s="106" customFormat="1" ht="45" customHeight="1" spans="1:225">
      <c r="A123" s="155" t="s">
        <v>223</v>
      </c>
      <c r="B123" s="136" t="s">
        <v>36</v>
      </c>
      <c r="C123" s="136" t="s">
        <v>97</v>
      </c>
      <c r="D123" s="136">
        <f>E123+F123</f>
        <v>2794</v>
      </c>
      <c r="E123" s="136">
        <v>2790</v>
      </c>
      <c r="F123" s="136">
        <v>4</v>
      </c>
      <c r="G123" s="136"/>
      <c r="H123" s="136" t="s">
        <v>328</v>
      </c>
      <c r="I123" s="136"/>
      <c r="J123" s="136"/>
      <c r="K123" s="174">
        <f t="shared" si="6"/>
        <v>574.2</v>
      </c>
      <c r="L123" s="179">
        <v>534.2</v>
      </c>
      <c r="M123" s="180">
        <v>40</v>
      </c>
      <c r="N123" s="181"/>
      <c r="P123" s="183" t="s">
        <v>28</v>
      </c>
      <c r="Q123" s="200"/>
      <c r="R123" s="130" t="s">
        <v>225</v>
      </c>
      <c r="S123" s="200"/>
      <c r="T123" s="200"/>
      <c r="U123" s="200"/>
      <c r="V123" s="200"/>
      <c r="W123" s="200"/>
      <c r="X123" s="200"/>
      <c r="Y123" s="200"/>
      <c r="Z123" s="200"/>
      <c r="AA123" s="200"/>
      <c r="AB123" s="200"/>
      <c r="AC123" s="200"/>
      <c r="AD123" s="200"/>
      <c r="AE123" s="200"/>
      <c r="AF123" s="200"/>
      <c r="AG123" s="200"/>
      <c r="AH123" s="200"/>
      <c r="AI123" s="200"/>
      <c r="AJ123" s="200"/>
      <c r="AK123" s="200"/>
      <c r="AL123" s="200"/>
      <c r="AM123" s="200"/>
      <c r="AN123" s="200"/>
      <c r="AO123" s="200"/>
      <c r="AP123" s="200"/>
      <c r="AQ123" s="200"/>
      <c r="AR123" s="200"/>
      <c r="AS123" s="200"/>
      <c r="AT123" s="200"/>
      <c r="AU123" s="200"/>
      <c r="AV123" s="200"/>
      <c r="AW123" s="200"/>
      <c r="AX123" s="200"/>
      <c r="AY123" s="200"/>
      <c r="AZ123" s="200"/>
      <c r="BA123" s="200"/>
      <c r="BB123" s="200"/>
      <c r="BC123" s="200"/>
      <c r="BD123" s="200"/>
      <c r="BE123" s="200"/>
      <c r="BF123" s="200"/>
      <c r="BG123" s="200"/>
      <c r="BH123" s="200"/>
      <c r="BI123" s="200"/>
      <c r="BJ123" s="200"/>
      <c r="BK123" s="200"/>
      <c r="BL123" s="200"/>
      <c r="BM123" s="200"/>
      <c r="BN123" s="200"/>
      <c r="BO123" s="200"/>
      <c r="BP123" s="200"/>
      <c r="BQ123" s="200"/>
      <c r="BR123" s="200"/>
      <c r="BS123" s="200"/>
      <c r="BT123" s="200"/>
      <c r="BU123" s="200"/>
      <c r="BV123" s="200"/>
      <c r="BW123" s="200"/>
      <c r="BX123" s="200"/>
      <c r="BY123" s="200"/>
      <c r="BZ123" s="200"/>
      <c r="CA123" s="200"/>
      <c r="CB123" s="200"/>
      <c r="CC123" s="200"/>
      <c r="CD123" s="200"/>
      <c r="CE123" s="200"/>
      <c r="CF123" s="200"/>
      <c r="CG123" s="200"/>
      <c r="CH123" s="200"/>
      <c r="CI123" s="200"/>
      <c r="CJ123" s="200"/>
      <c r="CK123" s="200"/>
      <c r="CL123" s="200"/>
      <c r="CM123" s="200"/>
      <c r="CN123" s="200"/>
      <c r="CO123" s="200"/>
      <c r="CP123" s="200"/>
      <c r="CQ123" s="200"/>
      <c r="CR123" s="200"/>
      <c r="CS123" s="200"/>
      <c r="CT123" s="200"/>
      <c r="CU123" s="200"/>
      <c r="CV123" s="200"/>
      <c r="CW123" s="200"/>
      <c r="CX123" s="200"/>
      <c r="CY123" s="200"/>
      <c r="CZ123" s="200"/>
      <c r="DA123" s="200"/>
      <c r="DB123" s="200"/>
      <c r="DC123" s="200"/>
      <c r="DD123" s="200"/>
      <c r="DE123" s="200"/>
      <c r="DF123" s="200"/>
      <c r="DG123" s="200"/>
      <c r="DH123" s="200"/>
      <c r="DI123" s="200"/>
      <c r="DJ123" s="200"/>
      <c r="DK123" s="200"/>
      <c r="DL123" s="200"/>
      <c r="DM123" s="200"/>
      <c r="DN123" s="200"/>
      <c r="DO123" s="200"/>
      <c r="DP123" s="200"/>
      <c r="DQ123" s="200"/>
      <c r="DR123" s="200"/>
      <c r="DS123" s="200"/>
      <c r="DT123" s="200"/>
      <c r="DU123" s="200"/>
      <c r="DV123" s="200"/>
      <c r="DW123" s="200"/>
      <c r="DX123" s="200"/>
      <c r="DY123" s="200"/>
      <c r="DZ123" s="200"/>
      <c r="EA123" s="200"/>
      <c r="EB123" s="200"/>
      <c r="EC123" s="200"/>
      <c r="ED123" s="200"/>
      <c r="EE123" s="200"/>
      <c r="EF123" s="200"/>
      <c r="EG123" s="200"/>
      <c r="EH123" s="200"/>
      <c r="EI123" s="200"/>
      <c r="EJ123" s="200"/>
      <c r="EK123" s="200"/>
      <c r="EL123" s="200"/>
      <c r="EM123" s="200"/>
      <c r="EN123" s="200"/>
      <c r="EO123" s="200"/>
      <c r="EP123" s="200"/>
      <c r="EQ123" s="200"/>
      <c r="ER123" s="200"/>
      <c r="ES123" s="200"/>
      <c r="ET123" s="200"/>
      <c r="EU123" s="200"/>
      <c r="EV123" s="200"/>
      <c r="EW123" s="200"/>
      <c r="EX123" s="200"/>
      <c r="EY123" s="200"/>
      <c r="EZ123" s="200"/>
      <c r="FA123" s="200"/>
      <c r="FB123" s="200"/>
      <c r="FC123" s="200"/>
      <c r="FD123" s="200"/>
      <c r="FE123" s="200"/>
      <c r="FF123" s="200"/>
      <c r="FG123" s="200"/>
      <c r="FH123" s="200"/>
      <c r="FI123" s="200"/>
      <c r="FJ123" s="200"/>
      <c r="FK123" s="200"/>
      <c r="FL123" s="200"/>
      <c r="FM123" s="200"/>
      <c r="FN123" s="200"/>
      <c r="FO123" s="200"/>
      <c r="FP123" s="200"/>
      <c r="FQ123" s="200"/>
      <c r="FR123" s="200"/>
      <c r="FS123" s="200"/>
      <c r="FT123" s="200"/>
      <c r="FU123" s="200"/>
      <c r="FV123" s="200"/>
      <c r="FW123" s="200"/>
      <c r="FX123" s="200"/>
      <c r="FY123" s="200"/>
      <c r="FZ123" s="200"/>
      <c r="GA123" s="200"/>
      <c r="GB123" s="200"/>
      <c r="GC123" s="200"/>
      <c r="GD123" s="200"/>
      <c r="GE123" s="200"/>
      <c r="GF123" s="200"/>
      <c r="GG123" s="200"/>
      <c r="GH123" s="200"/>
      <c r="GI123" s="200"/>
      <c r="GJ123" s="200"/>
      <c r="GK123" s="200"/>
      <c r="GL123" s="200"/>
      <c r="GM123" s="200"/>
      <c r="GN123" s="200"/>
      <c r="GO123" s="200"/>
      <c r="GP123" s="200"/>
      <c r="GQ123" s="200"/>
      <c r="GR123" s="200"/>
      <c r="GS123" s="200"/>
      <c r="GT123" s="200"/>
      <c r="GU123" s="200"/>
      <c r="GV123" s="200"/>
      <c r="GW123" s="200"/>
      <c r="GX123" s="200"/>
      <c r="GY123" s="200"/>
      <c r="GZ123" s="200"/>
      <c r="HA123" s="200"/>
      <c r="HB123" s="200"/>
      <c r="HC123" s="200"/>
      <c r="HD123" s="200"/>
      <c r="HE123" s="200"/>
      <c r="HF123" s="200"/>
      <c r="HG123" s="200"/>
      <c r="HH123" s="200"/>
      <c r="HI123" s="200"/>
      <c r="HJ123" s="200"/>
      <c r="HK123" s="200"/>
      <c r="HL123" s="200"/>
      <c r="HM123" s="200"/>
      <c r="HN123" s="200"/>
      <c r="HO123" s="200"/>
      <c r="HP123" s="200"/>
      <c r="HQ123" s="200"/>
    </row>
    <row r="124" s="106" customFormat="1" ht="45" customHeight="1" spans="1:225">
      <c r="A124" s="155" t="s">
        <v>226</v>
      </c>
      <c r="B124" s="136" t="s">
        <v>36</v>
      </c>
      <c r="C124" s="136" t="s">
        <v>105</v>
      </c>
      <c r="D124" s="136">
        <v>3</v>
      </c>
      <c r="E124" s="136">
        <v>3</v>
      </c>
      <c r="F124" s="136"/>
      <c r="G124" s="136"/>
      <c r="H124" s="136" t="s">
        <v>329</v>
      </c>
      <c r="I124" s="136"/>
      <c r="J124" s="136"/>
      <c r="K124" s="174">
        <f t="shared" si="6"/>
        <v>300</v>
      </c>
      <c r="L124" s="179">
        <v>300</v>
      </c>
      <c r="M124" s="180"/>
      <c r="N124" s="181"/>
      <c r="O124" s="106" t="s">
        <v>28</v>
      </c>
      <c r="P124" s="183"/>
      <c r="Q124" s="200"/>
      <c r="R124" s="130" t="s">
        <v>179</v>
      </c>
      <c r="S124" s="200"/>
      <c r="T124" s="200"/>
      <c r="U124" s="200"/>
      <c r="V124" s="200"/>
      <c r="W124" s="200"/>
      <c r="X124" s="200"/>
      <c r="Y124" s="200"/>
      <c r="Z124" s="200"/>
      <c r="AA124" s="200"/>
      <c r="AB124" s="200"/>
      <c r="AC124" s="200"/>
      <c r="AD124" s="200"/>
      <c r="AE124" s="200"/>
      <c r="AF124" s="200"/>
      <c r="AG124" s="200"/>
      <c r="AH124" s="200"/>
      <c r="AI124" s="200"/>
      <c r="AJ124" s="200"/>
      <c r="AK124" s="200"/>
      <c r="AL124" s="200"/>
      <c r="AM124" s="200"/>
      <c r="AN124" s="200"/>
      <c r="AO124" s="200"/>
      <c r="AP124" s="200"/>
      <c r="AQ124" s="200"/>
      <c r="AR124" s="200"/>
      <c r="AS124" s="200"/>
      <c r="AT124" s="200"/>
      <c r="AU124" s="200"/>
      <c r="AV124" s="200"/>
      <c r="AW124" s="200"/>
      <c r="AX124" s="200"/>
      <c r="AY124" s="200"/>
      <c r="AZ124" s="200"/>
      <c r="BA124" s="200"/>
      <c r="BB124" s="200"/>
      <c r="BC124" s="200"/>
      <c r="BD124" s="200"/>
      <c r="BE124" s="200"/>
      <c r="BF124" s="200"/>
      <c r="BG124" s="200"/>
      <c r="BH124" s="200"/>
      <c r="BI124" s="200"/>
      <c r="BJ124" s="200"/>
      <c r="BK124" s="200"/>
      <c r="BL124" s="200"/>
      <c r="BM124" s="200"/>
      <c r="BN124" s="200"/>
      <c r="BO124" s="200"/>
      <c r="BP124" s="200"/>
      <c r="BQ124" s="200"/>
      <c r="BR124" s="200"/>
      <c r="BS124" s="200"/>
      <c r="BT124" s="200"/>
      <c r="BU124" s="200"/>
      <c r="BV124" s="200"/>
      <c r="BW124" s="200"/>
      <c r="BX124" s="200"/>
      <c r="BY124" s="200"/>
      <c r="BZ124" s="200"/>
      <c r="CA124" s="200"/>
      <c r="CB124" s="200"/>
      <c r="CC124" s="200"/>
      <c r="CD124" s="200"/>
      <c r="CE124" s="200"/>
      <c r="CF124" s="200"/>
      <c r="CG124" s="200"/>
      <c r="CH124" s="200"/>
      <c r="CI124" s="200"/>
      <c r="CJ124" s="200"/>
      <c r="CK124" s="200"/>
      <c r="CL124" s="200"/>
      <c r="CM124" s="200"/>
      <c r="CN124" s="200"/>
      <c r="CO124" s="200"/>
      <c r="CP124" s="200"/>
      <c r="CQ124" s="200"/>
      <c r="CR124" s="200"/>
      <c r="CS124" s="200"/>
      <c r="CT124" s="200"/>
      <c r="CU124" s="200"/>
      <c r="CV124" s="200"/>
      <c r="CW124" s="200"/>
      <c r="CX124" s="200"/>
      <c r="CY124" s="200"/>
      <c r="CZ124" s="200"/>
      <c r="DA124" s="200"/>
      <c r="DB124" s="200"/>
      <c r="DC124" s="200"/>
      <c r="DD124" s="200"/>
      <c r="DE124" s="200"/>
      <c r="DF124" s="200"/>
      <c r="DG124" s="200"/>
      <c r="DH124" s="200"/>
      <c r="DI124" s="200"/>
      <c r="DJ124" s="200"/>
      <c r="DK124" s="200"/>
      <c r="DL124" s="200"/>
      <c r="DM124" s="200"/>
      <c r="DN124" s="200"/>
      <c r="DO124" s="200"/>
      <c r="DP124" s="200"/>
      <c r="DQ124" s="200"/>
      <c r="DR124" s="200"/>
      <c r="DS124" s="200"/>
      <c r="DT124" s="200"/>
      <c r="DU124" s="200"/>
      <c r="DV124" s="200"/>
      <c r="DW124" s="200"/>
      <c r="DX124" s="200"/>
      <c r="DY124" s="200"/>
      <c r="DZ124" s="200"/>
      <c r="EA124" s="200"/>
      <c r="EB124" s="200"/>
      <c r="EC124" s="200"/>
      <c r="ED124" s="200"/>
      <c r="EE124" s="200"/>
      <c r="EF124" s="200"/>
      <c r="EG124" s="200"/>
      <c r="EH124" s="200"/>
      <c r="EI124" s="200"/>
      <c r="EJ124" s="200"/>
      <c r="EK124" s="200"/>
      <c r="EL124" s="200"/>
      <c r="EM124" s="200"/>
      <c r="EN124" s="200"/>
      <c r="EO124" s="200"/>
      <c r="EP124" s="200"/>
      <c r="EQ124" s="200"/>
      <c r="ER124" s="200"/>
      <c r="ES124" s="200"/>
      <c r="ET124" s="200"/>
      <c r="EU124" s="200"/>
      <c r="EV124" s="200"/>
      <c r="EW124" s="200"/>
      <c r="EX124" s="200"/>
      <c r="EY124" s="200"/>
      <c r="EZ124" s="200"/>
      <c r="FA124" s="200"/>
      <c r="FB124" s="200"/>
      <c r="FC124" s="200"/>
      <c r="FD124" s="200"/>
      <c r="FE124" s="200"/>
      <c r="FF124" s="200"/>
      <c r="FG124" s="200"/>
      <c r="FH124" s="200"/>
      <c r="FI124" s="200"/>
      <c r="FJ124" s="200"/>
      <c r="FK124" s="200"/>
      <c r="FL124" s="200"/>
      <c r="FM124" s="200"/>
      <c r="FN124" s="200"/>
      <c r="FO124" s="200"/>
      <c r="FP124" s="200"/>
      <c r="FQ124" s="200"/>
      <c r="FR124" s="200"/>
      <c r="FS124" s="200"/>
      <c r="FT124" s="200"/>
      <c r="FU124" s="200"/>
      <c r="FV124" s="200"/>
      <c r="FW124" s="200"/>
      <c r="FX124" s="200"/>
      <c r="FY124" s="200"/>
      <c r="FZ124" s="200"/>
      <c r="GA124" s="200"/>
      <c r="GB124" s="200"/>
      <c r="GC124" s="200"/>
      <c r="GD124" s="200"/>
      <c r="GE124" s="200"/>
      <c r="GF124" s="200"/>
      <c r="GG124" s="200"/>
      <c r="GH124" s="200"/>
      <c r="GI124" s="200"/>
      <c r="GJ124" s="200"/>
      <c r="GK124" s="200"/>
      <c r="GL124" s="200"/>
      <c r="GM124" s="200"/>
      <c r="GN124" s="200"/>
      <c r="GO124" s="200"/>
      <c r="GP124" s="200"/>
      <c r="GQ124" s="200"/>
      <c r="GR124" s="200"/>
      <c r="GS124" s="200"/>
      <c r="GT124" s="200"/>
      <c r="GU124" s="200"/>
      <c r="GV124" s="200"/>
      <c r="GW124" s="200"/>
      <c r="GX124" s="200"/>
      <c r="GY124" s="200"/>
      <c r="GZ124" s="200"/>
      <c r="HA124" s="200"/>
      <c r="HB124" s="200"/>
      <c r="HC124" s="200"/>
      <c r="HD124" s="200"/>
      <c r="HE124" s="200"/>
      <c r="HF124" s="200"/>
      <c r="HG124" s="200"/>
      <c r="HH124" s="200"/>
      <c r="HI124" s="200"/>
      <c r="HJ124" s="200"/>
      <c r="HK124" s="200"/>
      <c r="HL124" s="200"/>
      <c r="HM124" s="200"/>
      <c r="HN124" s="200"/>
      <c r="HO124" s="200"/>
      <c r="HP124" s="200"/>
      <c r="HQ124" s="200"/>
    </row>
    <row r="125" s="106" customFormat="1" ht="45" customHeight="1" spans="1:225">
      <c r="A125" s="155" t="s">
        <v>228</v>
      </c>
      <c r="B125" s="136" t="s">
        <v>36</v>
      </c>
      <c r="C125" s="136" t="s">
        <v>97</v>
      </c>
      <c r="D125" s="136">
        <v>2</v>
      </c>
      <c r="E125" s="136">
        <v>2</v>
      </c>
      <c r="F125" s="136">
        <v>1</v>
      </c>
      <c r="G125" s="136"/>
      <c r="H125" s="136" t="s">
        <v>330</v>
      </c>
      <c r="I125" s="136"/>
      <c r="J125" s="136"/>
      <c r="K125" s="174">
        <f t="shared" si="6"/>
        <v>660.5</v>
      </c>
      <c r="L125" s="227">
        <v>650</v>
      </c>
      <c r="M125" s="180">
        <v>10.5</v>
      </c>
      <c r="N125" s="181"/>
      <c r="P125" s="136" t="s">
        <v>28</v>
      </c>
      <c r="Q125" s="200"/>
      <c r="R125" s="130" t="s">
        <v>230</v>
      </c>
      <c r="S125" s="200"/>
      <c r="T125" s="200"/>
      <c r="U125" s="200"/>
      <c r="V125" s="200"/>
      <c r="W125" s="200"/>
      <c r="X125" s="200"/>
      <c r="Y125" s="200"/>
      <c r="Z125" s="200"/>
      <c r="AA125" s="200"/>
      <c r="AB125" s="200"/>
      <c r="AC125" s="200"/>
      <c r="AD125" s="200"/>
      <c r="AE125" s="200"/>
      <c r="AF125" s="200"/>
      <c r="AG125" s="200"/>
      <c r="AH125" s="200"/>
      <c r="AI125" s="200"/>
      <c r="AJ125" s="200"/>
      <c r="AK125" s="200"/>
      <c r="AL125" s="200"/>
      <c r="AM125" s="200"/>
      <c r="AN125" s="200"/>
      <c r="AO125" s="200"/>
      <c r="AP125" s="200"/>
      <c r="AQ125" s="200"/>
      <c r="AR125" s="200"/>
      <c r="AS125" s="200"/>
      <c r="AT125" s="200"/>
      <c r="AU125" s="200"/>
      <c r="AV125" s="200"/>
      <c r="AW125" s="200"/>
      <c r="AX125" s="200"/>
      <c r="AY125" s="200"/>
      <c r="AZ125" s="200"/>
      <c r="BA125" s="200"/>
      <c r="BB125" s="200"/>
      <c r="BC125" s="200"/>
      <c r="BD125" s="200"/>
      <c r="BE125" s="200"/>
      <c r="BF125" s="200"/>
      <c r="BG125" s="200"/>
      <c r="BH125" s="200"/>
      <c r="BI125" s="200"/>
      <c r="BJ125" s="200"/>
      <c r="BK125" s="200"/>
      <c r="BL125" s="200"/>
      <c r="BM125" s="200"/>
      <c r="BN125" s="200"/>
      <c r="BO125" s="200"/>
      <c r="BP125" s="200"/>
      <c r="BQ125" s="200"/>
      <c r="BR125" s="200"/>
      <c r="BS125" s="200"/>
      <c r="BT125" s="200"/>
      <c r="BU125" s="200"/>
      <c r="BV125" s="200"/>
      <c r="BW125" s="200"/>
      <c r="BX125" s="200"/>
      <c r="BY125" s="200"/>
      <c r="BZ125" s="200"/>
      <c r="CA125" s="200"/>
      <c r="CB125" s="200"/>
      <c r="CC125" s="200"/>
      <c r="CD125" s="200"/>
      <c r="CE125" s="200"/>
      <c r="CF125" s="200"/>
      <c r="CG125" s="200"/>
      <c r="CH125" s="200"/>
      <c r="CI125" s="200"/>
      <c r="CJ125" s="200"/>
      <c r="CK125" s="200"/>
      <c r="CL125" s="200"/>
      <c r="CM125" s="200"/>
      <c r="CN125" s="200"/>
      <c r="CO125" s="200"/>
      <c r="CP125" s="200"/>
      <c r="CQ125" s="200"/>
      <c r="CR125" s="200"/>
      <c r="CS125" s="200"/>
      <c r="CT125" s="200"/>
      <c r="CU125" s="200"/>
      <c r="CV125" s="200"/>
      <c r="CW125" s="200"/>
      <c r="CX125" s="200"/>
      <c r="CY125" s="200"/>
      <c r="CZ125" s="200"/>
      <c r="DA125" s="200"/>
      <c r="DB125" s="200"/>
      <c r="DC125" s="200"/>
      <c r="DD125" s="200"/>
      <c r="DE125" s="200"/>
      <c r="DF125" s="200"/>
      <c r="DG125" s="200"/>
      <c r="DH125" s="200"/>
      <c r="DI125" s="200"/>
      <c r="DJ125" s="200"/>
      <c r="DK125" s="200"/>
      <c r="DL125" s="200"/>
      <c r="DM125" s="200"/>
      <c r="DN125" s="200"/>
      <c r="DO125" s="200"/>
      <c r="DP125" s="200"/>
      <c r="DQ125" s="200"/>
      <c r="DR125" s="200"/>
      <c r="DS125" s="200"/>
      <c r="DT125" s="200"/>
      <c r="DU125" s="200"/>
      <c r="DV125" s="200"/>
      <c r="DW125" s="200"/>
      <c r="DX125" s="200"/>
      <c r="DY125" s="200"/>
      <c r="DZ125" s="200"/>
      <c r="EA125" s="200"/>
      <c r="EB125" s="200"/>
      <c r="EC125" s="200"/>
      <c r="ED125" s="200"/>
      <c r="EE125" s="200"/>
      <c r="EF125" s="200"/>
      <c r="EG125" s="200"/>
      <c r="EH125" s="200"/>
      <c r="EI125" s="200"/>
      <c r="EJ125" s="200"/>
      <c r="EK125" s="200"/>
      <c r="EL125" s="200"/>
      <c r="EM125" s="200"/>
      <c r="EN125" s="200"/>
      <c r="EO125" s="200"/>
      <c r="EP125" s="200"/>
      <c r="EQ125" s="200"/>
      <c r="ER125" s="200"/>
      <c r="ES125" s="200"/>
      <c r="ET125" s="200"/>
      <c r="EU125" s="200"/>
      <c r="EV125" s="200"/>
      <c r="EW125" s="200"/>
      <c r="EX125" s="200"/>
      <c r="EY125" s="200"/>
      <c r="EZ125" s="200"/>
      <c r="FA125" s="200"/>
      <c r="FB125" s="200"/>
      <c r="FC125" s="200"/>
      <c r="FD125" s="200"/>
      <c r="FE125" s="200"/>
      <c r="FF125" s="200"/>
      <c r="FG125" s="200"/>
      <c r="FH125" s="200"/>
      <c r="FI125" s="200"/>
      <c r="FJ125" s="200"/>
      <c r="FK125" s="200"/>
      <c r="FL125" s="200"/>
      <c r="FM125" s="200"/>
      <c r="FN125" s="200"/>
      <c r="FO125" s="200"/>
      <c r="FP125" s="200"/>
      <c r="FQ125" s="200"/>
      <c r="FR125" s="200"/>
      <c r="FS125" s="200"/>
      <c r="FT125" s="200"/>
      <c r="FU125" s="200"/>
      <c r="FV125" s="200"/>
      <c r="FW125" s="200"/>
      <c r="FX125" s="200"/>
      <c r="FY125" s="200"/>
      <c r="FZ125" s="200"/>
      <c r="GA125" s="200"/>
      <c r="GB125" s="200"/>
      <c r="GC125" s="200"/>
      <c r="GD125" s="200"/>
      <c r="GE125" s="200"/>
      <c r="GF125" s="200"/>
      <c r="GG125" s="200"/>
      <c r="GH125" s="200"/>
      <c r="GI125" s="200"/>
      <c r="GJ125" s="200"/>
      <c r="GK125" s="200"/>
      <c r="GL125" s="200"/>
      <c r="GM125" s="200"/>
      <c r="GN125" s="200"/>
      <c r="GO125" s="200"/>
      <c r="GP125" s="200"/>
      <c r="GQ125" s="200"/>
      <c r="GR125" s="200"/>
      <c r="GS125" s="200"/>
      <c r="GT125" s="200"/>
      <c r="GU125" s="200"/>
      <c r="GV125" s="200"/>
      <c r="GW125" s="200"/>
      <c r="GX125" s="200"/>
      <c r="GY125" s="200"/>
      <c r="GZ125" s="200"/>
      <c r="HA125" s="200"/>
      <c r="HB125" s="200"/>
      <c r="HC125" s="200"/>
      <c r="HD125" s="200"/>
      <c r="HE125" s="200"/>
      <c r="HF125" s="200"/>
      <c r="HG125" s="200"/>
      <c r="HH125" s="200"/>
      <c r="HI125" s="200"/>
      <c r="HJ125" s="200"/>
      <c r="HK125" s="200"/>
      <c r="HL125" s="200"/>
      <c r="HM125" s="200"/>
      <c r="HN125" s="200"/>
      <c r="HO125" s="200"/>
      <c r="HP125" s="200"/>
      <c r="HQ125" s="200"/>
    </row>
    <row r="126" s="106" customFormat="1" ht="45" customHeight="1" spans="1:225">
      <c r="A126" s="155" t="s">
        <v>231</v>
      </c>
      <c r="B126" s="136" t="s">
        <v>36</v>
      </c>
      <c r="C126" s="136" t="s">
        <v>97</v>
      </c>
      <c r="D126" s="136">
        <v>2000</v>
      </c>
      <c r="F126" s="136">
        <v>800</v>
      </c>
      <c r="G126" s="136">
        <v>1200</v>
      </c>
      <c r="H126" s="136" t="s">
        <v>232</v>
      </c>
      <c r="I126" s="136"/>
      <c r="J126" s="136"/>
      <c r="K126" s="174">
        <f t="shared" si="6"/>
        <v>1440</v>
      </c>
      <c r="L126" s="209"/>
      <c r="M126" s="174">
        <f t="shared" ref="M126:N126" si="11">F126*0.72</f>
        <v>576</v>
      </c>
      <c r="N126" s="176">
        <f t="shared" si="11"/>
        <v>864</v>
      </c>
      <c r="P126" s="183"/>
      <c r="Q126" s="200" t="s">
        <v>28</v>
      </c>
      <c r="R126" s="130" t="s">
        <v>175</v>
      </c>
      <c r="S126" s="200"/>
      <c r="T126" s="200"/>
      <c r="U126" s="200"/>
      <c r="V126" s="200"/>
      <c r="W126" s="200"/>
      <c r="X126" s="200"/>
      <c r="Y126" s="200"/>
      <c r="Z126" s="200"/>
      <c r="AA126" s="200"/>
      <c r="AB126" s="200"/>
      <c r="AC126" s="200"/>
      <c r="AD126" s="200"/>
      <c r="AE126" s="200"/>
      <c r="AF126" s="200"/>
      <c r="AG126" s="200"/>
      <c r="AH126" s="200"/>
      <c r="AI126" s="200"/>
      <c r="AJ126" s="200"/>
      <c r="AK126" s="200"/>
      <c r="AL126" s="200"/>
      <c r="AM126" s="200"/>
      <c r="AN126" s="200"/>
      <c r="AO126" s="200"/>
      <c r="AP126" s="200"/>
      <c r="AQ126" s="200"/>
      <c r="AR126" s="200"/>
      <c r="AS126" s="200"/>
      <c r="AT126" s="200"/>
      <c r="AU126" s="200"/>
      <c r="AV126" s="200"/>
      <c r="AW126" s="200"/>
      <c r="AX126" s="200"/>
      <c r="AY126" s="200"/>
      <c r="AZ126" s="200"/>
      <c r="BA126" s="200"/>
      <c r="BB126" s="200"/>
      <c r="BC126" s="200"/>
      <c r="BD126" s="200"/>
      <c r="BE126" s="200"/>
      <c r="BF126" s="200"/>
      <c r="BG126" s="200"/>
      <c r="BH126" s="200"/>
      <c r="BI126" s="200"/>
      <c r="BJ126" s="200"/>
      <c r="BK126" s="200"/>
      <c r="BL126" s="200"/>
      <c r="BM126" s="200"/>
      <c r="BN126" s="200"/>
      <c r="BO126" s="200"/>
      <c r="BP126" s="200"/>
      <c r="BQ126" s="200"/>
      <c r="BR126" s="200"/>
      <c r="BS126" s="200"/>
      <c r="BT126" s="200"/>
      <c r="BU126" s="200"/>
      <c r="BV126" s="200"/>
      <c r="BW126" s="200"/>
      <c r="BX126" s="200"/>
      <c r="BY126" s="200"/>
      <c r="BZ126" s="200"/>
      <c r="CA126" s="200"/>
      <c r="CB126" s="200"/>
      <c r="CC126" s="200"/>
      <c r="CD126" s="200"/>
      <c r="CE126" s="200"/>
      <c r="CF126" s="200"/>
      <c r="CG126" s="200"/>
      <c r="CH126" s="200"/>
      <c r="CI126" s="200"/>
      <c r="CJ126" s="200"/>
      <c r="CK126" s="200"/>
      <c r="CL126" s="200"/>
      <c r="CM126" s="200"/>
      <c r="CN126" s="200"/>
      <c r="CO126" s="200"/>
      <c r="CP126" s="200"/>
      <c r="CQ126" s="200"/>
      <c r="CR126" s="200"/>
      <c r="CS126" s="200"/>
      <c r="CT126" s="200"/>
      <c r="CU126" s="200"/>
      <c r="CV126" s="200"/>
      <c r="CW126" s="200"/>
      <c r="CX126" s="200"/>
      <c r="CY126" s="200"/>
      <c r="CZ126" s="200"/>
      <c r="DA126" s="200"/>
      <c r="DB126" s="200"/>
      <c r="DC126" s="200"/>
      <c r="DD126" s="200"/>
      <c r="DE126" s="200"/>
      <c r="DF126" s="200"/>
      <c r="DG126" s="200"/>
      <c r="DH126" s="200"/>
      <c r="DI126" s="200"/>
      <c r="DJ126" s="200"/>
      <c r="DK126" s="200"/>
      <c r="DL126" s="200"/>
      <c r="DM126" s="200"/>
      <c r="DN126" s="200"/>
      <c r="DO126" s="200"/>
      <c r="DP126" s="200"/>
      <c r="DQ126" s="200"/>
      <c r="DR126" s="200"/>
      <c r="DS126" s="200"/>
      <c r="DT126" s="200"/>
      <c r="DU126" s="200"/>
      <c r="DV126" s="200"/>
      <c r="DW126" s="200"/>
      <c r="DX126" s="200"/>
      <c r="DY126" s="200"/>
      <c r="DZ126" s="200"/>
      <c r="EA126" s="200"/>
      <c r="EB126" s="200"/>
      <c r="EC126" s="200"/>
      <c r="ED126" s="200"/>
      <c r="EE126" s="200"/>
      <c r="EF126" s="200"/>
      <c r="EG126" s="200"/>
      <c r="EH126" s="200"/>
      <c r="EI126" s="200"/>
      <c r="EJ126" s="200"/>
      <c r="EK126" s="200"/>
      <c r="EL126" s="200"/>
      <c r="EM126" s="200"/>
      <c r="EN126" s="200"/>
      <c r="EO126" s="200"/>
      <c r="EP126" s="200"/>
      <c r="EQ126" s="200"/>
      <c r="ER126" s="200"/>
      <c r="ES126" s="200"/>
      <c r="ET126" s="200"/>
      <c r="EU126" s="200"/>
      <c r="EV126" s="200"/>
      <c r="EW126" s="200"/>
      <c r="EX126" s="200"/>
      <c r="EY126" s="200"/>
      <c r="EZ126" s="200"/>
      <c r="FA126" s="200"/>
      <c r="FB126" s="200"/>
      <c r="FC126" s="200"/>
      <c r="FD126" s="200"/>
      <c r="FE126" s="200"/>
      <c r="FF126" s="200"/>
      <c r="FG126" s="200"/>
      <c r="FH126" s="200"/>
      <c r="FI126" s="200"/>
      <c r="FJ126" s="200"/>
      <c r="FK126" s="200"/>
      <c r="FL126" s="200"/>
      <c r="FM126" s="200"/>
      <c r="FN126" s="200"/>
      <c r="FO126" s="200"/>
      <c r="FP126" s="200"/>
      <c r="FQ126" s="200"/>
      <c r="FR126" s="200"/>
      <c r="FS126" s="200"/>
      <c r="FT126" s="200"/>
      <c r="FU126" s="200"/>
      <c r="FV126" s="200"/>
      <c r="FW126" s="200"/>
      <c r="FX126" s="200"/>
      <c r="FY126" s="200"/>
      <c r="FZ126" s="200"/>
      <c r="GA126" s="200"/>
      <c r="GB126" s="200"/>
      <c r="GC126" s="200"/>
      <c r="GD126" s="200"/>
      <c r="GE126" s="200"/>
      <c r="GF126" s="200"/>
      <c r="GG126" s="200"/>
      <c r="GH126" s="200"/>
      <c r="GI126" s="200"/>
      <c r="GJ126" s="200"/>
      <c r="GK126" s="200"/>
      <c r="GL126" s="200"/>
      <c r="GM126" s="200"/>
      <c r="GN126" s="200"/>
      <c r="GO126" s="200"/>
      <c r="GP126" s="200"/>
      <c r="GQ126" s="200"/>
      <c r="GR126" s="200"/>
      <c r="GS126" s="200"/>
      <c r="GT126" s="200"/>
      <c r="GU126" s="200"/>
      <c r="GV126" s="200"/>
      <c r="GW126" s="200"/>
      <c r="GX126" s="200"/>
      <c r="GY126" s="200"/>
      <c r="GZ126" s="200"/>
      <c r="HA126" s="200"/>
      <c r="HB126" s="200"/>
      <c r="HC126" s="200"/>
      <c r="HD126" s="200"/>
      <c r="HE126" s="200"/>
      <c r="HF126" s="200"/>
      <c r="HG126" s="200"/>
      <c r="HH126" s="200"/>
      <c r="HI126" s="200"/>
      <c r="HJ126" s="200"/>
      <c r="HK126" s="200"/>
      <c r="HL126" s="200"/>
      <c r="HM126" s="200"/>
      <c r="HN126" s="200"/>
      <c r="HO126" s="200"/>
      <c r="HP126" s="200"/>
      <c r="HQ126" s="200"/>
    </row>
    <row r="127" s="106" customFormat="1" ht="45" customHeight="1" spans="1:225">
      <c r="A127" s="213" t="s">
        <v>331</v>
      </c>
      <c r="B127" s="130" t="s">
        <v>21</v>
      </c>
      <c r="C127" s="130" t="s">
        <v>21</v>
      </c>
      <c r="D127" s="130"/>
      <c r="E127" s="130"/>
      <c r="F127" s="130"/>
      <c r="G127" s="130"/>
      <c r="H127" s="136"/>
      <c r="I127" s="136"/>
      <c r="J127" s="136"/>
      <c r="K127" s="174">
        <f t="shared" si="6"/>
        <v>6342.505</v>
      </c>
      <c r="L127" s="175">
        <f t="shared" ref="L127:N127" si="12">L128+L129+L130</f>
        <v>4954.505</v>
      </c>
      <c r="M127" s="174">
        <f>M128+M129</f>
        <v>993</v>
      </c>
      <c r="N127" s="176">
        <f t="shared" si="12"/>
        <v>395</v>
      </c>
      <c r="P127" s="183" t="s">
        <v>28</v>
      </c>
      <c r="Q127" s="200"/>
      <c r="R127" s="130" t="s">
        <v>234</v>
      </c>
      <c r="S127" s="200"/>
      <c r="T127" s="200"/>
      <c r="U127" s="200"/>
      <c r="V127" s="200"/>
      <c r="W127" s="200"/>
      <c r="X127" s="200"/>
      <c r="Y127" s="200"/>
      <c r="Z127" s="200"/>
      <c r="AA127" s="200"/>
      <c r="AB127" s="200"/>
      <c r="AC127" s="200"/>
      <c r="AD127" s="200"/>
      <c r="AE127" s="200"/>
      <c r="AF127" s="200"/>
      <c r="AG127" s="200"/>
      <c r="AH127" s="200"/>
      <c r="AI127" s="200"/>
      <c r="AJ127" s="200"/>
      <c r="AK127" s="200"/>
      <c r="AL127" s="200"/>
      <c r="AM127" s="200"/>
      <c r="AN127" s="200"/>
      <c r="AO127" s="200"/>
      <c r="AP127" s="200"/>
      <c r="AQ127" s="200"/>
      <c r="AR127" s="200"/>
      <c r="AS127" s="200"/>
      <c r="AT127" s="200"/>
      <c r="AU127" s="200"/>
      <c r="AV127" s="200"/>
      <c r="AW127" s="200"/>
      <c r="AX127" s="200"/>
      <c r="AY127" s="200"/>
      <c r="AZ127" s="200"/>
      <c r="BA127" s="200"/>
      <c r="BB127" s="200"/>
      <c r="BC127" s="200"/>
      <c r="BD127" s="200"/>
      <c r="BE127" s="200"/>
      <c r="BF127" s="200"/>
      <c r="BG127" s="200"/>
      <c r="BH127" s="200"/>
      <c r="BI127" s="200"/>
      <c r="BJ127" s="200"/>
      <c r="BK127" s="200"/>
      <c r="BL127" s="200"/>
      <c r="BM127" s="200"/>
      <c r="BN127" s="200"/>
      <c r="BO127" s="200"/>
      <c r="BP127" s="200"/>
      <c r="BQ127" s="200"/>
      <c r="BR127" s="200"/>
      <c r="BS127" s="200"/>
      <c r="BT127" s="200"/>
      <c r="BU127" s="200"/>
      <c r="BV127" s="200"/>
      <c r="BW127" s="200"/>
      <c r="BX127" s="200"/>
      <c r="BY127" s="200"/>
      <c r="BZ127" s="200"/>
      <c r="CA127" s="200"/>
      <c r="CB127" s="200"/>
      <c r="CC127" s="200"/>
      <c r="CD127" s="200"/>
      <c r="CE127" s="200"/>
      <c r="CF127" s="200"/>
      <c r="CG127" s="200"/>
      <c r="CH127" s="200"/>
      <c r="CI127" s="200"/>
      <c r="CJ127" s="200"/>
      <c r="CK127" s="200"/>
      <c r="CL127" s="200"/>
      <c r="CM127" s="200"/>
      <c r="CN127" s="200"/>
      <c r="CO127" s="200"/>
      <c r="CP127" s="200"/>
      <c r="CQ127" s="200"/>
      <c r="CR127" s="200"/>
      <c r="CS127" s="200"/>
      <c r="CT127" s="200"/>
      <c r="CU127" s="200"/>
      <c r="CV127" s="200"/>
      <c r="CW127" s="200"/>
      <c r="CX127" s="200"/>
      <c r="CY127" s="200"/>
      <c r="CZ127" s="200"/>
      <c r="DA127" s="200"/>
      <c r="DB127" s="200"/>
      <c r="DC127" s="200"/>
      <c r="DD127" s="200"/>
      <c r="DE127" s="200"/>
      <c r="DF127" s="200"/>
      <c r="DG127" s="200"/>
      <c r="DH127" s="200"/>
      <c r="DI127" s="200"/>
      <c r="DJ127" s="200"/>
      <c r="DK127" s="200"/>
      <c r="DL127" s="200"/>
      <c r="DM127" s="200"/>
      <c r="DN127" s="200"/>
      <c r="DO127" s="200"/>
      <c r="DP127" s="200"/>
      <c r="DQ127" s="200"/>
      <c r="DR127" s="200"/>
      <c r="DS127" s="200"/>
      <c r="DT127" s="200"/>
      <c r="DU127" s="200"/>
      <c r="DV127" s="200"/>
      <c r="DW127" s="200"/>
      <c r="DX127" s="200"/>
      <c r="DY127" s="200"/>
      <c r="DZ127" s="200"/>
      <c r="EA127" s="200"/>
      <c r="EB127" s="200"/>
      <c r="EC127" s="200"/>
      <c r="ED127" s="200"/>
      <c r="EE127" s="200"/>
      <c r="EF127" s="200"/>
      <c r="EG127" s="200"/>
      <c r="EH127" s="200"/>
      <c r="EI127" s="200"/>
      <c r="EJ127" s="200"/>
      <c r="EK127" s="200"/>
      <c r="EL127" s="200"/>
      <c r="EM127" s="200"/>
      <c r="EN127" s="200"/>
      <c r="EO127" s="200"/>
      <c r="EP127" s="200"/>
      <c r="EQ127" s="200"/>
      <c r="ER127" s="200"/>
      <c r="ES127" s="200"/>
      <c r="ET127" s="200"/>
      <c r="EU127" s="200"/>
      <c r="EV127" s="200"/>
      <c r="EW127" s="200"/>
      <c r="EX127" s="200"/>
      <c r="EY127" s="200"/>
      <c r="EZ127" s="200"/>
      <c r="FA127" s="200"/>
      <c r="FB127" s="200"/>
      <c r="FC127" s="200"/>
      <c r="FD127" s="200"/>
      <c r="FE127" s="200"/>
      <c r="FF127" s="200"/>
      <c r="FG127" s="200"/>
      <c r="FH127" s="200"/>
      <c r="FI127" s="200"/>
      <c r="FJ127" s="200"/>
      <c r="FK127" s="200"/>
      <c r="FL127" s="200"/>
      <c r="FM127" s="200"/>
      <c r="FN127" s="200"/>
      <c r="FO127" s="200"/>
      <c r="FP127" s="200"/>
      <c r="FQ127" s="200"/>
      <c r="FR127" s="200"/>
      <c r="FS127" s="200"/>
      <c r="FT127" s="200"/>
      <c r="FU127" s="200"/>
      <c r="FV127" s="200"/>
      <c r="FW127" s="200"/>
      <c r="FX127" s="200"/>
      <c r="FY127" s="200"/>
      <c r="FZ127" s="200"/>
      <c r="GA127" s="200"/>
      <c r="GB127" s="200"/>
      <c r="GC127" s="200"/>
      <c r="GD127" s="200"/>
      <c r="GE127" s="200"/>
      <c r="GF127" s="200"/>
      <c r="GG127" s="200"/>
      <c r="GH127" s="200"/>
      <c r="GI127" s="200"/>
      <c r="GJ127" s="200"/>
      <c r="GK127" s="200"/>
      <c r="GL127" s="200"/>
      <c r="GM127" s="200"/>
      <c r="GN127" s="200"/>
      <c r="GO127" s="200"/>
      <c r="GP127" s="200"/>
      <c r="GQ127" s="200"/>
      <c r="GR127" s="200"/>
      <c r="GS127" s="200"/>
      <c r="GT127" s="200"/>
      <c r="GU127" s="200"/>
      <c r="GV127" s="200"/>
      <c r="GW127" s="200"/>
      <c r="GX127" s="200"/>
      <c r="GY127" s="200"/>
      <c r="GZ127" s="200"/>
      <c r="HA127" s="200"/>
      <c r="HB127" s="200"/>
      <c r="HC127" s="200"/>
      <c r="HD127" s="200"/>
      <c r="HE127" s="200"/>
      <c r="HF127" s="200"/>
      <c r="HG127" s="200"/>
      <c r="HH127" s="200"/>
      <c r="HI127" s="200"/>
      <c r="HJ127" s="200"/>
      <c r="HK127" s="200"/>
      <c r="HL127" s="200"/>
      <c r="HM127" s="200"/>
      <c r="HN127" s="200"/>
      <c r="HO127" s="200"/>
      <c r="HP127" s="200"/>
      <c r="HQ127" s="200"/>
    </row>
    <row r="128" s="106" customFormat="1" ht="45" customHeight="1" spans="1:225">
      <c r="A128" s="155" t="s">
        <v>235</v>
      </c>
      <c r="B128" s="136" t="s">
        <v>36</v>
      </c>
      <c r="C128" s="136" t="s">
        <v>97</v>
      </c>
      <c r="D128" s="136">
        <f t="shared" ref="D128:D130" si="13">E128+F128+G128</f>
        <v>103</v>
      </c>
      <c r="E128" s="136">
        <v>80</v>
      </c>
      <c r="F128" s="136">
        <v>15</v>
      </c>
      <c r="G128" s="136">
        <v>8</v>
      </c>
      <c r="H128" s="136" t="s">
        <v>332</v>
      </c>
      <c r="I128" s="136"/>
      <c r="J128" s="136"/>
      <c r="K128" s="174">
        <f t="shared" si="6"/>
        <v>4762.005</v>
      </c>
      <c r="L128" s="179">
        <v>3704.005</v>
      </c>
      <c r="M128" s="180">
        <v>738</v>
      </c>
      <c r="N128" s="181">
        <v>320</v>
      </c>
      <c r="P128" s="183"/>
      <c r="Q128" s="200"/>
      <c r="R128" s="130" t="s">
        <v>234</v>
      </c>
      <c r="S128" s="200"/>
      <c r="T128" s="200"/>
      <c r="U128" s="200"/>
      <c r="V128" s="200"/>
      <c r="W128" s="200"/>
      <c r="X128" s="200"/>
      <c r="Y128" s="200"/>
      <c r="Z128" s="200"/>
      <c r="AA128" s="200"/>
      <c r="AB128" s="200"/>
      <c r="AC128" s="200"/>
      <c r="AD128" s="200"/>
      <c r="AE128" s="200"/>
      <c r="AF128" s="200"/>
      <c r="AG128" s="200"/>
      <c r="AH128" s="200"/>
      <c r="AI128" s="200"/>
      <c r="AJ128" s="200"/>
      <c r="AK128" s="200"/>
      <c r="AL128" s="200"/>
      <c r="AM128" s="200"/>
      <c r="AN128" s="200"/>
      <c r="AO128" s="200"/>
      <c r="AP128" s="200"/>
      <c r="AQ128" s="200"/>
      <c r="AR128" s="200"/>
      <c r="AS128" s="200"/>
      <c r="AT128" s="200"/>
      <c r="AU128" s="200"/>
      <c r="AV128" s="200"/>
      <c r="AW128" s="200"/>
      <c r="AX128" s="200"/>
      <c r="AY128" s="200"/>
      <c r="AZ128" s="200"/>
      <c r="BA128" s="200"/>
      <c r="BB128" s="200"/>
      <c r="BC128" s="200"/>
      <c r="BD128" s="200"/>
      <c r="BE128" s="200"/>
      <c r="BF128" s="200"/>
      <c r="BG128" s="200"/>
      <c r="BH128" s="200"/>
      <c r="BI128" s="200"/>
      <c r="BJ128" s="200"/>
      <c r="BK128" s="200"/>
      <c r="BL128" s="200"/>
      <c r="BM128" s="200"/>
      <c r="BN128" s="200"/>
      <c r="BO128" s="200"/>
      <c r="BP128" s="200"/>
      <c r="BQ128" s="200"/>
      <c r="BR128" s="200"/>
      <c r="BS128" s="200"/>
      <c r="BT128" s="200"/>
      <c r="BU128" s="200"/>
      <c r="BV128" s="200"/>
      <c r="BW128" s="200"/>
      <c r="BX128" s="200"/>
      <c r="BY128" s="200"/>
      <c r="BZ128" s="200"/>
      <c r="CA128" s="200"/>
      <c r="CB128" s="200"/>
      <c r="CC128" s="200"/>
      <c r="CD128" s="200"/>
      <c r="CE128" s="200"/>
      <c r="CF128" s="200"/>
      <c r="CG128" s="200"/>
      <c r="CH128" s="200"/>
      <c r="CI128" s="200"/>
      <c r="CJ128" s="200"/>
      <c r="CK128" s="200"/>
      <c r="CL128" s="200"/>
      <c r="CM128" s="200"/>
      <c r="CN128" s="200"/>
      <c r="CO128" s="200"/>
      <c r="CP128" s="200"/>
      <c r="CQ128" s="200"/>
      <c r="CR128" s="200"/>
      <c r="CS128" s="200"/>
      <c r="CT128" s="200"/>
      <c r="CU128" s="200"/>
      <c r="CV128" s="200"/>
      <c r="CW128" s="200"/>
      <c r="CX128" s="200"/>
      <c r="CY128" s="200"/>
      <c r="CZ128" s="200"/>
      <c r="DA128" s="200"/>
      <c r="DB128" s="200"/>
      <c r="DC128" s="200"/>
      <c r="DD128" s="200"/>
      <c r="DE128" s="200"/>
      <c r="DF128" s="200"/>
      <c r="DG128" s="200"/>
      <c r="DH128" s="200"/>
      <c r="DI128" s="200"/>
      <c r="DJ128" s="200"/>
      <c r="DK128" s="200"/>
      <c r="DL128" s="200"/>
      <c r="DM128" s="200"/>
      <c r="DN128" s="200"/>
      <c r="DO128" s="200"/>
      <c r="DP128" s="200"/>
      <c r="DQ128" s="200"/>
      <c r="DR128" s="200"/>
      <c r="DS128" s="200"/>
      <c r="DT128" s="200"/>
      <c r="DU128" s="200"/>
      <c r="DV128" s="200"/>
      <c r="DW128" s="200"/>
      <c r="DX128" s="200"/>
      <c r="DY128" s="200"/>
      <c r="DZ128" s="200"/>
      <c r="EA128" s="200"/>
      <c r="EB128" s="200"/>
      <c r="EC128" s="200"/>
      <c r="ED128" s="200"/>
      <c r="EE128" s="200"/>
      <c r="EF128" s="200"/>
      <c r="EG128" s="200"/>
      <c r="EH128" s="200"/>
      <c r="EI128" s="200"/>
      <c r="EJ128" s="200"/>
      <c r="EK128" s="200"/>
      <c r="EL128" s="200"/>
      <c r="EM128" s="200"/>
      <c r="EN128" s="200"/>
      <c r="EO128" s="200"/>
      <c r="EP128" s="200"/>
      <c r="EQ128" s="200"/>
      <c r="ER128" s="200"/>
      <c r="ES128" s="200"/>
      <c r="ET128" s="200"/>
      <c r="EU128" s="200"/>
      <c r="EV128" s="200"/>
      <c r="EW128" s="200"/>
      <c r="EX128" s="200"/>
      <c r="EY128" s="200"/>
      <c r="EZ128" s="200"/>
      <c r="FA128" s="200"/>
      <c r="FB128" s="200"/>
      <c r="FC128" s="200"/>
      <c r="FD128" s="200"/>
      <c r="FE128" s="200"/>
      <c r="FF128" s="200"/>
      <c r="FG128" s="200"/>
      <c r="FH128" s="200"/>
      <c r="FI128" s="200"/>
      <c r="FJ128" s="200"/>
      <c r="FK128" s="200"/>
      <c r="FL128" s="200"/>
      <c r="FM128" s="200"/>
      <c r="FN128" s="200"/>
      <c r="FO128" s="200"/>
      <c r="FP128" s="200"/>
      <c r="FQ128" s="200"/>
      <c r="FR128" s="200"/>
      <c r="FS128" s="200"/>
      <c r="FT128" s="200"/>
      <c r="FU128" s="200"/>
      <c r="FV128" s="200"/>
      <c r="FW128" s="200"/>
      <c r="FX128" s="200"/>
      <c r="FY128" s="200"/>
      <c r="FZ128" s="200"/>
      <c r="GA128" s="200"/>
      <c r="GB128" s="200"/>
      <c r="GC128" s="200"/>
      <c r="GD128" s="200"/>
      <c r="GE128" s="200"/>
      <c r="GF128" s="200"/>
      <c r="GG128" s="200"/>
      <c r="GH128" s="200"/>
      <c r="GI128" s="200"/>
      <c r="GJ128" s="200"/>
      <c r="GK128" s="200"/>
      <c r="GL128" s="200"/>
      <c r="GM128" s="200"/>
      <c r="GN128" s="200"/>
      <c r="GO128" s="200"/>
      <c r="GP128" s="200"/>
      <c r="GQ128" s="200"/>
      <c r="GR128" s="200"/>
      <c r="GS128" s="200"/>
      <c r="GT128" s="200"/>
      <c r="GU128" s="200"/>
      <c r="GV128" s="200"/>
      <c r="GW128" s="200"/>
      <c r="GX128" s="200"/>
      <c r="GY128" s="200"/>
      <c r="GZ128" s="200"/>
      <c r="HA128" s="200"/>
      <c r="HB128" s="200"/>
      <c r="HC128" s="200"/>
      <c r="HD128" s="200"/>
      <c r="HE128" s="200"/>
      <c r="HF128" s="200"/>
      <c r="HG128" s="200"/>
      <c r="HH128" s="200"/>
      <c r="HI128" s="200"/>
      <c r="HJ128" s="200"/>
      <c r="HK128" s="200"/>
      <c r="HL128" s="200"/>
      <c r="HM128" s="200"/>
      <c r="HN128" s="200"/>
      <c r="HO128" s="200"/>
      <c r="HP128" s="200"/>
      <c r="HQ128" s="200"/>
    </row>
    <row r="129" s="107" customFormat="1" ht="45" customHeight="1" spans="1:245">
      <c r="A129" s="155" t="s">
        <v>237</v>
      </c>
      <c r="B129" s="136" t="s">
        <v>36</v>
      </c>
      <c r="C129" s="136" t="s">
        <v>97</v>
      </c>
      <c r="D129" s="136">
        <f t="shared" si="13"/>
        <v>69</v>
      </c>
      <c r="E129" s="144">
        <v>47</v>
      </c>
      <c r="F129" s="144">
        <v>17</v>
      </c>
      <c r="G129" s="144">
        <v>5</v>
      </c>
      <c r="H129" s="144" t="s">
        <v>238</v>
      </c>
      <c r="I129" s="136"/>
      <c r="J129" s="136"/>
      <c r="K129" s="174">
        <f t="shared" si="6"/>
        <v>790.5</v>
      </c>
      <c r="L129" s="179">
        <v>460.5</v>
      </c>
      <c r="M129" s="180">
        <v>255</v>
      </c>
      <c r="N129" s="181">
        <v>75</v>
      </c>
      <c r="P129" s="226" t="s">
        <v>28</v>
      </c>
      <c r="Q129" s="197"/>
      <c r="R129" s="130" t="s">
        <v>234</v>
      </c>
      <c r="S129" s="197"/>
      <c r="T129" s="197"/>
      <c r="U129" s="197"/>
      <c r="V129" s="197"/>
      <c r="W129" s="197"/>
      <c r="X129" s="197"/>
      <c r="Y129" s="197"/>
      <c r="Z129" s="197"/>
      <c r="AA129" s="197"/>
      <c r="AB129" s="197"/>
      <c r="AC129" s="197"/>
      <c r="AD129" s="197"/>
      <c r="AE129" s="197"/>
      <c r="AF129" s="197"/>
      <c r="AG129" s="197"/>
      <c r="AH129" s="197"/>
      <c r="AI129" s="197"/>
      <c r="AJ129" s="197"/>
      <c r="AK129" s="197"/>
      <c r="AL129" s="197"/>
      <c r="AM129" s="197"/>
      <c r="AN129" s="197"/>
      <c r="AO129" s="197"/>
      <c r="AP129" s="197"/>
      <c r="AQ129" s="197"/>
      <c r="AR129" s="197"/>
      <c r="AS129" s="197"/>
      <c r="AT129" s="197"/>
      <c r="AU129" s="197"/>
      <c r="AV129" s="197"/>
      <c r="AW129" s="197"/>
      <c r="AX129" s="197"/>
      <c r="AY129" s="197"/>
      <c r="AZ129" s="197"/>
      <c r="BA129" s="197"/>
      <c r="BB129" s="197"/>
      <c r="BC129" s="197"/>
      <c r="BD129" s="197"/>
      <c r="BE129" s="197"/>
      <c r="BF129" s="197"/>
      <c r="BG129" s="197"/>
      <c r="BH129" s="197"/>
      <c r="BI129" s="197"/>
      <c r="BJ129" s="197"/>
      <c r="BK129" s="197"/>
      <c r="BL129" s="197"/>
      <c r="BM129" s="197"/>
      <c r="BN129" s="197"/>
      <c r="BO129" s="197"/>
      <c r="BP129" s="197"/>
      <c r="BQ129" s="197"/>
      <c r="BR129" s="197"/>
      <c r="BS129" s="197"/>
      <c r="BT129" s="197"/>
      <c r="BU129" s="197"/>
      <c r="BV129" s="197"/>
      <c r="BW129" s="197"/>
      <c r="BX129" s="197"/>
      <c r="BY129" s="197"/>
      <c r="BZ129" s="197"/>
      <c r="CA129" s="197"/>
      <c r="CB129" s="197"/>
      <c r="CC129" s="197"/>
      <c r="CD129" s="197"/>
      <c r="CE129" s="197"/>
      <c r="CF129" s="197"/>
      <c r="CG129" s="197"/>
      <c r="CH129" s="197"/>
      <c r="CI129" s="197"/>
      <c r="CJ129" s="197"/>
      <c r="CK129" s="197"/>
      <c r="CL129" s="197"/>
      <c r="CM129" s="197"/>
      <c r="CN129" s="197"/>
      <c r="CO129" s="197"/>
      <c r="CP129" s="197"/>
      <c r="CQ129" s="197"/>
      <c r="CR129" s="197"/>
      <c r="CS129" s="197"/>
      <c r="CT129" s="197"/>
      <c r="CU129" s="197"/>
      <c r="CV129" s="197"/>
      <c r="CW129" s="197"/>
      <c r="CX129" s="197"/>
      <c r="CY129" s="197"/>
      <c r="CZ129" s="197"/>
      <c r="DA129" s="197"/>
      <c r="DB129" s="197"/>
      <c r="DC129" s="197"/>
      <c r="DD129" s="197"/>
      <c r="DE129" s="197"/>
      <c r="DF129" s="197"/>
      <c r="DG129" s="197"/>
      <c r="DH129" s="197"/>
      <c r="DI129" s="197"/>
      <c r="DJ129" s="197"/>
      <c r="DK129" s="197"/>
      <c r="DL129" s="197"/>
      <c r="DM129" s="197"/>
      <c r="DN129" s="197"/>
      <c r="DO129" s="197"/>
      <c r="DP129" s="197"/>
      <c r="DQ129" s="197"/>
      <c r="DR129" s="197"/>
      <c r="DS129" s="197"/>
      <c r="DT129" s="197"/>
      <c r="DU129" s="197"/>
      <c r="DV129" s="197"/>
      <c r="DW129" s="197"/>
      <c r="DX129" s="197"/>
      <c r="DY129" s="197"/>
      <c r="DZ129" s="197"/>
      <c r="EA129" s="197"/>
      <c r="EB129" s="197"/>
      <c r="EC129" s="197"/>
      <c r="ED129" s="197"/>
      <c r="EE129" s="197"/>
      <c r="EF129" s="197"/>
      <c r="EG129" s="197"/>
      <c r="EH129" s="197"/>
      <c r="EI129" s="197"/>
      <c r="EJ129" s="197"/>
      <c r="EK129" s="197"/>
      <c r="EL129" s="197"/>
      <c r="EM129" s="197"/>
      <c r="EN129" s="197"/>
      <c r="EO129" s="197"/>
      <c r="EP129" s="197"/>
      <c r="EQ129" s="197"/>
      <c r="ER129" s="197"/>
      <c r="ES129" s="197"/>
      <c r="ET129" s="197"/>
      <c r="EU129" s="197"/>
      <c r="EV129" s="197"/>
      <c r="EW129" s="197"/>
      <c r="EX129" s="197"/>
      <c r="EY129" s="197"/>
      <c r="EZ129" s="197"/>
      <c r="FA129" s="197"/>
      <c r="FB129" s="197"/>
      <c r="FC129" s="197"/>
      <c r="FD129" s="197"/>
      <c r="FE129" s="197"/>
      <c r="FF129" s="197"/>
      <c r="FG129" s="197"/>
      <c r="FH129" s="197"/>
      <c r="FI129" s="197"/>
      <c r="FJ129" s="197"/>
      <c r="FK129" s="197"/>
      <c r="FL129" s="197"/>
      <c r="FM129" s="197"/>
      <c r="FN129" s="197"/>
      <c r="FO129" s="197"/>
      <c r="FP129" s="197"/>
      <c r="FQ129" s="197"/>
      <c r="FR129" s="197"/>
      <c r="FS129" s="197"/>
      <c r="FT129" s="197"/>
      <c r="FU129" s="197"/>
      <c r="FV129" s="197"/>
      <c r="FW129" s="197"/>
      <c r="FX129" s="197"/>
      <c r="FY129" s="197"/>
      <c r="FZ129" s="197"/>
      <c r="GA129" s="197"/>
      <c r="GB129" s="197"/>
      <c r="GC129" s="197"/>
      <c r="GD129" s="197"/>
      <c r="GE129" s="197"/>
      <c r="GF129" s="197"/>
      <c r="GG129" s="197"/>
      <c r="GH129" s="197"/>
      <c r="GI129" s="197"/>
      <c r="GJ129" s="197"/>
      <c r="GK129" s="197"/>
      <c r="GL129" s="197"/>
      <c r="GM129" s="197"/>
      <c r="GN129" s="197"/>
      <c r="GO129" s="197"/>
      <c r="GP129" s="197"/>
      <c r="GQ129" s="197"/>
      <c r="GR129" s="197"/>
      <c r="GS129" s="197"/>
      <c r="GT129" s="197"/>
      <c r="GU129" s="197"/>
      <c r="GV129" s="197"/>
      <c r="GW129" s="197"/>
      <c r="GX129" s="197"/>
      <c r="GY129" s="197"/>
      <c r="GZ129" s="197"/>
      <c r="HA129" s="197"/>
      <c r="HB129" s="197"/>
      <c r="HC129" s="197"/>
      <c r="HD129" s="197"/>
      <c r="HE129" s="197"/>
      <c r="HF129" s="197"/>
      <c r="HG129" s="197"/>
      <c r="HH129" s="197"/>
      <c r="HI129" s="197"/>
      <c r="HJ129" s="197"/>
      <c r="HK129" s="197"/>
      <c r="HL129" s="197"/>
      <c r="HM129" s="197"/>
      <c r="HN129" s="197"/>
      <c r="HO129" s="197"/>
      <c r="HP129" s="197"/>
      <c r="HQ129" s="197"/>
      <c r="HR129" s="106"/>
      <c r="HS129" s="106"/>
      <c r="HT129" s="106"/>
      <c r="HU129" s="106"/>
      <c r="HV129" s="106"/>
      <c r="HW129" s="106"/>
      <c r="HX129" s="106"/>
      <c r="HY129" s="106"/>
      <c r="HZ129" s="106"/>
      <c r="IA129" s="106"/>
      <c r="IB129" s="106"/>
      <c r="IC129" s="106"/>
      <c r="ID129" s="106"/>
      <c r="IE129" s="106"/>
      <c r="IF129" s="106"/>
      <c r="IG129" s="106"/>
      <c r="IH129" s="106"/>
      <c r="II129" s="106"/>
      <c r="IJ129" s="106"/>
      <c r="IK129" s="106"/>
    </row>
    <row r="130" s="106" customFormat="1" ht="45" customHeight="1" spans="1:225">
      <c r="A130" s="155" t="s">
        <v>239</v>
      </c>
      <c r="B130" s="136" t="s">
        <v>36</v>
      </c>
      <c r="C130" s="136" t="s">
        <v>105</v>
      </c>
      <c r="D130" s="136">
        <f t="shared" si="13"/>
        <v>24</v>
      </c>
      <c r="E130" s="136">
        <v>24</v>
      </c>
      <c r="F130" s="136"/>
      <c r="G130" s="136"/>
      <c r="H130" s="136" t="s">
        <v>240</v>
      </c>
      <c r="I130" s="136"/>
      <c r="J130" s="136"/>
      <c r="K130" s="174">
        <f t="shared" si="6"/>
        <v>790</v>
      </c>
      <c r="L130" s="179">
        <v>790</v>
      </c>
      <c r="M130" s="180"/>
      <c r="N130" s="181"/>
      <c r="P130" s="183" t="s">
        <v>28</v>
      </c>
      <c r="Q130" s="200"/>
      <c r="R130" s="130" t="s">
        <v>234</v>
      </c>
      <c r="S130" s="200"/>
      <c r="T130" s="200"/>
      <c r="U130" s="200"/>
      <c r="V130" s="200"/>
      <c r="W130" s="200"/>
      <c r="X130" s="200"/>
      <c r="Y130" s="200"/>
      <c r="Z130" s="200"/>
      <c r="AA130" s="200"/>
      <c r="AB130" s="200"/>
      <c r="AC130" s="200"/>
      <c r="AD130" s="200"/>
      <c r="AE130" s="200"/>
      <c r="AF130" s="200"/>
      <c r="AG130" s="200"/>
      <c r="AH130" s="200"/>
      <c r="AI130" s="200"/>
      <c r="AJ130" s="200"/>
      <c r="AK130" s="200"/>
      <c r="AL130" s="200"/>
      <c r="AM130" s="200"/>
      <c r="AN130" s="200"/>
      <c r="AO130" s="200"/>
      <c r="AP130" s="200"/>
      <c r="AQ130" s="200"/>
      <c r="AR130" s="200"/>
      <c r="AS130" s="200"/>
      <c r="AT130" s="200"/>
      <c r="AU130" s="200"/>
      <c r="AV130" s="200"/>
      <c r="AW130" s="200"/>
      <c r="AX130" s="200"/>
      <c r="AY130" s="200"/>
      <c r="AZ130" s="200"/>
      <c r="BA130" s="200"/>
      <c r="BB130" s="200"/>
      <c r="BC130" s="200"/>
      <c r="BD130" s="200"/>
      <c r="BE130" s="200"/>
      <c r="BF130" s="200"/>
      <c r="BG130" s="200"/>
      <c r="BH130" s="200"/>
      <c r="BI130" s="200"/>
      <c r="BJ130" s="200"/>
      <c r="BK130" s="200"/>
      <c r="BL130" s="200"/>
      <c r="BM130" s="200"/>
      <c r="BN130" s="200"/>
      <c r="BO130" s="200"/>
      <c r="BP130" s="200"/>
      <c r="BQ130" s="200"/>
      <c r="BR130" s="200"/>
      <c r="BS130" s="200"/>
      <c r="BT130" s="200"/>
      <c r="BU130" s="200"/>
      <c r="BV130" s="200"/>
      <c r="BW130" s="200"/>
      <c r="BX130" s="200"/>
      <c r="BY130" s="200"/>
      <c r="BZ130" s="200"/>
      <c r="CA130" s="200"/>
      <c r="CB130" s="200"/>
      <c r="CC130" s="200"/>
      <c r="CD130" s="200"/>
      <c r="CE130" s="200"/>
      <c r="CF130" s="200"/>
      <c r="CG130" s="200"/>
      <c r="CH130" s="200"/>
      <c r="CI130" s="200"/>
      <c r="CJ130" s="200"/>
      <c r="CK130" s="200"/>
      <c r="CL130" s="200"/>
      <c r="CM130" s="200"/>
      <c r="CN130" s="200"/>
      <c r="CO130" s="200"/>
      <c r="CP130" s="200"/>
      <c r="CQ130" s="200"/>
      <c r="CR130" s="200"/>
      <c r="CS130" s="200"/>
      <c r="CT130" s="200"/>
      <c r="CU130" s="200"/>
      <c r="CV130" s="200"/>
      <c r="CW130" s="200"/>
      <c r="CX130" s="200"/>
      <c r="CY130" s="200"/>
      <c r="CZ130" s="200"/>
      <c r="DA130" s="200"/>
      <c r="DB130" s="200"/>
      <c r="DC130" s="200"/>
      <c r="DD130" s="200"/>
      <c r="DE130" s="200"/>
      <c r="DF130" s="200"/>
      <c r="DG130" s="200"/>
      <c r="DH130" s="200"/>
      <c r="DI130" s="200"/>
      <c r="DJ130" s="200"/>
      <c r="DK130" s="200"/>
      <c r="DL130" s="200"/>
      <c r="DM130" s="200"/>
      <c r="DN130" s="200"/>
      <c r="DO130" s="200"/>
      <c r="DP130" s="200"/>
      <c r="DQ130" s="200"/>
      <c r="DR130" s="200"/>
      <c r="DS130" s="200"/>
      <c r="DT130" s="200"/>
      <c r="DU130" s="200"/>
      <c r="DV130" s="200"/>
      <c r="DW130" s="200"/>
      <c r="DX130" s="200"/>
      <c r="DY130" s="200"/>
      <c r="DZ130" s="200"/>
      <c r="EA130" s="200"/>
      <c r="EB130" s="200"/>
      <c r="EC130" s="200"/>
      <c r="ED130" s="200"/>
      <c r="EE130" s="200"/>
      <c r="EF130" s="200"/>
      <c r="EG130" s="200"/>
      <c r="EH130" s="200"/>
      <c r="EI130" s="200"/>
      <c r="EJ130" s="200"/>
      <c r="EK130" s="200"/>
      <c r="EL130" s="200"/>
      <c r="EM130" s="200"/>
      <c r="EN130" s="200"/>
      <c r="EO130" s="200"/>
      <c r="EP130" s="200"/>
      <c r="EQ130" s="200"/>
      <c r="ER130" s="200"/>
      <c r="ES130" s="200"/>
      <c r="ET130" s="200"/>
      <c r="EU130" s="200"/>
      <c r="EV130" s="200"/>
      <c r="EW130" s="200"/>
      <c r="EX130" s="200"/>
      <c r="EY130" s="200"/>
      <c r="EZ130" s="200"/>
      <c r="FA130" s="200"/>
      <c r="FB130" s="200"/>
      <c r="FC130" s="200"/>
      <c r="FD130" s="200"/>
      <c r="FE130" s="200"/>
      <c r="FF130" s="200"/>
      <c r="FG130" s="200"/>
      <c r="FH130" s="200"/>
      <c r="FI130" s="200"/>
      <c r="FJ130" s="200"/>
      <c r="FK130" s="200"/>
      <c r="FL130" s="200"/>
      <c r="FM130" s="200"/>
      <c r="FN130" s="200"/>
      <c r="FO130" s="200"/>
      <c r="FP130" s="200"/>
      <c r="FQ130" s="200"/>
      <c r="FR130" s="200"/>
      <c r="FS130" s="200"/>
      <c r="FT130" s="200"/>
      <c r="FU130" s="200"/>
      <c r="FV130" s="200"/>
      <c r="FW130" s="200"/>
      <c r="FX130" s="200"/>
      <c r="FY130" s="200"/>
      <c r="FZ130" s="200"/>
      <c r="GA130" s="200"/>
      <c r="GB130" s="200"/>
      <c r="GC130" s="200"/>
      <c r="GD130" s="200"/>
      <c r="GE130" s="200"/>
      <c r="GF130" s="200"/>
      <c r="GG130" s="200"/>
      <c r="GH130" s="200"/>
      <c r="GI130" s="200"/>
      <c r="GJ130" s="200"/>
      <c r="GK130" s="200"/>
      <c r="GL130" s="200"/>
      <c r="GM130" s="200"/>
      <c r="GN130" s="200"/>
      <c r="GO130" s="200"/>
      <c r="GP130" s="200"/>
      <c r="GQ130" s="200"/>
      <c r="GR130" s="200"/>
      <c r="GS130" s="200"/>
      <c r="GT130" s="200"/>
      <c r="GU130" s="200"/>
      <c r="GV130" s="200"/>
      <c r="GW130" s="200"/>
      <c r="GX130" s="200"/>
      <c r="GY130" s="200"/>
      <c r="GZ130" s="200"/>
      <c r="HA130" s="200"/>
      <c r="HB130" s="200"/>
      <c r="HC130" s="200"/>
      <c r="HD130" s="200"/>
      <c r="HE130" s="200"/>
      <c r="HF130" s="200"/>
      <c r="HG130" s="200"/>
      <c r="HH130" s="200"/>
      <c r="HI130" s="200"/>
      <c r="HJ130" s="200"/>
      <c r="HK130" s="200"/>
      <c r="HL130" s="200"/>
      <c r="HM130" s="200"/>
      <c r="HN130" s="200"/>
      <c r="HO130" s="200"/>
      <c r="HP130" s="200"/>
      <c r="HQ130" s="200"/>
    </row>
    <row r="131" s="106" customFormat="1" ht="45" customHeight="1" spans="1:225">
      <c r="A131" s="138" t="s">
        <v>241</v>
      </c>
      <c r="B131" s="136" t="s">
        <v>36</v>
      </c>
      <c r="C131" s="136" t="s">
        <v>105</v>
      </c>
      <c r="D131" s="136">
        <v>47</v>
      </c>
      <c r="E131" s="136">
        <v>47</v>
      </c>
      <c r="F131" s="136"/>
      <c r="G131" s="136"/>
      <c r="H131" s="136" t="s">
        <v>242</v>
      </c>
      <c r="I131" s="136"/>
      <c r="J131" s="136"/>
      <c r="K131" s="174">
        <f t="shared" si="6"/>
        <v>160</v>
      </c>
      <c r="L131" s="179">
        <v>160</v>
      </c>
      <c r="M131" s="180"/>
      <c r="N131" s="181"/>
      <c r="P131" s="183"/>
      <c r="Q131" s="200"/>
      <c r="R131" s="130" t="s">
        <v>243</v>
      </c>
      <c r="S131" s="200"/>
      <c r="T131" s="200"/>
      <c r="U131" s="200"/>
      <c r="V131" s="200"/>
      <c r="W131" s="200"/>
      <c r="X131" s="200"/>
      <c r="Y131" s="200"/>
      <c r="Z131" s="200"/>
      <c r="AA131" s="200"/>
      <c r="AB131" s="200"/>
      <c r="AC131" s="200"/>
      <c r="AD131" s="200"/>
      <c r="AE131" s="200"/>
      <c r="AF131" s="200"/>
      <c r="AG131" s="200"/>
      <c r="AH131" s="200"/>
      <c r="AI131" s="200"/>
      <c r="AJ131" s="200"/>
      <c r="AK131" s="200"/>
      <c r="AL131" s="200"/>
      <c r="AM131" s="200"/>
      <c r="AN131" s="200"/>
      <c r="AO131" s="200"/>
      <c r="AP131" s="200"/>
      <c r="AQ131" s="200"/>
      <c r="AR131" s="200"/>
      <c r="AS131" s="200"/>
      <c r="AT131" s="200"/>
      <c r="AU131" s="200"/>
      <c r="AV131" s="200"/>
      <c r="AW131" s="200"/>
      <c r="AX131" s="200"/>
      <c r="AY131" s="200"/>
      <c r="AZ131" s="200"/>
      <c r="BA131" s="200"/>
      <c r="BB131" s="200"/>
      <c r="BC131" s="200"/>
      <c r="BD131" s="200"/>
      <c r="BE131" s="200"/>
      <c r="BF131" s="200"/>
      <c r="BG131" s="200"/>
      <c r="BH131" s="200"/>
      <c r="BI131" s="200"/>
      <c r="BJ131" s="200"/>
      <c r="BK131" s="200"/>
      <c r="BL131" s="200"/>
      <c r="BM131" s="200"/>
      <c r="BN131" s="200"/>
      <c r="BO131" s="200"/>
      <c r="BP131" s="200"/>
      <c r="BQ131" s="200"/>
      <c r="BR131" s="200"/>
      <c r="BS131" s="200"/>
      <c r="BT131" s="200"/>
      <c r="BU131" s="200"/>
      <c r="BV131" s="200"/>
      <c r="BW131" s="200"/>
      <c r="BX131" s="200"/>
      <c r="BY131" s="200"/>
      <c r="BZ131" s="200"/>
      <c r="CA131" s="200"/>
      <c r="CB131" s="200"/>
      <c r="CC131" s="200"/>
      <c r="CD131" s="200"/>
      <c r="CE131" s="200"/>
      <c r="CF131" s="200"/>
      <c r="CG131" s="200"/>
      <c r="CH131" s="200"/>
      <c r="CI131" s="200"/>
      <c r="CJ131" s="200"/>
      <c r="CK131" s="200"/>
      <c r="CL131" s="200"/>
      <c r="CM131" s="200"/>
      <c r="CN131" s="200"/>
      <c r="CO131" s="200"/>
      <c r="CP131" s="200"/>
      <c r="CQ131" s="200"/>
      <c r="CR131" s="200"/>
      <c r="CS131" s="200"/>
      <c r="CT131" s="200"/>
      <c r="CU131" s="200"/>
      <c r="CV131" s="200"/>
      <c r="CW131" s="200"/>
      <c r="CX131" s="200"/>
      <c r="CY131" s="200"/>
      <c r="CZ131" s="200"/>
      <c r="DA131" s="200"/>
      <c r="DB131" s="200"/>
      <c r="DC131" s="200"/>
      <c r="DD131" s="200"/>
      <c r="DE131" s="200"/>
      <c r="DF131" s="200"/>
      <c r="DG131" s="200"/>
      <c r="DH131" s="200"/>
      <c r="DI131" s="200"/>
      <c r="DJ131" s="200"/>
      <c r="DK131" s="200"/>
      <c r="DL131" s="200"/>
      <c r="DM131" s="200"/>
      <c r="DN131" s="200"/>
      <c r="DO131" s="200"/>
      <c r="DP131" s="200"/>
      <c r="DQ131" s="200"/>
      <c r="DR131" s="200"/>
      <c r="DS131" s="200"/>
      <c r="DT131" s="200"/>
      <c r="DU131" s="200"/>
      <c r="DV131" s="200"/>
      <c r="DW131" s="200"/>
      <c r="DX131" s="200"/>
      <c r="DY131" s="200"/>
      <c r="DZ131" s="200"/>
      <c r="EA131" s="200"/>
      <c r="EB131" s="200"/>
      <c r="EC131" s="200"/>
      <c r="ED131" s="200"/>
      <c r="EE131" s="200"/>
      <c r="EF131" s="200"/>
      <c r="EG131" s="200"/>
      <c r="EH131" s="200"/>
      <c r="EI131" s="200"/>
      <c r="EJ131" s="200"/>
      <c r="EK131" s="200"/>
      <c r="EL131" s="200"/>
      <c r="EM131" s="200"/>
      <c r="EN131" s="200"/>
      <c r="EO131" s="200"/>
      <c r="EP131" s="200"/>
      <c r="EQ131" s="200"/>
      <c r="ER131" s="200"/>
      <c r="ES131" s="200"/>
      <c r="ET131" s="200"/>
      <c r="EU131" s="200"/>
      <c r="EV131" s="200"/>
      <c r="EW131" s="200"/>
      <c r="EX131" s="200"/>
      <c r="EY131" s="200"/>
      <c r="EZ131" s="200"/>
      <c r="FA131" s="200"/>
      <c r="FB131" s="200"/>
      <c r="FC131" s="200"/>
      <c r="FD131" s="200"/>
      <c r="FE131" s="200"/>
      <c r="FF131" s="200"/>
      <c r="FG131" s="200"/>
      <c r="FH131" s="200"/>
      <c r="FI131" s="200"/>
      <c r="FJ131" s="200"/>
      <c r="FK131" s="200"/>
      <c r="FL131" s="200"/>
      <c r="FM131" s="200"/>
      <c r="FN131" s="200"/>
      <c r="FO131" s="200"/>
      <c r="FP131" s="200"/>
      <c r="FQ131" s="200"/>
      <c r="FR131" s="200"/>
      <c r="FS131" s="200"/>
      <c r="FT131" s="200"/>
      <c r="FU131" s="200"/>
      <c r="FV131" s="200"/>
      <c r="FW131" s="200"/>
      <c r="FX131" s="200"/>
      <c r="FY131" s="200"/>
      <c r="FZ131" s="200"/>
      <c r="GA131" s="200"/>
      <c r="GB131" s="200"/>
      <c r="GC131" s="200"/>
      <c r="GD131" s="200"/>
      <c r="GE131" s="200"/>
      <c r="GF131" s="200"/>
      <c r="GG131" s="200"/>
      <c r="GH131" s="200"/>
      <c r="GI131" s="200"/>
      <c r="GJ131" s="200"/>
      <c r="GK131" s="200"/>
      <c r="GL131" s="200"/>
      <c r="GM131" s="200"/>
      <c r="GN131" s="200"/>
      <c r="GO131" s="200"/>
      <c r="GP131" s="200"/>
      <c r="GQ131" s="200"/>
      <c r="GR131" s="200"/>
      <c r="GS131" s="200"/>
      <c r="GT131" s="200"/>
      <c r="GU131" s="200"/>
      <c r="GV131" s="200"/>
      <c r="GW131" s="200"/>
      <c r="GX131" s="200"/>
      <c r="GY131" s="200"/>
      <c r="GZ131" s="200"/>
      <c r="HA131" s="200"/>
      <c r="HB131" s="200"/>
      <c r="HC131" s="200"/>
      <c r="HD131" s="200"/>
      <c r="HE131" s="200"/>
      <c r="HF131" s="200"/>
      <c r="HG131" s="200"/>
      <c r="HH131" s="200"/>
      <c r="HI131" s="200"/>
      <c r="HJ131" s="200"/>
      <c r="HK131" s="200"/>
      <c r="HL131" s="200"/>
      <c r="HM131" s="200"/>
      <c r="HN131" s="200"/>
      <c r="HO131" s="200"/>
      <c r="HP131" s="200"/>
      <c r="HQ131" s="200"/>
    </row>
    <row r="132" s="108" customFormat="1" ht="45" customHeight="1" spans="1:16383">
      <c r="A132" s="135" t="s">
        <v>333</v>
      </c>
      <c r="B132" s="130" t="s">
        <v>21</v>
      </c>
      <c r="C132" s="130" t="s">
        <v>21</v>
      </c>
      <c r="D132" s="130"/>
      <c r="E132" s="130"/>
      <c r="F132" s="130"/>
      <c r="G132" s="130"/>
      <c r="H132" s="130"/>
      <c r="I132" s="130"/>
      <c r="J132" s="130"/>
      <c r="K132" s="174">
        <f t="shared" si="6"/>
        <v>1060</v>
      </c>
      <c r="L132" s="175">
        <f>L133+L134</f>
        <v>0</v>
      </c>
      <c r="M132" s="174">
        <f>M133+M134</f>
        <v>700</v>
      </c>
      <c r="N132" s="176">
        <f>N133+N134</f>
        <v>360</v>
      </c>
      <c r="O132" s="234"/>
      <c r="P132" s="234" t="s">
        <v>28</v>
      </c>
      <c r="Q132" s="234"/>
      <c r="R132" s="130" t="s">
        <v>19</v>
      </c>
      <c r="S132" s="226"/>
      <c r="T132" s="197"/>
      <c r="U132" s="197"/>
      <c r="V132" s="197"/>
      <c r="W132" s="197"/>
      <c r="X132" s="197"/>
      <c r="Y132" s="197"/>
      <c r="Z132" s="197"/>
      <c r="AA132" s="197"/>
      <c r="AB132" s="197"/>
      <c r="AC132" s="197"/>
      <c r="AD132" s="197"/>
      <c r="AE132" s="197"/>
      <c r="AF132" s="197"/>
      <c r="AG132" s="197"/>
      <c r="AH132" s="197"/>
      <c r="AI132" s="197"/>
      <c r="AJ132" s="197"/>
      <c r="AK132" s="197"/>
      <c r="AL132" s="197"/>
      <c r="AM132" s="197"/>
      <c r="AN132" s="197"/>
      <c r="AO132" s="197"/>
      <c r="AP132" s="197"/>
      <c r="AQ132" s="197"/>
      <c r="AR132" s="197"/>
      <c r="AS132" s="197"/>
      <c r="AT132" s="197"/>
      <c r="AU132" s="197"/>
      <c r="AV132" s="197"/>
      <c r="AW132" s="197"/>
      <c r="AX132" s="197"/>
      <c r="AY132" s="197"/>
      <c r="AZ132" s="197"/>
      <c r="BA132" s="197"/>
      <c r="BB132" s="197"/>
      <c r="BC132" s="197"/>
      <c r="BD132" s="197"/>
      <c r="BE132" s="197"/>
      <c r="BF132" s="197"/>
      <c r="BG132" s="197"/>
      <c r="BH132" s="197"/>
      <c r="BI132" s="197"/>
      <c r="BJ132" s="197"/>
      <c r="BK132" s="197"/>
      <c r="BL132" s="197"/>
      <c r="BM132" s="197"/>
      <c r="BN132" s="197"/>
      <c r="BO132" s="197"/>
      <c r="BP132" s="197"/>
      <c r="BQ132" s="197"/>
      <c r="BR132" s="197"/>
      <c r="BS132" s="197"/>
      <c r="BT132" s="197"/>
      <c r="BU132" s="197"/>
      <c r="BV132" s="197"/>
      <c r="BW132" s="197"/>
      <c r="BX132" s="197"/>
      <c r="BY132" s="197"/>
      <c r="BZ132" s="197"/>
      <c r="CA132" s="197"/>
      <c r="CB132" s="197"/>
      <c r="CC132" s="197"/>
      <c r="CD132" s="197"/>
      <c r="CE132" s="197"/>
      <c r="CF132" s="197"/>
      <c r="CG132" s="197"/>
      <c r="CH132" s="197"/>
      <c r="CI132" s="197"/>
      <c r="CJ132" s="197"/>
      <c r="CK132" s="197"/>
      <c r="CL132" s="197"/>
      <c r="CM132" s="197"/>
      <c r="CN132" s="197"/>
      <c r="CO132" s="197"/>
      <c r="CP132" s="197"/>
      <c r="CQ132" s="197"/>
      <c r="CR132" s="197"/>
      <c r="CS132" s="197"/>
      <c r="CT132" s="197"/>
      <c r="CU132" s="197"/>
      <c r="CV132" s="197"/>
      <c r="CW132" s="197"/>
      <c r="CX132" s="197"/>
      <c r="CY132" s="197"/>
      <c r="CZ132" s="197"/>
      <c r="DA132" s="197"/>
      <c r="DB132" s="197"/>
      <c r="DC132" s="197"/>
      <c r="DD132" s="197"/>
      <c r="DE132" s="197"/>
      <c r="DF132" s="197"/>
      <c r="DG132" s="197"/>
      <c r="DH132" s="197"/>
      <c r="DI132" s="197"/>
      <c r="DJ132" s="197"/>
      <c r="DK132" s="197"/>
      <c r="DL132" s="197"/>
      <c r="DM132" s="197"/>
      <c r="DN132" s="197"/>
      <c r="DO132" s="197"/>
      <c r="DP132" s="197"/>
      <c r="DQ132" s="197"/>
      <c r="DR132" s="197"/>
      <c r="DS132" s="197"/>
      <c r="DT132" s="197"/>
      <c r="DU132" s="197"/>
      <c r="DV132" s="197"/>
      <c r="DW132" s="197"/>
      <c r="DX132" s="197"/>
      <c r="DY132" s="197"/>
      <c r="DZ132" s="197"/>
      <c r="EA132" s="197"/>
      <c r="EB132" s="197"/>
      <c r="EC132" s="197"/>
      <c r="ED132" s="197"/>
      <c r="EE132" s="197"/>
      <c r="EF132" s="197"/>
      <c r="EG132" s="197"/>
      <c r="EH132" s="197"/>
      <c r="EI132" s="197"/>
      <c r="EJ132" s="197"/>
      <c r="EK132" s="197"/>
      <c r="EL132" s="197"/>
      <c r="EM132" s="197"/>
      <c r="EN132" s="197"/>
      <c r="EO132" s="197"/>
      <c r="EP132" s="197"/>
      <c r="EQ132" s="197"/>
      <c r="ER132" s="197"/>
      <c r="ES132" s="197"/>
      <c r="ET132" s="197"/>
      <c r="EU132" s="197"/>
      <c r="EV132" s="197"/>
      <c r="EW132" s="197"/>
      <c r="EX132" s="197"/>
      <c r="EY132" s="197"/>
      <c r="EZ132" s="197"/>
      <c r="FA132" s="197"/>
      <c r="FB132" s="197"/>
      <c r="FC132" s="197"/>
      <c r="FD132" s="197"/>
      <c r="FE132" s="197"/>
      <c r="FF132" s="197"/>
      <c r="FG132" s="197"/>
      <c r="FH132" s="197"/>
      <c r="FI132" s="197"/>
      <c r="FJ132" s="197"/>
      <c r="FK132" s="197"/>
      <c r="FL132" s="197"/>
      <c r="FM132" s="197"/>
      <c r="FN132" s="197"/>
      <c r="FO132" s="197"/>
      <c r="FP132" s="197"/>
      <c r="FQ132" s="197"/>
      <c r="FR132" s="197"/>
      <c r="FS132" s="197"/>
      <c r="FT132" s="197"/>
      <c r="FU132" s="197"/>
      <c r="FV132" s="197"/>
      <c r="FW132" s="197"/>
      <c r="FX132" s="197"/>
      <c r="FY132" s="197"/>
      <c r="FZ132" s="197"/>
      <c r="GA132" s="197"/>
      <c r="GB132" s="197"/>
      <c r="GC132" s="197"/>
      <c r="GD132" s="197"/>
      <c r="GE132" s="197"/>
      <c r="GF132" s="197"/>
      <c r="GG132" s="197"/>
      <c r="GH132" s="197"/>
      <c r="GI132" s="197"/>
      <c r="GJ132" s="197"/>
      <c r="GK132" s="197"/>
      <c r="GL132" s="197"/>
      <c r="GM132" s="197"/>
      <c r="GN132" s="197"/>
      <c r="GO132" s="197"/>
      <c r="GP132" s="197"/>
      <c r="GQ132" s="197"/>
      <c r="GR132" s="197"/>
      <c r="GS132" s="197"/>
      <c r="GT132" s="197"/>
      <c r="GU132" s="197"/>
      <c r="GV132" s="197"/>
      <c r="GW132" s="197"/>
      <c r="GX132" s="197"/>
      <c r="GY132" s="197"/>
      <c r="GZ132" s="197"/>
      <c r="HA132" s="197"/>
      <c r="HB132" s="197"/>
      <c r="HC132" s="197"/>
      <c r="HD132" s="197"/>
      <c r="HE132" s="197"/>
      <c r="HF132" s="197"/>
      <c r="HG132" s="197"/>
      <c r="HH132" s="197"/>
      <c r="HI132" s="197"/>
      <c r="HJ132" s="197"/>
      <c r="HK132" s="197"/>
      <c r="HL132" s="197"/>
      <c r="HM132" s="197"/>
      <c r="HN132" s="197"/>
      <c r="HO132" s="197"/>
      <c r="HP132" s="197"/>
      <c r="HQ132" s="197"/>
      <c r="HR132" s="197"/>
      <c r="HS132" s="197"/>
      <c r="HT132" s="197"/>
      <c r="HU132" s="241"/>
      <c r="HV132" s="241"/>
      <c r="HW132" s="241"/>
      <c r="HX132" s="241"/>
      <c r="HY132" s="241"/>
      <c r="HZ132" s="241"/>
      <c r="IA132" s="241"/>
      <c r="IB132" s="241"/>
      <c r="IC132" s="241"/>
      <c r="ID132" s="241"/>
      <c r="IE132" s="241"/>
      <c r="IF132" s="241"/>
      <c r="IG132" s="241"/>
      <c r="IH132" s="241"/>
      <c r="II132" s="241"/>
      <c r="IJ132" s="241"/>
      <c r="IK132" s="241"/>
      <c r="IL132" s="241"/>
      <c r="IM132" s="241"/>
      <c r="IN132" s="241"/>
      <c r="IO132" s="241"/>
      <c r="IP132" s="241"/>
      <c r="IQ132" s="241"/>
      <c r="IR132" s="241"/>
      <c r="IS132" s="241"/>
      <c r="XFC132" s="108">
        <f>SUM(K132:XFB132)</f>
        <v>2120</v>
      </c>
    </row>
    <row r="133" s="109" customFormat="1" ht="45" customHeight="1" spans="1:253">
      <c r="A133" s="213" t="s">
        <v>334</v>
      </c>
      <c r="B133" s="136" t="s">
        <v>36</v>
      </c>
      <c r="C133" s="136" t="s">
        <v>105</v>
      </c>
      <c r="D133" s="136">
        <v>8</v>
      </c>
      <c r="E133" s="136"/>
      <c r="F133" s="136">
        <v>5</v>
      </c>
      <c r="G133" s="136">
        <v>3</v>
      </c>
      <c r="H133" s="136" t="s">
        <v>335</v>
      </c>
      <c r="I133" s="136"/>
      <c r="J133" s="136"/>
      <c r="K133" s="174">
        <f t="shared" si="6"/>
        <v>960</v>
      </c>
      <c r="L133" s="235"/>
      <c r="M133" s="180">
        <v>600</v>
      </c>
      <c r="N133" s="181">
        <v>360</v>
      </c>
      <c r="O133" s="182"/>
      <c r="P133" s="182" t="s">
        <v>28</v>
      </c>
      <c r="Q133" s="182"/>
      <c r="R133" s="130" t="s">
        <v>247</v>
      </c>
      <c r="S133" s="183"/>
      <c r="T133" s="200"/>
      <c r="U133" s="200"/>
      <c r="V133" s="200"/>
      <c r="W133" s="200"/>
      <c r="X133" s="200"/>
      <c r="Y133" s="200"/>
      <c r="Z133" s="200"/>
      <c r="AA133" s="200"/>
      <c r="AB133" s="200"/>
      <c r="AC133" s="200"/>
      <c r="AD133" s="200"/>
      <c r="AE133" s="200"/>
      <c r="AF133" s="200"/>
      <c r="AG133" s="200"/>
      <c r="AH133" s="200"/>
      <c r="AI133" s="200"/>
      <c r="AJ133" s="200"/>
      <c r="AK133" s="200"/>
      <c r="AL133" s="200"/>
      <c r="AM133" s="200"/>
      <c r="AN133" s="200"/>
      <c r="AO133" s="200"/>
      <c r="AP133" s="200"/>
      <c r="AQ133" s="200"/>
      <c r="AR133" s="200"/>
      <c r="AS133" s="200"/>
      <c r="AT133" s="200"/>
      <c r="AU133" s="200"/>
      <c r="AV133" s="200"/>
      <c r="AW133" s="200"/>
      <c r="AX133" s="200"/>
      <c r="AY133" s="200"/>
      <c r="AZ133" s="200"/>
      <c r="BA133" s="200"/>
      <c r="BB133" s="200"/>
      <c r="BC133" s="200"/>
      <c r="BD133" s="200"/>
      <c r="BE133" s="200"/>
      <c r="BF133" s="200"/>
      <c r="BG133" s="200"/>
      <c r="BH133" s="200"/>
      <c r="BI133" s="200"/>
      <c r="BJ133" s="200"/>
      <c r="BK133" s="200"/>
      <c r="BL133" s="200"/>
      <c r="BM133" s="200"/>
      <c r="BN133" s="200"/>
      <c r="BO133" s="200"/>
      <c r="BP133" s="200"/>
      <c r="BQ133" s="200"/>
      <c r="BR133" s="200"/>
      <c r="BS133" s="200"/>
      <c r="BT133" s="200"/>
      <c r="BU133" s="200"/>
      <c r="BV133" s="200"/>
      <c r="BW133" s="200"/>
      <c r="BX133" s="200"/>
      <c r="BY133" s="200"/>
      <c r="BZ133" s="200"/>
      <c r="CA133" s="200"/>
      <c r="CB133" s="200"/>
      <c r="CC133" s="200"/>
      <c r="CD133" s="200"/>
      <c r="CE133" s="200"/>
      <c r="CF133" s="200"/>
      <c r="CG133" s="200"/>
      <c r="CH133" s="200"/>
      <c r="CI133" s="200"/>
      <c r="CJ133" s="200"/>
      <c r="CK133" s="200"/>
      <c r="CL133" s="200"/>
      <c r="CM133" s="200"/>
      <c r="CN133" s="200"/>
      <c r="CO133" s="200"/>
      <c r="CP133" s="200"/>
      <c r="CQ133" s="200"/>
      <c r="CR133" s="200"/>
      <c r="CS133" s="200"/>
      <c r="CT133" s="200"/>
      <c r="CU133" s="200"/>
      <c r="CV133" s="200"/>
      <c r="CW133" s="200"/>
      <c r="CX133" s="200"/>
      <c r="CY133" s="200"/>
      <c r="CZ133" s="200"/>
      <c r="DA133" s="200"/>
      <c r="DB133" s="200"/>
      <c r="DC133" s="200"/>
      <c r="DD133" s="200"/>
      <c r="DE133" s="200"/>
      <c r="DF133" s="200"/>
      <c r="DG133" s="200"/>
      <c r="DH133" s="200"/>
      <c r="DI133" s="200"/>
      <c r="DJ133" s="200"/>
      <c r="DK133" s="200"/>
      <c r="DL133" s="200"/>
      <c r="DM133" s="200"/>
      <c r="DN133" s="200"/>
      <c r="DO133" s="200"/>
      <c r="DP133" s="200"/>
      <c r="DQ133" s="200"/>
      <c r="DR133" s="200"/>
      <c r="DS133" s="200"/>
      <c r="DT133" s="200"/>
      <c r="DU133" s="200"/>
      <c r="DV133" s="200"/>
      <c r="DW133" s="200"/>
      <c r="DX133" s="200"/>
      <c r="DY133" s="200"/>
      <c r="DZ133" s="200"/>
      <c r="EA133" s="200"/>
      <c r="EB133" s="200"/>
      <c r="EC133" s="200"/>
      <c r="ED133" s="200"/>
      <c r="EE133" s="200"/>
      <c r="EF133" s="200"/>
      <c r="EG133" s="200"/>
      <c r="EH133" s="200"/>
      <c r="EI133" s="200"/>
      <c r="EJ133" s="200"/>
      <c r="EK133" s="200"/>
      <c r="EL133" s="200"/>
      <c r="EM133" s="200"/>
      <c r="EN133" s="200"/>
      <c r="EO133" s="200"/>
      <c r="EP133" s="200"/>
      <c r="EQ133" s="200"/>
      <c r="ER133" s="200"/>
      <c r="ES133" s="200"/>
      <c r="ET133" s="200"/>
      <c r="EU133" s="200"/>
      <c r="EV133" s="200"/>
      <c r="EW133" s="200"/>
      <c r="EX133" s="200"/>
      <c r="EY133" s="200"/>
      <c r="EZ133" s="200"/>
      <c r="FA133" s="200"/>
      <c r="FB133" s="200"/>
      <c r="FC133" s="200"/>
      <c r="FD133" s="200"/>
      <c r="FE133" s="200"/>
      <c r="FF133" s="200"/>
      <c r="FG133" s="200"/>
      <c r="FH133" s="200"/>
      <c r="FI133" s="200"/>
      <c r="FJ133" s="200"/>
      <c r="FK133" s="200"/>
      <c r="FL133" s="200"/>
      <c r="FM133" s="200"/>
      <c r="FN133" s="200"/>
      <c r="FO133" s="200"/>
      <c r="FP133" s="200"/>
      <c r="FQ133" s="200"/>
      <c r="FR133" s="200"/>
      <c r="FS133" s="200"/>
      <c r="FT133" s="200"/>
      <c r="FU133" s="200"/>
      <c r="FV133" s="200"/>
      <c r="FW133" s="200"/>
      <c r="FX133" s="200"/>
      <c r="FY133" s="200"/>
      <c r="FZ133" s="200"/>
      <c r="GA133" s="200"/>
      <c r="GB133" s="200"/>
      <c r="GC133" s="200"/>
      <c r="GD133" s="200"/>
      <c r="GE133" s="200"/>
      <c r="GF133" s="200"/>
      <c r="GG133" s="200"/>
      <c r="GH133" s="200"/>
      <c r="GI133" s="200"/>
      <c r="GJ133" s="200"/>
      <c r="GK133" s="200"/>
      <c r="GL133" s="200"/>
      <c r="GM133" s="200"/>
      <c r="GN133" s="200"/>
      <c r="GO133" s="200"/>
      <c r="GP133" s="200"/>
      <c r="GQ133" s="200"/>
      <c r="GR133" s="200"/>
      <c r="GS133" s="200"/>
      <c r="GT133" s="200"/>
      <c r="GU133" s="200"/>
      <c r="GV133" s="200"/>
      <c r="GW133" s="200"/>
      <c r="GX133" s="200"/>
      <c r="GY133" s="200"/>
      <c r="GZ133" s="200"/>
      <c r="HA133" s="200"/>
      <c r="HB133" s="200"/>
      <c r="HC133" s="200"/>
      <c r="HD133" s="200"/>
      <c r="HE133" s="200"/>
      <c r="HF133" s="200"/>
      <c r="HG133" s="200"/>
      <c r="HH133" s="200"/>
      <c r="HI133" s="200"/>
      <c r="HJ133" s="200"/>
      <c r="HK133" s="200"/>
      <c r="HL133" s="200"/>
      <c r="HM133" s="200"/>
      <c r="HN133" s="200"/>
      <c r="HO133" s="200"/>
      <c r="HP133" s="200"/>
      <c r="HQ133" s="200"/>
      <c r="HR133" s="200"/>
      <c r="HS133" s="200"/>
      <c r="HT133" s="200"/>
      <c r="HU133" s="106"/>
      <c r="HV133" s="106"/>
      <c r="HW133" s="106"/>
      <c r="HX133" s="106"/>
      <c r="HY133" s="106"/>
      <c r="HZ133" s="106"/>
      <c r="IA133" s="106"/>
      <c r="IB133" s="106"/>
      <c r="IC133" s="106"/>
      <c r="ID133" s="106"/>
      <c r="IE133" s="106"/>
      <c r="IF133" s="106"/>
      <c r="IG133" s="106"/>
      <c r="IH133" s="106"/>
      <c r="II133" s="106"/>
      <c r="IJ133" s="106"/>
      <c r="IK133" s="106"/>
      <c r="IL133" s="106"/>
      <c r="IM133" s="106"/>
      <c r="IN133" s="106"/>
      <c r="IO133" s="106"/>
      <c r="IP133" s="106"/>
      <c r="IQ133" s="106"/>
      <c r="IR133" s="106"/>
      <c r="IS133" s="106"/>
    </row>
    <row r="134" s="109" customFormat="1" ht="45" customHeight="1" spans="1:253">
      <c r="A134" s="138" t="s">
        <v>248</v>
      </c>
      <c r="B134" s="136" t="s">
        <v>36</v>
      </c>
      <c r="C134" s="136" t="s">
        <v>105</v>
      </c>
      <c r="D134" s="136">
        <v>1</v>
      </c>
      <c r="F134" s="136">
        <v>1</v>
      </c>
      <c r="G134" s="136"/>
      <c r="H134" s="136" t="s">
        <v>336</v>
      </c>
      <c r="I134" s="136"/>
      <c r="J134" s="136"/>
      <c r="K134" s="174">
        <f t="shared" si="6"/>
        <v>100</v>
      </c>
      <c r="L134" s="236"/>
      <c r="M134" s="180">
        <v>100</v>
      </c>
      <c r="N134" s="181"/>
      <c r="O134" s="182"/>
      <c r="P134" s="182"/>
      <c r="Q134" s="182" t="s">
        <v>28</v>
      </c>
      <c r="R134" s="130" t="s">
        <v>250</v>
      </c>
      <c r="S134" s="183"/>
      <c r="T134" s="200"/>
      <c r="U134" s="200"/>
      <c r="V134" s="200"/>
      <c r="W134" s="200"/>
      <c r="X134" s="200"/>
      <c r="Y134" s="200"/>
      <c r="Z134" s="200"/>
      <c r="AA134" s="200"/>
      <c r="AB134" s="200"/>
      <c r="AC134" s="200"/>
      <c r="AD134" s="200"/>
      <c r="AE134" s="200"/>
      <c r="AF134" s="200"/>
      <c r="AG134" s="200"/>
      <c r="AH134" s="200"/>
      <c r="AI134" s="200"/>
      <c r="AJ134" s="200"/>
      <c r="AK134" s="200"/>
      <c r="AL134" s="200"/>
      <c r="AM134" s="200"/>
      <c r="AN134" s="200"/>
      <c r="AO134" s="200"/>
      <c r="AP134" s="200"/>
      <c r="AQ134" s="200"/>
      <c r="AR134" s="200"/>
      <c r="AS134" s="200"/>
      <c r="AT134" s="200"/>
      <c r="AU134" s="200"/>
      <c r="AV134" s="200"/>
      <c r="AW134" s="200"/>
      <c r="AX134" s="200"/>
      <c r="AY134" s="200"/>
      <c r="AZ134" s="200"/>
      <c r="BA134" s="200"/>
      <c r="BB134" s="200"/>
      <c r="BC134" s="200"/>
      <c r="BD134" s="200"/>
      <c r="BE134" s="200"/>
      <c r="BF134" s="200"/>
      <c r="BG134" s="200"/>
      <c r="BH134" s="200"/>
      <c r="BI134" s="200"/>
      <c r="BJ134" s="200"/>
      <c r="BK134" s="200"/>
      <c r="BL134" s="200"/>
      <c r="BM134" s="200"/>
      <c r="BN134" s="200"/>
      <c r="BO134" s="200"/>
      <c r="BP134" s="200"/>
      <c r="BQ134" s="200"/>
      <c r="BR134" s="200"/>
      <c r="BS134" s="200"/>
      <c r="BT134" s="200"/>
      <c r="BU134" s="200"/>
      <c r="BV134" s="200"/>
      <c r="BW134" s="200"/>
      <c r="BX134" s="200"/>
      <c r="BY134" s="200"/>
      <c r="BZ134" s="200"/>
      <c r="CA134" s="200"/>
      <c r="CB134" s="200"/>
      <c r="CC134" s="200"/>
      <c r="CD134" s="200"/>
      <c r="CE134" s="200"/>
      <c r="CF134" s="200"/>
      <c r="CG134" s="200"/>
      <c r="CH134" s="200"/>
      <c r="CI134" s="200"/>
      <c r="CJ134" s="200"/>
      <c r="CK134" s="200"/>
      <c r="CL134" s="200"/>
      <c r="CM134" s="200"/>
      <c r="CN134" s="200"/>
      <c r="CO134" s="200"/>
      <c r="CP134" s="200"/>
      <c r="CQ134" s="200"/>
      <c r="CR134" s="200"/>
      <c r="CS134" s="200"/>
      <c r="CT134" s="200"/>
      <c r="CU134" s="200"/>
      <c r="CV134" s="200"/>
      <c r="CW134" s="200"/>
      <c r="CX134" s="200"/>
      <c r="CY134" s="200"/>
      <c r="CZ134" s="200"/>
      <c r="DA134" s="200"/>
      <c r="DB134" s="200"/>
      <c r="DC134" s="200"/>
      <c r="DD134" s="200"/>
      <c r="DE134" s="200"/>
      <c r="DF134" s="200"/>
      <c r="DG134" s="200"/>
      <c r="DH134" s="200"/>
      <c r="DI134" s="200"/>
      <c r="DJ134" s="200"/>
      <c r="DK134" s="200"/>
      <c r="DL134" s="200"/>
      <c r="DM134" s="200"/>
      <c r="DN134" s="200"/>
      <c r="DO134" s="200"/>
      <c r="DP134" s="200"/>
      <c r="DQ134" s="200"/>
      <c r="DR134" s="200"/>
      <c r="DS134" s="200"/>
      <c r="DT134" s="200"/>
      <c r="DU134" s="200"/>
      <c r="DV134" s="200"/>
      <c r="DW134" s="200"/>
      <c r="DX134" s="200"/>
      <c r="DY134" s="200"/>
      <c r="DZ134" s="200"/>
      <c r="EA134" s="200"/>
      <c r="EB134" s="200"/>
      <c r="EC134" s="200"/>
      <c r="ED134" s="200"/>
      <c r="EE134" s="200"/>
      <c r="EF134" s="200"/>
      <c r="EG134" s="200"/>
      <c r="EH134" s="200"/>
      <c r="EI134" s="200"/>
      <c r="EJ134" s="200"/>
      <c r="EK134" s="200"/>
      <c r="EL134" s="200"/>
      <c r="EM134" s="200"/>
      <c r="EN134" s="200"/>
      <c r="EO134" s="200"/>
      <c r="EP134" s="200"/>
      <c r="EQ134" s="200"/>
      <c r="ER134" s="200"/>
      <c r="ES134" s="200"/>
      <c r="ET134" s="200"/>
      <c r="EU134" s="200"/>
      <c r="EV134" s="200"/>
      <c r="EW134" s="200"/>
      <c r="EX134" s="200"/>
      <c r="EY134" s="200"/>
      <c r="EZ134" s="200"/>
      <c r="FA134" s="200"/>
      <c r="FB134" s="200"/>
      <c r="FC134" s="200"/>
      <c r="FD134" s="200"/>
      <c r="FE134" s="200"/>
      <c r="FF134" s="200"/>
      <c r="FG134" s="200"/>
      <c r="FH134" s="200"/>
      <c r="FI134" s="200"/>
      <c r="FJ134" s="200"/>
      <c r="FK134" s="200"/>
      <c r="FL134" s="200"/>
      <c r="FM134" s="200"/>
      <c r="FN134" s="200"/>
      <c r="FO134" s="200"/>
      <c r="FP134" s="200"/>
      <c r="FQ134" s="200"/>
      <c r="FR134" s="200"/>
      <c r="FS134" s="200"/>
      <c r="FT134" s="200"/>
      <c r="FU134" s="200"/>
      <c r="FV134" s="200"/>
      <c r="FW134" s="200"/>
      <c r="FX134" s="200"/>
      <c r="FY134" s="200"/>
      <c r="FZ134" s="200"/>
      <c r="GA134" s="200"/>
      <c r="GB134" s="200"/>
      <c r="GC134" s="200"/>
      <c r="GD134" s="200"/>
      <c r="GE134" s="200"/>
      <c r="GF134" s="200"/>
      <c r="GG134" s="200"/>
      <c r="GH134" s="200"/>
      <c r="GI134" s="200"/>
      <c r="GJ134" s="200"/>
      <c r="GK134" s="200"/>
      <c r="GL134" s="200"/>
      <c r="GM134" s="200"/>
      <c r="GN134" s="200"/>
      <c r="GO134" s="200"/>
      <c r="GP134" s="200"/>
      <c r="GQ134" s="200"/>
      <c r="GR134" s="200"/>
      <c r="GS134" s="200"/>
      <c r="GT134" s="200"/>
      <c r="GU134" s="200"/>
      <c r="GV134" s="200"/>
      <c r="GW134" s="200"/>
      <c r="GX134" s="200"/>
      <c r="GY134" s="200"/>
      <c r="GZ134" s="200"/>
      <c r="HA134" s="200"/>
      <c r="HB134" s="200"/>
      <c r="HC134" s="200"/>
      <c r="HD134" s="200"/>
      <c r="HE134" s="200"/>
      <c r="HF134" s="200"/>
      <c r="HG134" s="200"/>
      <c r="HH134" s="200"/>
      <c r="HI134" s="200"/>
      <c r="HJ134" s="200"/>
      <c r="HK134" s="200"/>
      <c r="HL134" s="200"/>
      <c r="HM134" s="200"/>
      <c r="HN134" s="200"/>
      <c r="HO134" s="200"/>
      <c r="HP134" s="200"/>
      <c r="HQ134" s="200"/>
      <c r="HR134" s="200"/>
      <c r="HS134" s="200"/>
      <c r="HT134" s="200"/>
      <c r="HU134" s="106"/>
      <c r="HV134" s="106"/>
      <c r="HW134" s="106"/>
      <c r="HX134" s="106"/>
      <c r="HY134" s="106"/>
      <c r="HZ134" s="106"/>
      <c r="IA134" s="106"/>
      <c r="IB134" s="106"/>
      <c r="IC134" s="106"/>
      <c r="ID134" s="106"/>
      <c r="IE134" s="106"/>
      <c r="IF134" s="106"/>
      <c r="IG134" s="106"/>
      <c r="IH134" s="106"/>
      <c r="II134" s="106"/>
      <c r="IJ134" s="106"/>
      <c r="IK134" s="106"/>
      <c r="IL134" s="106"/>
      <c r="IM134" s="106"/>
      <c r="IN134" s="106"/>
      <c r="IO134" s="106"/>
      <c r="IP134" s="106"/>
      <c r="IQ134" s="106"/>
      <c r="IR134" s="106"/>
      <c r="IS134" s="106"/>
    </row>
    <row r="135" s="109" customFormat="1" ht="21" spans="1:253">
      <c r="A135" s="233"/>
      <c r="B135" s="200"/>
      <c r="C135" s="200"/>
      <c r="D135" s="200"/>
      <c r="E135" s="200"/>
      <c r="F135" s="200"/>
      <c r="G135" s="200"/>
      <c r="H135" s="200"/>
      <c r="I135" s="200"/>
      <c r="J135" s="200"/>
      <c r="K135" s="237"/>
      <c r="L135" s="238"/>
      <c r="M135" s="237"/>
      <c r="N135" s="239"/>
      <c r="O135" s="240"/>
      <c r="P135" s="240" t="s">
        <v>28</v>
      </c>
      <c r="Q135" s="240"/>
      <c r="R135" s="240"/>
      <c r="S135" s="240"/>
      <c r="T135" s="200"/>
      <c r="U135" s="200"/>
      <c r="V135" s="200"/>
      <c r="W135" s="200"/>
      <c r="X135" s="200"/>
      <c r="Y135" s="200"/>
      <c r="Z135" s="200"/>
      <c r="AA135" s="200"/>
      <c r="AB135" s="200"/>
      <c r="AC135" s="200"/>
      <c r="AD135" s="200"/>
      <c r="AE135" s="200"/>
      <c r="AF135" s="200"/>
      <c r="AG135" s="200"/>
      <c r="AH135" s="200"/>
      <c r="AI135" s="200"/>
      <c r="AJ135" s="200"/>
      <c r="AK135" s="200"/>
      <c r="AL135" s="200"/>
      <c r="AM135" s="200"/>
      <c r="AN135" s="200"/>
      <c r="AO135" s="200"/>
      <c r="AP135" s="200"/>
      <c r="AQ135" s="200"/>
      <c r="AR135" s="200"/>
      <c r="AS135" s="200"/>
      <c r="AT135" s="200"/>
      <c r="AU135" s="200"/>
      <c r="AV135" s="200"/>
      <c r="AW135" s="200"/>
      <c r="AX135" s="200"/>
      <c r="AY135" s="200"/>
      <c r="AZ135" s="200"/>
      <c r="BA135" s="200"/>
      <c r="BB135" s="200"/>
      <c r="BC135" s="200"/>
      <c r="BD135" s="200"/>
      <c r="BE135" s="200"/>
      <c r="BF135" s="200"/>
      <c r="BG135" s="200"/>
      <c r="BH135" s="200"/>
      <c r="BI135" s="200"/>
      <c r="BJ135" s="200"/>
      <c r="BK135" s="200"/>
      <c r="BL135" s="200"/>
      <c r="BM135" s="200"/>
      <c r="BN135" s="200"/>
      <c r="BO135" s="200"/>
      <c r="BP135" s="200"/>
      <c r="BQ135" s="200"/>
      <c r="BR135" s="200"/>
      <c r="BS135" s="200"/>
      <c r="BT135" s="200"/>
      <c r="BU135" s="200"/>
      <c r="BV135" s="200"/>
      <c r="BW135" s="200"/>
      <c r="BX135" s="200"/>
      <c r="BY135" s="200"/>
      <c r="BZ135" s="200"/>
      <c r="CA135" s="200"/>
      <c r="CB135" s="200"/>
      <c r="CC135" s="200"/>
      <c r="CD135" s="200"/>
      <c r="CE135" s="200"/>
      <c r="CF135" s="200"/>
      <c r="CG135" s="200"/>
      <c r="CH135" s="200"/>
      <c r="CI135" s="200"/>
      <c r="CJ135" s="200"/>
      <c r="CK135" s="200"/>
      <c r="CL135" s="200"/>
      <c r="CM135" s="200"/>
      <c r="CN135" s="200"/>
      <c r="CO135" s="200"/>
      <c r="CP135" s="200"/>
      <c r="CQ135" s="200"/>
      <c r="CR135" s="200"/>
      <c r="CS135" s="200"/>
      <c r="CT135" s="200"/>
      <c r="CU135" s="200"/>
      <c r="CV135" s="200"/>
      <c r="CW135" s="200"/>
      <c r="CX135" s="200"/>
      <c r="CY135" s="200"/>
      <c r="CZ135" s="200"/>
      <c r="DA135" s="200"/>
      <c r="DB135" s="200"/>
      <c r="DC135" s="200"/>
      <c r="DD135" s="200"/>
      <c r="DE135" s="200"/>
      <c r="DF135" s="200"/>
      <c r="DG135" s="200"/>
      <c r="DH135" s="200"/>
      <c r="DI135" s="200"/>
      <c r="DJ135" s="200"/>
      <c r="DK135" s="200"/>
      <c r="DL135" s="200"/>
      <c r="DM135" s="200"/>
      <c r="DN135" s="200"/>
      <c r="DO135" s="200"/>
      <c r="DP135" s="200"/>
      <c r="DQ135" s="200"/>
      <c r="DR135" s="200"/>
      <c r="DS135" s="200"/>
      <c r="DT135" s="200"/>
      <c r="DU135" s="200"/>
      <c r="DV135" s="200"/>
      <c r="DW135" s="200"/>
      <c r="DX135" s="200"/>
      <c r="DY135" s="200"/>
      <c r="DZ135" s="200"/>
      <c r="EA135" s="200"/>
      <c r="EB135" s="200"/>
      <c r="EC135" s="200"/>
      <c r="ED135" s="200"/>
      <c r="EE135" s="200"/>
      <c r="EF135" s="200"/>
      <c r="EG135" s="200"/>
      <c r="EH135" s="200"/>
      <c r="EI135" s="200"/>
      <c r="EJ135" s="200"/>
      <c r="EK135" s="200"/>
      <c r="EL135" s="200"/>
      <c r="EM135" s="200"/>
      <c r="EN135" s="200"/>
      <c r="EO135" s="200"/>
      <c r="EP135" s="200"/>
      <c r="EQ135" s="200"/>
      <c r="ER135" s="200"/>
      <c r="ES135" s="200"/>
      <c r="ET135" s="200"/>
      <c r="EU135" s="200"/>
      <c r="EV135" s="200"/>
      <c r="EW135" s="200"/>
      <c r="EX135" s="200"/>
      <c r="EY135" s="200"/>
      <c r="EZ135" s="200"/>
      <c r="FA135" s="200"/>
      <c r="FB135" s="200"/>
      <c r="FC135" s="200"/>
      <c r="FD135" s="200"/>
      <c r="FE135" s="200"/>
      <c r="FF135" s="200"/>
      <c r="FG135" s="200"/>
      <c r="FH135" s="200"/>
      <c r="FI135" s="200"/>
      <c r="FJ135" s="200"/>
      <c r="FK135" s="200"/>
      <c r="FL135" s="200"/>
      <c r="FM135" s="200"/>
      <c r="FN135" s="200"/>
      <c r="FO135" s="200"/>
      <c r="FP135" s="200"/>
      <c r="FQ135" s="200"/>
      <c r="FR135" s="200"/>
      <c r="FS135" s="200"/>
      <c r="FT135" s="200"/>
      <c r="FU135" s="200"/>
      <c r="FV135" s="200"/>
      <c r="FW135" s="200"/>
      <c r="FX135" s="200"/>
      <c r="FY135" s="200"/>
      <c r="FZ135" s="200"/>
      <c r="GA135" s="200"/>
      <c r="GB135" s="200"/>
      <c r="GC135" s="200"/>
      <c r="GD135" s="200"/>
      <c r="GE135" s="200"/>
      <c r="GF135" s="200"/>
      <c r="GG135" s="200"/>
      <c r="GH135" s="200"/>
      <c r="GI135" s="200"/>
      <c r="GJ135" s="200"/>
      <c r="GK135" s="200"/>
      <c r="GL135" s="200"/>
      <c r="GM135" s="200"/>
      <c r="GN135" s="200"/>
      <c r="GO135" s="200"/>
      <c r="GP135" s="200"/>
      <c r="GQ135" s="200"/>
      <c r="GR135" s="200"/>
      <c r="GS135" s="200"/>
      <c r="GT135" s="200"/>
      <c r="GU135" s="200"/>
      <c r="GV135" s="200"/>
      <c r="GW135" s="200"/>
      <c r="GX135" s="200"/>
      <c r="GY135" s="200"/>
      <c r="GZ135" s="200"/>
      <c r="HA135" s="200"/>
      <c r="HB135" s="200"/>
      <c r="HC135" s="200"/>
      <c r="HD135" s="200"/>
      <c r="HE135" s="200"/>
      <c r="HF135" s="200"/>
      <c r="HG135" s="200"/>
      <c r="HH135" s="200"/>
      <c r="HI135" s="200"/>
      <c r="HJ135" s="200"/>
      <c r="HK135" s="200"/>
      <c r="HL135" s="200"/>
      <c r="HM135" s="200"/>
      <c r="HN135" s="200"/>
      <c r="HO135" s="200"/>
      <c r="HP135" s="200"/>
      <c r="HQ135" s="200"/>
      <c r="HR135" s="200"/>
      <c r="HS135" s="200"/>
      <c r="HT135" s="200"/>
      <c r="HU135" s="106"/>
      <c r="HV135" s="106"/>
      <c r="HW135" s="106"/>
      <c r="HX135" s="106"/>
      <c r="HY135" s="106"/>
      <c r="HZ135" s="106"/>
      <c r="IA135" s="106"/>
      <c r="IB135" s="106"/>
      <c r="IC135" s="106"/>
      <c r="ID135" s="106"/>
      <c r="IE135" s="106"/>
      <c r="IF135" s="106"/>
      <c r="IG135" s="106"/>
      <c r="IH135" s="106"/>
      <c r="II135" s="106"/>
      <c r="IJ135" s="106"/>
      <c r="IK135" s="106"/>
      <c r="IL135" s="106"/>
      <c r="IM135" s="106"/>
      <c r="IN135" s="106"/>
      <c r="IO135" s="106"/>
      <c r="IP135" s="106"/>
      <c r="IQ135" s="106"/>
      <c r="IR135" s="106"/>
      <c r="IS135" s="106"/>
    </row>
    <row r="136" s="109" customFormat="1" ht="21" spans="1:253">
      <c r="A136" s="233"/>
      <c r="B136" s="200"/>
      <c r="C136" s="200"/>
      <c r="D136" s="200"/>
      <c r="E136" s="200"/>
      <c r="F136" s="200"/>
      <c r="G136" s="200"/>
      <c r="H136" s="200"/>
      <c r="I136" s="200"/>
      <c r="J136" s="200"/>
      <c r="K136" s="237"/>
      <c r="L136" s="238"/>
      <c r="M136" s="237"/>
      <c r="N136" s="239"/>
      <c r="O136" s="240"/>
      <c r="P136" s="240"/>
      <c r="Q136" s="240"/>
      <c r="R136" s="240"/>
      <c r="S136" s="240"/>
      <c r="T136" s="200"/>
      <c r="U136" s="200"/>
      <c r="V136" s="200"/>
      <c r="W136" s="200"/>
      <c r="X136" s="200"/>
      <c r="Y136" s="200"/>
      <c r="Z136" s="200"/>
      <c r="AA136" s="200"/>
      <c r="AB136" s="200"/>
      <c r="AC136" s="200"/>
      <c r="AD136" s="200"/>
      <c r="AE136" s="200"/>
      <c r="AF136" s="200"/>
      <c r="AG136" s="200"/>
      <c r="AH136" s="200"/>
      <c r="AI136" s="200"/>
      <c r="AJ136" s="200"/>
      <c r="AK136" s="200"/>
      <c r="AL136" s="200"/>
      <c r="AM136" s="200"/>
      <c r="AN136" s="200"/>
      <c r="AO136" s="200"/>
      <c r="AP136" s="200"/>
      <c r="AQ136" s="200"/>
      <c r="AR136" s="200"/>
      <c r="AS136" s="200"/>
      <c r="AT136" s="200"/>
      <c r="AU136" s="200"/>
      <c r="AV136" s="200"/>
      <c r="AW136" s="200"/>
      <c r="AX136" s="200"/>
      <c r="AY136" s="200"/>
      <c r="AZ136" s="200"/>
      <c r="BA136" s="200"/>
      <c r="BB136" s="200"/>
      <c r="BC136" s="200"/>
      <c r="BD136" s="200"/>
      <c r="BE136" s="200"/>
      <c r="BF136" s="200"/>
      <c r="BG136" s="200"/>
      <c r="BH136" s="200"/>
      <c r="BI136" s="200"/>
      <c r="BJ136" s="200"/>
      <c r="BK136" s="200"/>
      <c r="BL136" s="200"/>
      <c r="BM136" s="200"/>
      <c r="BN136" s="200"/>
      <c r="BO136" s="200"/>
      <c r="BP136" s="200"/>
      <c r="BQ136" s="200"/>
      <c r="BR136" s="200"/>
      <c r="BS136" s="200"/>
      <c r="BT136" s="200"/>
      <c r="BU136" s="200"/>
      <c r="BV136" s="200"/>
      <c r="BW136" s="200"/>
      <c r="BX136" s="200"/>
      <c r="BY136" s="200"/>
      <c r="BZ136" s="200"/>
      <c r="CA136" s="200"/>
      <c r="CB136" s="200"/>
      <c r="CC136" s="200"/>
      <c r="CD136" s="200"/>
      <c r="CE136" s="200"/>
      <c r="CF136" s="200"/>
      <c r="CG136" s="200"/>
      <c r="CH136" s="200"/>
      <c r="CI136" s="200"/>
      <c r="CJ136" s="200"/>
      <c r="CK136" s="200"/>
      <c r="CL136" s="200"/>
      <c r="CM136" s="200"/>
      <c r="CN136" s="200"/>
      <c r="CO136" s="200"/>
      <c r="CP136" s="200"/>
      <c r="CQ136" s="200"/>
      <c r="CR136" s="200"/>
      <c r="CS136" s="200"/>
      <c r="CT136" s="200"/>
      <c r="CU136" s="200"/>
      <c r="CV136" s="200"/>
      <c r="CW136" s="200"/>
      <c r="CX136" s="200"/>
      <c r="CY136" s="200"/>
      <c r="CZ136" s="200"/>
      <c r="DA136" s="200"/>
      <c r="DB136" s="200"/>
      <c r="DC136" s="200"/>
      <c r="DD136" s="200"/>
      <c r="DE136" s="200"/>
      <c r="DF136" s="200"/>
      <c r="DG136" s="200"/>
      <c r="DH136" s="200"/>
      <c r="DI136" s="200"/>
      <c r="DJ136" s="200"/>
      <c r="DK136" s="200"/>
      <c r="DL136" s="200"/>
      <c r="DM136" s="200"/>
      <c r="DN136" s="200"/>
      <c r="DO136" s="200"/>
      <c r="DP136" s="200"/>
      <c r="DQ136" s="200"/>
      <c r="DR136" s="200"/>
      <c r="DS136" s="200"/>
      <c r="DT136" s="200"/>
      <c r="DU136" s="200"/>
      <c r="DV136" s="200"/>
      <c r="DW136" s="200"/>
      <c r="DX136" s="200"/>
      <c r="DY136" s="200"/>
      <c r="DZ136" s="200"/>
      <c r="EA136" s="200"/>
      <c r="EB136" s="200"/>
      <c r="EC136" s="200"/>
      <c r="ED136" s="200"/>
      <c r="EE136" s="200"/>
      <c r="EF136" s="200"/>
      <c r="EG136" s="200"/>
      <c r="EH136" s="200"/>
      <c r="EI136" s="200"/>
      <c r="EJ136" s="200"/>
      <c r="EK136" s="200"/>
      <c r="EL136" s="200"/>
      <c r="EM136" s="200"/>
      <c r="EN136" s="200"/>
      <c r="EO136" s="200"/>
      <c r="EP136" s="200"/>
      <c r="EQ136" s="200"/>
      <c r="ER136" s="200"/>
      <c r="ES136" s="200"/>
      <c r="ET136" s="200"/>
      <c r="EU136" s="200"/>
      <c r="EV136" s="200"/>
      <c r="EW136" s="200"/>
      <c r="EX136" s="200"/>
      <c r="EY136" s="200"/>
      <c r="EZ136" s="200"/>
      <c r="FA136" s="200"/>
      <c r="FB136" s="200"/>
      <c r="FC136" s="200"/>
      <c r="FD136" s="200"/>
      <c r="FE136" s="200"/>
      <c r="FF136" s="200"/>
      <c r="FG136" s="200"/>
      <c r="FH136" s="200"/>
      <c r="FI136" s="200"/>
      <c r="FJ136" s="200"/>
      <c r="FK136" s="200"/>
      <c r="FL136" s="200"/>
      <c r="FM136" s="200"/>
      <c r="FN136" s="200"/>
      <c r="FO136" s="200"/>
      <c r="FP136" s="200"/>
      <c r="FQ136" s="200"/>
      <c r="FR136" s="200"/>
      <c r="FS136" s="200"/>
      <c r="FT136" s="200"/>
      <c r="FU136" s="200"/>
      <c r="FV136" s="200"/>
      <c r="FW136" s="200"/>
      <c r="FX136" s="200"/>
      <c r="FY136" s="200"/>
      <c r="FZ136" s="200"/>
      <c r="GA136" s="200"/>
      <c r="GB136" s="200"/>
      <c r="GC136" s="200"/>
      <c r="GD136" s="200"/>
      <c r="GE136" s="200"/>
      <c r="GF136" s="200"/>
      <c r="GG136" s="200"/>
      <c r="GH136" s="200"/>
      <c r="GI136" s="200"/>
      <c r="GJ136" s="200"/>
      <c r="GK136" s="200"/>
      <c r="GL136" s="200"/>
      <c r="GM136" s="200"/>
      <c r="GN136" s="200"/>
      <c r="GO136" s="200"/>
      <c r="GP136" s="200"/>
      <c r="GQ136" s="200"/>
      <c r="GR136" s="200"/>
      <c r="GS136" s="200"/>
      <c r="GT136" s="200"/>
      <c r="GU136" s="200"/>
      <c r="GV136" s="200"/>
      <c r="GW136" s="200"/>
      <c r="GX136" s="200"/>
      <c r="GY136" s="200"/>
      <c r="GZ136" s="200"/>
      <c r="HA136" s="200"/>
      <c r="HB136" s="200"/>
      <c r="HC136" s="200"/>
      <c r="HD136" s="200"/>
      <c r="HE136" s="200"/>
      <c r="HF136" s="200"/>
      <c r="HG136" s="200"/>
      <c r="HH136" s="200"/>
      <c r="HI136" s="200"/>
      <c r="HJ136" s="200"/>
      <c r="HK136" s="200"/>
      <c r="HL136" s="200"/>
      <c r="HM136" s="200"/>
      <c r="HN136" s="200"/>
      <c r="HO136" s="200"/>
      <c r="HP136" s="200"/>
      <c r="HQ136" s="200"/>
      <c r="HR136" s="200"/>
      <c r="HS136" s="200"/>
      <c r="HT136" s="200"/>
      <c r="HU136" s="106"/>
      <c r="HV136" s="106"/>
      <c r="HW136" s="106"/>
      <c r="HX136" s="106"/>
      <c r="HY136" s="106"/>
      <c r="HZ136" s="106"/>
      <c r="IA136" s="106"/>
      <c r="IB136" s="106"/>
      <c r="IC136" s="106"/>
      <c r="ID136" s="106"/>
      <c r="IE136" s="106"/>
      <c r="IF136" s="106"/>
      <c r="IG136" s="106"/>
      <c r="IH136" s="106"/>
      <c r="II136" s="106"/>
      <c r="IJ136" s="106"/>
      <c r="IK136" s="106"/>
      <c r="IL136" s="106"/>
      <c r="IM136" s="106"/>
      <c r="IN136" s="106"/>
      <c r="IO136" s="106"/>
      <c r="IP136" s="106"/>
      <c r="IQ136" s="106"/>
      <c r="IR136" s="106"/>
      <c r="IS136" s="106"/>
    </row>
    <row r="137" s="109" customFormat="1" ht="21" spans="1:253">
      <c r="A137" s="233"/>
      <c r="B137" s="200"/>
      <c r="C137" s="200"/>
      <c r="D137" s="200"/>
      <c r="E137" s="200"/>
      <c r="F137" s="200"/>
      <c r="G137" s="200"/>
      <c r="H137" s="200"/>
      <c r="I137" s="200"/>
      <c r="J137" s="200"/>
      <c r="K137" s="237"/>
      <c r="L137" s="238"/>
      <c r="M137" s="237"/>
      <c r="N137" s="239"/>
      <c r="O137" s="240"/>
      <c r="P137" s="240"/>
      <c r="Q137" s="240" t="s">
        <v>28</v>
      </c>
      <c r="R137" s="240"/>
      <c r="S137" s="240"/>
      <c r="T137" s="200"/>
      <c r="U137" s="200"/>
      <c r="V137" s="200"/>
      <c r="W137" s="200"/>
      <c r="X137" s="200"/>
      <c r="Y137" s="200"/>
      <c r="Z137" s="200"/>
      <c r="AA137" s="200"/>
      <c r="AB137" s="200"/>
      <c r="AC137" s="200"/>
      <c r="AD137" s="200"/>
      <c r="AE137" s="200"/>
      <c r="AF137" s="200"/>
      <c r="AG137" s="200"/>
      <c r="AH137" s="200"/>
      <c r="AI137" s="200"/>
      <c r="AJ137" s="200"/>
      <c r="AK137" s="200"/>
      <c r="AL137" s="200"/>
      <c r="AM137" s="200"/>
      <c r="AN137" s="200"/>
      <c r="AO137" s="200"/>
      <c r="AP137" s="200"/>
      <c r="AQ137" s="200"/>
      <c r="AR137" s="200"/>
      <c r="AS137" s="200"/>
      <c r="AT137" s="200"/>
      <c r="AU137" s="200"/>
      <c r="AV137" s="200"/>
      <c r="AW137" s="200"/>
      <c r="AX137" s="200"/>
      <c r="AY137" s="200"/>
      <c r="AZ137" s="200"/>
      <c r="BA137" s="200"/>
      <c r="BB137" s="200"/>
      <c r="BC137" s="200"/>
      <c r="BD137" s="200"/>
      <c r="BE137" s="200"/>
      <c r="BF137" s="200"/>
      <c r="BG137" s="200"/>
      <c r="BH137" s="200"/>
      <c r="BI137" s="200"/>
      <c r="BJ137" s="200"/>
      <c r="BK137" s="200"/>
      <c r="BL137" s="200"/>
      <c r="BM137" s="200"/>
      <c r="BN137" s="200"/>
      <c r="BO137" s="200"/>
      <c r="BP137" s="200"/>
      <c r="BQ137" s="200"/>
      <c r="BR137" s="200"/>
      <c r="BS137" s="200"/>
      <c r="BT137" s="200"/>
      <c r="BU137" s="200"/>
      <c r="BV137" s="200"/>
      <c r="BW137" s="200"/>
      <c r="BX137" s="200"/>
      <c r="BY137" s="200"/>
      <c r="BZ137" s="200"/>
      <c r="CA137" s="200"/>
      <c r="CB137" s="200"/>
      <c r="CC137" s="200"/>
      <c r="CD137" s="200"/>
      <c r="CE137" s="200"/>
      <c r="CF137" s="200"/>
      <c r="CG137" s="200"/>
      <c r="CH137" s="200"/>
      <c r="CI137" s="200"/>
      <c r="CJ137" s="200"/>
      <c r="CK137" s="200"/>
      <c r="CL137" s="200"/>
      <c r="CM137" s="200"/>
      <c r="CN137" s="200"/>
      <c r="CO137" s="200"/>
      <c r="CP137" s="200"/>
      <c r="CQ137" s="200"/>
      <c r="CR137" s="200"/>
      <c r="CS137" s="200"/>
      <c r="CT137" s="200"/>
      <c r="CU137" s="200"/>
      <c r="CV137" s="200"/>
      <c r="CW137" s="200"/>
      <c r="CX137" s="200"/>
      <c r="CY137" s="200"/>
      <c r="CZ137" s="200"/>
      <c r="DA137" s="200"/>
      <c r="DB137" s="200"/>
      <c r="DC137" s="200"/>
      <c r="DD137" s="200"/>
      <c r="DE137" s="200"/>
      <c r="DF137" s="200"/>
      <c r="DG137" s="200"/>
      <c r="DH137" s="200"/>
      <c r="DI137" s="200"/>
      <c r="DJ137" s="200"/>
      <c r="DK137" s="200"/>
      <c r="DL137" s="200"/>
      <c r="DM137" s="200"/>
      <c r="DN137" s="200"/>
      <c r="DO137" s="200"/>
      <c r="DP137" s="200"/>
      <c r="DQ137" s="200"/>
      <c r="DR137" s="200"/>
      <c r="DS137" s="200"/>
      <c r="DT137" s="200"/>
      <c r="DU137" s="200"/>
      <c r="DV137" s="200"/>
      <c r="DW137" s="200"/>
      <c r="DX137" s="200"/>
      <c r="DY137" s="200"/>
      <c r="DZ137" s="200"/>
      <c r="EA137" s="200"/>
      <c r="EB137" s="200"/>
      <c r="EC137" s="200"/>
      <c r="ED137" s="200"/>
      <c r="EE137" s="200"/>
      <c r="EF137" s="200"/>
      <c r="EG137" s="200"/>
      <c r="EH137" s="200"/>
      <c r="EI137" s="200"/>
      <c r="EJ137" s="200"/>
      <c r="EK137" s="200"/>
      <c r="EL137" s="200"/>
      <c r="EM137" s="200"/>
      <c r="EN137" s="200"/>
      <c r="EO137" s="200"/>
      <c r="EP137" s="200"/>
      <c r="EQ137" s="200"/>
      <c r="ER137" s="200"/>
      <c r="ES137" s="200"/>
      <c r="ET137" s="200"/>
      <c r="EU137" s="200"/>
      <c r="EV137" s="200"/>
      <c r="EW137" s="200"/>
      <c r="EX137" s="200"/>
      <c r="EY137" s="200"/>
      <c r="EZ137" s="200"/>
      <c r="FA137" s="200"/>
      <c r="FB137" s="200"/>
      <c r="FC137" s="200"/>
      <c r="FD137" s="200"/>
      <c r="FE137" s="200"/>
      <c r="FF137" s="200"/>
      <c r="FG137" s="200"/>
      <c r="FH137" s="200"/>
      <c r="FI137" s="200"/>
      <c r="FJ137" s="200"/>
      <c r="FK137" s="200"/>
      <c r="FL137" s="200"/>
      <c r="FM137" s="200"/>
      <c r="FN137" s="200"/>
      <c r="FO137" s="200"/>
      <c r="FP137" s="200"/>
      <c r="FQ137" s="200"/>
      <c r="FR137" s="200"/>
      <c r="FS137" s="200"/>
      <c r="FT137" s="200"/>
      <c r="FU137" s="200"/>
      <c r="FV137" s="200"/>
      <c r="FW137" s="200"/>
      <c r="FX137" s="200"/>
      <c r="FY137" s="200"/>
      <c r="FZ137" s="200"/>
      <c r="GA137" s="200"/>
      <c r="GB137" s="200"/>
      <c r="GC137" s="200"/>
      <c r="GD137" s="200"/>
      <c r="GE137" s="200"/>
      <c r="GF137" s="200"/>
      <c r="GG137" s="200"/>
      <c r="GH137" s="200"/>
      <c r="GI137" s="200"/>
      <c r="GJ137" s="200"/>
      <c r="GK137" s="200"/>
      <c r="GL137" s="200"/>
      <c r="GM137" s="200"/>
      <c r="GN137" s="200"/>
      <c r="GO137" s="200"/>
      <c r="GP137" s="200"/>
      <c r="GQ137" s="200"/>
      <c r="GR137" s="200"/>
      <c r="GS137" s="200"/>
      <c r="GT137" s="200"/>
      <c r="GU137" s="200"/>
      <c r="GV137" s="200"/>
      <c r="GW137" s="200"/>
      <c r="GX137" s="200"/>
      <c r="GY137" s="200"/>
      <c r="GZ137" s="200"/>
      <c r="HA137" s="200"/>
      <c r="HB137" s="200"/>
      <c r="HC137" s="200"/>
      <c r="HD137" s="200"/>
      <c r="HE137" s="200"/>
      <c r="HF137" s="200"/>
      <c r="HG137" s="200"/>
      <c r="HH137" s="200"/>
      <c r="HI137" s="200"/>
      <c r="HJ137" s="200"/>
      <c r="HK137" s="200"/>
      <c r="HL137" s="200"/>
      <c r="HM137" s="200"/>
      <c r="HN137" s="200"/>
      <c r="HO137" s="200"/>
      <c r="HP137" s="200"/>
      <c r="HQ137" s="200"/>
      <c r="HR137" s="200"/>
      <c r="HS137" s="200"/>
      <c r="HT137" s="200"/>
      <c r="HU137" s="106"/>
      <c r="HV137" s="106"/>
      <c r="HW137" s="106"/>
      <c r="HX137" s="106"/>
      <c r="HY137" s="106"/>
      <c r="HZ137" s="106"/>
      <c r="IA137" s="106"/>
      <c r="IB137" s="106"/>
      <c r="IC137" s="106"/>
      <c r="ID137" s="106"/>
      <c r="IE137" s="106"/>
      <c r="IF137" s="106"/>
      <c r="IG137" s="106"/>
      <c r="IH137" s="106"/>
      <c r="II137" s="106"/>
      <c r="IJ137" s="106"/>
      <c r="IK137" s="106"/>
      <c r="IL137" s="106"/>
      <c r="IM137" s="106"/>
      <c r="IN137" s="106"/>
      <c r="IO137" s="106"/>
      <c r="IP137" s="106"/>
      <c r="IQ137" s="106"/>
      <c r="IR137" s="106"/>
      <c r="IS137" s="106"/>
    </row>
    <row r="138" ht="15" spans="16:19">
      <c r="P138" s="115" t="s">
        <v>28</v>
      </c>
      <c r="S138" s="115"/>
    </row>
    <row r="139" ht="15" spans="16:19">
      <c r="P139" s="115" t="s">
        <v>28</v>
      </c>
      <c r="S139" s="115"/>
    </row>
    <row r="140" ht="15" spans="16:19">
      <c r="P140" s="115" t="s">
        <v>28</v>
      </c>
      <c r="S140" s="115"/>
    </row>
    <row r="141" ht="15" spans="16:19">
      <c r="P141" s="115" t="s">
        <v>28</v>
      </c>
      <c r="S141" s="115"/>
    </row>
    <row r="142" ht="15" spans="16:19">
      <c r="P142" s="115" t="s">
        <v>28</v>
      </c>
      <c r="S142" s="115"/>
    </row>
    <row r="143" ht="15" spans="16:19">
      <c r="P143" s="115" t="s">
        <v>28</v>
      </c>
      <c r="S143" s="115"/>
    </row>
    <row r="144" ht="15" spans="19:19">
      <c r="S144" s="115"/>
    </row>
    <row r="145" ht="15" spans="15:19">
      <c r="O145" s="115" t="s">
        <v>28</v>
      </c>
      <c r="S145" s="115"/>
    </row>
    <row r="146" ht="15" spans="15:15">
      <c r="O146" s="115" t="s">
        <v>28</v>
      </c>
    </row>
    <row r="147" customHeight="1" spans="15:15">
      <c r="O147" s="115" t="s">
        <v>28</v>
      </c>
    </row>
    <row r="148" customHeight="1" spans="16:16">
      <c r="P148" s="115" t="s">
        <v>28</v>
      </c>
    </row>
    <row r="150" customHeight="1" spans="16:16">
      <c r="P150" s="115" t="s">
        <v>28</v>
      </c>
    </row>
    <row r="151" customHeight="1" spans="16:16">
      <c r="P151" s="115" t="s">
        <v>28</v>
      </c>
    </row>
  </sheetData>
  <sheetProtection selectLockedCells="1" selectUnlockedCells="1"/>
  <autoFilter ref="O2:Q135">
    <extLst/>
  </autoFilter>
  <mergeCells count="21">
    <mergeCell ref="A1:S1"/>
    <mergeCell ref="D2:G2"/>
    <mergeCell ref="I2:J2"/>
    <mergeCell ref="K2:N2"/>
    <mergeCell ref="E3:G3"/>
    <mergeCell ref="A2:A4"/>
    <mergeCell ref="B2:B4"/>
    <mergeCell ref="C2:C4"/>
    <mergeCell ref="D3:D4"/>
    <mergeCell ref="H2:H4"/>
    <mergeCell ref="I3:I4"/>
    <mergeCell ref="J3:J4"/>
    <mergeCell ref="K3:K4"/>
    <mergeCell ref="L3:L4"/>
    <mergeCell ref="M3:M4"/>
    <mergeCell ref="N3:N4"/>
    <mergeCell ref="O2:O4"/>
    <mergeCell ref="P2:P4"/>
    <mergeCell ref="Q2:Q4"/>
    <mergeCell ref="R2:R4"/>
    <mergeCell ref="S2:S4"/>
  </mergeCells>
  <pageMargins left="0.629166666666667" right="0.235416666666667" top="0.471527777777778" bottom="0.393055555555556" header="0.393055555555556" footer="0.196527777777778"/>
  <pageSetup paperSize="8" scale="46" fitToHeight="0" orientation="landscape"/>
  <headerFooter alignWithMargins="0" scaleWithDoc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QK1449"/>
  <sheetViews>
    <sheetView view="pageBreakPreview" zoomScale="55" zoomScaleNormal="55" workbookViewId="0">
      <pane ySplit="6" topLeftCell="A846" activePane="bottomLeft" state="frozen"/>
      <selection/>
      <selection pane="bottomLeft" activeCell="A1" sqref="$A1:$XFD1048576"/>
    </sheetView>
  </sheetViews>
  <sheetFormatPr defaultColWidth="9" defaultRowHeight="35.5"/>
  <cols>
    <col min="1" max="1" width="38.125" style="23" customWidth="1"/>
    <col min="2" max="2" width="18.375" style="14" customWidth="1"/>
    <col min="3" max="3" width="10.25" style="14" customWidth="1"/>
    <col min="4" max="4" width="8" style="14" customWidth="1"/>
    <col min="5" max="5" width="19.375" style="14" customWidth="1"/>
    <col min="6" max="6" width="18" style="14" customWidth="1"/>
    <col min="7" max="7" width="78.375" style="14" customWidth="1"/>
    <col min="8" max="8" width="15" style="14" customWidth="1"/>
    <col min="9" max="9" width="15.125" style="14" customWidth="1"/>
    <col min="10" max="10" width="14.625" style="14" customWidth="1"/>
    <col min="11" max="11" width="18.625" style="14" customWidth="1"/>
    <col min="12" max="12" width="19" style="14" customWidth="1"/>
    <col min="13" max="13" width="12.875" style="14" customWidth="1"/>
    <col min="14" max="14" width="15.5" style="14" customWidth="1"/>
    <col min="15" max="15" width="19.875" style="14" customWidth="1"/>
    <col min="16" max="16" width="15.5" style="14" customWidth="1"/>
    <col min="17" max="17" width="23.875" style="24" customWidth="1"/>
    <col min="18" max="18" width="18" style="14" customWidth="1"/>
    <col min="19" max="19" width="13.125" style="25" customWidth="1"/>
    <col min="20" max="16384" width="9" style="23"/>
  </cols>
  <sheetData>
    <row r="1" ht="78.95" customHeight="1" spans="1:18">
      <c r="A1" s="26" t="s">
        <v>337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42"/>
      <c r="R1" s="26"/>
    </row>
    <row r="2" ht="21" customHeight="1" spans="1:1">
      <c r="A2" s="14"/>
    </row>
    <row r="3" ht="27.95" customHeight="1" spans="1:18">
      <c r="A3" s="27" t="s">
        <v>338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43"/>
      <c r="R3" s="28"/>
    </row>
    <row r="4" ht="38.1" customHeight="1" spans="1:19">
      <c r="A4" s="29" t="s">
        <v>1</v>
      </c>
      <c r="B4" s="29" t="s">
        <v>339</v>
      </c>
      <c r="C4" s="29" t="s">
        <v>340</v>
      </c>
      <c r="D4" s="29" t="s">
        <v>3</v>
      </c>
      <c r="E4" s="29" t="s">
        <v>341</v>
      </c>
      <c r="F4" s="29" t="s">
        <v>342</v>
      </c>
      <c r="G4" s="29" t="s">
        <v>343</v>
      </c>
      <c r="H4" s="29" t="s">
        <v>344</v>
      </c>
      <c r="I4" s="40" t="s">
        <v>345</v>
      </c>
      <c r="J4" s="40"/>
      <c r="K4" s="40" t="s">
        <v>346</v>
      </c>
      <c r="L4" s="29" t="s">
        <v>347</v>
      </c>
      <c r="M4" s="29" t="s">
        <v>348</v>
      </c>
      <c r="N4" s="29" t="s">
        <v>349</v>
      </c>
      <c r="O4" s="29" t="s">
        <v>350</v>
      </c>
      <c r="P4" s="29" t="s">
        <v>351</v>
      </c>
      <c r="Q4" s="44" t="s">
        <v>352</v>
      </c>
      <c r="R4" s="29" t="s">
        <v>12</v>
      </c>
      <c r="S4" s="45"/>
    </row>
    <row r="5" ht="84.95" customHeight="1" spans="1:19">
      <c r="A5" s="29"/>
      <c r="B5" s="29"/>
      <c r="C5" s="29"/>
      <c r="D5" s="29"/>
      <c r="E5" s="29"/>
      <c r="F5" s="29"/>
      <c r="G5" s="29"/>
      <c r="H5" s="29"/>
      <c r="I5" s="40" t="s">
        <v>353</v>
      </c>
      <c r="J5" s="40" t="s">
        <v>354</v>
      </c>
      <c r="K5" s="40"/>
      <c r="L5" s="29"/>
      <c r="M5" s="29"/>
      <c r="N5" s="29"/>
      <c r="O5" s="29"/>
      <c r="P5" s="29"/>
      <c r="Q5" s="44"/>
      <c r="R5" s="29"/>
      <c r="S5" s="45"/>
    </row>
    <row r="6" spans="1:19">
      <c r="A6" s="30" t="s">
        <v>355</v>
      </c>
      <c r="B6" s="30"/>
      <c r="C6" s="30"/>
      <c r="D6" s="30"/>
      <c r="E6" s="30"/>
      <c r="F6" s="31"/>
      <c r="G6" s="31"/>
      <c r="H6" s="31"/>
      <c r="I6" s="31"/>
      <c r="J6" s="31"/>
      <c r="K6" s="31">
        <f>+K7+K193+K208+K280+K416+K443+K533+K1442</f>
        <v>90083.8775462666</v>
      </c>
      <c r="L6" s="31"/>
      <c r="M6" s="31"/>
      <c r="N6" s="30"/>
      <c r="O6" s="30"/>
      <c r="P6" s="30"/>
      <c r="Q6" s="46"/>
      <c r="R6" s="30"/>
      <c r="S6" s="45">
        <f>'德钦县汇总 '!K5-K6</f>
        <v>9.00003942660987e-6</v>
      </c>
    </row>
    <row r="7" spans="1:19">
      <c r="A7" s="32" t="s">
        <v>18</v>
      </c>
      <c r="B7" s="28"/>
      <c r="C7" s="28"/>
      <c r="D7" s="28"/>
      <c r="E7" s="28"/>
      <c r="F7" s="28"/>
      <c r="G7" s="28"/>
      <c r="H7" s="28"/>
      <c r="I7" s="28"/>
      <c r="J7" s="28"/>
      <c r="K7" s="28">
        <f>K8+K106+K143+K147</f>
        <v>16344.1921</v>
      </c>
      <c r="L7" s="28"/>
      <c r="M7" s="28"/>
      <c r="N7" s="28"/>
      <c r="O7" s="28"/>
      <c r="P7" s="28"/>
      <c r="Q7" s="43"/>
      <c r="R7" s="28"/>
      <c r="S7" s="25" t="s">
        <v>28</v>
      </c>
    </row>
    <row r="8" spans="1:19">
      <c r="A8" s="32" t="s">
        <v>20</v>
      </c>
      <c r="B8" s="28"/>
      <c r="C8" s="28"/>
      <c r="D8" s="28"/>
      <c r="E8" s="28"/>
      <c r="F8" s="28"/>
      <c r="G8" s="28"/>
      <c r="H8" s="28"/>
      <c r="I8" s="28"/>
      <c r="J8" s="28"/>
      <c r="K8" s="28">
        <f>K9+K40+K80</f>
        <v>4754.3951</v>
      </c>
      <c r="L8" s="28"/>
      <c r="M8" s="28"/>
      <c r="N8" s="28"/>
      <c r="O8" s="28"/>
      <c r="P8" s="28"/>
      <c r="Q8" s="43"/>
      <c r="R8" s="28"/>
      <c r="S8" s="25" t="s">
        <v>28</v>
      </c>
    </row>
    <row r="9" spans="1:19">
      <c r="A9" s="33" t="s">
        <v>24</v>
      </c>
      <c r="B9" s="28"/>
      <c r="C9" s="28"/>
      <c r="D9" s="28"/>
      <c r="E9" s="28">
        <f>E10+E19+E22+E31</f>
        <v>14681</v>
      </c>
      <c r="F9" s="28"/>
      <c r="G9" s="28"/>
      <c r="H9" s="28"/>
      <c r="I9" s="28"/>
      <c r="J9" s="28"/>
      <c r="K9" s="28">
        <f>K10+K19+K22+K31</f>
        <v>3413.3155</v>
      </c>
      <c r="L9" s="28"/>
      <c r="M9" s="28"/>
      <c r="N9" s="28"/>
      <c r="O9" s="28"/>
      <c r="P9" s="28"/>
      <c r="Q9" s="43"/>
      <c r="R9" s="28"/>
      <c r="S9" s="25" t="s">
        <v>28</v>
      </c>
    </row>
    <row r="10" spans="1:18">
      <c r="A10" s="33" t="s">
        <v>356</v>
      </c>
      <c r="B10" s="28"/>
      <c r="C10" s="28"/>
      <c r="D10" s="28"/>
      <c r="E10" s="28">
        <v>8715.7</v>
      </c>
      <c r="F10" s="28"/>
      <c r="G10" s="28"/>
      <c r="H10" s="28"/>
      <c r="I10" s="28"/>
      <c r="J10" s="28"/>
      <c r="K10" s="28">
        <v>305.0495</v>
      </c>
      <c r="L10" s="28"/>
      <c r="M10" s="28"/>
      <c r="N10" s="28"/>
      <c r="O10" s="28"/>
      <c r="P10" s="28"/>
      <c r="Q10" s="43"/>
      <c r="R10" s="28"/>
    </row>
    <row r="11" spans="1:18">
      <c r="A11" s="28" t="s">
        <v>357</v>
      </c>
      <c r="B11" s="28"/>
      <c r="C11" s="28" t="s">
        <v>36</v>
      </c>
      <c r="D11" s="28" t="s">
        <v>22</v>
      </c>
      <c r="E11" s="28">
        <v>887.6</v>
      </c>
      <c r="F11" s="28" t="s">
        <v>358</v>
      </c>
      <c r="G11" s="28" t="s">
        <v>359</v>
      </c>
      <c r="H11" s="28"/>
      <c r="I11" s="28"/>
      <c r="J11" s="28"/>
      <c r="K11" s="28">
        <v>31.066</v>
      </c>
      <c r="L11" s="28" t="s">
        <v>360</v>
      </c>
      <c r="M11" s="28" t="s">
        <v>361</v>
      </c>
      <c r="N11" s="28" t="s">
        <v>14</v>
      </c>
      <c r="O11" s="28" t="s">
        <v>362</v>
      </c>
      <c r="P11" s="28" t="s">
        <v>363</v>
      </c>
      <c r="Q11" s="43">
        <v>43485</v>
      </c>
      <c r="R11" s="28"/>
    </row>
    <row r="12" spans="1:18">
      <c r="A12" s="28" t="s">
        <v>364</v>
      </c>
      <c r="B12" s="28"/>
      <c r="C12" s="28" t="s">
        <v>36</v>
      </c>
      <c r="D12" s="28" t="s">
        <v>22</v>
      </c>
      <c r="E12" s="28">
        <v>688.3</v>
      </c>
      <c r="F12" s="28" t="s">
        <v>358</v>
      </c>
      <c r="G12" s="28" t="s">
        <v>365</v>
      </c>
      <c r="H12" s="28"/>
      <c r="I12" s="28"/>
      <c r="J12" s="28"/>
      <c r="K12" s="28">
        <v>24.0905</v>
      </c>
      <c r="L12" s="28" t="s">
        <v>360</v>
      </c>
      <c r="M12" s="28" t="s">
        <v>366</v>
      </c>
      <c r="N12" s="28" t="s">
        <v>14</v>
      </c>
      <c r="O12" s="28" t="s">
        <v>362</v>
      </c>
      <c r="P12" s="28" t="s">
        <v>363</v>
      </c>
      <c r="Q12" s="43">
        <v>43485</v>
      </c>
      <c r="R12" s="28"/>
    </row>
    <row r="13" spans="1:18">
      <c r="A13" s="28" t="s">
        <v>367</v>
      </c>
      <c r="B13" s="28"/>
      <c r="C13" s="28" t="s">
        <v>36</v>
      </c>
      <c r="D13" s="28" t="s">
        <v>22</v>
      </c>
      <c r="E13" s="28">
        <v>489.1</v>
      </c>
      <c r="F13" s="28" t="s">
        <v>358</v>
      </c>
      <c r="G13" s="28" t="s">
        <v>368</v>
      </c>
      <c r="H13" s="28"/>
      <c r="I13" s="28"/>
      <c r="J13" s="28"/>
      <c r="K13" s="28">
        <v>17.1185</v>
      </c>
      <c r="L13" s="28" t="s">
        <v>360</v>
      </c>
      <c r="M13" s="28" t="s">
        <v>369</v>
      </c>
      <c r="N13" s="28" t="s">
        <v>14</v>
      </c>
      <c r="O13" s="28" t="s">
        <v>362</v>
      </c>
      <c r="P13" s="28" t="s">
        <v>363</v>
      </c>
      <c r="Q13" s="43">
        <v>43485</v>
      </c>
      <c r="R13" s="28"/>
    </row>
    <row r="14" spans="1:18">
      <c r="A14" s="28" t="s">
        <v>370</v>
      </c>
      <c r="B14" s="28"/>
      <c r="C14" s="28" t="s">
        <v>36</v>
      </c>
      <c r="D14" s="28" t="s">
        <v>22</v>
      </c>
      <c r="E14" s="28">
        <v>413.5</v>
      </c>
      <c r="F14" s="28" t="s">
        <v>358</v>
      </c>
      <c r="G14" s="28" t="s">
        <v>371</v>
      </c>
      <c r="H14" s="28"/>
      <c r="I14" s="28"/>
      <c r="J14" s="28"/>
      <c r="K14" s="28">
        <v>14.4725</v>
      </c>
      <c r="L14" s="28" t="s">
        <v>360</v>
      </c>
      <c r="M14" s="28" t="s">
        <v>372</v>
      </c>
      <c r="N14" s="28" t="s">
        <v>14</v>
      </c>
      <c r="O14" s="28" t="s">
        <v>362</v>
      </c>
      <c r="P14" s="28" t="s">
        <v>363</v>
      </c>
      <c r="Q14" s="43">
        <v>43485</v>
      </c>
      <c r="R14" s="28"/>
    </row>
    <row r="15" spans="1:18">
      <c r="A15" s="28" t="s">
        <v>373</v>
      </c>
      <c r="B15" s="28"/>
      <c r="C15" s="28" t="s">
        <v>36</v>
      </c>
      <c r="D15" s="28" t="s">
        <v>22</v>
      </c>
      <c r="E15" s="28">
        <v>1788.6</v>
      </c>
      <c r="F15" s="28" t="s">
        <v>358</v>
      </c>
      <c r="G15" s="28" t="s">
        <v>374</v>
      </c>
      <c r="H15" s="28"/>
      <c r="I15" s="28"/>
      <c r="J15" s="28"/>
      <c r="K15" s="28">
        <v>62.601</v>
      </c>
      <c r="L15" s="28" t="s">
        <v>360</v>
      </c>
      <c r="M15" s="28" t="s">
        <v>375</v>
      </c>
      <c r="N15" s="28" t="s">
        <v>14</v>
      </c>
      <c r="O15" s="28" t="s">
        <v>362</v>
      </c>
      <c r="P15" s="28" t="s">
        <v>363</v>
      </c>
      <c r="Q15" s="43">
        <v>43485</v>
      </c>
      <c r="R15" s="28"/>
    </row>
    <row r="16" spans="1:18">
      <c r="A16" s="28" t="s">
        <v>376</v>
      </c>
      <c r="B16" s="28"/>
      <c r="C16" s="28" t="s">
        <v>36</v>
      </c>
      <c r="D16" s="28" t="s">
        <v>22</v>
      </c>
      <c r="E16" s="28">
        <v>1588.6</v>
      </c>
      <c r="F16" s="28" t="s">
        <v>358</v>
      </c>
      <c r="G16" s="28" t="s">
        <v>377</v>
      </c>
      <c r="H16" s="28"/>
      <c r="I16" s="28"/>
      <c r="J16" s="28"/>
      <c r="K16" s="28">
        <v>55.601</v>
      </c>
      <c r="L16" s="28" t="s">
        <v>360</v>
      </c>
      <c r="M16" s="28" t="s">
        <v>378</v>
      </c>
      <c r="N16" s="28" t="s">
        <v>14</v>
      </c>
      <c r="O16" s="28" t="s">
        <v>362</v>
      </c>
      <c r="P16" s="28" t="s">
        <v>363</v>
      </c>
      <c r="Q16" s="43">
        <v>43485</v>
      </c>
      <c r="R16" s="28"/>
    </row>
    <row r="17" spans="1:18">
      <c r="A17" s="28" t="s">
        <v>379</v>
      </c>
      <c r="B17" s="28"/>
      <c r="C17" s="28" t="s">
        <v>36</v>
      </c>
      <c r="D17" s="28" t="s">
        <v>22</v>
      </c>
      <c r="E17" s="28">
        <v>727.8</v>
      </c>
      <c r="F17" s="28" t="s">
        <v>358</v>
      </c>
      <c r="G17" s="28" t="s">
        <v>380</v>
      </c>
      <c r="H17" s="28"/>
      <c r="I17" s="28"/>
      <c r="J17" s="28"/>
      <c r="K17" s="28">
        <v>25.473</v>
      </c>
      <c r="L17" s="28" t="s">
        <v>360</v>
      </c>
      <c r="M17" s="28" t="s">
        <v>381</v>
      </c>
      <c r="N17" s="28" t="s">
        <v>14</v>
      </c>
      <c r="O17" s="28" t="s">
        <v>362</v>
      </c>
      <c r="P17" s="28" t="s">
        <v>363</v>
      </c>
      <c r="Q17" s="43">
        <v>43485</v>
      </c>
      <c r="R17" s="28"/>
    </row>
    <row r="18" spans="1:18">
      <c r="A18" s="28" t="s">
        <v>382</v>
      </c>
      <c r="B18" s="28"/>
      <c r="C18" s="28" t="s">
        <v>36</v>
      </c>
      <c r="D18" s="28" t="s">
        <v>22</v>
      </c>
      <c r="E18" s="28">
        <v>2132.2</v>
      </c>
      <c r="F18" s="28" t="s">
        <v>358</v>
      </c>
      <c r="G18" s="28" t="s">
        <v>383</v>
      </c>
      <c r="H18" s="28"/>
      <c r="I18" s="28"/>
      <c r="J18" s="28"/>
      <c r="K18" s="28">
        <v>74.627</v>
      </c>
      <c r="L18" s="28" t="s">
        <v>360</v>
      </c>
      <c r="M18" s="28" t="s">
        <v>384</v>
      </c>
      <c r="N18" s="28" t="s">
        <v>14</v>
      </c>
      <c r="O18" s="28" t="s">
        <v>362</v>
      </c>
      <c r="P18" s="28" t="s">
        <v>363</v>
      </c>
      <c r="Q18" s="43">
        <v>43485</v>
      </c>
      <c r="R18" s="28"/>
    </row>
    <row r="19" spans="1:19">
      <c r="A19" s="33" t="s">
        <v>385</v>
      </c>
      <c r="B19" s="28" t="s">
        <v>386</v>
      </c>
      <c r="C19" s="28" t="s">
        <v>36</v>
      </c>
      <c r="D19" s="28" t="s">
        <v>22</v>
      </c>
      <c r="E19" s="28">
        <f>E20+E21</f>
        <v>4946</v>
      </c>
      <c r="F19" s="28"/>
      <c r="G19" s="28"/>
      <c r="H19" s="28"/>
      <c r="I19" s="28"/>
      <c r="J19" s="28"/>
      <c r="K19" s="28">
        <f>K20+K21</f>
        <v>2967.6</v>
      </c>
      <c r="L19" s="28"/>
      <c r="M19" s="28"/>
      <c r="N19" s="28"/>
      <c r="O19" s="28"/>
      <c r="P19" s="28"/>
      <c r="Q19" s="43"/>
      <c r="R19" s="28"/>
      <c r="S19" s="25" t="s">
        <v>28</v>
      </c>
    </row>
    <row r="20" s="14" customFormat="1" ht="63" spans="1:19">
      <c r="A20" s="28" t="s">
        <v>387</v>
      </c>
      <c r="B20" s="28" t="s">
        <v>388</v>
      </c>
      <c r="C20" s="28" t="s">
        <v>36</v>
      </c>
      <c r="D20" s="28" t="s">
        <v>22</v>
      </c>
      <c r="E20" s="28">
        <v>260</v>
      </c>
      <c r="F20" s="28" t="s">
        <v>389</v>
      </c>
      <c r="G20" s="28" t="s">
        <v>390</v>
      </c>
      <c r="H20" s="28" t="s">
        <v>391</v>
      </c>
      <c r="I20" s="28">
        <v>10679</v>
      </c>
      <c r="J20" s="28">
        <v>168</v>
      </c>
      <c r="K20" s="28">
        <v>156</v>
      </c>
      <c r="L20" s="28" t="s">
        <v>392</v>
      </c>
      <c r="M20" s="28" t="s">
        <v>393</v>
      </c>
      <c r="N20" s="28" t="s">
        <v>14</v>
      </c>
      <c r="O20" s="28" t="s">
        <v>362</v>
      </c>
      <c r="P20" s="28" t="s">
        <v>363</v>
      </c>
      <c r="Q20" s="43">
        <v>43221</v>
      </c>
      <c r="R20" s="28"/>
      <c r="S20" s="25"/>
    </row>
    <row r="21" s="14" customFormat="1" ht="105" spans="1:19">
      <c r="A21" s="28" t="s">
        <v>394</v>
      </c>
      <c r="B21" s="28" t="s">
        <v>395</v>
      </c>
      <c r="C21" s="28" t="s">
        <v>36</v>
      </c>
      <c r="D21" s="28" t="s">
        <v>22</v>
      </c>
      <c r="E21" s="28">
        <v>4686</v>
      </c>
      <c r="F21" s="28" t="s">
        <v>389</v>
      </c>
      <c r="G21" s="28" t="s">
        <v>396</v>
      </c>
      <c r="H21" s="28" t="s">
        <v>391</v>
      </c>
      <c r="I21" s="28">
        <v>15369</v>
      </c>
      <c r="J21" s="28">
        <v>808</v>
      </c>
      <c r="K21" s="28">
        <v>2811.6</v>
      </c>
      <c r="L21" s="28" t="s">
        <v>392</v>
      </c>
      <c r="M21" s="28" t="s">
        <v>395</v>
      </c>
      <c r="N21" s="28" t="s">
        <v>14</v>
      </c>
      <c r="O21" s="28" t="s">
        <v>362</v>
      </c>
      <c r="P21" s="28" t="s">
        <v>363</v>
      </c>
      <c r="Q21" s="43">
        <v>43221</v>
      </c>
      <c r="R21" s="28"/>
      <c r="S21" s="25"/>
    </row>
    <row r="22" spans="1:19">
      <c r="A22" s="34" t="s">
        <v>397</v>
      </c>
      <c r="B22" s="35"/>
      <c r="C22" s="35"/>
      <c r="D22" s="35"/>
      <c r="E22" s="35">
        <f>E23+E24+E25+E26+E27+E28+E29+E30</f>
        <v>866.4</v>
      </c>
      <c r="F22" s="35"/>
      <c r="G22" s="35"/>
      <c r="H22" s="35"/>
      <c r="I22" s="35"/>
      <c r="J22" s="35"/>
      <c r="K22" s="35">
        <f>K23+K24+K25+K26+K27+K28+K29+K30</f>
        <v>51.984</v>
      </c>
      <c r="L22" s="35"/>
      <c r="M22" s="35"/>
      <c r="N22" s="35"/>
      <c r="O22" s="35"/>
      <c r="P22" s="35"/>
      <c r="Q22" s="43"/>
      <c r="R22" s="28"/>
      <c r="S22" s="47"/>
    </row>
    <row r="23" spans="1:19">
      <c r="A23" s="28" t="s">
        <v>357</v>
      </c>
      <c r="B23" s="28"/>
      <c r="C23" s="28" t="s">
        <v>36</v>
      </c>
      <c r="D23" s="28" t="s">
        <v>22</v>
      </c>
      <c r="E23" s="28">
        <v>59.2</v>
      </c>
      <c r="F23" s="28" t="s">
        <v>398</v>
      </c>
      <c r="G23" s="28" t="s">
        <v>399</v>
      </c>
      <c r="H23" s="28"/>
      <c r="I23" s="28"/>
      <c r="J23" s="28"/>
      <c r="K23" s="28">
        <v>3.552</v>
      </c>
      <c r="L23" s="28" t="s">
        <v>360</v>
      </c>
      <c r="M23" s="28" t="s">
        <v>361</v>
      </c>
      <c r="N23" s="28" t="s">
        <v>14</v>
      </c>
      <c r="O23" s="28" t="s">
        <v>362</v>
      </c>
      <c r="P23" s="28" t="s">
        <v>363</v>
      </c>
      <c r="Q23" s="43">
        <v>43485</v>
      </c>
      <c r="R23" s="28"/>
      <c r="S23" s="47"/>
    </row>
    <row r="24" spans="1:19">
      <c r="A24" s="28" t="s">
        <v>364</v>
      </c>
      <c r="B24" s="28"/>
      <c r="C24" s="28" t="s">
        <v>36</v>
      </c>
      <c r="D24" s="28" t="s">
        <v>22</v>
      </c>
      <c r="E24" s="28">
        <v>76.1</v>
      </c>
      <c r="F24" s="28" t="s">
        <v>398</v>
      </c>
      <c r="G24" s="28" t="s">
        <v>400</v>
      </c>
      <c r="H24" s="28"/>
      <c r="I24" s="28"/>
      <c r="J24" s="28"/>
      <c r="K24" s="28">
        <v>4.566</v>
      </c>
      <c r="L24" s="28" t="s">
        <v>360</v>
      </c>
      <c r="M24" s="28" t="s">
        <v>366</v>
      </c>
      <c r="N24" s="28" t="s">
        <v>14</v>
      </c>
      <c r="O24" s="28" t="s">
        <v>362</v>
      </c>
      <c r="P24" s="28" t="s">
        <v>363</v>
      </c>
      <c r="Q24" s="43">
        <v>43485</v>
      </c>
      <c r="R24" s="28"/>
      <c r="S24" s="47"/>
    </row>
    <row r="25" spans="1:19">
      <c r="A25" s="28" t="s">
        <v>367</v>
      </c>
      <c r="B25" s="28"/>
      <c r="C25" s="28" t="s">
        <v>36</v>
      </c>
      <c r="D25" s="28" t="s">
        <v>22</v>
      </c>
      <c r="E25" s="28">
        <v>58.8</v>
      </c>
      <c r="F25" s="28" t="s">
        <v>398</v>
      </c>
      <c r="G25" s="28" t="s">
        <v>401</v>
      </c>
      <c r="H25" s="28"/>
      <c r="I25" s="28"/>
      <c r="J25" s="28"/>
      <c r="K25" s="28">
        <f t="shared" ref="K25:K30" si="0">E25*0.06</f>
        <v>3.528</v>
      </c>
      <c r="L25" s="28" t="s">
        <v>360</v>
      </c>
      <c r="M25" s="28" t="s">
        <v>369</v>
      </c>
      <c r="N25" s="28" t="s">
        <v>14</v>
      </c>
      <c r="O25" s="28" t="s">
        <v>362</v>
      </c>
      <c r="P25" s="28" t="s">
        <v>363</v>
      </c>
      <c r="Q25" s="43">
        <v>43485</v>
      </c>
      <c r="R25" s="28"/>
      <c r="S25" s="47"/>
    </row>
    <row r="26" spans="1:19">
      <c r="A26" s="28" t="s">
        <v>370</v>
      </c>
      <c r="B26" s="28"/>
      <c r="C26" s="28" t="s">
        <v>36</v>
      </c>
      <c r="D26" s="28" t="s">
        <v>22</v>
      </c>
      <c r="E26" s="28">
        <v>207.7</v>
      </c>
      <c r="F26" s="28" t="s">
        <v>398</v>
      </c>
      <c r="G26" s="28" t="s">
        <v>402</v>
      </c>
      <c r="H26" s="28"/>
      <c r="I26" s="28"/>
      <c r="J26" s="28"/>
      <c r="K26" s="28">
        <f t="shared" si="0"/>
        <v>12.462</v>
      </c>
      <c r="L26" s="28" t="s">
        <v>360</v>
      </c>
      <c r="M26" s="28" t="s">
        <v>372</v>
      </c>
      <c r="N26" s="28" t="s">
        <v>14</v>
      </c>
      <c r="O26" s="28" t="s">
        <v>362</v>
      </c>
      <c r="P26" s="28" t="s">
        <v>363</v>
      </c>
      <c r="Q26" s="43">
        <v>43485</v>
      </c>
      <c r="R26" s="28"/>
      <c r="S26" s="47"/>
    </row>
    <row r="27" spans="1:19">
      <c r="A27" s="28" t="s">
        <v>373</v>
      </c>
      <c r="B27" s="28"/>
      <c r="C27" s="28" t="s">
        <v>36</v>
      </c>
      <c r="D27" s="28" t="s">
        <v>22</v>
      </c>
      <c r="E27" s="28">
        <v>16.5</v>
      </c>
      <c r="F27" s="28" t="s">
        <v>398</v>
      </c>
      <c r="G27" s="28" t="s">
        <v>403</v>
      </c>
      <c r="H27" s="28"/>
      <c r="I27" s="28"/>
      <c r="J27" s="28"/>
      <c r="K27" s="28">
        <f t="shared" si="0"/>
        <v>0.99</v>
      </c>
      <c r="L27" s="28" t="s">
        <v>360</v>
      </c>
      <c r="M27" s="28" t="s">
        <v>375</v>
      </c>
      <c r="N27" s="28" t="s">
        <v>14</v>
      </c>
      <c r="O27" s="28" t="s">
        <v>362</v>
      </c>
      <c r="P27" s="28" t="s">
        <v>363</v>
      </c>
      <c r="Q27" s="43">
        <v>43485</v>
      </c>
      <c r="R27" s="28"/>
      <c r="S27" s="47"/>
    </row>
    <row r="28" spans="1:19">
      <c r="A28" s="28" t="s">
        <v>376</v>
      </c>
      <c r="B28" s="28"/>
      <c r="C28" s="28" t="s">
        <v>36</v>
      </c>
      <c r="D28" s="28" t="s">
        <v>22</v>
      </c>
      <c r="E28" s="28">
        <v>136.4</v>
      </c>
      <c r="F28" s="28" t="s">
        <v>398</v>
      </c>
      <c r="G28" s="28" t="s">
        <v>404</v>
      </c>
      <c r="H28" s="28"/>
      <c r="I28" s="28"/>
      <c r="J28" s="28"/>
      <c r="K28" s="28">
        <f t="shared" si="0"/>
        <v>8.184</v>
      </c>
      <c r="L28" s="28" t="s">
        <v>360</v>
      </c>
      <c r="M28" s="28" t="s">
        <v>378</v>
      </c>
      <c r="N28" s="28" t="s">
        <v>14</v>
      </c>
      <c r="O28" s="28" t="s">
        <v>362</v>
      </c>
      <c r="P28" s="28" t="s">
        <v>363</v>
      </c>
      <c r="Q28" s="43">
        <v>43485</v>
      </c>
      <c r="R28" s="28"/>
      <c r="S28" s="47"/>
    </row>
    <row r="29" spans="1:19">
      <c r="A29" s="28" t="s">
        <v>379</v>
      </c>
      <c r="B29" s="28"/>
      <c r="C29" s="28" t="s">
        <v>36</v>
      </c>
      <c r="D29" s="28" t="s">
        <v>22</v>
      </c>
      <c r="E29" s="28">
        <v>27.2</v>
      </c>
      <c r="F29" s="28" t="s">
        <v>398</v>
      </c>
      <c r="G29" s="28" t="s">
        <v>405</v>
      </c>
      <c r="H29" s="28"/>
      <c r="I29" s="28"/>
      <c r="J29" s="28"/>
      <c r="K29" s="28">
        <f t="shared" si="0"/>
        <v>1.632</v>
      </c>
      <c r="L29" s="28" t="s">
        <v>360</v>
      </c>
      <c r="M29" s="28" t="s">
        <v>381</v>
      </c>
      <c r="N29" s="28" t="s">
        <v>14</v>
      </c>
      <c r="O29" s="28" t="s">
        <v>362</v>
      </c>
      <c r="P29" s="28" t="s">
        <v>363</v>
      </c>
      <c r="Q29" s="43">
        <v>43485</v>
      </c>
      <c r="R29" s="28"/>
      <c r="S29" s="47"/>
    </row>
    <row r="30" spans="1:19">
      <c r="A30" s="28" t="s">
        <v>382</v>
      </c>
      <c r="B30" s="28"/>
      <c r="C30" s="28" t="s">
        <v>36</v>
      </c>
      <c r="D30" s="28" t="s">
        <v>22</v>
      </c>
      <c r="E30" s="28">
        <v>284.5</v>
      </c>
      <c r="F30" s="28" t="s">
        <v>398</v>
      </c>
      <c r="G30" s="28" t="s">
        <v>406</v>
      </c>
      <c r="H30" s="28"/>
      <c r="I30" s="28"/>
      <c r="J30" s="28"/>
      <c r="K30" s="28">
        <f t="shared" si="0"/>
        <v>17.07</v>
      </c>
      <c r="L30" s="28" t="s">
        <v>360</v>
      </c>
      <c r="M30" s="28" t="s">
        <v>384</v>
      </c>
      <c r="N30" s="28" t="s">
        <v>14</v>
      </c>
      <c r="O30" s="28" t="s">
        <v>362</v>
      </c>
      <c r="P30" s="28" t="s">
        <v>363</v>
      </c>
      <c r="Q30" s="43">
        <v>43485</v>
      </c>
      <c r="R30" s="28"/>
      <c r="S30" s="47"/>
    </row>
    <row r="31" spans="1:19">
      <c r="A31" s="36" t="s">
        <v>407</v>
      </c>
      <c r="B31" s="28"/>
      <c r="C31" s="28"/>
      <c r="D31" s="28"/>
      <c r="E31" s="28">
        <v>152.9</v>
      </c>
      <c r="F31" s="28"/>
      <c r="G31" s="28"/>
      <c r="H31" s="28"/>
      <c r="I31" s="28"/>
      <c r="J31" s="28"/>
      <c r="K31" s="28">
        <v>88.682</v>
      </c>
      <c r="L31" s="28"/>
      <c r="M31" s="28"/>
      <c r="N31" s="28"/>
      <c r="O31" s="28"/>
      <c r="P31" s="28"/>
      <c r="Q31" s="48"/>
      <c r="R31" s="28"/>
      <c r="S31" s="47"/>
    </row>
    <row r="32" spans="1:19">
      <c r="A32" s="28" t="s">
        <v>357</v>
      </c>
      <c r="B32" s="28"/>
      <c r="C32" s="28" t="s">
        <v>36</v>
      </c>
      <c r="D32" s="28" t="s">
        <v>22</v>
      </c>
      <c r="E32" s="28">
        <v>5.5</v>
      </c>
      <c r="F32" s="28" t="s">
        <v>408</v>
      </c>
      <c r="G32" s="28" t="s">
        <v>409</v>
      </c>
      <c r="H32" s="28"/>
      <c r="I32" s="28"/>
      <c r="J32" s="28"/>
      <c r="K32" s="28">
        <v>3.19</v>
      </c>
      <c r="L32" s="28" t="s">
        <v>360</v>
      </c>
      <c r="M32" s="28" t="s">
        <v>361</v>
      </c>
      <c r="N32" s="28" t="s">
        <v>14</v>
      </c>
      <c r="O32" s="28" t="s">
        <v>362</v>
      </c>
      <c r="P32" s="28" t="s">
        <v>363</v>
      </c>
      <c r="Q32" s="48">
        <v>43485</v>
      </c>
      <c r="R32" s="28"/>
      <c r="S32" s="47"/>
    </row>
    <row r="33" spans="1:19">
      <c r="A33" s="28" t="s">
        <v>364</v>
      </c>
      <c r="B33" s="28"/>
      <c r="C33" s="28" t="s">
        <v>36</v>
      </c>
      <c r="D33" s="28" t="s">
        <v>22</v>
      </c>
      <c r="E33" s="28">
        <v>8</v>
      </c>
      <c r="F33" s="28" t="s">
        <v>408</v>
      </c>
      <c r="G33" s="28" t="s">
        <v>410</v>
      </c>
      <c r="H33" s="28"/>
      <c r="I33" s="28"/>
      <c r="J33" s="28"/>
      <c r="K33" s="28">
        <v>4.64</v>
      </c>
      <c r="L33" s="28" t="s">
        <v>360</v>
      </c>
      <c r="M33" s="28" t="s">
        <v>366</v>
      </c>
      <c r="N33" s="28" t="s">
        <v>14</v>
      </c>
      <c r="O33" s="28" t="s">
        <v>362</v>
      </c>
      <c r="P33" s="28" t="s">
        <v>363</v>
      </c>
      <c r="Q33" s="48">
        <v>43485</v>
      </c>
      <c r="R33" s="28"/>
      <c r="S33" s="47"/>
    </row>
    <row r="34" spans="1:19">
      <c r="A34" s="28" t="s">
        <v>367</v>
      </c>
      <c r="B34" s="28"/>
      <c r="C34" s="28" t="s">
        <v>36</v>
      </c>
      <c r="D34" s="28" t="s">
        <v>22</v>
      </c>
      <c r="E34" s="28">
        <v>6</v>
      </c>
      <c r="F34" s="28" t="s">
        <v>408</v>
      </c>
      <c r="G34" s="28" t="s">
        <v>411</v>
      </c>
      <c r="H34" s="28"/>
      <c r="I34" s="28"/>
      <c r="J34" s="28"/>
      <c r="K34" s="28">
        <v>3.48</v>
      </c>
      <c r="L34" s="28" t="s">
        <v>360</v>
      </c>
      <c r="M34" s="28" t="s">
        <v>369</v>
      </c>
      <c r="N34" s="28" t="s">
        <v>14</v>
      </c>
      <c r="O34" s="28" t="s">
        <v>362</v>
      </c>
      <c r="P34" s="28" t="s">
        <v>363</v>
      </c>
      <c r="Q34" s="48">
        <v>43485</v>
      </c>
      <c r="R34" s="28"/>
      <c r="S34" s="47"/>
    </row>
    <row r="35" spans="1:19">
      <c r="A35" s="28" t="s">
        <v>370</v>
      </c>
      <c r="B35" s="28"/>
      <c r="C35" s="28" t="s">
        <v>36</v>
      </c>
      <c r="D35" s="28" t="s">
        <v>22</v>
      </c>
      <c r="E35" s="28">
        <v>54.8</v>
      </c>
      <c r="F35" s="28" t="s">
        <v>408</v>
      </c>
      <c r="G35" s="28" t="s">
        <v>412</v>
      </c>
      <c r="H35" s="28"/>
      <c r="I35" s="28"/>
      <c r="J35" s="28"/>
      <c r="K35" s="28">
        <v>31.784</v>
      </c>
      <c r="L35" s="28" t="s">
        <v>360</v>
      </c>
      <c r="M35" s="28" t="s">
        <v>372</v>
      </c>
      <c r="N35" s="28" t="s">
        <v>14</v>
      </c>
      <c r="O35" s="28" t="s">
        <v>362</v>
      </c>
      <c r="P35" s="28" t="s">
        <v>363</v>
      </c>
      <c r="Q35" s="48">
        <v>43485</v>
      </c>
      <c r="R35" s="28"/>
      <c r="S35" s="47"/>
    </row>
    <row r="36" spans="1:19">
      <c r="A36" s="28" t="s">
        <v>373</v>
      </c>
      <c r="B36" s="28"/>
      <c r="C36" s="28" t="s">
        <v>36</v>
      </c>
      <c r="D36" s="28" t="s">
        <v>22</v>
      </c>
      <c r="E36" s="28">
        <v>3</v>
      </c>
      <c r="F36" s="28" t="s">
        <v>408</v>
      </c>
      <c r="G36" s="28" t="s">
        <v>413</v>
      </c>
      <c r="H36" s="28"/>
      <c r="I36" s="28"/>
      <c r="J36" s="28"/>
      <c r="K36" s="28">
        <v>1.74</v>
      </c>
      <c r="L36" s="28" t="s">
        <v>360</v>
      </c>
      <c r="M36" s="28" t="s">
        <v>375</v>
      </c>
      <c r="N36" s="28" t="s">
        <v>14</v>
      </c>
      <c r="O36" s="28" t="s">
        <v>362</v>
      </c>
      <c r="P36" s="28" t="s">
        <v>363</v>
      </c>
      <c r="Q36" s="48">
        <v>43485</v>
      </c>
      <c r="R36" s="28"/>
      <c r="S36" s="47"/>
    </row>
    <row r="37" spans="1:19">
      <c r="A37" s="28" t="s">
        <v>376</v>
      </c>
      <c r="B37" s="28"/>
      <c r="C37" s="28" t="s">
        <v>36</v>
      </c>
      <c r="D37" s="28" t="s">
        <v>22</v>
      </c>
      <c r="E37" s="28">
        <v>3.5</v>
      </c>
      <c r="F37" s="28" t="s">
        <v>408</v>
      </c>
      <c r="G37" s="28" t="s">
        <v>414</v>
      </c>
      <c r="H37" s="28"/>
      <c r="I37" s="28"/>
      <c r="J37" s="28"/>
      <c r="K37" s="28">
        <v>2.03</v>
      </c>
      <c r="L37" s="28" t="s">
        <v>360</v>
      </c>
      <c r="M37" s="28" t="s">
        <v>378</v>
      </c>
      <c r="N37" s="28" t="s">
        <v>14</v>
      </c>
      <c r="O37" s="28" t="s">
        <v>362</v>
      </c>
      <c r="P37" s="28" t="s">
        <v>363</v>
      </c>
      <c r="Q37" s="48">
        <v>43485</v>
      </c>
      <c r="R37" s="28"/>
      <c r="S37" s="47"/>
    </row>
    <row r="38" spans="1:19">
      <c r="A38" s="28" t="s">
        <v>379</v>
      </c>
      <c r="B38" s="28"/>
      <c r="C38" s="28" t="s">
        <v>36</v>
      </c>
      <c r="D38" s="28" t="s">
        <v>22</v>
      </c>
      <c r="E38" s="28">
        <v>9</v>
      </c>
      <c r="F38" s="28" t="s">
        <v>408</v>
      </c>
      <c r="G38" s="28" t="s">
        <v>415</v>
      </c>
      <c r="H38" s="28"/>
      <c r="I38" s="28"/>
      <c r="J38" s="28"/>
      <c r="K38" s="28">
        <v>5.22</v>
      </c>
      <c r="L38" s="28" t="s">
        <v>360</v>
      </c>
      <c r="M38" s="28" t="s">
        <v>381</v>
      </c>
      <c r="N38" s="28" t="s">
        <v>14</v>
      </c>
      <c r="O38" s="28" t="s">
        <v>362</v>
      </c>
      <c r="P38" s="28" t="s">
        <v>363</v>
      </c>
      <c r="Q38" s="48">
        <v>43485</v>
      </c>
      <c r="R38" s="28"/>
      <c r="S38" s="47"/>
    </row>
    <row r="39" spans="1:19">
      <c r="A39" s="28" t="s">
        <v>382</v>
      </c>
      <c r="B39" s="28"/>
      <c r="C39" s="28" t="s">
        <v>36</v>
      </c>
      <c r="D39" s="28" t="s">
        <v>22</v>
      </c>
      <c r="E39" s="28">
        <v>63.1</v>
      </c>
      <c r="F39" s="28" t="s">
        <v>408</v>
      </c>
      <c r="G39" s="28" t="s">
        <v>416</v>
      </c>
      <c r="H39" s="28"/>
      <c r="I39" s="28"/>
      <c r="J39" s="28"/>
      <c r="K39" s="28">
        <v>36.598</v>
      </c>
      <c r="L39" s="28" t="s">
        <v>360</v>
      </c>
      <c r="M39" s="28" t="s">
        <v>384</v>
      </c>
      <c r="N39" s="28" t="s">
        <v>14</v>
      </c>
      <c r="O39" s="28" t="s">
        <v>362</v>
      </c>
      <c r="P39" s="28" t="s">
        <v>363</v>
      </c>
      <c r="Q39" s="48">
        <v>43485</v>
      </c>
      <c r="R39" s="28"/>
      <c r="S39" s="47"/>
    </row>
    <row r="40" spans="1:19">
      <c r="A40" s="37" t="s">
        <v>43</v>
      </c>
      <c r="B40" s="28"/>
      <c r="C40" s="28"/>
      <c r="D40" s="28" t="s">
        <v>22</v>
      </c>
      <c r="E40" s="38">
        <v>6649.3</v>
      </c>
      <c r="F40" s="38"/>
      <c r="G40" s="38"/>
      <c r="H40" s="38"/>
      <c r="I40" s="38"/>
      <c r="J40" s="28"/>
      <c r="K40" s="28">
        <f>K50+K68+K41+K59+K77</f>
        <v>484.3466</v>
      </c>
      <c r="L40" s="38"/>
      <c r="M40" s="38"/>
      <c r="N40" s="38"/>
      <c r="O40" s="38"/>
      <c r="P40" s="38" t="s">
        <v>417</v>
      </c>
      <c r="Q40" s="48">
        <v>43436</v>
      </c>
      <c r="R40" s="28" t="s">
        <v>418</v>
      </c>
      <c r="S40" s="47"/>
    </row>
    <row r="41" spans="1:19">
      <c r="A41" s="37" t="s">
        <v>419</v>
      </c>
      <c r="B41" s="28"/>
      <c r="C41" s="28"/>
      <c r="D41" s="28"/>
      <c r="E41" s="38">
        <v>1504.5</v>
      </c>
      <c r="F41" s="38"/>
      <c r="G41" s="38"/>
      <c r="H41" s="38"/>
      <c r="I41" s="38"/>
      <c r="J41" s="28"/>
      <c r="K41" s="38">
        <f>SUM(K42:K49)</f>
        <v>49.6485</v>
      </c>
      <c r="L41" s="38"/>
      <c r="M41" s="38"/>
      <c r="N41" s="38"/>
      <c r="O41" s="38" t="s">
        <v>362</v>
      </c>
      <c r="P41" s="38" t="s">
        <v>417</v>
      </c>
      <c r="Q41" s="48">
        <v>43454</v>
      </c>
      <c r="R41" s="28" t="s">
        <v>418</v>
      </c>
      <c r="S41" s="47"/>
    </row>
    <row r="42" ht="42" spans="1:19">
      <c r="A42" s="28" t="s">
        <v>420</v>
      </c>
      <c r="B42" s="28" t="s">
        <v>421</v>
      </c>
      <c r="C42" s="28" t="s">
        <v>36</v>
      </c>
      <c r="D42" s="28" t="s">
        <v>22</v>
      </c>
      <c r="E42" s="38">
        <v>31.4</v>
      </c>
      <c r="F42" s="38" t="s">
        <v>422</v>
      </c>
      <c r="G42" s="38" t="s">
        <v>423</v>
      </c>
      <c r="H42" s="38"/>
      <c r="I42" s="38"/>
      <c r="J42" s="28"/>
      <c r="K42" s="38">
        <v>1.0362</v>
      </c>
      <c r="L42" s="38" t="s">
        <v>424</v>
      </c>
      <c r="M42" s="38" t="s">
        <v>421</v>
      </c>
      <c r="N42" s="38" t="s">
        <v>14</v>
      </c>
      <c r="O42" s="38" t="s">
        <v>362</v>
      </c>
      <c r="P42" s="38" t="s">
        <v>417</v>
      </c>
      <c r="Q42" s="48">
        <v>43437</v>
      </c>
      <c r="R42" s="28" t="s">
        <v>418</v>
      </c>
      <c r="S42" s="47"/>
    </row>
    <row r="43" ht="42" spans="1:19">
      <c r="A43" s="28" t="s">
        <v>425</v>
      </c>
      <c r="B43" s="28" t="s">
        <v>426</v>
      </c>
      <c r="C43" s="28" t="s">
        <v>36</v>
      </c>
      <c r="D43" s="28" t="s">
        <v>22</v>
      </c>
      <c r="E43" s="38">
        <v>14</v>
      </c>
      <c r="F43" s="38" t="s">
        <v>422</v>
      </c>
      <c r="G43" s="38" t="s">
        <v>427</v>
      </c>
      <c r="H43" s="38"/>
      <c r="I43" s="38"/>
      <c r="J43" s="28"/>
      <c r="K43" s="38">
        <v>0.462</v>
      </c>
      <c r="L43" s="38" t="s">
        <v>424</v>
      </c>
      <c r="M43" s="38" t="s">
        <v>426</v>
      </c>
      <c r="N43" s="38" t="s">
        <v>14</v>
      </c>
      <c r="O43" s="38" t="s">
        <v>362</v>
      </c>
      <c r="P43" s="38" t="s">
        <v>417</v>
      </c>
      <c r="Q43" s="48">
        <v>43438</v>
      </c>
      <c r="R43" s="28" t="s">
        <v>418</v>
      </c>
      <c r="S43" s="47"/>
    </row>
    <row r="44" ht="42" spans="1:19">
      <c r="A44" s="28" t="s">
        <v>428</v>
      </c>
      <c r="B44" s="28" t="s">
        <v>429</v>
      </c>
      <c r="C44" s="28" t="s">
        <v>36</v>
      </c>
      <c r="D44" s="28" t="s">
        <v>22</v>
      </c>
      <c r="E44" s="38">
        <v>25.3</v>
      </c>
      <c r="F44" s="38" t="s">
        <v>422</v>
      </c>
      <c r="G44" s="38" t="s">
        <v>430</v>
      </c>
      <c r="H44" s="38"/>
      <c r="I44" s="38"/>
      <c r="J44" s="28"/>
      <c r="K44" s="38">
        <v>0.8349</v>
      </c>
      <c r="L44" s="38" t="s">
        <v>424</v>
      </c>
      <c r="M44" s="38" t="s">
        <v>429</v>
      </c>
      <c r="N44" s="38" t="s">
        <v>14</v>
      </c>
      <c r="O44" s="38" t="s">
        <v>362</v>
      </c>
      <c r="P44" s="38" t="s">
        <v>417</v>
      </c>
      <c r="Q44" s="48">
        <v>43439</v>
      </c>
      <c r="R44" s="28" t="s">
        <v>418</v>
      </c>
      <c r="S44" s="47"/>
    </row>
    <row r="45" ht="42" spans="1:19">
      <c r="A45" s="28" t="s">
        <v>431</v>
      </c>
      <c r="B45" s="28" t="s">
        <v>432</v>
      </c>
      <c r="C45" s="28" t="s">
        <v>36</v>
      </c>
      <c r="D45" s="28" t="s">
        <v>22</v>
      </c>
      <c r="E45" s="38">
        <v>143.3</v>
      </c>
      <c r="F45" s="38" t="s">
        <v>422</v>
      </c>
      <c r="G45" s="38" t="s">
        <v>433</v>
      </c>
      <c r="H45" s="38"/>
      <c r="I45" s="38"/>
      <c r="J45" s="28"/>
      <c r="K45" s="38">
        <v>4.7289</v>
      </c>
      <c r="L45" s="38" t="s">
        <v>424</v>
      </c>
      <c r="M45" s="38" t="s">
        <v>432</v>
      </c>
      <c r="N45" s="38" t="s">
        <v>14</v>
      </c>
      <c r="O45" s="38" t="s">
        <v>362</v>
      </c>
      <c r="P45" s="38" t="s">
        <v>417</v>
      </c>
      <c r="Q45" s="48">
        <v>43440</v>
      </c>
      <c r="R45" s="28" t="s">
        <v>418</v>
      </c>
      <c r="S45" s="47"/>
    </row>
    <row r="46" ht="42" spans="1:19">
      <c r="A46" s="28" t="s">
        <v>373</v>
      </c>
      <c r="B46" s="28" t="s">
        <v>434</v>
      </c>
      <c r="C46" s="28" t="s">
        <v>36</v>
      </c>
      <c r="D46" s="28" t="s">
        <v>22</v>
      </c>
      <c r="E46" s="38">
        <v>262.9</v>
      </c>
      <c r="F46" s="38" t="s">
        <v>422</v>
      </c>
      <c r="G46" s="38" t="s">
        <v>435</v>
      </c>
      <c r="H46" s="38"/>
      <c r="I46" s="38"/>
      <c r="J46" s="28"/>
      <c r="K46" s="38">
        <v>8.6757</v>
      </c>
      <c r="L46" s="38" t="s">
        <v>424</v>
      </c>
      <c r="M46" s="38" t="s">
        <v>434</v>
      </c>
      <c r="N46" s="38" t="s">
        <v>14</v>
      </c>
      <c r="O46" s="38" t="s">
        <v>362</v>
      </c>
      <c r="P46" s="38" t="s">
        <v>417</v>
      </c>
      <c r="Q46" s="48">
        <v>43441</v>
      </c>
      <c r="R46" s="28" t="s">
        <v>418</v>
      </c>
      <c r="S46" s="47"/>
    </row>
    <row r="47" ht="42" spans="1:19">
      <c r="A47" s="28" t="s">
        <v>436</v>
      </c>
      <c r="B47" s="28" t="s">
        <v>437</v>
      </c>
      <c r="C47" s="28" t="s">
        <v>36</v>
      </c>
      <c r="D47" s="28" t="s">
        <v>22</v>
      </c>
      <c r="E47" s="39">
        <v>334.8</v>
      </c>
      <c r="F47" s="38" t="s">
        <v>422</v>
      </c>
      <c r="G47" s="38" t="s">
        <v>438</v>
      </c>
      <c r="H47" s="38"/>
      <c r="I47" s="38"/>
      <c r="J47" s="28"/>
      <c r="K47" s="38">
        <v>11.0484</v>
      </c>
      <c r="L47" s="38" t="s">
        <v>424</v>
      </c>
      <c r="M47" s="38" t="s">
        <v>437</v>
      </c>
      <c r="N47" s="38" t="s">
        <v>14</v>
      </c>
      <c r="O47" s="38" t="s">
        <v>362</v>
      </c>
      <c r="P47" s="38" t="s">
        <v>417</v>
      </c>
      <c r="Q47" s="48">
        <v>43442</v>
      </c>
      <c r="R47" s="28" t="s">
        <v>418</v>
      </c>
      <c r="S47" s="47"/>
    </row>
    <row r="48" ht="42" spans="1:19">
      <c r="A48" s="28" t="s">
        <v>439</v>
      </c>
      <c r="B48" s="28" t="s">
        <v>440</v>
      </c>
      <c r="C48" s="28" t="s">
        <v>36</v>
      </c>
      <c r="D48" s="28" t="s">
        <v>22</v>
      </c>
      <c r="E48" s="38">
        <v>262.9</v>
      </c>
      <c r="F48" s="38" t="s">
        <v>422</v>
      </c>
      <c r="G48" s="38" t="s">
        <v>435</v>
      </c>
      <c r="H48" s="38"/>
      <c r="I48" s="38"/>
      <c r="J48" s="28"/>
      <c r="K48" s="38">
        <v>8.6757</v>
      </c>
      <c r="L48" s="38" t="s">
        <v>424</v>
      </c>
      <c r="M48" s="38" t="s">
        <v>440</v>
      </c>
      <c r="N48" s="38" t="s">
        <v>14</v>
      </c>
      <c r="O48" s="38" t="s">
        <v>362</v>
      </c>
      <c r="P48" s="38" t="s">
        <v>417</v>
      </c>
      <c r="Q48" s="48">
        <v>43443</v>
      </c>
      <c r="R48" s="28" t="s">
        <v>418</v>
      </c>
      <c r="S48" s="47"/>
    </row>
    <row r="49" ht="42" spans="1:19">
      <c r="A49" s="28" t="s">
        <v>441</v>
      </c>
      <c r="B49" s="28" t="s">
        <v>442</v>
      </c>
      <c r="C49" s="28" t="s">
        <v>36</v>
      </c>
      <c r="D49" s="28" t="s">
        <v>22</v>
      </c>
      <c r="E49" s="38">
        <v>429.9</v>
      </c>
      <c r="F49" s="38" t="s">
        <v>422</v>
      </c>
      <c r="G49" s="38" t="s">
        <v>443</v>
      </c>
      <c r="H49" s="38"/>
      <c r="I49" s="38"/>
      <c r="J49" s="28"/>
      <c r="K49" s="38">
        <v>14.1867</v>
      </c>
      <c r="L49" s="38" t="s">
        <v>424</v>
      </c>
      <c r="M49" s="38" t="s">
        <v>442</v>
      </c>
      <c r="N49" s="38" t="s">
        <v>14</v>
      </c>
      <c r="O49" s="38" t="s">
        <v>362</v>
      </c>
      <c r="P49" s="38" t="s">
        <v>417</v>
      </c>
      <c r="Q49" s="48">
        <v>43444</v>
      </c>
      <c r="R49" s="28" t="s">
        <v>418</v>
      </c>
      <c r="S49" s="47"/>
    </row>
    <row r="50" spans="1:19">
      <c r="A50" s="37" t="s">
        <v>444</v>
      </c>
      <c r="B50" s="28"/>
      <c r="C50" s="28"/>
      <c r="D50" s="28"/>
      <c r="E50" s="38">
        <v>3329.1</v>
      </c>
      <c r="F50" s="38"/>
      <c r="G50" s="38"/>
      <c r="H50" s="38"/>
      <c r="I50" s="38"/>
      <c r="J50" s="28"/>
      <c r="K50" s="38">
        <f>SUM(K51:K58)</f>
        <v>69.9111</v>
      </c>
      <c r="L50" s="38"/>
      <c r="M50" s="38"/>
      <c r="N50" s="38"/>
      <c r="O50" s="38"/>
      <c r="P50" s="38" t="s">
        <v>417</v>
      </c>
      <c r="Q50" s="48">
        <v>43437</v>
      </c>
      <c r="R50" s="28" t="s">
        <v>418</v>
      </c>
      <c r="S50" s="47"/>
    </row>
    <row r="51" ht="42" spans="1:19">
      <c r="A51" s="28" t="s">
        <v>420</v>
      </c>
      <c r="B51" s="28" t="s">
        <v>421</v>
      </c>
      <c r="C51" s="28" t="s">
        <v>36</v>
      </c>
      <c r="D51" s="28" t="s">
        <v>22</v>
      </c>
      <c r="E51" s="38">
        <v>8</v>
      </c>
      <c r="F51" s="38" t="s">
        <v>445</v>
      </c>
      <c r="G51" s="38" t="s">
        <v>446</v>
      </c>
      <c r="H51" s="38"/>
      <c r="I51" s="38"/>
      <c r="J51" s="28"/>
      <c r="K51" s="38">
        <v>0.168</v>
      </c>
      <c r="L51" s="38" t="s">
        <v>424</v>
      </c>
      <c r="M51" s="38" t="s">
        <v>421</v>
      </c>
      <c r="N51" s="38" t="s">
        <v>14</v>
      </c>
      <c r="O51" s="38" t="s">
        <v>362</v>
      </c>
      <c r="P51" s="38" t="s">
        <v>417</v>
      </c>
      <c r="Q51" s="48">
        <v>43437</v>
      </c>
      <c r="R51" s="28" t="s">
        <v>418</v>
      </c>
      <c r="S51" s="47"/>
    </row>
    <row r="52" ht="42" spans="1:19">
      <c r="A52" s="28" t="s">
        <v>425</v>
      </c>
      <c r="B52" s="28" t="s">
        <v>426</v>
      </c>
      <c r="C52" s="28" t="s">
        <v>36</v>
      </c>
      <c r="D52" s="28" t="s">
        <v>22</v>
      </c>
      <c r="E52" s="38">
        <v>27</v>
      </c>
      <c r="F52" s="38" t="s">
        <v>445</v>
      </c>
      <c r="G52" s="38" t="s">
        <v>447</v>
      </c>
      <c r="H52" s="38"/>
      <c r="I52" s="38"/>
      <c r="J52" s="28"/>
      <c r="K52" s="38">
        <v>0.567</v>
      </c>
      <c r="L52" s="38" t="s">
        <v>424</v>
      </c>
      <c r="M52" s="38" t="s">
        <v>426</v>
      </c>
      <c r="N52" s="38" t="s">
        <v>14</v>
      </c>
      <c r="O52" s="38" t="s">
        <v>362</v>
      </c>
      <c r="P52" s="38" t="s">
        <v>417</v>
      </c>
      <c r="Q52" s="48">
        <v>43438</v>
      </c>
      <c r="R52" s="28" t="s">
        <v>418</v>
      </c>
      <c r="S52" s="47"/>
    </row>
    <row r="53" ht="42" spans="1:19">
      <c r="A53" s="28" t="s">
        <v>428</v>
      </c>
      <c r="B53" s="28" t="s">
        <v>429</v>
      </c>
      <c r="C53" s="28" t="s">
        <v>36</v>
      </c>
      <c r="D53" s="28" t="s">
        <v>22</v>
      </c>
      <c r="E53" s="38">
        <v>24.1</v>
      </c>
      <c r="F53" s="38" t="s">
        <v>445</v>
      </c>
      <c r="G53" s="38" t="s">
        <v>448</v>
      </c>
      <c r="H53" s="38"/>
      <c r="I53" s="38"/>
      <c r="J53" s="28"/>
      <c r="K53" s="38">
        <v>0.5061</v>
      </c>
      <c r="L53" s="38" t="s">
        <v>424</v>
      </c>
      <c r="M53" s="38" t="s">
        <v>429</v>
      </c>
      <c r="N53" s="38" t="s">
        <v>14</v>
      </c>
      <c r="O53" s="38" t="s">
        <v>362</v>
      </c>
      <c r="P53" s="38" t="s">
        <v>417</v>
      </c>
      <c r="Q53" s="48">
        <v>43439</v>
      </c>
      <c r="R53" s="28" t="s">
        <v>418</v>
      </c>
      <c r="S53" s="47"/>
    </row>
    <row r="54" ht="42" spans="1:19">
      <c r="A54" s="28" t="s">
        <v>431</v>
      </c>
      <c r="B54" s="28" t="s">
        <v>432</v>
      </c>
      <c r="C54" s="28" t="s">
        <v>36</v>
      </c>
      <c r="D54" s="28" t="s">
        <v>22</v>
      </c>
      <c r="E54" s="38">
        <v>323.9</v>
      </c>
      <c r="F54" s="38" t="s">
        <v>445</v>
      </c>
      <c r="G54" s="38" t="s">
        <v>449</v>
      </c>
      <c r="H54" s="38"/>
      <c r="I54" s="38"/>
      <c r="J54" s="28"/>
      <c r="K54" s="38">
        <v>6.8019</v>
      </c>
      <c r="L54" s="38" t="s">
        <v>424</v>
      </c>
      <c r="M54" s="38" t="s">
        <v>432</v>
      </c>
      <c r="N54" s="38" t="s">
        <v>14</v>
      </c>
      <c r="O54" s="38" t="s">
        <v>362</v>
      </c>
      <c r="P54" s="38" t="s">
        <v>417</v>
      </c>
      <c r="Q54" s="48">
        <v>43440</v>
      </c>
      <c r="R54" s="28" t="s">
        <v>418</v>
      </c>
      <c r="S54" s="47"/>
    </row>
    <row r="55" ht="42" spans="1:19">
      <c r="A55" s="28" t="s">
        <v>373</v>
      </c>
      <c r="B55" s="28" t="s">
        <v>434</v>
      </c>
      <c r="C55" s="28" t="s">
        <v>36</v>
      </c>
      <c r="D55" s="28" t="s">
        <v>22</v>
      </c>
      <c r="E55" s="38">
        <v>137.4</v>
      </c>
      <c r="F55" s="38" t="s">
        <v>445</v>
      </c>
      <c r="G55" s="38" t="s">
        <v>450</v>
      </c>
      <c r="H55" s="38"/>
      <c r="I55" s="38"/>
      <c r="J55" s="28"/>
      <c r="K55" s="38">
        <v>2.8854</v>
      </c>
      <c r="L55" s="38" t="s">
        <v>424</v>
      </c>
      <c r="M55" s="38" t="s">
        <v>434</v>
      </c>
      <c r="N55" s="38" t="s">
        <v>14</v>
      </c>
      <c r="O55" s="38" t="s">
        <v>362</v>
      </c>
      <c r="P55" s="38" t="s">
        <v>417</v>
      </c>
      <c r="Q55" s="48">
        <v>43441</v>
      </c>
      <c r="R55" s="28" t="s">
        <v>418</v>
      </c>
      <c r="S55" s="47"/>
    </row>
    <row r="56" ht="42" spans="1:19">
      <c r="A56" s="28" t="s">
        <v>436</v>
      </c>
      <c r="B56" s="28" t="s">
        <v>437</v>
      </c>
      <c r="C56" s="28" t="s">
        <v>36</v>
      </c>
      <c r="D56" s="28" t="s">
        <v>22</v>
      </c>
      <c r="E56" s="38">
        <v>209.9</v>
      </c>
      <c r="F56" s="38" t="s">
        <v>445</v>
      </c>
      <c r="G56" s="38" t="s">
        <v>451</v>
      </c>
      <c r="H56" s="38"/>
      <c r="I56" s="38"/>
      <c r="J56" s="28"/>
      <c r="K56" s="41">
        <v>4.4079</v>
      </c>
      <c r="L56" s="38" t="s">
        <v>424</v>
      </c>
      <c r="M56" s="38" t="s">
        <v>437</v>
      </c>
      <c r="N56" s="38" t="s">
        <v>14</v>
      </c>
      <c r="O56" s="38" t="s">
        <v>362</v>
      </c>
      <c r="P56" s="38" t="s">
        <v>417</v>
      </c>
      <c r="Q56" s="48">
        <v>43442</v>
      </c>
      <c r="R56" s="28" t="s">
        <v>418</v>
      </c>
      <c r="S56" s="47"/>
    </row>
    <row r="57" ht="42" spans="1:19">
      <c r="A57" s="28" t="s">
        <v>439</v>
      </c>
      <c r="B57" s="28" t="s">
        <v>440</v>
      </c>
      <c r="C57" s="28" t="s">
        <v>36</v>
      </c>
      <c r="D57" s="28" t="s">
        <v>22</v>
      </c>
      <c r="E57" s="38">
        <v>1562.4</v>
      </c>
      <c r="F57" s="38" t="s">
        <v>445</v>
      </c>
      <c r="G57" s="38" t="s">
        <v>452</v>
      </c>
      <c r="H57" s="38"/>
      <c r="I57" s="38"/>
      <c r="J57" s="28"/>
      <c r="K57" s="38">
        <v>32.8104</v>
      </c>
      <c r="L57" s="38" t="s">
        <v>424</v>
      </c>
      <c r="M57" s="38" t="s">
        <v>440</v>
      </c>
      <c r="N57" s="38" t="s">
        <v>14</v>
      </c>
      <c r="O57" s="38" t="s">
        <v>362</v>
      </c>
      <c r="P57" s="38" t="s">
        <v>417</v>
      </c>
      <c r="Q57" s="48">
        <v>43443</v>
      </c>
      <c r="R57" s="28" t="s">
        <v>418</v>
      </c>
      <c r="S57" s="47"/>
    </row>
    <row r="58" ht="42" spans="1:19">
      <c r="A58" s="28" t="s">
        <v>441</v>
      </c>
      <c r="B58" s="28" t="s">
        <v>442</v>
      </c>
      <c r="C58" s="28" t="s">
        <v>36</v>
      </c>
      <c r="D58" s="28" t="s">
        <v>22</v>
      </c>
      <c r="E58" s="38">
        <v>1036.4</v>
      </c>
      <c r="F58" s="38" t="s">
        <v>445</v>
      </c>
      <c r="G58" s="38" t="s">
        <v>453</v>
      </c>
      <c r="H58" s="38"/>
      <c r="I58" s="38"/>
      <c r="J58" s="28"/>
      <c r="K58" s="38">
        <v>21.7644</v>
      </c>
      <c r="L58" s="38" t="s">
        <v>424</v>
      </c>
      <c r="M58" s="38" t="s">
        <v>442</v>
      </c>
      <c r="N58" s="38" t="s">
        <v>14</v>
      </c>
      <c r="O58" s="38" t="s">
        <v>362</v>
      </c>
      <c r="P58" s="38" t="s">
        <v>417</v>
      </c>
      <c r="Q58" s="48">
        <v>43444</v>
      </c>
      <c r="R58" s="28" t="s">
        <v>418</v>
      </c>
      <c r="S58" s="47"/>
    </row>
    <row r="59" spans="1:19">
      <c r="A59" s="37" t="s">
        <v>454</v>
      </c>
      <c r="B59" s="28"/>
      <c r="C59" s="28"/>
      <c r="D59" s="28"/>
      <c r="E59" s="28">
        <v>1092.7</v>
      </c>
      <c r="F59" s="38"/>
      <c r="G59" s="38"/>
      <c r="H59" s="38"/>
      <c r="I59" s="38"/>
      <c r="J59" s="28"/>
      <c r="K59" s="28">
        <f>SUM(K60:K67)</f>
        <v>288.4728</v>
      </c>
      <c r="L59" s="38"/>
      <c r="M59" s="38"/>
      <c r="N59" s="38"/>
      <c r="O59" s="38" t="s">
        <v>362</v>
      </c>
      <c r="P59" s="38" t="s">
        <v>417</v>
      </c>
      <c r="Q59" s="48">
        <v>43445</v>
      </c>
      <c r="R59" s="28" t="s">
        <v>418</v>
      </c>
      <c r="S59" s="47"/>
    </row>
    <row r="60" ht="42" spans="1:19">
      <c r="A60" s="28" t="s">
        <v>420</v>
      </c>
      <c r="B60" s="28" t="s">
        <v>421</v>
      </c>
      <c r="C60" s="28" t="s">
        <v>36</v>
      </c>
      <c r="D60" s="28" t="s">
        <v>22</v>
      </c>
      <c r="E60" s="38">
        <v>35.4</v>
      </c>
      <c r="F60" s="38" t="s">
        <v>455</v>
      </c>
      <c r="G60" s="38" t="s">
        <v>456</v>
      </c>
      <c r="H60" s="38"/>
      <c r="I60" s="38"/>
      <c r="J60" s="28"/>
      <c r="K60" s="38">
        <v>9.3456</v>
      </c>
      <c r="L60" s="38" t="s">
        <v>424</v>
      </c>
      <c r="M60" s="38" t="s">
        <v>421</v>
      </c>
      <c r="N60" s="38" t="s">
        <v>14</v>
      </c>
      <c r="O60" s="38" t="s">
        <v>362</v>
      </c>
      <c r="P60" s="38" t="s">
        <v>417</v>
      </c>
      <c r="Q60" s="48">
        <v>43446</v>
      </c>
      <c r="R60" s="28" t="s">
        <v>418</v>
      </c>
      <c r="S60" s="47"/>
    </row>
    <row r="61" ht="42" spans="1:19">
      <c r="A61" s="28" t="s">
        <v>425</v>
      </c>
      <c r="B61" s="28" t="s">
        <v>426</v>
      </c>
      <c r="C61" s="28" t="s">
        <v>36</v>
      </c>
      <c r="D61" s="28" t="s">
        <v>22</v>
      </c>
      <c r="E61" s="38">
        <v>1.2</v>
      </c>
      <c r="F61" s="38" t="s">
        <v>455</v>
      </c>
      <c r="G61" s="38" t="s">
        <v>457</v>
      </c>
      <c r="H61" s="38"/>
      <c r="I61" s="38"/>
      <c r="J61" s="28"/>
      <c r="K61" s="38">
        <v>0.3168</v>
      </c>
      <c r="L61" s="38" t="s">
        <v>424</v>
      </c>
      <c r="M61" s="38" t="s">
        <v>426</v>
      </c>
      <c r="N61" s="38" t="s">
        <v>14</v>
      </c>
      <c r="O61" s="38" t="s">
        <v>362</v>
      </c>
      <c r="P61" s="38" t="s">
        <v>417</v>
      </c>
      <c r="Q61" s="48">
        <v>43447</v>
      </c>
      <c r="R61" s="28" t="s">
        <v>418</v>
      </c>
      <c r="S61" s="47"/>
    </row>
    <row r="62" ht="42" spans="1:19">
      <c r="A62" s="28" t="s">
        <v>428</v>
      </c>
      <c r="B62" s="28" t="s">
        <v>429</v>
      </c>
      <c r="C62" s="28" t="s">
        <v>36</v>
      </c>
      <c r="D62" s="28" t="s">
        <v>22</v>
      </c>
      <c r="E62" s="38">
        <v>18.9</v>
      </c>
      <c r="F62" s="38" t="s">
        <v>455</v>
      </c>
      <c r="G62" s="38" t="s">
        <v>458</v>
      </c>
      <c r="H62" s="38"/>
      <c r="I62" s="38"/>
      <c r="J62" s="28"/>
      <c r="K62" s="38">
        <v>4.9896</v>
      </c>
      <c r="L62" s="38" t="s">
        <v>424</v>
      </c>
      <c r="M62" s="38" t="s">
        <v>429</v>
      </c>
      <c r="N62" s="38" t="s">
        <v>14</v>
      </c>
      <c r="O62" s="38" t="s">
        <v>362</v>
      </c>
      <c r="P62" s="38" t="s">
        <v>417</v>
      </c>
      <c r="Q62" s="48">
        <v>43448</v>
      </c>
      <c r="R62" s="28" t="s">
        <v>418</v>
      </c>
      <c r="S62" s="47"/>
    </row>
    <row r="63" ht="42" spans="1:19">
      <c r="A63" s="28" t="s">
        <v>431</v>
      </c>
      <c r="B63" s="28" t="s">
        <v>432</v>
      </c>
      <c r="C63" s="28" t="s">
        <v>36</v>
      </c>
      <c r="D63" s="28" t="s">
        <v>22</v>
      </c>
      <c r="E63" s="38">
        <v>28.5</v>
      </c>
      <c r="F63" s="38" t="s">
        <v>455</v>
      </c>
      <c r="G63" s="38" t="s">
        <v>459</v>
      </c>
      <c r="H63" s="38"/>
      <c r="I63" s="38"/>
      <c r="J63" s="28"/>
      <c r="K63" s="38">
        <v>7.524</v>
      </c>
      <c r="L63" s="38" t="s">
        <v>424</v>
      </c>
      <c r="M63" s="38" t="s">
        <v>432</v>
      </c>
      <c r="N63" s="38" t="s">
        <v>14</v>
      </c>
      <c r="O63" s="38" t="s">
        <v>362</v>
      </c>
      <c r="P63" s="38" t="s">
        <v>417</v>
      </c>
      <c r="Q63" s="48">
        <v>43449</v>
      </c>
      <c r="R63" s="28" t="s">
        <v>418</v>
      </c>
      <c r="S63" s="47"/>
    </row>
    <row r="64" ht="42" spans="1:19">
      <c r="A64" s="28" t="s">
        <v>373</v>
      </c>
      <c r="B64" s="28" t="s">
        <v>434</v>
      </c>
      <c r="C64" s="28" t="s">
        <v>36</v>
      </c>
      <c r="D64" s="28" t="s">
        <v>22</v>
      </c>
      <c r="E64" s="38">
        <v>121.4</v>
      </c>
      <c r="F64" s="38" t="s">
        <v>455</v>
      </c>
      <c r="G64" s="38" t="s">
        <v>460</v>
      </c>
      <c r="H64" s="38"/>
      <c r="I64" s="38"/>
      <c r="J64" s="28"/>
      <c r="K64" s="38">
        <v>32.0496</v>
      </c>
      <c r="L64" s="38" t="s">
        <v>424</v>
      </c>
      <c r="M64" s="38" t="s">
        <v>434</v>
      </c>
      <c r="N64" s="38" t="s">
        <v>14</v>
      </c>
      <c r="O64" s="38" t="s">
        <v>362</v>
      </c>
      <c r="P64" s="38" t="s">
        <v>417</v>
      </c>
      <c r="Q64" s="48">
        <v>43450</v>
      </c>
      <c r="R64" s="28" t="s">
        <v>418</v>
      </c>
      <c r="S64" s="47"/>
    </row>
    <row r="65" ht="42" spans="1:19">
      <c r="A65" s="28" t="s">
        <v>436</v>
      </c>
      <c r="B65" s="28" t="s">
        <v>437</v>
      </c>
      <c r="C65" s="28" t="s">
        <v>36</v>
      </c>
      <c r="D65" s="28" t="s">
        <v>22</v>
      </c>
      <c r="E65" s="49">
        <v>676.1</v>
      </c>
      <c r="F65" s="38" t="s">
        <v>455</v>
      </c>
      <c r="G65" s="38" t="s">
        <v>461</v>
      </c>
      <c r="H65" s="38"/>
      <c r="I65" s="38"/>
      <c r="J65" s="28"/>
      <c r="K65" s="38">
        <v>178.4904</v>
      </c>
      <c r="L65" s="38" t="s">
        <v>424</v>
      </c>
      <c r="M65" s="38" t="s">
        <v>437</v>
      </c>
      <c r="N65" s="38" t="s">
        <v>14</v>
      </c>
      <c r="O65" s="38" t="s">
        <v>362</v>
      </c>
      <c r="P65" s="38" t="s">
        <v>417</v>
      </c>
      <c r="Q65" s="48">
        <v>43451</v>
      </c>
      <c r="R65" s="28" t="s">
        <v>418</v>
      </c>
      <c r="S65" s="47"/>
    </row>
    <row r="66" ht="42" spans="1:19">
      <c r="A66" s="28" t="s">
        <v>439</v>
      </c>
      <c r="B66" s="28" t="s">
        <v>440</v>
      </c>
      <c r="C66" s="28" t="s">
        <v>36</v>
      </c>
      <c r="D66" s="28" t="s">
        <v>22</v>
      </c>
      <c r="E66" s="28">
        <v>198.1</v>
      </c>
      <c r="F66" s="38" t="s">
        <v>455</v>
      </c>
      <c r="G66" s="38" t="s">
        <v>462</v>
      </c>
      <c r="H66" s="28"/>
      <c r="I66" s="28"/>
      <c r="J66" s="28"/>
      <c r="K66" s="38">
        <v>52.2984</v>
      </c>
      <c r="L66" s="38" t="s">
        <v>424</v>
      </c>
      <c r="M66" s="38" t="s">
        <v>440</v>
      </c>
      <c r="N66" s="38" t="s">
        <v>14</v>
      </c>
      <c r="O66" s="38" t="s">
        <v>362</v>
      </c>
      <c r="P66" s="38" t="s">
        <v>417</v>
      </c>
      <c r="Q66" s="48">
        <v>43452</v>
      </c>
      <c r="R66" s="28" t="s">
        <v>418</v>
      </c>
      <c r="S66" s="47"/>
    </row>
    <row r="67" ht="42" spans="1:19">
      <c r="A67" s="28" t="s">
        <v>441</v>
      </c>
      <c r="B67" s="28" t="s">
        <v>442</v>
      </c>
      <c r="C67" s="28" t="s">
        <v>36</v>
      </c>
      <c r="D67" s="28" t="s">
        <v>22</v>
      </c>
      <c r="E67" s="28">
        <v>13.1</v>
      </c>
      <c r="F67" s="38" t="s">
        <v>455</v>
      </c>
      <c r="G67" s="38" t="s">
        <v>463</v>
      </c>
      <c r="H67" s="28"/>
      <c r="I67" s="28"/>
      <c r="J67" s="28"/>
      <c r="K67" s="38">
        <v>3.4584</v>
      </c>
      <c r="L67" s="38" t="s">
        <v>424</v>
      </c>
      <c r="M67" s="38" t="s">
        <v>442</v>
      </c>
      <c r="N67" s="38" t="s">
        <v>14</v>
      </c>
      <c r="O67" s="38" t="s">
        <v>362</v>
      </c>
      <c r="P67" s="38" t="s">
        <v>417</v>
      </c>
      <c r="Q67" s="48">
        <v>43453</v>
      </c>
      <c r="R67" s="28" t="s">
        <v>418</v>
      </c>
      <c r="S67" s="47"/>
    </row>
    <row r="68" spans="1:19">
      <c r="A68" s="37" t="s">
        <v>464</v>
      </c>
      <c r="B68" s="28"/>
      <c r="C68" s="28"/>
      <c r="D68" s="28"/>
      <c r="E68" s="38">
        <v>723</v>
      </c>
      <c r="F68" s="38"/>
      <c r="G68" s="38"/>
      <c r="H68" s="38"/>
      <c r="I68" s="38"/>
      <c r="J68" s="28"/>
      <c r="K68" s="38">
        <f>SUM(K69:K76)</f>
        <v>35.7885</v>
      </c>
      <c r="L68" s="38"/>
      <c r="M68" s="38"/>
      <c r="N68" s="38"/>
      <c r="O68" s="38" t="s">
        <v>362</v>
      </c>
      <c r="P68" s="38" t="s">
        <v>417</v>
      </c>
      <c r="Q68" s="48">
        <v>43445</v>
      </c>
      <c r="R68" s="28" t="s">
        <v>418</v>
      </c>
      <c r="S68" s="47"/>
    </row>
    <row r="69" ht="42" spans="1:19">
      <c r="A69" s="28" t="s">
        <v>420</v>
      </c>
      <c r="B69" s="28" t="s">
        <v>421</v>
      </c>
      <c r="C69" s="28" t="s">
        <v>36</v>
      </c>
      <c r="D69" s="28" t="s">
        <v>22</v>
      </c>
      <c r="E69" s="38">
        <v>17.6</v>
      </c>
      <c r="F69" s="38" t="s">
        <v>465</v>
      </c>
      <c r="G69" s="38" t="s">
        <v>466</v>
      </c>
      <c r="H69" s="38"/>
      <c r="I69" s="38"/>
      <c r="J69" s="28"/>
      <c r="K69" s="38">
        <v>0.8712</v>
      </c>
      <c r="L69" s="38" t="s">
        <v>424</v>
      </c>
      <c r="M69" s="38" t="s">
        <v>421</v>
      </c>
      <c r="N69" s="38" t="s">
        <v>14</v>
      </c>
      <c r="O69" s="38" t="s">
        <v>362</v>
      </c>
      <c r="P69" s="38" t="s">
        <v>417</v>
      </c>
      <c r="Q69" s="48">
        <v>43446</v>
      </c>
      <c r="R69" s="28" t="s">
        <v>418</v>
      </c>
      <c r="S69" s="47"/>
    </row>
    <row r="70" ht="42" spans="1:19">
      <c r="A70" s="28" t="s">
        <v>425</v>
      </c>
      <c r="B70" s="28" t="s">
        <v>426</v>
      </c>
      <c r="C70" s="28" t="s">
        <v>36</v>
      </c>
      <c r="D70" s="28" t="s">
        <v>22</v>
      </c>
      <c r="E70" s="38">
        <v>6</v>
      </c>
      <c r="F70" s="38" t="s">
        <v>465</v>
      </c>
      <c r="G70" s="38" t="s">
        <v>467</v>
      </c>
      <c r="H70" s="38"/>
      <c r="I70" s="38"/>
      <c r="J70" s="28"/>
      <c r="K70" s="38">
        <v>0.297</v>
      </c>
      <c r="L70" s="38" t="s">
        <v>424</v>
      </c>
      <c r="M70" s="38" t="s">
        <v>426</v>
      </c>
      <c r="N70" s="38" t="s">
        <v>14</v>
      </c>
      <c r="O70" s="38" t="s">
        <v>362</v>
      </c>
      <c r="P70" s="38" t="s">
        <v>417</v>
      </c>
      <c r="Q70" s="48">
        <v>43447</v>
      </c>
      <c r="R70" s="28" t="s">
        <v>418</v>
      </c>
      <c r="S70" s="47"/>
    </row>
    <row r="71" ht="42" spans="1:19">
      <c r="A71" s="28" t="s">
        <v>428</v>
      </c>
      <c r="B71" s="28" t="s">
        <v>429</v>
      </c>
      <c r="C71" s="28" t="s">
        <v>36</v>
      </c>
      <c r="D71" s="28" t="s">
        <v>22</v>
      </c>
      <c r="E71" s="38">
        <v>7.7</v>
      </c>
      <c r="F71" s="38" t="s">
        <v>465</v>
      </c>
      <c r="G71" s="38" t="s">
        <v>468</v>
      </c>
      <c r="H71" s="38"/>
      <c r="I71" s="38"/>
      <c r="J71" s="28"/>
      <c r="K71" s="38">
        <v>0.38115</v>
      </c>
      <c r="L71" s="38" t="s">
        <v>424</v>
      </c>
      <c r="M71" s="38" t="s">
        <v>429</v>
      </c>
      <c r="N71" s="38" t="s">
        <v>14</v>
      </c>
      <c r="O71" s="38" t="s">
        <v>362</v>
      </c>
      <c r="P71" s="38" t="s">
        <v>417</v>
      </c>
      <c r="Q71" s="48">
        <v>43448</v>
      </c>
      <c r="R71" s="28" t="s">
        <v>418</v>
      </c>
      <c r="S71" s="25" t="s">
        <v>28</v>
      </c>
    </row>
    <row r="72" ht="42" spans="1:19">
      <c r="A72" s="28" t="s">
        <v>431</v>
      </c>
      <c r="B72" s="28" t="s">
        <v>432</v>
      </c>
      <c r="C72" s="28" t="s">
        <v>36</v>
      </c>
      <c r="D72" s="28" t="s">
        <v>22</v>
      </c>
      <c r="E72" s="38">
        <v>13</v>
      </c>
      <c r="F72" s="38" t="s">
        <v>465</v>
      </c>
      <c r="G72" s="38" t="s">
        <v>469</v>
      </c>
      <c r="H72" s="38"/>
      <c r="I72" s="38"/>
      <c r="J72" s="28"/>
      <c r="K72" s="38">
        <v>0.6435</v>
      </c>
      <c r="L72" s="38" t="s">
        <v>424</v>
      </c>
      <c r="M72" s="38" t="s">
        <v>432</v>
      </c>
      <c r="N72" s="38" t="s">
        <v>14</v>
      </c>
      <c r="O72" s="38" t="s">
        <v>362</v>
      </c>
      <c r="P72" s="38" t="s">
        <v>417</v>
      </c>
      <c r="Q72" s="48">
        <v>43449</v>
      </c>
      <c r="R72" s="28" t="s">
        <v>418</v>
      </c>
      <c r="S72" s="25" t="s">
        <v>28</v>
      </c>
    </row>
    <row r="73" ht="42" spans="1:19">
      <c r="A73" s="28" t="s">
        <v>373</v>
      </c>
      <c r="B73" s="28" t="s">
        <v>434</v>
      </c>
      <c r="C73" s="28" t="s">
        <v>36</v>
      </c>
      <c r="D73" s="28" t="s">
        <v>22</v>
      </c>
      <c r="E73" s="38">
        <v>135.2</v>
      </c>
      <c r="F73" s="38" t="s">
        <v>465</v>
      </c>
      <c r="G73" s="38" t="s">
        <v>470</v>
      </c>
      <c r="H73" s="38"/>
      <c r="I73" s="38"/>
      <c r="J73" s="28"/>
      <c r="K73" s="38">
        <v>6.6924</v>
      </c>
      <c r="L73" s="38" t="s">
        <v>424</v>
      </c>
      <c r="M73" s="38" t="s">
        <v>434</v>
      </c>
      <c r="N73" s="38" t="s">
        <v>14</v>
      </c>
      <c r="O73" s="38" t="s">
        <v>362</v>
      </c>
      <c r="P73" s="38" t="s">
        <v>417</v>
      </c>
      <c r="Q73" s="48">
        <v>43450</v>
      </c>
      <c r="R73" s="28" t="s">
        <v>418</v>
      </c>
      <c r="S73" s="47"/>
    </row>
    <row r="74" ht="42" spans="1:19">
      <c r="A74" s="28" t="s">
        <v>436</v>
      </c>
      <c r="B74" s="28" t="s">
        <v>437</v>
      </c>
      <c r="C74" s="28" t="s">
        <v>36</v>
      </c>
      <c r="D74" s="28" t="s">
        <v>22</v>
      </c>
      <c r="E74" s="50">
        <v>355.9</v>
      </c>
      <c r="F74" s="38" t="s">
        <v>465</v>
      </c>
      <c r="G74" s="38" t="s">
        <v>471</v>
      </c>
      <c r="H74" s="38"/>
      <c r="I74" s="38"/>
      <c r="J74" s="28"/>
      <c r="K74" s="38">
        <v>17.61705</v>
      </c>
      <c r="L74" s="38" t="s">
        <v>424</v>
      </c>
      <c r="M74" s="38" t="s">
        <v>437</v>
      </c>
      <c r="N74" s="38" t="s">
        <v>14</v>
      </c>
      <c r="O74" s="38" t="s">
        <v>362</v>
      </c>
      <c r="P74" s="38" t="s">
        <v>417</v>
      </c>
      <c r="Q74" s="48">
        <v>43451</v>
      </c>
      <c r="R74" s="28" t="s">
        <v>418</v>
      </c>
      <c r="S74" s="47"/>
    </row>
    <row r="75" ht="42" spans="1:19">
      <c r="A75" s="28" t="s">
        <v>439</v>
      </c>
      <c r="B75" s="28" t="s">
        <v>440</v>
      </c>
      <c r="C75" s="28" t="s">
        <v>36</v>
      </c>
      <c r="D75" s="28" t="s">
        <v>22</v>
      </c>
      <c r="E75" s="38">
        <v>182.5</v>
      </c>
      <c r="F75" s="38" t="s">
        <v>465</v>
      </c>
      <c r="G75" s="38" t="s">
        <v>472</v>
      </c>
      <c r="H75" s="38"/>
      <c r="I75" s="38"/>
      <c r="J75" s="28"/>
      <c r="K75" s="38">
        <v>9.03375</v>
      </c>
      <c r="L75" s="38" t="s">
        <v>424</v>
      </c>
      <c r="M75" s="38" t="s">
        <v>440</v>
      </c>
      <c r="N75" s="38" t="s">
        <v>14</v>
      </c>
      <c r="O75" s="38" t="s">
        <v>362</v>
      </c>
      <c r="P75" s="38" t="s">
        <v>417</v>
      </c>
      <c r="Q75" s="48">
        <v>43452</v>
      </c>
      <c r="R75" s="28" t="s">
        <v>418</v>
      </c>
      <c r="S75" s="47"/>
    </row>
    <row r="76" ht="42" spans="1:19">
      <c r="A76" s="28" t="s">
        <v>441</v>
      </c>
      <c r="B76" s="28" t="s">
        <v>442</v>
      </c>
      <c r="C76" s="28" t="s">
        <v>36</v>
      </c>
      <c r="D76" s="28" t="s">
        <v>22</v>
      </c>
      <c r="E76" s="38">
        <v>5.1</v>
      </c>
      <c r="F76" s="38" t="s">
        <v>465</v>
      </c>
      <c r="G76" s="38" t="s">
        <v>473</v>
      </c>
      <c r="H76" s="38"/>
      <c r="I76" s="38"/>
      <c r="J76" s="28"/>
      <c r="K76" s="38">
        <v>0.25245</v>
      </c>
      <c r="L76" s="38" t="s">
        <v>424</v>
      </c>
      <c r="M76" s="38" t="s">
        <v>442</v>
      </c>
      <c r="N76" s="38" t="s">
        <v>14</v>
      </c>
      <c r="O76" s="38" t="s">
        <v>362</v>
      </c>
      <c r="P76" s="38" t="s">
        <v>417</v>
      </c>
      <c r="Q76" s="48">
        <v>43453</v>
      </c>
      <c r="R76" s="28" t="s">
        <v>418</v>
      </c>
      <c r="S76" s="47"/>
    </row>
    <row r="77" spans="1:19">
      <c r="A77" s="37" t="s">
        <v>474</v>
      </c>
      <c r="B77" s="28"/>
      <c r="C77" s="28"/>
      <c r="D77" s="28"/>
      <c r="E77" s="28">
        <v>268649</v>
      </c>
      <c r="F77" s="28"/>
      <c r="G77" s="28"/>
      <c r="H77" s="28"/>
      <c r="I77" s="28"/>
      <c r="J77" s="28"/>
      <c r="K77" s="28">
        <f>K78+K79</f>
        <v>40.5257</v>
      </c>
      <c r="L77" s="38"/>
      <c r="M77" s="28"/>
      <c r="N77" s="28"/>
      <c r="O77" s="38" t="s">
        <v>362</v>
      </c>
      <c r="P77" s="38" t="s">
        <v>417</v>
      </c>
      <c r="Q77" s="28"/>
      <c r="R77" s="28" t="s">
        <v>418</v>
      </c>
      <c r="S77" s="47"/>
    </row>
    <row r="78" ht="84" spans="1:19">
      <c r="A78" s="28" t="s">
        <v>475</v>
      </c>
      <c r="B78" s="28" t="s">
        <v>476</v>
      </c>
      <c r="C78" s="28" t="s">
        <v>477</v>
      </c>
      <c r="D78" s="28" t="s">
        <v>478</v>
      </c>
      <c r="E78" s="51">
        <v>16410</v>
      </c>
      <c r="F78" s="28" t="s">
        <v>479</v>
      </c>
      <c r="G78" s="28" t="s">
        <v>480</v>
      </c>
      <c r="H78" s="28"/>
      <c r="I78" s="28"/>
      <c r="J78" s="28"/>
      <c r="K78" s="28">
        <v>24.615</v>
      </c>
      <c r="L78" s="38" t="s">
        <v>424</v>
      </c>
      <c r="M78" s="28" t="s">
        <v>476</v>
      </c>
      <c r="N78" s="38" t="s">
        <v>14</v>
      </c>
      <c r="O78" s="38" t="s">
        <v>362</v>
      </c>
      <c r="P78" s="38" t="s">
        <v>417</v>
      </c>
      <c r="Q78" s="48">
        <v>43437</v>
      </c>
      <c r="R78" s="28" t="s">
        <v>418</v>
      </c>
      <c r="S78" s="47"/>
    </row>
    <row r="79" ht="63" spans="1:19">
      <c r="A79" s="28" t="s">
        <v>481</v>
      </c>
      <c r="B79" s="28" t="s">
        <v>482</v>
      </c>
      <c r="C79" s="28" t="s">
        <v>477</v>
      </c>
      <c r="D79" s="28" t="s">
        <v>478</v>
      </c>
      <c r="E79" s="28">
        <v>12239</v>
      </c>
      <c r="F79" s="28" t="s">
        <v>483</v>
      </c>
      <c r="G79" s="28" t="s">
        <v>484</v>
      </c>
      <c r="H79" s="28"/>
      <c r="I79" s="28"/>
      <c r="J79" s="28"/>
      <c r="K79" s="28">
        <v>15.9107</v>
      </c>
      <c r="L79" s="38" t="s">
        <v>424</v>
      </c>
      <c r="M79" s="28" t="s">
        <v>482</v>
      </c>
      <c r="N79" s="38" t="s">
        <v>14</v>
      </c>
      <c r="O79" s="38" t="s">
        <v>362</v>
      </c>
      <c r="P79" s="38" t="s">
        <v>417</v>
      </c>
      <c r="Q79" s="48">
        <v>43438</v>
      </c>
      <c r="R79" s="28" t="s">
        <v>418</v>
      </c>
      <c r="S79" s="25" t="s">
        <v>28</v>
      </c>
    </row>
    <row r="80" spans="1:19">
      <c r="A80" s="33" t="s">
        <v>55</v>
      </c>
      <c r="B80" s="28"/>
      <c r="C80" s="28"/>
      <c r="D80" s="28"/>
      <c r="E80" s="28">
        <f>E81+E88+E97</f>
        <v>8567.33</v>
      </c>
      <c r="F80" s="28"/>
      <c r="G80" s="28"/>
      <c r="H80" s="28"/>
      <c r="I80" s="28"/>
      <c r="J80" s="28"/>
      <c r="K80" s="28">
        <f>K81+K88+K97</f>
        <v>856.733</v>
      </c>
      <c r="L80" s="28"/>
      <c r="M80" s="28"/>
      <c r="N80" s="28"/>
      <c r="O80" s="28"/>
      <c r="P80" s="28"/>
      <c r="Q80" s="43"/>
      <c r="R80" s="28"/>
      <c r="S80" s="47"/>
    </row>
    <row r="81" spans="1:19">
      <c r="A81" s="33" t="s">
        <v>485</v>
      </c>
      <c r="B81" s="28"/>
      <c r="C81" s="28"/>
      <c r="D81" s="28"/>
      <c r="E81" s="28">
        <v>1018.8</v>
      </c>
      <c r="F81" s="28"/>
      <c r="G81" s="28"/>
      <c r="H81" s="28"/>
      <c r="I81" s="28"/>
      <c r="J81" s="28"/>
      <c r="K81" s="28">
        <v>101.88</v>
      </c>
      <c r="L81" s="28"/>
      <c r="M81" s="28"/>
      <c r="N81" s="28"/>
      <c r="O81" s="28"/>
      <c r="P81" s="28"/>
      <c r="Q81" s="43"/>
      <c r="R81" s="28"/>
      <c r="S81" s="47"/>
    </row>
    <row r="82" spans="1:19">
      <c r="A82" s="28" t="s">
        <v>357</v>
      </c>
      <c r="B82" s="35"/>
      <c r="C82" s="28" t="s">
        <v>36</v>
      </c>
      <c r="D82" s="28" t="s">
        <v>22</v>
      </c>
      <c r="E82" s="28">
        <v>525.8</v>
      </c>
      <c r="F82" s="28" t="s">
        <v>486</v>
      </c>
      <c r="G82" s="28" t="s">
        <v>487</v>
      </c>
      <c r="H82" s="28"/>
      <c r="I82" s="28"/>
      <c r="J82" s="28"/>
      <c r="K82" s="28">
        <v>52.58</v>
      </c>
      <c r="L82" s="30" t="s">
        <v>360</v>
      </c>
      <c r="M82" s="28" t="s">
        <v>361</v>
      </c>
      <c r="N82" s="30" t="s">
        <v>14</v>
      </c>
      <c r="O82" s="30" t="s">
        <v>362</v>
      </c>
      <c r="P82" s="30" t="s">
        <v>363</v>
      </c>
      <c r="Q82" s="48">
        <v>43485</v>
      </c>
      <c r="R82" s="28"/>
      <c r="S82" s="47"/>
    </row>
    <row r="83" spans="1:19">
      <c r="A83" s="35" t="s">
        <v>364</v>
      </c>
      <c r="B83" s="35"/>
      <c r="C83" s="28" t="s">
        <v>36</v>
      </c>
      <c r="D83" s="28" t="s">
        <v>22</v>
      </c>
      <c r="E83" s="28">
        <v>422.5</v>
      </c>
      <c r="F83" s="28" t="s">
        <v>486</v>
      </c>
      <c r="G83" s="28" t="s">
        <v>488</v>
      </c>
      <c r="H83" s="28"/>
      <c r="I83" s="28"/>
      <c r="J83" s="28"/>
      <c r="K83" s="28">
        <v>42.25</v>
      </c>
      <c r="L83" s="28" t="s">
        <v>360</v>
      </c>
      <c r="M83" s="35" t="s">
        <v>366</v>
      </c>
      <c r="N83" s="28" t="s">
        <v>14</v>
      </c>
      <c r="O83" s="28" t="s">
        <v>362</v>
      </c>
      <c r="P83" s="28" t="s">
        <v>363</v>
      </c>
      <c r="Q83" s="48">
        <v>43485</v>
      </c>
      <c r="R83" s="28"/>
      <c r="S83" s="47"/>
    </row>
    <row r="84" spans="1:19">
      <c r="A84" s="35" t="s">
        <v>489</v>
      </c>
      <c r="B84" s="35"/>
      <c r="C84" s="28" t="s">
        <v>36</v>
      </c>
      <c r="D84" s="28" t="s">
        <v>22</v>
      </c>
      <c r="E84" s="28">
        <v>12.5</v>
      </c>
      <c r="F84" s="28" t="s">
        <v>486</v>
      </c>
      <c r="G84" s="28" t="s">
        <v>490</v>
      </c>
      <c r="H84" s="28"/>
      <c r="I84" s="28"/>
      <c r="J84" s="28"/>
      <c r="K84" s="28">
        <v>1.25</v>
      </c>
      <c r="L84" s="28" t="s">
        <v>360</v>
      </c>
      <c r="M84" s="35" t="s">
        <v>372</v>
      </c>
      <c r="N84" s="28" t="s">
        <v>14</v>
      </c>
      <c r="O84" s="28" t="s">
        <v>362</v>
      </c>
      <c r="P84" s="28" t="s">
        <v>363</v>
      </c>
      <c r="Q84" s="48">
        <v>43485</v>
      </c>
      <c r="R84" s="28"/>
      <c r="S84" s="47"/>
    </row>
    <row r="85" spans="1:19">
      <c r="A85" s="35" t="s">
        <v>431</v>
      </c>
      <c r="B85" s="35"/>
      <c r="C85" s="28" t="s">
        <v>36</v>
      </c>
      <c r="D85" s="28" t="s">
        <v>22</v>
      </c>
      <c r="E85" s="28">
        <v>36</v>
      </c>
      <c r="F85" s="28" t="s">
        <v>486</v>
      </c>
      <c r="G85" s="28" t="s">
        <v>491</v>
      </c>
      <c r="H85" s="28"/>
      <c r="I85" s="28"/>
      <c r="J85" s="28"/>
      <c r="K85" s="28">
        <v>3.6</v>
      </c>
      <c r="L85" s="28" t="s">
        <v>360</v>
      </c>
      <c r="M85" s="35" t="s">
        <v>378</v>
      </c>
      <c r="N85" s="28" t="s">
        <v>14</v>
      </c>
      <c r="O85" s="28" t="s">
        <v>362</v>
      </c>
      <c r="P85" s="28" t="s">
        <v>363</v>
      </c>
      <c r="Q85" s="48">
        <v>43485</v>
      </c>
      <c r="R85" s="28"/>
      <c r="S85" s="47"/>
    </row>
    <row r="86" spans="1:19">
      <c r="A86" s="35" t="s">
        <v>492</v>
      </c>
      <c r="B86" s="35"/>
      <c r="C86" s="28" t="s">
        <v>36</v>
      </c>
      <c r="D86" s="28" t="s">
        <v>22</v>
      </c>
      <c r="E86" s="28">
        <v>1</v>
      </c>
      <c r="F86" s="28" t="s">
        <v>486</v>
      </c>
      <c r="G86" s="28" t="s">
        <v>493</v>
      </c>
      <c r="H86" s="28"/>
      <c r="I86" s="28"/>
      <c r="J86" s="28"/>
      <c r="K86" s="28">
        <v>0.1</v>
      </c>
      <c r="L86" s="28" t="s">
        <v>360</v>
      </c>
      <c r="M86" s="35" t="s">
        <v>381</v>
      </c>
      <c r="N86" s="28" t="s">
        <v>14</v>
      </c>
      <c r="O86" s="28" t="s">
        <v>362</v>
      </c>
      <c r="P86" s="28" t="s">
        <v>363</v>
      </c>
      <c r="Q86" s="48">
        <v>43485</v>
      </c>
      <c r="R86" s="28"/>
      <c r="S86" s="47"/>
    </row>
    <row r="87" spans="1:19">
      <c r="A87" s="35" t="s">
        <v>494</v>
      </c>
      <c r="B87" s="35"/>
      <c r="C87" s="28" t="s">
        <v>36</v>
      </c>
      <c r="D87" s="28" t="s">
        <v>22</v>
      </c>
      <c r="E87" s="28">
        <v>21</v>
      </c>
      <c r="F87" s="28" t="s">
        <v>486</v>
      </c>
      <c r="G87" s="28" t="s">
        <v>495</v>
      </c>
      <c r="H87" s="28"/>
      <c r="I87" s="28"/>
      <c r="J87" s="28"/>
      <c r="K87" s="28">
        <v>2.1</v>
      </c>
      <c r="L87" s="28" t="s">
        <v>360</v>
      </c>
      <c r="M87" s="35" t="s">
        <v>496</v>
      </c>
      <c r="N87" s="28" t="s">
        <v>14</v>
      </c>
      <c r="O87" s="28" t="s">
        <v>362</v>
      </c>
      <c r="P87" s="28" t="s">
        <v>363</v>
      </c>
      <c r="Q87" s="48">
        <v>43485</v>
      </c>
      <c r="R87" s="28"/>
      <c r="S87" s="47"/>
    </row>
    <row r="88" spans="1:19">
      <c r="A88" s="33" t="s">
        <v>497</v>
      </c>
      <c r="B88" s="28"/>
      <c r="C88" s="28"/>
      <c r="D88" s="28"/>
      <c r="E88" s="28">
        <v>2690.2</v>
      </c>
      <c r="F88" s="28"/>
      <c r="G88" s="28"/>
      <c r="H88" s="28"/>
      <c r="I88" s="28"/>
      <c r="J88" s="28"/>
      <c r="K88" s="28">
        <v>269.02</v>
      </c>
      <c r="L88" s="28"/>
      <c r="M88" s="28"/>
      <c r="N88" s="28"/>
      <c r="O88" s="28"/>
      <c r="P88" s="28"/>
      <c r="Q88" s="43"/>
      <c r="R88" s="28"/>
      <c r="S88" s="25" t="s">
        <v>28</v>
      </c>
    </row>
    <row r="89" spans="1:19">
      <c r="A89" s="28" t="s">
        <v>357</v>
      </c>
      <c r="B89" s="28"/>
      <c r="C89" s="28" t="s">
        <v>36</v>
      </c>
      <c r="D89" s="28" t="s">
        <v>22</v>
      </c>
      <c r="E89" s="28">
        <v>1832.5</v>
      </c>
      <c r="F89" s="28" t="s">
        <v>486</v>
      </c>
      <c r="G89" s="28" t="s">
        <v>498</v>
      </c>
      <c r="H89" s="28"/>
      <c r="I89" s="28"/>
      <c r="J89" s="28"/>
      <c r="K89" s="28">
        <v>183.25</v>
      </c>
      <c r="L89" s="28" t="s">
        <v>360</v>
      </c>
      <c r="M89" s="28" t="s">
        <v>361</v>
      </c>
      <c r="N89" s="28" t="s">
        <v>14</v>
      </c>
      <c r="O89" s="28" t="s">
        <v>362</v>
      </c>
      <c r="P89" s="28" t="s">
        <v>363</v>
      </c>
      <c r="Q89" s="48">
        <v>43485</v>
      </c>
      <c r="R89" s="28"/>
      <c r="S89" s="47"/>
    </row>
    <row r="90" spans="1:19">
      <c r="A90" s="28" t="s">
        <v>364</v>
      </c>
      <c r="B90" s="28"/>
      <c r="C90" s="28" t="s">
        <v>36</v>
      </c>
      <c r="D90" s="28" t="s">
        <v>22</v>
      </c>
      <c r="E90" s="28">
        <v>663</v>
      </c>
      <c r="F90" s="28" t="s">
        <v>486</v>
      </c>
      <c r="G90" s="28" t="s">
        <v>499</v>
      </c>
      <c r="H90" s="28"/>
      <c r="I90" s="28"/>
      <c r="J90" s="28"/>
      <c r="K90" s="28">
        <v>66.3</v>
      </c>
      <c r="L90" s="28" t="s">
        <v>360</v>
      </c>
      <c r="M90" s="28" t="s">
        <v>366</v>
      </c>
      <c r="N90" s="28" t="s">
        <v>14</v>
      </c>
      <c r="O90" s="28" t="s">
        <v>362</v>
      </c>
      <c r="P90" s="28" t="s">
        <v>363</v>
      </c>
      <c r="Q90" s="48">
        <v>43485</v>
      </c>
      <c r="R90" s="28"/>
      <c r="S90" s="47"/>
    </row>
    <row r="91" spans="1:19">
      <c r="A91" s="28" t="s">
        <v>367</v>
      </c>
      <c r="B91" s="28"/>
      <c r="C91" s="28" t="s">
        <v>36</v>
      </c>
      <c r="D91" s="28" t="s">
        <v>22</v>
      </c>
      <c r="E91" s="28">
        <v>11</v>
      </c>
      <c r="F91" s="28" t="s">
        <v>486</v>
      </c>
      <c r="G91" s="28" t="s">
        <v>500</v>
      </c>
      <c r="H91" s="28"/>
      <c r="I91" s="28"/>
      <c r="J91" s="28"/>
      <c r="K91" s="28">
        <v>1.1</v>
      </c>
      <c r="L91" s="28" t="s">
        <v>360</v>
      </c>
      <c r="M91" s="28" t="s">
        <v>369</v>
      </c>
      <c r="N91" s="28" t="s">
        <v>14</v>
      </c>
      <c r="O91" s="28" t="s">
        <v>362</v>
      </c>
      <c r="P91" s="28" t="s">
        <v>363</v>
      </c>
      <c r="Q91" s="48">
        <v>43485</v>
      </c>
      <c r="R91" s="28"/>
      <c r="S91" s="47"/>
    </row>
    <row r="92" spans="1:19">
      <c r="A92" s="28" t="s">
        <v>370</v>
      </c>
      <c r="B92" s="28"/>
      <c r="C92" s="28" t="s">
        <v>36</v>
      </c>
      <c r="D92" s="28" t="s">
        <v>22</v>
      </c>
      <c r="E92" s="28">
        <v>1.2</v>
      </c>
      <c r="F92" s="28" t="s">
        <v>486</v>
      </c>
      <c r="G92" s="28" t="s">
        <v>501</v>
      </c>
      <c r="H92" s="28"/>
      <c r="I92" s="28"/>
      <c r="J92" s="28"/>
      <c r="K92" s="28">
        <v>0.12</v>
      </c>
      <c r="L92" s="28" t="s">
        <v>360</v>
      </c>
      <c r="M92" s="28" t="s">
        <v>372</v>
      </c>
      <c r="N92" s="28" t="s">
        <v>14</v>
      </c>
      <c r="O92" s="28" t="s">
        <v>362</v>
      </c>
      <c r="P92" s="28" t="s">
        <v>363</v>
      </c>
      <c r="Q92" s="48">
        <v>43485</v>
      </c>
      <c r="R92" s="28"/>
      <c r="S92" s="47"/>
    </row>
    <row r="93" spans="1:19">
      <c r="A93" s="28" t="s">
        <v>373</v>
      </c>
      <c r="B93" s="28"/>
      <c r="C93" s="28" t="s">
        <v>36</v>
      </c>
      <c r="D93" s="28" t="s">
        <v>22</v>
      </c>
      <c r="E93" s="28">
        <v>23</v>
      </c>
      <c r="F93" s="28" t="s">
        <v>486</v>
      </c>
      <c r="G93" s="28" t="s">
        <v>502</v>
      </c>
      <c r="H93" s="28"/>
      <c r="I93" s="28"/>
      <c r="J93" s="28"/>
      <c r="K93" s="28">
        <v>2.3</v>
      </c>
      <c r="L93" s="28" t="s">
        <v>360</v>
      </c>
      <c r="M93" s="28" t="s">
        <v>375</v>
      </c>
      <c r="N93" s="28" t="s">
        <v>14</v>
      </c>
      <c r="O93" s="28" t="s">
        <v>362</v>
      </c>
      <c r="P93" s="28" t="s">
        <v>363</v>
      </c>
      <c r="Q93" s="48">
        <v>43485</v>
      </c>
      <c r="R93" s="28"/>
      <c r="S93" s="47"/>
    </row>
    <row r="94" spans="1:19">
      <c r="A94" s="28" t="s">
        <v>376</v>
      </c>
      <c r="B94" s="28"/>
      <c r="C94" s="28" t="s">
        <v>36</v>
      </c>
      <c r="D94" s="28" t="s">
        <v>22</v>
      </c>
      <c r="E94" s="28">
        <v>94</v>
      </c>
      <c r="F94" s="28" t="s">
        <v>486</v>
      </c>
      <c r="G94" s="28" t="s">
        <v>503</v>
      </c>
      <c r="H94" s="28"/>
      <c r="I94" s="28"/>
      <c r="J94" s="28"/>
      <c r="K94" s="28">
        <v>9.4</v>
      </c>
      <c r="L94" s="28" t="s">
        <v>360</v>
      </c>
      <c r="M94" s="28" t="s">
        <v>378</v>
      </c>
      <c r="N94" s="28" t="s">
        <v>14</v>
      </c>
      <c r="O94" s="28" t="s">
        <v>362</v>
      </c>
      <c r="P94" s="28" t="s">
        <v>363</v>
      </c>
      <c r="Q94" s="48">
        <v>43485</v>
      </c>
      <c r="R94" s="28"/>
      <c r="S94" s="47"/>
    </row>
    <row r="95" spans="1:19">
      <c r="A95" s="28" t="s">
        <v>379</v>
      </c>
      <c r="B95" s="28"/>
      <c r="C95" s="28" t="s">
        <v>36</v>
      </c>
      <c r="D95" s="28" t="s">
        <v>22</v>
      </c>
      <c r="E95" s="28">
        <v>8</v>
      </c>
      <c r="F95" s="28" t="s">
        <v>486</v>
      </c>
      <c r="G95" s="28" t="s">
        <v>410</v>
      </c>
      <c r="H95" s="28"/>
      <c r="I95" s="28"/>
      <c r="J95" s="28"/>
      <c r="K95" s="28">
        <v>0.8</v>
      </c>
      <c r="L95" s="28" t="s">
        <v>360</v>
      </c>
      <c r="M95" s="28" t="s">
        <v>381</v>
      </c>
      <c r="N95" s="28" t="s">
        <v>14</v>
      </c>
      <c r="O95" s="28" t="s">
        <v>362</v>
      </c>
      <c r="P95" s="28" t="s">
        <v>363</v>
      </c>
      <c r="Q95" s="48">
        <v>43485</v>
      </c>
      <c r="R95" s="52"/>
      <c r="S95" s="47"/>
    </row>
    <row r="96" spans="1:19">
      <c r="A96" s="28" t="s">
        <v>382</v>
      </c>
      <c r="B96" s="28"/>
      <c r="C96" s="28" t="s">
        <v>36</v>
      </c>
      <c r="D96" s="28" t="s">
        <v>22</v>
      </c>
      <c r="E96" s="28">
        <v>57.5</v>
      </c>
      <c r="F96" s="28" t="s">
        <v>486</v>
      </c>
      <c r="G96" s="28" t="s">
        <v>504</v>
      </c>
      <c r="H96" s="28"/>
      <c r="I96" s="28"/>
      <c r="J96" s="28"/>
      <c r="K96" s="28">
        <v>5.75</v>
      </c>
      <c r="L96" s="28" t="s">
        <v>360</v>
      </c>
      <c r="M96" s="28" t="s">
        <v>384</v>
      </c>
      <c r="N96" s="28" t="s">
        <v>14</v>
      </c>
      <c r="O96" s="28" t="s">
        <v>362</v>
      </c>
      <c r="P96" s="28" t="s">
        <v>363</v>
      </c>
      <c r="Q96" s="48">
        <v>43485</v>
      </c>
      <c r="R96" s="28"/>
      <c r="S96" s="47"/>
    </row>
    <row r="97" spans="1:19">
      <c r="A97" s="33" t="s">
        <v>505</v>
      </c>
      <c r="B97" s="28"/>
      <c r="C97" s="28"/>
      <c r="D97" s="28"/>
      <c r="E97" s="28">
        <v>4858.33</v>
      </c>
      <c r="F97" s="28"/>
      <c r="G97" s="28"/>
      <c r="H97" s="28"/>
      <c r="I97" s="28"/>
      <c r="J97" s="28"/>
      <c r="K97" s="28">
        <v>485.833</v>
      </c>
      <c r="L97" s="28"/>
      <c r="M97" s="28"/>
      <c r="N97" s="28"/>
      <c r="O97" s="28"/>
      <c r="P97" s="28"/>
      <c r="Q97" s="43"/>
      <c r="R97" s="28"/>
      <c r="S97" s="25" t="s">
        <v>28</v>
      </c>
    </row>
    <row r="98" spans="1:18">
      <c r="A98" s="28" t="s">
        <v>357</v>
      </c>
      <c r="B98" s="28"/>
      <c r="C98" s="28" t="s">
        <v>36</v>
      </c>
      <c r="D98" s="28" t="s">
        <v>22</v>
      </c>
      <c r="E98" s="28">
        <v>740.2</v>
      </c>
      <c r="F98" s="28" t="s">
        <v>486</v>
      </c>
      <c r="G98" s="28" t="s">
        <v>506</v>
      </c>
      <c r="H98" s="28"/>
      <c r="I98" s="28"/>
      <c r="J98" s="28"/>
      <c r="K98" s="28">
        <v>74.02</v>
      </c>
      <c r="L98" s="28" t="s">
        <v>360</v>
      </c>
      <c r="M98" s="28" t="s">
        <v>361</v>
      </c>
      <c r="N98" s="28" t="s">
        <v>14</v>
      </c>
      <c r="O98" s="28" t="s">
        <v>362</v>
      </c>
      <c r="P98" s="28" t="s">
        <v>363</v>
      </c>
      <c r="Q98" s="48">
        <v>43485</v>
      </c>
      <c r="R98" s="28"/>
    </row>
    <row r="99" spans="1:19">
      <c r="A99" s="28" t="s">
        <v>364</v>
      </c>
      <c r="B99" s="28"/>
      <c r="C99" s="28" t="s">
        <v>36</v>
      </c>
      <c r="D99" s="28" t="s">
        <v>22</v>
      </c>
      <c r="E99" s="28">
        <v>2510.28</v>
      </c>
      <c r="F99" s="28" t="s">
        <v>486</v>
      </c>
      <c r="G99" s="28" t="s">
        <v>507</v>
      </c>
      <c r="H99" s="28"/>
      <c r="I99" s="28"/>
      <c r="J99" s="28"/>
      <c r="K99" s="28">
        <v>251.028</v>
      </c>
      <c r="L99" s="28" t="s">
        <v>360</v>
      </c>
      <c r="M99" s="28" t="s">
        <v>366</v>
      </c>
      <c r="N99" s="28" t="s">
        <v>14</v>
      </c>
      <c r="O99" s="28" t="s">
        <v>362</v>
      </c>
      <c r="P99" s="28" t="s">
        <v>363</v>
      </c>
      <c r="Q99" s="48">
        <v>43485</v>
      </c>
      <c r="R99" s="28" t="s">
        <v>508</v>
      </c>
      <c r="S99" s="47"/>
    </row>
    <row r="100" spans="1:19">
      <c r="A100" s="28" t="s">
        <v>367</v>
      </c>
      <c r="B100" s="28"/>
      <c r="C100" s="28" t="s">
        <v>36</v>
      </c>
      <c r="D100" s="28" t="s">
        <v>22</v>
      </c>
      <c r="E100" s="28">
        <v>217.9</v>
      </c>
      <c r="F100" s="28" t="s">
        <v>486</v>
      </c>
      <c r="G100" s="28" t="s">
        <v>509</v>
      </c>
      <c r="H100" s="28"/>
      <c r="I100" s="28"/>
      <c r="J100" s="28"/>
      <c r="K100" s="28">
        <v>21.79</v>
      </c>
      <c r="L100" s="28" t="s">
        <v>360</v>
      </c>
      <c r="M100" s="28" t="s">
        <v>369</v>
      </c>
      <c r="N100" s="28" t="s">
        <v>14</v>
      </c>
      <c r="O100" s="28" t="s">
        <v>362</v>
      </c>
      <c r="P100" s="28" t="s">
        <v>363</v>
      </c>
      <c r="Q100" s="48">
        <v>43485</v>
      </c>
      <c r="R100" s="28" t="s">
        <v>508</v>
      </c>
      <c r="S100" s="47"/>
    </row>
    <row r="101" spans="1:19">
      <c r="A101" s="28" t="s">
        <v>370</v>
      </c>
      <c r="B101" s="28"/>
      <c r="C101" s="28" t="s">
        <v>36</v>
      </c>
      <c r="D101" s="28" t="s">
        <v>22</v>
      </c>
      <c r="E101" s="28">
        <v>60.5</v>
      </c>
      <c r="F101" s="28" t="s">
        <v>486</v>
      </c>
      <c r="G101" s="28" t="s">
        <v>510</v>
      </c>
      <c r="H101" s="28"/>
      <c r="I101" s="28"/>
      <c r="J101" s="28"/>
      <c r="K101" s="28">
        <v>6.05</v>
      </c>
      <c r="L101" s="28" t="s">
        <v>360</v>
      </c>
      <c r="M101" s="28" t="s">
        <v>372</v>
      </c>
      <c r="N101" s="28" t="s">
        <v>14</v>
      </c>
      <c r="O101" s="28" t="s">
        <v>362</v>
      </c>
      <c r="P101" s="28" t="s">
        <v>363</v>
      </c>
      <c r="Q101" s="48">
        <v>43485</v>
      </c>
      <c r="R101" s="28" t="s">
        <v>508</v>
      </c>
      <c r="S101" s="47"/>
    </row>
    <row r="102" spans="1:19">
      <c r="A102" s="28" t="s">
        <v>373</v>
      </c>
      <c r="B102" s="28"/>
      <c r="C102" s="28" t="s">
        <v>36</v>
      </c>
      <c r="D102" s="28" t="s">
        <v>22</v>
      </c>
      <c r="E102" s="28">
        <v>5</v>
      </c>
      <c r="F102" s="28" t="s">
        <v>486</v>
      </c>
      <c r="G102" s="28" t="s">
        <v>511</v>
      </c>
      <c r="H102" s="28"/>
      <c r="I102" s="28"/>
      <c r="J102" s="28"/>
      <c r="K102" s="28">
        <v>0.5</v>
      </c>
      <c r="L102" s="28" t="s">
        <v>360</v>
      </c>
      <c r="M102" s="28" t="s">
        <v>375</v>
      </c>
      <c r="N102" s="28" t="s">
        <v>14</v>
      </c>
      <c r="O102" s="28" t="s">
        <v>362</v>
      </c>
      <c r="P102" s="28" t="s">
        <v>363</v>
      </c>
      <c r="Q102" s="48">
        <v>43485</v>
      </c>
      <c r="R102" s="28" t="s">
        <v>508</v>
      </c>
      <c r="S102" s="47"/>
    </row>
    <row r="103" spans="1:19">
      <c r="A103" s="28" t="s">
        <v>376</v>
      </c>
      <c r="B103" s="28"/>
      <c r="C103" s="28" t="s">
        <v>36</v>
      </c>
      <c r="D103" s="28" t="s">
        <v>22</v>
      </c>
      <c r="E103" s="28">
        <v>641.9</v>
      </c>
      <c r="F103" s="28" t="s">
        <v>486</v>
      </c>
      <c r="G103" s="28" t="s">
        <v>512</v>
      </c>
      <c r="H103" s="28"/>
      <c r="I103" s="28"/>
      <c r="J103" s="28"/>
      <c r="K103" s="28">
        <v>64.19</v>
      </c>
      <c r="L103" s="28" t="s">
        <v>360</v>
      </c>
      <c r="M103" s="28" t="s">
        <v>378</v>
      </c>
      <c r="N103" s="28" t="s">
        <v>14</v>
      </c>
      <c r="O103" s="28" t="s">
        <v>362</v>
      </c>
      <c r="P103" s="28" t="s">
        <v>363</v>
      </c>
      <c r="Q103" s="48">
        <v>43485</v>
      </c>
      <c r="R103" s="28" t="s">
        <v>508</v>
      </c>
      <c r="S103" s="47"/>
    </row>
    <row r="104" spans="1:19">
      <c r="A104" s="28" t="s">
        <v>379</v>
      </c>
      <c r="B104" s="28"/>
      <c r="C104" s="28" t="s">
        <v>36</v>
      </c>
      <c r="D104" s="28" t="s">
        <v>22</v>
      </c>
      <c r="E104" s="28">
        <v>254.75</v>
      </c>
      <c r="F104" s="28" t="s">
        <v>486</v>
      </c>
      <c r="G104" s="28" t="s">
        <v>513</v>
      </c>
      <c r="H104" s="28"/>
      <c r="I104" s="28"/>
      <c r="J104" s="28"/>
      <c r="K104" s="28">
        <v>25.475</v>
      </c>
      <c r="L104" s="28" t="s">
        <v>360</v>
      </c>
      <c r="M104" s="28" t="s">
        <v>381</v>
      </c>
      <c r="N104" s="28" t="s">
        <v>14</v>
      </c>
      <c r="O104" s="28" t="s">
        <v>362</v>
      </c>
      <c r="P104" s="28" t="s">
        <v>363</v>
      </c>
      <c r="Q104" s="48">
        <v>43485</v>
      </c>
      <c r="R104" s="28" t="s">
        <v>508</v>
      </c>
      <c r="S104" s="47"/>
    </row>
    <row r="105" spans="1:19">
      <c r="A105" s="28" t="s">
        <v>382</v>
      </c>
      <c r="B105" s="28"/>
      <c r="C105" s="28" t="s">
        <v>36</v>
      </c>
      <c r="D105" s="28" t="s">
        <v>22</v>
      </c>
      <c r="E105" s="28">
        <v>427.8</v>
      </c>
      <c r="F105" s="28" t="s">
        <v>486</v>
      </c>
      <c r="G105" s="28" t="s">
        <v>514</v>
      </c>
      <c r="H105" s="28"/>
      <c r="I105" s="28"/>
      <c r="J105" s="28"/>
      <c r="K105" s="28">
        <v>42.78</v>
      </c>
      <c r="L105" s="28" t="s">
        <v>360</v>
      </c>
      <c r="M105" s="28" t="s">
        <v>384</v>
      </c>
      <c r="N105" s="28" t="s">
        <v>14</v>
      </c>
      <c r="O105" s="28" t="s">
        <v>362</v>
      </c>
      <c r="P105" s="28" t="s">
        <v>363</v>
      </c>
      <c r="Q105" s="48">
        <v>43485</v>
      </c>
      <c r="R105" s="28"/>
      <c r="S105" s="47"/>
    </row>
    <row r="106" spans="1:19">
      <c r="A106" s="32" t="s">
        <v>69</v>
      </c>
      <c r="B106" s="28"/>
      <c r="C106" s="28"/>
      <c r="D106" s="28"/>
      <c r="E106" s="28"/>
      <c r="F106" s="28"/>
      <c r="G106" s="28"/>
      <c r="H106" s="28"/>
      <c r="I106" s="28"/>
      <c r="J106" s="28"/>
      <c r="K106" s="28">
        <f>K107+K116+K125+K134</f>
        <v>4047.3</v>
      </c>
      <c r="L106" s="28"/>
      <c r="M106" s="28"/>
      <c r="N106" s="28"/>
      <c r="O106" s="28"/>
      <c r="P106" s="28"/>
      <c r="Q106" s="43"/>
      <c r="R106" s="28"/>
      <c r="S106" s="47"/>
    </row>
    <row r="107" spans="1:19">
      <c r="A107" s="36" t="s">
        <v>515</v>
      </c>
      <c r="B107" s="28"/>
      <c r="C107" s="28"/>
      <c r="D107" s="28"/>
      <c r="E107" s="28">
        <v>17214</v>
      </c>
      <c r="F107" s="28"/>
      <c r="G107" s="28"/>
      <c r="H107" s="28"/>
      <c r="I107" s="28"/>
      <c r="J107" s="28"/>
      <c r="K107" s="28">
        <f>K108+K109+K110+K111+K112+K113+K114+K115</f>
        <v>1377.12</v>
      </c>
      <c r="L107" s="28"/>
      <c r="M107" s="28"/>
      <c r="N107" s="28"/>
      <c r="O107" s="28"/>
      <c r="P107" s="28"/>
      <c r="Q107" s="28"/>
      <c r="R107" s="28"/>
      <c r="S107" s="47"/>
    </row>
    <row r="108" spans="1:19">
      <c r="A108" s="28" t="s">
        <v>357</v>
      </c>
      <c r="B108" s="28"/>
      <c r="C108" s="28" t="s">
        <v>36</v>
      </c>
      <c r="D108" s="28" t="s">
        <v>71</v>
      </c>
      <c r="E108" s="28">
        <v>3662</v>
      </c>
      <c r="F108" s="28" t="s">
        <v>516</v>
      </c>
      <c r="G108" s="28" t="s">
        <v>517</v>
      </c>
      <c r="H108" s="28"/>
      <c r="I108" s="28"/>
      <c r="J108" s="28"/>
      <c r="K108" s="28">
        <v>292.96</v>
      </c>
      <c r="L108" s="28" t="s">
        <v>360</v>
      </c>
      <c r="M108" s="28" t="s">
        <v>361</v>
      </c>
      <c r="N108" s="28" t="s">
        <v>14</v>
      </c>
      <c r="O108" s="28" t="s">
        <v>362</v>
      </c>
      <c r="P108" s="28" t="s">
        <v>363</v>
      </c>
      <c r="Q108" s="48">
        <v>43485</v>
      </c>
      <c r="R108" s="28"/>
      <c r="S108" s="47"/>
    </row>
    <row r="109" spans="1:19">
      <c r="A109" s="28" t="s">
        <v>364</v>
      </c>
      <c r="B109" s="28"/>
      <c r="C109" s="28" t="s">
        <v>36</v>
      </c>
      <c r="D109" s="28" t="s">
        <v>71</v>
      </c>
      <c r="E109" s="28">
        <v>2222</v>
      </c>
      <c r="F109" s="28" t="s">
        <v>516</v>
      </c>
      <c r="G109" s="28" t="s">
        <v>518</v>
      </c>
      <c r="H109" s="28"/>
      <c r="I109" s="28"/>
      <c r="J109" s="28"/>
      <c r="K109" s="28">
        <v>177.76</v>
      </c>
      <c r="L109" s="28" t="s">
        <v>360</v>
      </c>
      <c r="M109" s="28" t="s">
        <v>366</v>
      </c>
      <c r="N109" s="28" t="s">
        <v>14</v>
      </c>
      <c r="O109" s="28" t="s">
        <v>362</v>
      </c>
      <c r="P109" s="28" t="s">
        <v>363</v>
      </c>
      <c r="Q109" s="48">
        <v>43485</v>
      </c>
      <c r="R109" s="28"/>
      <c r="S109" s="47"/>
    </row>
    <row r="110" spans="1:19">
      <c r="A110" s="28" t="s">
        <v>367</v>
      </c>
      <c r="B110" s="28"/>
      <c r="C110" s="28" t="s">
        <v>36</v>
      </c>
      <c r="D110" s="28" t="s">
        <v>71</v>
      </c>
      <c r="E110" s="28">
        <v>866</v>
      </c>
      <c r="F110" s="28" t="s">
        <v>516</v>
      </c>
      <c r="G110" s="28" t="s">
        <v>519</v>
      </c>
      <c r="H110" s="28"/>
      <c r="I110" s="28"/>
      <c r="J110" s="28"/>
      <c r="K110" s="28">
        <v>69.28</v>
      </c>
      <c r="L110" s="28" t="s">
        <v>360</v>
      </c>
      <c r="M110" s="28" t="s">
        <v>369</v>
      </c>
      <c r="N110" s="28" t="s">
        <v>14</v>
      </c>
      <c r="O110" s="28" t="s">
        <v>362</v>
      </c>
      <c r="P110" s="28" t="s">
        <v>363</v>
      </c>
      <c r="Q110" s="48">
        <v>43485</v>
      </c>
      <c r="R110" s="28"/>
      <c r="S110" s="47"/>
    </row>
    <row r="111" spans="1:19">
      <c r="A111" s="28" t="s">
        <v>370</v>
      </c>
      <c r="B111" s="28"/>
      <c r="C111" s="28" t="s">
        <v>36</v>
      </c>
      <c r="D111" s="28" t="s">
        <v>71</v>
      </c>
      <c r="E111" s="28">
        <v>1375</v>
      </c>
      <c r="F111" s="28" t="s">
        <v>516</v>
      </c>
      <c r="G111" s="28" t="s">
        <v>520</v>
      </c>
      <c r="H111" s="28"/>
      <c r="I111" s="28"/>
      <c r="J111" s="28"/>
      <c r="K111" s="28">
        <v>110</v>
      </c>
      <c r="L111" s="28" t="s">
        <v>360</v>
      </c>
      <c r="M111" s="28" t="s">
        <v>372</v>
      </c>
      <c r="N111" s="28" t="s">
        <v>14</v>
      </c>
      <c r="O111" s="28" t="s">
        <v>362</v>
      </c>
      <c r="P111" s="28" t="s">
        <v>363</v>
      </c>
      <c r="Q111" s="48">
        <v>43485</v>
      </c>
      <c r="R111" s="28"/>
      <c r="S111" s="47"/>
    </row>
    <row r="112" spans="1:19">
      <c r="A112" s="28" t="s">
        <v>373</v>
      </c>
      <c r="B112" s="28"/>
      <c r="C112" s="28" t="s">
        <v>36</v>
      </c>
      <c r="D112" s="28" t="s">
        <v>71</v>
      </c>
      <c r="E112" s="28">
        <v>1811</v>
      </c>
      <c r="F112" s="28" t="s">
        <v>516</v>
      </c>
      <c r="G112" s="28" t="s">
        <v>521</v>
      </c>
      <c r="H112" s="28"/>
      <c r="I112" s="28"/>
      <c r="J112" s="28"/>
      <c r="K112" s="28">
        <v>144.88</v>
      </c>
      <c r="L112" s="28" t="s">
        <v>360</v>
      </c>
      <c r="M112" s="28" t="s">
        <v>375</v>
      </c>
      <c r="N112" s="28" t="s">
        <v>14</v>
      </c>
      <c r="O112" s="28" t="s">
        <v>362</v>
      </c>
      <c r="P112" s="28" t="s">
        <v>363</v>
      </c>
      <c r="Q112" s="48">
        <v>43485</v>
      </c>
      <c r="R112" s="28"/>
      <c r="S112" s="47"/>
    </row>
    <row r="113" spans="1:19">
      <c r="A113" s="28" t="s">
        <v>376</v>
      </c>
      <c r="B113" s="28"/>
      <c r="C113" s="28" t="s">
        <v>36</v>
      </c>
      <c r="D113" s="28" t="s">
        <v>71</v>
      </c>
      <c r="E113" s="28">
        <v>3075</v>
      </c>
      <c r="F113" s="28" t="s">
        <v>516</v>
      </c>
      <c r="G113" s="28" t="s">
        <v>522</v>
      </c>
      <c r="H113" s="28"/>
      <c r="I113" s="28"/>
      <c r="J113" s="28"/>
      <c r="K113" s="28">
        <v>246</v>
      </c>
      <c r="L113" s="28" t="s">
        <v>360</v>
      </c>
      <c r="M113" s="28" t="s">
        <v>378</v>
      </c>
      <c r="N113" s="28" t="s">
        <v>14</v>
      </c>
      <c r="O113" s="28" t="s">
        <v>362</v>
      </c>
      <c r="P113" s="28" t="s">
        <v>363</v>
      </c>
      <c r="Q113" s="48">
        <v>43485</v>
      </c>
      <c r="R113" s="28"/>
      <c r="S113" s="47"/>
    </row>
    <row r="114" spans="1:19">
      <c r="A114" s="28" t="s">
        <v>379</v>
      </c>
      <c r="B114" s="28"/>
      <c r="C114" s="28" t="s">
        <v>36</v>
      </c>
      <c r="D114" s="28" t="s">
        <v>71</v>
      </c>
      <c r="E114" s="28">
        <v>1764</v>
      </c>
      <c r="F114" s="28" t="s">
        <v>516</v>
      </c>
      <c r="G114" s="28" t="s">
        <v>523</v>
      </c>
      <c r="H114" s="28"/>
      <c r="I114" s="28"/>
      <c r="J114" s="28"/>
      <c r="K114" s="28">
        <v>141.12</v>
      </c>
      <c r="L114" s="28" t="s">
        <v>360</v>
      </c>
      <c r="M114" s="28" t="s">
        <v>381</v>
      </c>
      <c r="N114" s="28" t="s">
        <v>14</v>
      </c>
      <c r="O114" s="28" t="s">
        <v>362</v>
      </c>
      <c r="P114" s="28" t="s">
        <v>363</v>
      </c>
      <c r="Q114" s="48">
        <v>43485</v>
      </c>
      <c r="R114" s="28"/>
      <c r="S114" s="47"/>
    </row>
    <row r="115" spans="1:19">
      <c r="A115" s="28" t="s">
        <v>382</v>
      </c>
      <c r="B115" s="28"/>
      <c r="C115" s="28" t="s">
        <v>36</v>
      </c>
      <c r="D115" s="28" t="s">
        <v>71</v>
      </c>
      <c r="E115" s="28">
        <v>2439</v>
      </c>
      <c r="F115" s="28" t="s">
        <v>516</v>
      </c>
      <c r="G115" s="28" t="s">
        <v>524</v>
      </c>
      <c r="H115" s="28"/>
      <c r="I115" s="28"/>
      <c r="J115" s="28"/>
      <c r="K115" s="28">
        <v>195.12</v>
      </c>
      <c r="L115" s="28" t="s">
        <v>360</v>
      </c>
      <c r="M115" s="28" t="s">
        <v>384</v>
      </c>
      <c r="N115" s="28" t="s">
        <v>14</v>
      </c>
      <c r="O115" s="28" t="s">
        <v>362</v>
      </c>
      <c r="P115" s="28" t="s">
        <v>363</v>
      </c>
      <c r="Q115" s="48">
        <v>43485</v>
      </c>
      <c r="R115" s="28"/>
      <c r="S115" s="47"/>
    </row>
    <row r="116" spans="1:19">
      <c r="A116" s="36" t="s">
        <v>525</v>
      </c>
      <c r="B116" s="28"/>
      <c r="C116" s="28"/>
      <c r="D116" s="28"/>
      <c r="E116" s="28">
        <v>7374</v>
      </c>
      <c r="F116" s="28"/>
      <c r="G116" s="28"/>
      <c r="H116" s="28"/>
      <c r="I116" s="28"/>
      <c r="J116" s="28"/>
      <c r="K116" s="28">
        <v>2212.2</v>
      </c>
      <c r="L116" s="28"/>
      <c r="M116" s="28"/>
      <c r="N116" s="28"/>
      <c r="O116" s="28"/>
      <c r="P116" s="28"/>
      <c r="Q116" s="48"/>
      <c r="R116" s="28"/>
      <c r="S116" s="47"/>
    </row>
    <row r="117" spans="1:19">
      <c r="A117" s="28" t="s">
        <v>357</v>
      </c>
      <c r="B117" s="28"/>
      <c r="C117" s="28" t="s">
        <v>36</v>
      </c>
      <c r="D117" s="28" t="s">
        <v>71</v>
      </c>
      <c r="E117" s="28">
        <v>1109</v>
      </c>
      <c r="F117" s="28" t="s">
        <v>526</v>
      </c>
      <c r="G117" s="28" t="s">
        <v>527</v>
      </c>
      <c r="H117" s="28"/>
      <c r="I117" s="28"/>
      <c r="J117" s="28"/>
      <c r="K117" s="28">
        <v>332.7</v>
      </c>
      <c r="L117" s="28" t="s">
        <v>360</v>
      </c>
      <c r="M117" s="28" t="s">
        <v>361</v>
      </c>
      <c r="N117" s="28" t="s">
        <v>14</v>
      </c>
      <c r="O117" s="28" t="s">
        <v>362</v>
      </c>
      <c r="P117" s="28" t="s">
        <v>363</v>
      </c>
      <c r="Q117" s="48">
        <v>43485</v>
      </c>
      <c r="R117" s="28"/>
      <c r="S117" s="47"/>
    </row>
    <row r="118" spans="1:19">
      <c r="A118" s="28" t="s">
        <v>364</v>
      </c>
      <c r="B118" s="28"/>
      <c r="C118" s="28" t="s">
        <v>36</v>
      </c>
      <c r="D118" s="28" t="s">
        <v>71</v>
      </c>
      <c r="E118" s="28">
        <v>1667</v>
      </c>
      <c r="F118" s="28" t="s">
        <v>526</v>
      </c>
      <c r="G118" s="28" t="s">
        <v>528</v>
      </c>
      <c r="H118" s="28"/>
      <c r="I118" s="28"/>
      <c r="J118" s="28"/>
      <c r="K118" s="28">
        <v>500.1</v>
      </c>
      <c r="L118" s="28" t="s">
        <v>360</v>
      </c>
      <c r="M118" s="28" t="s">
        <v>366</v>
      </c>
      <c r="N118" s="28" t="s">
        <v>14</v>
      </c>
      <c r="O118" s="28" t="s">
        <v>362</v>
      </c>
      <c r="P118" s="28" t="s">
        <v>363</v>
      </c>
      <c r="Q118" s="48">
        <v>43485</v>
      </c>
      <c r="R118" s="28"/>
      <c r="S118" s="47"/>
    </row>
    <row r="119" spans="1:19">
      <c r="A119" s="28" t="s">
        <v>367</v>
      </c>
      <c r="B119" s="28"/>
      <c r="C119" s="28" t="s">
        <v>36</v>
      </c>
      <c r="D119" s="28" t="s">
        <v>71</v>
      </c>
      <c r="E119" s="28">
        <v>421</v>
      </c>
      <c r="F119" s="28" t="s">
        <v>526</v>
      </c>
      <c r="G119" s="28" t="s">
        <v>529</v>
      </c>
      <c r="H119" s="28"/>
      <c r="I119" s="28"/>
      <c r="J119" s="28"/>
      <c r="K119" s="28">
        <v>126.3</v>
      </c>
      <c r="L119" s="28" t="s">
        <v>360</v>
      </c>
      <c r="M119" s="28" t="s">
        <v>369</v>
      </c>
      <c r="N119" s="28" t="s">
        <v>14</v>
      </c>
      <c r="O119" s="28" t="s">
        <v>362</v>
      </c>
      <c r="P119" s="28" t="s">
        <v>363</v>
      </c>
      <c r="Q119" s="48">
        <v>43485</v>
      </c>
      <c r="R119" s="28"/>
      <c r="S119" s="47"/>
    </row>
    <row r="120" spans="1:19">
      <c r="A120" s="28" t="s">
        <v>370</v>
      </c>
      <c r="B120" s="28"/>
      <c r="C120" s="28" t="s">
        <v>36</v>
      </c>
      <c r="D120" s="28" t="s">
        <v>71</v>
      </c>
      <c r="E120" s="28">
        <v>311</v>
      </c>
      <c r="F120" s="28" t="s">
        <v>526</v>
      </c>
      <c r="G120" s="28" t="s">
        <v>530</v>
      </c>
      <c r="H120" s="28"/>
      <c r="I120" s="28"/>
      <c r="J120" s="28"/>
      <c r="K120" s="28">
        <v>93.3</v>
      </c>
      <c r="L120" s="28" t="s">
        <v>360</v>
      </c>
      <c r="M120" s="28" t="s">
        <v>372</v>
      </c>
      <c r="N120" s="28" t="s">
        <v>14</v>
      </c>
      <c r="O120" s="28" t="s">
        <v>362</v>
      </c>
      <c r="P120" s="28" t="s">
        <v>363</v>
      </c>
      <c r="Q120" s="48">
        <v>43485</v>
      </c>
      <c r="R120" s="28"/>
      <c r="S120" s="47"/>
    </row>
    <row r="121" spans="1:19">
      <c r="A121" s="28" t="s">
        <v>373</v>
      </c>
      <c r="B121" s="28"/>
      <c r="C121" s="28" t="s">
        <v>36</v>
      </c>
      <c r="D121" s="28" t="s">
        <v>71</v>
      </c>
      <c r="E121" s="28">
        <v>197</v>
      </c>
      <c r="F121" s="28" t="s">
        <v>526</v>
      </c>
      <c r="G121" s="28" t="s">
        <v>531</v>
      </c>
      <c r="H121" s="28"/>
      <c r="I121" s="28"/>
      <c r="J121" s="28"/>
      <c r="K121" s="28">
        <v>59.1</v>
      </c>
      <c r="L121" s="28" t="s">
        <v>360</v>
      </c>
      <c r="M121" s="28" t="s">
        <v>375</v>
      </c>
      <c r="N121" s="28" t="s">
        <v>14</v>
      </c>
      <c r="O121" s="28" t="s">
        <v>362</v>
      </c>
      <c r="P121" s="28" t="s">
        <v>363</v>
      </c>
      <c r="Q121" s="48">
        <v>43485</v>
      </c>
      <c r="R121" s="28"/>
      <c r="S121" s="47"/>
    </row>
    <row r="122" spans="1:19">
      <c r="A122" s="28" t="s">
        <v>376</v>
      </c>
      <c r="B122" s="28"/>
      <c r="C122" s="28" t="s">
        <v>36</v>
      </c>
      <c r="D122" s="28" t="s">
        <v>71</v>
      </c>
      <c r="E122" s="28">
        <v>1239</v>
      </c>
      <c r="F122" s="28" t="s">
        <v>526</v>
      </c>
      <c r="G122" s="28" t="s">
        <v>532</v>
      </c>
      <c r="H122" s="28"/>
      <c r="I122" s="28"/>
      <c r="J122" s="28"/>
      <c r="K122" s="28">
        <v>371.7</v>
      </c>
      <c r="L122" s="28" t="s">
        <v>360</v>
      </c>
      <c r="M122" s="28" t="s">
        <v>378</v>
      </c>
      <c r="N122" s="28" t="s">
        <v>14</v>
      </c>
      <c r="O122" s="28" t="s">
        <v>362</v>
      </c>
      <c r="P122" s="28" t="s">
        <v>363</v>
      </c>
      <c r="Q122" s="48">
        <v>43485</v>
      </c>
      <c r="R122" s="28"/>
      <c r="S122" s="47"/>
    </row>
    <row r="123" spans="1:19">
      <c r="A123" s="28" t="s">
        <v>379</v>
      </c>
      <c r="B123" s="28"/>
      <c r="C123" s="28" t="s">
        <v>36</v>
      </c>
      <c r="D123" s="28" t="s">
        <v>71</v>
      </c>
      <c r="E123" s="28">
        <v>794</v>
      </c>
      <c r="F123" s="28" t="s">
        <v>526</v>
      </c>
      <c r="G123" s="28" t="s">
        <v>533</v>
      </c>
      <c r="H123" s="28"/>
      <c r="I123" s="28"/>
      <c r="J123" s="28"/>
      <c r="K123" s="28">
        <v>238.2</v>
      </c>
      <c r="L123" s="28" t="s">
        <v>360</v>
      </c>
      <c r="M123" s="28" t="s">
        <v>381</v>
      </c>
      <c r="N123" s="28" t="s">
        <v>14</v>
      </c>
      <c r="O123" s="28" t="s">
        <v>362</v>
      </c>
      <c r="P123" s="28" t="s">
        <v>363</v>
      </c>
      <c r="Q123" s="48">
        <v>43485</v>
      </c>
      <c r="R123" s="28"/>
      <c r="S123" s="47"/>
    </row>
    <row r="124" spans="1:19">
      <c r="A124" s="28" t="s">
        <v>382</v>
      </c>
      <c r="B124" s="28"/>
      <c r="C124" s="28" t="s">
        <v>36</v>
      </c>
      <c r="D124" s="28" t="s">
        <v>71</v>
      </c>
      <c r="E124" s="28">
        <v>1636</v>
      </c>
      <c r="F124" s="28" t="s">
        <v>526</v>
      </c>
      <c r="G124" s="28" t="s">
        <v>534</v>
      </c>
      <c r="H124" s="28"/>
      <c r="I124" s="28"/>
      <c r="J124" s="28"/>
      <c r="K124" s="28">
        <v>490.8</v>
      </c>
      <c r="L124" s="28" t="s">
        <v>360</v>
      </c>
      <c r="M124" s="28" t="s">
        <v>384</v>
      </c>
      <c r="N124" s="28" t="s">
        <v>14</v>
      </c>
      <c r="O124" s="28" t="s">
        <v>362</v>
      </c>
      <c r="P124" s="28" t="s">
        <v>363</v>
      </c>
      <c r="Q124" s="48">
        <v>43485</v>
      </c>
      <c r="R124" s="28"/>
      <c r="S124" s="47"/>
    </row>
    <row r="125" spans="1:19">
      <c r="A125" s="36" t="s">
        <v>535</v>
      </c>
      <c r="B125" s="28"/>
      <c r="C125" s="28"/>
      <c r="D125" s="28"/>
      <c r="E125" s="28">
        <v>72852</v>
      </c>
      <c r="F125" s="28"/>
      <c r="G125" s="28"/>
      <c r="H125" s="28"/>
      <c r="I125" s="28"/>
      <c r="J125" s="28"/>
      <c r="K125" s="28">
        <v>182.13</v>
      </c>
      <c r="L125" s="28"/>
      <c r="M125" s="28"/>
      <c r="N125" s="28"/>
      <c r="O125" s="28"/>
      <c r="P125" s="28"/>
      <c r="Q125" s="48"/>
      <c r="R125" s="28"/>
      <c r="S125" s="47"/>
    </row>
    <row r="126" spans="1:19">
      <c r="A126" s="28" t="s">
        <v>357</v>
      </c>
      <c r="B126" s="28"/>
      <c r="C126" s="28" t="s">
        <v>36</v>
      </c>
      <c r="D126" s="28" t="s">
        <v>77</v>
      </c>
      <c r="E126" s="28">
        <v>15029</v>
      </c>
      <c r="F126" s="28" t="s">
        <v>536</v>
      </c>
      <c r="G126" s="28" t="s">
        <v>537</v>
      </c>
      <c r="H126" s="28"/>
      <c r="I126" s="28"/>
      <c r="J126" s="28"/>
      <c r="K126" s="28">
        <v>37.5725</v>
      </c>
      <c r="L126" s="28" t="s">
        <v>360</v>
      </c>
      <c r="M126" s="28" t="s">
        <v>361</v>
      </c>
      <c r="N126" s="28" t="s">
        <v>14</v>
      </c>
      <c r="O126" s="28" t="s">
        <v>362</v>
      </c>
      <c r="P126" s="28" t="s">
        <v>363</v>
      </c>
      <c r="Q126" s="48">
        <v>43485</v>
      </c>
      <c r="R126" s="28"/>
      <c r="S126" s="47"/>
    </row>
    <row r="127" spans="1:19">
      <c r="A127" s="28" t="s">
        <v>364</v>
      </c>
      <c r="B127" s="28"/>
      <c r="C127" s="28" t="s">
        <v>36</v>
      </c>
      <c r="D127" s="28" t="s">
        <v>77</v>
      </c>
      <c r="E127" s="28">
        <v>13210</v>
      </c>
      <c r="F127" s="28" t="s">
        <v>536</v>
      </c>
      <c r="G127" s="28" t="s">
        <v>538</v>
      </c>
      <c r="H127" s="28"/>
      <c r="I127" s="28"/>
      <c r="J127" s="28"/>
      <c r="K127" s="28">
        <v>33.025</v>
      </c>
      <c r="L127" s="28" t="s">
        <v>360</v>
      </c>
      <c r="M127" s="28" t="s">
        <v>366</v>
      </c>
      <c r="N127" s="28" t="s">
        <v>14</v>
      </c>
      <c r="O127" s="28" t="s">
        <v>362</v>
      </c>
      <c r="P127" s="28" t="s">
        <v>363</v>
      </c>
      <c r="Q127" s="48">
        <v>43485</v>
      </c>
      <c r="R127" s="28"/>
      <c r="S127" s="47"/>
    </row>
    <row r="128" spans="1:19">
      <c r="A128" s="28" t="s">
        <v>367</v>
      </c>
      <c r="B128" s="28"/>
      <c r="C128" s="28" t="s">
        <v>36</v>
      </c>
      <c r="D128" s="28" t="s">
        <v>77</v>
      </c>
      <c r="E128" s="28">
        <v>5396</v>
      </c>
      <c r="F128" s="28" t="s">
        <v>536</v>
      </c>
      <c r="G128" s="28" t="s">
        <v>539</v>
      </c>
      <c r="H128" s="28"/>
      <c r="I128" s="28"/>
      <c r="J128" s="28"/>
      <c r="K128" s="28">
        <v>13.49</v>
      </c>
      <c r="L128" s="28" t="s">
        <v>360</v>
      </c>
      <c r="M128" s="28" t="s">
        <v>369</v>
      </c>
      <c r="N128" s="28" t="s">
        <v>14</v>
      </c>
      <c r="O128" s="28" t="s">
        <v>362</v>
      </c>
      <c r="P128" s="28" t="s">
        <v>363</v>
      </c>
      <c r="Q128" s="48">
        <v>43485</v>
      </c>
      <c r="R128" s="28"/>
      <c r="S128" s="47"/>
    </row>
    <row r="129" spans="1:19">
      <c r="A129" s="28" t="s">
        <v>370</v>
      </c>
      <c r="B129" s="28"/>
      <c r="C129" s="28" t="s">
        <v>36</v>
      </c>
      <c r="D129" s="28" t="s">
        <v>77</v>
      </c>
      <c r="E129" s="28">
        <v>4519</v>
      </c>
      <c r="F129" s="28" t="s">
        <v>536</v>
      </c>
      <c r="G129" s="28" t="s">
        <v>540</v>
      </c>
      <c r="H129" s="28"/>
      <c r="I129" s="28"/>
      <c r="J129" s="28"/>
      <c r="K129" s="28">
        <v>11.2975</v>
      </c>
      <c r="L129" s="28" t="s">
        <v>360</v>
      </c>
      <c r="M129" s="28" t="s">
        <v>372</v>
      </c>
      <c r="N129" s="28" t="s">
        <v>14</v>
      </c>
      <c r="O129" s="28" t="s">
        <v>362</v>
      </c>
      <c r="P129" s="28" t="s">
        <v>363</v>
      </c>
      <c r="Q129" s="48">
        <v>43485</v>
      </c>
      <c r="R129" s="28"/>
      <c r="S129" s="47"/>
    </row>
    <row r="130" spans="1:19">
      <c r="A130" s="28" t="s">
        <v>373</v>
      </c>
      <c r="B130" s="28"/>
      <c r="C130" s="28" t="s">
        <v>36</v>
      </c>
      <c r="D130" s="28" t="s">
        <v>77</v>
      </c>
      <c r="E130" s="28">
        <v>850</v>
      </c>
      <c r="F130" s="28" t="s">
        <v>536</v>
      </c>
      <c r="G130" s="28" t="s">
        <v>541</v>
      </c>
      <c r="H130" s="28"/>
      <c r="I130" s="28"/>
      <c r="J130" s="28"/>
      <c r="K130" s="28">
        <v>2.125</v>
      </c>
      <c r="L130" s="28" t="s">
        <v>360</v>
      </c>
      <c r="M130" s="28" t="s">
        <v>375</v>
      </c>
      <c r="N130" s="28" t="s">
        <v>14</v>
      </c>
      <c r="O130" s="28" t="s">
        <v>362</v>
      </c>
      <c r="P130" s="28" t="s">
        <v>363</v>
      </c>
      <c r="Q130" s="48">
        <v>43485</v>
      </c>
      <c r="R130" s="28"/>
      <c r="S130" s="47"/>
    </row>
    <row r="131" spans="1:19">
      <c r="A131" s="28" t="s">
        <v>376</v>
      </c>
      <c r="B131" s="28"/>
      <c r="C131" s="28" t="s">
        <v>36</v>
      </c>
      <c r="D131" s="28" t="s">
        <v>77</v>
      </c>
      <c r="E131" s="28">
        <v>20385</v>
      </c>
      <c r="F131" s="28" t="s">
        <v>536</v>
      </c>
      <c r="G131" s="28" t="s">
        <v>542</v>
      </c>
      <c r="H131" s="28"/>
      <c r="I131" s="28"/>
      <c r="J131" s="28"/>
      <c r="K131" s="28">
        <v>50.9625</v>
      </c>
      <c r="L131" s="28" t="s">
        <v>360</v>
      </c>
      <c r="M131" s="28" t="s">
        <v>378</v>
      </c>
      <c r="N131" s="28" t="s">
        <v>14</v>
      </c>
      <c r="O131" s="28" t="s">
        <v>362</v>
      </c>
      <c r="P131" s="28" t="s">
        <v>363</v>
      </c>
      <c r="Q131" s="48">
        <v>43485</v>
      </c>
      <c r="R131" s="28"/>
      <c r="S131" s="47"/>
    </row>
    <row r="132" spans="1:19">
      <c r="A132" s="28" t="s">
        <v>379</v>
      </c>
      <c r="B132" s="28"/>
      <c r="C132" s="28" t="s">
        <v>36</v>
      </c>
      <c r="D132" s="28" t="s">
        <v>77</v>
      </c>
      <c r="E132" s="28">
        <v>5103</v>
      </c>
      <c r="F132" s="28" t="s">
        <v>536</v>
      </c>
      <c r="G132" s="28" t="s">
        <v>543</v>
      </c>
      <c r="H132" s="28"/>
      <c r="I132" s="28"/>
      <c r="J132" s="28"/>
      <c r="K132" s="28">
        <v>12.7575</v>
      </c>
      <c r="L132" s="28" t="s">
        <v>360</v>
      </c>
      <c r="M132" s="28" t="s">
        <v>381</v>
      </c>
      <c r="N132" s="28" t="s">
        <v>14</v>
      </c>
      <c r="O132" s="28" t="s">
        <v>362</v>
      </c>
      <c r="P132" s="28" t="s">
        <v>363</v>
      </c>
      <c r="Q132" s="48">
        <v>43485</v>
      </c>
      <c r="R132" s="28"/>
      <c r="S132" s="47"/>
    </row>
    <row r="133" spans="1:19">
      <c r="A133" s="28" t="s">
        <v>382</v>
      </c>
      <c r="B133" s="28"/>
      <c r="C133" s="28" t="s">
        <v>36</v>
      </c>
      <c r="D133" s="28" t="s">
        <v>77</v>
      </c>
      <c r="E133" s="28">
        <v>8360</v>
      </c>
      <c r="F133" s="28" t="s">
        <v>536</v>
      </c>
      <c r="G133" s="28" t="s">
        <v>544</v>
      </c>
      <c r="H133" s="28"/>
      <c r="I133" s="28"/>
      <c r="J133" s="28"/>
      <c r="K133" s="28">
        <v>20.9</v>
      </c>
      <c r="L133" s="28" t="s">
        <v>360</v>
      </c>
      <c r="M133" s="28" t="s">
        <v>384</v>
      </c>
      <c r="N133" s="28" t="s">
        <v>14</v>
      </c>
      <c r="O133" s="28" t="s">
        <v>362</v>
      </c>
      <c r="P133" s="28" t="s">
        <v>363</v>
      </c>
      <c r="Q133" s="48">
        <v>43485</v>
      </c>
      <c r="R133" s="28"/>
      <c r="S133" s="47"/>
    </row>
    <row r="134" spans="1:19">
      <c r="A134" s="36" t="s">
        <v>545</v>
      </c>
      <c r="B134" s="28"/>
      <c r="C134" s="28"/>
      <c r="D134" s="28"/>
      <c r="E134" s="28">
        <v>5517</v>
      </c>
      <c r="F134" s="28"/>
      <c r="G134" s="28"/>
      <c r="H134" s="28"/>
      <c r="I134" s="28"/>
      <c r="J134" s="28"/>
      <c r="K134" s="28">
        <v>275.85</v>
      </c>
      <c r="L134" s="28"/>
      <c r="M134" s="28"/>
      <c r="N134" s="28"/>
      <c r="O134" s="28"/>
      <c r="P134" s="28"/>
      <c r="Q134" s="28"/>
      <c r="R134" s="28"/>
      <c r="S134" s="47"/>
    </row>
    <row r="135" spans="1:19">
      <c r="A135" s="28" t="s">
        <v>357</v>
      </c>
      <c r="B135" s="28"/>
      <c r="C135" s="28" t="s">
        <v>36</v>
      </c>
      <c r="D135" s="28" t="s">
        <v>546</v>
      </c>
      <c r="E135" s="28">
        <v>926</v>
      </c>
      <c r="F135" s="28" t="s">
        <v>547</v>
      </c>
      <c r="G135" s="28" t="s">
        <v>548</v>
      </c>
      <c r="H135" s="28"/>
      <c r="I135" s="28"/>
      <c r="J135" s="28"/>
      <c r="K135" s="28">
        <v>46.3</v>
      </c>
      <c r="L135" s="28" t="s">
        <v>360</v>
      </c>
      <c r="M135" s="28" t="s">
        <v>361</v>
      </c>
      <c r="N135" s="28" t="s">
        <v>14</v>
      </c>
      <c r="O135" s="28" t="s">
        <v>362</v>
      </c>
      <c r="P135" s="28" t="s">
        <v>363</v>
      </c>
      <c r="Q135" s="48">
        <v>43485</v>
      </c>
      <c r="R135" s="28"/>
      <c r="S135" s="47"/>
    </row>
    <row r="136" spans="1:19">
      <c r="A136" s="28" t="s">
        <v>364</v>
      </c>
      <c r="B136" s="28"/>
      <c r="C136" s="28" t="s">
        <v>36</v>
      </c>
      <c r="D136" s="28" t="s">
        <v>546</v>
      </c>
      <c r="E136" s="28">
        <v>1236</v>
      </c>
      <c r="F136" s="28" t="s">
        <v>547</v>
      </c>
      <c r="G136" s="28" t="s">
        <v>549</v>
      </c>
      <c r="H136" s="28"/>
      <c r="I136" s="28"/>
      <c r="J136" s="28"/>
      <c r="K136" s="28">
        <v>61.8</v>
      </c>
      <c r="L136" s="28" t="s">
        <v>360</v>
      </c>
      <c r="M136" s="28" t="s">
        <v>366</v>
      </c>
      <c r="N136" s="28" t="s">
        <v>14</v>
      </c>
      <c r="O136" s="28" t="s">
        <v>362</v>
      </c>
      <c r="P136" s="28" t="s">
        <v>363</v>
      </c>
      <c r="Q136" s="48">
        <v>43485</v>
      </c>
      <c r="R136" s="28"/>
      <c r="S136" s="47"/>
    </row>
    <row r="137" spans="1:19">
      <c r="A137" s="28" t="s">
        <v>367</v>
      </c>
      <c r="B137" s="28"/>
      <c r="C137" s="28" t="s">
        <v>36</v>
      </c>
      <c r="D137" s="28" t="s">
        <v>546</v>
      </c>
      <c r="E137" s="28">
        <v>550</v>
      </c>
      <c r="F137" s="28" t="s">
        <v>547</v>
      </c>
      <c r="G137" s="28" t="s">
        <v>550</v>
      </c>
      <c r="H137" s="28"/>
      <c r="I137" s="28"/>
      <c r="J137" s="28"/>
      <c r="K137" s="28">
        <v>27.5</v>
      </c>
      <c r="L137" s="28" t="s">
        <v>360</v>
      </c>
      <c r="M137" s="28" t="s">
        <v>369</v>
      </c>
      <c r="N137" s="28" t="s">
        <v>14</v>
      </c>
      <c r="O137" s="28" t="s">
        <v>362</v>
      </c>
      <c r="P137" s="28" t="s">
        <v>363</v>
      </c>
      <c r="Q137" s="48">
        <v>43485</v>
      </c>
      <c r="R137" s="28"/>
      <c r="S137" s="47"/>
    </row>
    <row r="138" spans="1:19">
      <c r="A138" s="28" t="s">
        <v>370</v>
      </c>
      <c r="B138" s="28"/>
      <c r="C138" s="28" t="s">
        <v>36</v>
      </c>
      <c r="D138" s="28" t="s">
        <v>546</v>
      </c>
      <c r="E138" s="28">
        <v>206</v>
      </c>
      <c r="F138" s="28" t="s">
        <v>547</v>
      </c>
      <c r="G138" s="28" t="s">
        <v>551</v>
      </c>
      <c r="H138" s="28"/>
      <c r="I138" s="28"/>
      <c r="J138" s="28"/>
      <c r="K138" s="28">
        <v>10.3</v>
      </c>
      <c r="L138" s="28" t="s">
        <v>360</v>
      </c>
      <c r="M138" s="28" t="s">
        <v>372</v>
      </c>
      <c r="N138" s="28" t="s">
        <v>14</v>
      </c>
      <c r="O138" s="28" t="s">
        <v>362</v>
      </c>
      <c r="P138" s="28" t="s">
        <v>363</v>
      </c>
      <c r="Q138" s="48">
        <v>43485</v>
      </c>
      <c r="R138" s="28"/>
      <c r="S138" s="47"/>
    </row>
    <row r="139" spans="1:19">
      <c r="A139" s="28" t="s">
        <v>373</v>
      </c>
      <c r="B139" s="28"/>
      <c r="C139" s="28" t="s">
        <v>36</v>
      </c>
      <c r="D139" s="28" t="s">
        <v>546</v>
      </c>
      <c r="E139" s="28">
        <v>1038</v>
      </c>
      <c r="F139" s="28" t="s">
        <v>547</v>
      </c>
      <c r="G139" s="28" t="s">
        <v>552</v>
      </c>
      <c r="H139" s="28"/>
      <c r="I139" s="28"/>
      <c r="J139" s="28"/>
      <c r="K139" s="28">
        <v>51.9</v>
      </c>
      <c r="L139" s="28" t="s">
        <v>360</v>
      </c>
      <c r="M139" s="28" t="s">
        <v>375</v>
      </c>
      <c r="N139" s="28" t="s">
        <v>14</v>
      </c>
      <c r="O139" s="28" t="s">
        <v>362</v>
      </c>
      <c r="P139" s="28" t="s">
        <v>363</v>
      </c>
      <c r="Q139" s="48">
        <v>43485</v>
      </c>
      <c r="R139" s="28"/>
      <c r="S139" s="47"/>
    </row>
    <row r="140" spans="1:19">
      <c r="A140" s="28" t="s">
        <v>376</v>
      </c>
      <c r="B140" s="28"/>
      <c r="C140" s="28" t="s">
        <v>36</v>
      </c>
      <c r="D140" s="28" t="s">
        <v>546</v>
      </c>
      <c r="E140" s="28">
        <v>445</v>
      </c>
      <c r="F140" s="28" t="s">
        <v>547</v>
      </c>
      <c r="G140" s="28" t="s">
        <v>553</v>
      </c>
      <c r="H140" s="28"/>
      <c r="I140" s="28"/>
      <c r="J140" s="28"/>
      <c r="K140" s="28">
        <v>22.25</v>
      </c>
      <c r="L140" s="28" t="s">
        <v>360</v>
      </c>
      <c r="M140" s="28" t="s">
        <v>378</v>
      </c>
      <c r="N140" s="28" t="s">
        <v>14</v>
      </c>
      <c r="O140" s="28" t="s">
        <v>362</v>
      </c>
      <c r="P140" s="28" t="s">
        <v>363</v>
      </c>
      <c r="Q140" s="48">
        <v>43485</v>
      </c>
      <c r="R140" s="28"/>
      <c r="S140" s="47"/>
    </row>
    <row r="141" spans="1:19">
      <c r="A141" s="28" t="s">
        <v>379</v>
      </c>
      <c r="B141" s="28"/>
      <c r="C141" s="28" t="s">
        <v>36</v>
      </c>
      <c r="D141" s="28" t="s">
        <v>546</v>
      </c>
      <c r="E141" s="28">
        <v>301</v>
      </c>
      <c r="F141" s="28" t="s">
        <v>547</v>
      </c>
      <c r="G141" s="28" t="s">
        <v>554</v>
      </c>
      <c r="H141" s="28"/>
      <c r="I141" s="28"/>
      <c r="J141" s="28"/>
      <c r="K141" s="28">
        <v>15.05</v>
      </c>
      <c r="L141" s="28" t="s">
        <v>360</v>
      </c>
      <c r="M141" s="28" t="s">
        <v>381</v>
      </c>
      <c r="N141" s="28" t="s">
        <v>14</v>
      </c>
      <c r="O141" s="28" t="s">
        <v>362</v>
      </c>
      <c r="P141" s="28" t="s">
        <v>363</v>
      </c>
      <c r="Q141" s="48">
        <v>43485</v>
      </c>
      <c r="R141" s="28"/>
      <c r="S141" s="47"/>
    </row>
    <row r="142" spans="1:19">
      <c r="A142" s="28" t="s">
        <v>382</v>
      </c>
      <c r="B142" s="28"/>
      <c r="C142" s="28" t="s">
        <v>36</v>
      </c>
      <c r="D142" s="28" t="s">
        <v>546</v>
      </c>
      <c r="E142" s="28">
        <v>815</v>
      </c>
      <c r="F142" s="28" t="s">
        <v>547</v>
      </c>
      <c r="G142" s="28" t="s">
        <v>555</v>
      </c>
      <c r="H142" s="28"/>
      <c r="I142" s="28"/>
      <c r="J142" s="28"/>
      <c r="K142" s="28">
        <v>40.75</v>
      </c>
      <c r="L142" s="28" t="s">
        <v>360</v>
      </c>
      <c r="M142" s="28" t="s">
        <v>384</v>
      </c>
      <c r="N142" s="28" t="s">
        <v>14</v>
      </c>
      <c r="O142" s="28" t="s">
        <v>362</v>
      </c>
      <c r="P142" s="28" t="s">
        <v>363</v>
      </c>
      <c r="Q142" s="48">
        <v>43485</v>
      </c>
      <c r="R142" s="28"/>
      <c r="S142" s="47"/>
    </row>
    <row r="143" s="14" customFormat="1" spans="1:19">
      <c r="A143" s="32" t="s">
        <v>85</v>
      </c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43"/>
      <c r="R143" s="28"/>
      <c r="S143" s="25"/>
    </row>
    <row r="144" spans="1:19">
      <c r="A144" s="33" t="s">
        <v>86</v>
      </c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43"/>
      <c r="R144" s="28"/>
      <c r="S144" s="47"/>
    </row>
    <row r="145" s="14" customFormat="1" spans="1:19">
      <c r="A145" s="33" t="s">
        <v>89</v>
      </c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43"/>
      <c r="R145" s="28"/>
      <c r="S145" s="25"/>
    </row>
    <row r="146" s="14" customFormat="1" spans="1:19">
      <c r="A146" s="33" t="s">
        <v>90</v>
      </c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43"/>
      <c r="R146" s="28"/>
      <c r="S146" s="25"/>
    </row>
    <row r="147" s="14" customFormat="1" spans="1:19">
      <c r="A147" s="32" t="s">
        <v>95</v>
      </c>
      <c r="B147" s="28"/>
      <c r="C147" s="28"/>
      <c r="D147" s="28"/>
      <c r="E147" s="28"/>
      <c r="F147" s="28"/>
      <c r="G147" s="28"/>
      <c r="H147" s="28"/>
      <c r="I147" s="28"/>
      <c r="J147" s="28"/>
      <c r="K147" s="28">
        <f>K148+K152+K183+K190+K191</f>
        <v>7542.497</v>
      </c>
      <c r="L147" s="28"/>
      <c r="M147" s="28"/>
      <c r="N147" s="28"/>
      <c r="O147" s="28"/>
      <c r="P147" s="28"/>
      <c r="Q147" s="43"/>
      <c r="R147" s="28"/>
      <c r="S147" s="25"/>
    </row>
    <row r="148" s="14" customFormat="1" spans="1:19">
      <c r="A148" s="33" t="s">
        <v>556</v>
      </c>
      <c r="B148" s="28"/>
      <c r="C148" s="28"/>
      <c r="D148" s="28"/>
      <c r="E148" s="28"/>
      <c r="F148" s="28"/>
      <c r="G148" s="28"/>
      <c r="H148" s="28"/>
      <c r="I148" s="28"/>
      <c r="J148" s="28"/>
      <c r="K148" s="28">
        <f>K149+K150+K151</f>
        <v>538</v>
      </c>
      <c r="L148" s="28"/>
      <c r="M148" s="28"/>
      <c r="N148" s="28"/>
      <c r="O148" s="28"/>
      <c r="P148" s="28"/>
      <c r="Q148" s="43"/>
      <c r="R148" s="28"/>
      <c r="S148" s="25"/>
    </row>
    <row r="149" s="14" customFormat="1" ht="210" spans="1:19">
      <c r="A149" s="28" t="s">
        <v>381</v>
      </c>
      <c r="B149" s="28" t="s">
        <v>557</v>
      </c>
      <c r="C149" s="28" t="s">
        <v>36</v>
      </c>
      <c r="D149" s="28" t="s">
        <v>105</v>
      </c>
      <c r="E149" s="28">
        <v>1</v>
      </c>
      <c r="F149" s="28">
        <v>338</v>
      </c>
      <c r="G149" s="28" t="s">
        <v>558</v>
      </c>
      <c r="H149" s="28"/>
      <c r="I149" s="28">
        <v>218</v>
      </c>
      <c r="J149" s="28"/>
      <c r="K149" s="28">
        <v>338</v>
      </c>
      <c r="L149" s="28" t="s">
        <v>107</v>
      </c>
      <c r="M149" s="28" t="s">
        <v>107</v>
      </c>
      <c r="N149" s="28" t="s">
        <v>14</v>
      </c>
      <c r="O149" s="28" t="s">
        <v>362</v>
      </c>
      <c r="P149" s="28" t="s">
        <v>417</v>
      </c>
      <c r="Q149" s="48">
        <v>43485</v>
      </c>
      <c r="R149" s="28" t="s">
        <v>559</v>
      </c>
      <c r="S149" s="25"/>
    </row>
    <row r="150" s="14" customFormat="1" ht="105" spans="1:19">
      <c r="A150" s="28" t="s">
        <v>384</v>
      </c>
      <c r="B150" s="28" t="s">
        <v>560</v>
      </c>
      <c r="C150" s="28" t="s">
        <v>36</v>
      </c>
      <c r="D150" s="28" t="s">
        <v>105</v>
      </c>
      <c r="E150" s="28">
        <v>1</v>
      </c>
      <c r="F150" s="28">
        <v>100</v>
      </c>
      <c r="G150" s="28" t="s">
        <v>561</v>
      </c>
      <c r="H150" s="28"/>
      <c r="I150" s="28">
        <v>1472</v>
      </c>
      <c r="J150" s="28">
        <v>156</v>
      </c>
      <c r="K150" s="28">
        <v>100</v>
      </c>
      <c r="L150" s="28" t="s">
        <v>360</v>
      </c>
      <c r="M150" s="28" t="s">
        <v>360</v>
      </c>
      <c r="N150" s="28" t="s">
        <v>14</v>
      </c>
      <c r="O150" s="28" t="s">
        <v>362</v>
      </c>
      <c r="P150" s="28" t="s">
        <v>417</v>
      </c>
      <c r="Q150" s="48">
        <v>43485</v>
      </c>
      <c r="R150" s="28" t="s">
        <v>559</v>
      </c>
      <c r="S150" s="25"/>
    </row>
    <row r="151" s="14" customFormat="1" ht="105" spans="1:19">
      <c r="A151" s="28" t="s">
        <v>562</v>
      </c>
      <c r="B151" s="28" t="s">
        <v>563</v>
      </c>
      <c r="C151" s="28" t="s">
        <v>36</v>
      </c>
      <c r="D151" s="28" t="s">
        <v>105</v>
      </c>
      <c r="E151" s="28">
        <v>1</v>
      </c>
      <c r="F151" s="28">
        <v>100</v>
      </c>
      <c r="G151" s="28" t="s">
        <v>564</v>
      </c>
      <c r="H151" s="28"/>
      <c r="I151" s="28">
        <v>1080</v>
      </c>
      <c r="J151" s="28">
        <v>542</v>
      </c>
      <c r="K151" s="28">
        <v>100</v>
      </c>
      <c r="L151" s="28" t="s">
        <v>360</v>
      </c>
      <c r="M151" s="28" t="s">
        <v>360</v>
      </c>
      <c r="N151" s="28" t="s">
        <v>14</v>
      </c>
      <c r="O151" s="28" t="s">
        <v>362</v>
      </c>
      <c r="P151" s="28" t="s">
        <v>417</v>
      </c>
      <c r="Q151" s="48">
        <v>43485</v>
      </c>
      <c r="R151" s="28" t="s">
        <v>559</v>
      </c>
      <c r="S151" s="25"/>
    </row>
    <row r="152" spans="1:19">
      <c r="A152" s="33" t="s">
        <v>565</v>
      </c>
      <c r="B152" s="28"/>
      <c r="C152" s="28"/>
      <c r="D152" s="28"/>
      <c r="E152" s="28">
        <v>22</v>
      </c>
      <c r="F152" s="28"/>
      <c r="G152" s="28" t="s">
        <v>566</v>
      </c>
      <c r="H152" s="28"/>
      <c r="I152" s="28"/>
      <c r="J152" s="28"/>
      <c r="K152" s="28">
        <f>SUM(K154:K182)</f>
        <v>2373.93</v>
      </c>
      <c r="L152" s="28"/>
      <c r="M152" s="28"/>
      <c r="N152" s="28"/>
      <c r="O152" s="28"/>
      <c r="P152" s="28"/>
      <c r="Q152" s="43"/>
      <c r="R152" s="28"/>
      <c r="S152" s="47"/>
    </row>
    <row r="153" s="14" customFormat="1" spans="1:19">
      <c r="A153" s="33" t="s">
        <v>378</v>
      </c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5"/>
    </row>
    <row r="154" s="14" customFormat="1" ht="42" spans="1:19">
      <c r="A154" s="28" t="s">
        <v>567</v>
      </c>
      <c r="B154" s="28" t="s">
        <v>568</v>
      </c>
      <c r="C154" s="28" t="s">
        <v>36</v>
      </c>
      <c r="D154" s="28" t="s">
        <v>97</v>
      </c>
      <c r="E154" s="28">
        <v>1</v>
      </c>
      <c r="F154" s="28" t="s">
        <v>569</v>
      </c>
      <c r="G154" s="28" t="s">
        <v>570</v>
      </c>
      <c r="H154" s="28" t="s">
        <v>571</v>
      </c>
      <c r="I154" s="28">
        <v>171</v>
      </c>
      <c r="J154" s="28">
        <v>171</v>
      </c>
      <c r="K154" s="28">
        <v>100</v>
      </c>
      <c r="L154" s="28" t="s">
        <v>572</v>
      </c>
      <c r="M154" s="28" t="s">
        <v>378</v>
      </c>
      <c r="N154" s="28" t="s">
        <v>14</v>
      </c>
      <c r="O154" s="28" t="s">
        <v>573</v>
      </c>
      <c r="P154" s="28" t="s">
        <v>417</v>
      </c>
      <c r="Q154" s="48">
        <v>43525</v>
      </c>
      <c r="R154" s="28"/>
      <c r="S154" s="25"/>
    </row>
    <row r="155" s="14" customFormat="1" ht="63" spans="1:19">
      <c r="A155" s="28" t="s">
        <v>574</v>
      </c>
      <c r="B155" s="28" t="s">
        <v>575</v>
      </c>
      <c r="C155" s="28" t="s">
        <v>36</v>
      </c>
      <c r="D155" s="28" t="s">
        <v>97</v>
      </c>
      <c r="E155" s="28">
        <v>1</v>
      </c>
      <c r="F155" s="28" t="s">
        <v>576</v>
      </c>
      <c r="G155" s="28" t="s">
        <v>577</v>
      </c>
      <c r="H155" s="28" t="s">
        <v>391</v>
      </c>
      <c r="I155" s="28">
        <v>863</v>
      </c>
      <c r="J155" s="28">
        <v>366</v>
      </c>
      <c r="K155" s="28">
        <v>545</v>
      </c>
      <c r="L155" s="28" t="s">
        <v>572</v>
      </c>
      <c r="M155" s="28" t="s">
        <v>378</v>
      </c>
      <c r="N155" s="28" t="s">
        <v>14</v>
      </c>
      <c r="O155" s="28" t="s">
        <v>573</v>
      </c>
      <c r="P155" s="28" t="s">
        <v>417</v>
      </c>
      <c r="Q155" s="48">
        <v>43525</v>
      </c>
      <c r="R155" s="28"/>
      <c r="S155" s="25"/>
    </row>
    <row r="156" s="14" customFormat="1" spans="1:19">
      <c r="A156" s="33" t="s">
        <v>366</v>
      </c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5"/>
    </row>
    <row r="157" ht="42" spans="1:19">
      <c r="A157" s="28" t="s">
        <v>578</v>
      </c>
      <c r="B157" s="28" t="s">
        <v>579</v>
      </c>
      <c r="C157" s="28" t="s">
        <v>477</v>
      </c>
      <c r="D157" s="28" t="s">
        <v>97</v>
      </c>
      <c r="E157" s="28">
        <v>1</v>
      </c>
      <c r="F157" s="28" t="s">
        <v>580</v>
      </c>
      <c r="G157" s="28" t="s">
        <v>581</v>
      </c>
      <c r="H157" s="28" t="s">
        <v>391</v>
      </c>
      <c r="I157" s="28">
        <v>2450</v>
      </c>
      <c r="J157" s="28">
        <v>997</v>
      </c>
      <c r="K157" s="28">
        <v>380</v>
      </c>
      <c r="L157" s="28" t="s">
        <v>572</v>
      </c>
      <c r="M157" s="28" t="s">
        <v>366</v>
      </c>
      <c r="N157" s="28" t="s">
        <v>14</v>
      </c>
      <c r="O157" s="28" t="s">
        <v>582</v>
      </c>
      <c r="P157" s="28" t="s">
        <v>417</v>
      </c>
      <c r="Q157" s="48">
        <v>43221</v>
      </c>
      <c r="R157" s="28" t="s">
        <v>583</v>
      </c>
      <c r="S157" s="47"/>
    </row>
    <row r="158" s="14" customFormat="1" ht="42" spans="1:19">
      <c r="A158" s="28" t="s">
        <v>584</v>
      </c>
      <c r="B158" s="28" t="s">
        <v>579</v>
      </c>
      <c r="C158" s="28" t="s">
        <v>477</v>
      </c>
      <c r="D158" s="28" t="s">
        <v>97</v>
      </c>
      <c r="E158" s="28">
        <v>1</v>
      </c>
      <c r="F158" s="28" t="s">
        <v>585</v>
      </c>
      <c r="G158" s="28" t="s">
        <v>586</v>
      </c>
      <c r="H158" s="28" t="s">
        <v>391</v>
      </c>
      <c r="I158" s="28">
        <v>2450</v>
      </c>
      <c r="J158" s="28">
        <v>997</v>
      </c>
      <c r="K158" s="28">
        <v>2</v>
      </c>
      <c r="L158" s="28" t="s">
        <v>572</v>
      </c>
      <c r="M158" s="28" t="s">
        <v>366</v>
      </c>
      <c r="N158" s="28" t="s">
        <v>14</v>
      </c>
      <c r="O158" s="28" t="s">
        <v>582</v>
      </c>
      <c r="P158" s="28" t="s">
        <v>417</v>
      </c>
      <c r="Q158" s="48">
        <v>43405</v>
      </c>
      <c r="R158" s="28" t="s">
        <v>587</v>
      </c>
      <c r="S158" s="25"/>
    </row>
    <row r="159" s="14" customFormat="1" ht="42" spans="1:19">
      <c r="A159" s="28" t="s">
        <v>588</v>
      </c>
      <c r="B159" s="28" t="s">
        <v>589</v>
      </c>
      <c r="C159" s="28" t="s">
        <v>477</v>
      </c>
      <c r="D159" s="28" t="s">
        <v>97</v>
      </c>
      <c r="E159" s="28">
        <v>1</v>
      </c>
      <c r="F159" s="28" t="s">
        <v>590</v>
      </c>
      <c r="G159" s="28" t="s">
        <v>591</v>
      </c>
      <c r="H159" s="28" t="s">
        <v>391</v>
      </c>
      <c r="I159" s="28"/>
      <c r="J159" s="28"/>
      <c r="K159" s="28">
        <v>3.5</v>
      </c>
      <c r="L159" s="28" t="s">
        <v>572</v>
      </c>
      <c r="M159" s="28" t="s">
        <v>366</v>
      </c>
      <c r="N159" s="28" t="s">
        <v>14</v>
      </c>
      <c r="O159" s="28" t="s">
        <v>582</v>
      </c>
      <c r="P159" s="28" t="s">
        <v>417</v>
      </c>
      <c r="Q159" s="48">
        <v>43405</v>
      </c>
      <c r="R159" s="28" t="s">
        <v>592</v>
      </c>
      <c r="S159" s="25"/>
    </row>
    <row r="160" s="14" customFormat="1" ht="42" spans="1:19">
      <c r="A160" s="28" t="s">
        <v>593</v>
      </c>
      <c r="B160" s="28" t="s">
        <v>579</v>
      </c>
      <c r="C160" s="28" t="s">
        <v>477</v>
      </c>
      <c r="D160" s="28" t="s">
        <v>97</v>
      </c>
      <c r="E160" s="28">
        <v>1</v>
      </c>
      <c r="F160" s="28" t="s">
        <v>590</v>
      </c>
      <c r="G160" s="28" t="s">
        <v>591</v>
      </c>
      <c r="H160" s="28" t="s">
        <v>391</v>
      </c>
      <c r="I160" s="28"/>
      <c r="J160" s="28">
        <v>997</v>
      </c>
      <c r="K160" s="28">
        <v>3.5</v>
      </c>
      <c r="L160" s="28" t="s">
        <v>572</v>
      </c>
      <c r="M160" s="28" t="s">
        <v>366</v>
      </c>
      <c r="N160" s="28" t="s">
        <v>14</v>
      </c>
      <c r="O160" s="28" t="s">
        <v>582</v>
      </c>
      <c r="P160" s="28" t="s">
        <v>417</v>
      </c>
      <c r="Q160" s="48">
        <v>43221</v>
      </c>
      <c r="R160" s="28" t="s">
        <v>592</v>
      </c>
      <c r="S160" s="25"/>
    </row>
    <row r="161" s="14" customFormat="1" spans="1:19">
      <c r="A161" s="33" t="s">
        <v>381</v>
      </c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5"/>
    </row>
    <row r="162" ht="42" spans="1:19">
      <c r="A162" s="28" t="s">
        <v>594</v>
      </c>
      <c r="B162" s="28" t="s">
        <v>595</v>
      </c>
      <c r="C162" s="28" t="s">
        <v>477</v>
      </c>
      <c r="D162" s="28" t="s">
        <v>97</v>
      </c>
      <c r="E162" s="28">
        <v>1</v>
      </c>
      <c r="F162" s="28" t="s">
        <v>596</v>
      </c>
      <c r="G162" s="28" t="s">
        <v>597</v>
      </c>
      <c r="H162" s="28" t="s">
        <v>571</v>
      </c>
      <c r="I162" s="28">
        <v>1162</v>
      </c>
      <c r="J162" s="28">
        <v>146</v>
      </c>
      <c r="K162" s="28">
        <v>363.75</v>
      </c>
      <c r="L162" s="28" t="s">
        <v>572</v>
      </c>
      <c r="M162" s="28" t="s">
        <v>381</v>
      </c>
      <c r="N162" s="28" t="s">
        <v>14</v>
      </c>
      <c r="O162" s="28" t="s">
        <v>582</v>
      </c>
      <c r="P162" s="28" t="s">
        <v>417</v>
      </c>
      <c r="Q162" s="48">
        <v>43221</v>
      </c>
      <c r="R162" s="28" t="s">
        <v>598</v>
      </c>
      <c r="S162" s="47"/>
    </row>
    <row r="163" s="14" customFormat="1" ht="42" spans="1:19">
      <c r="A163" s="28" t="s">
        <v>599</v>
      </c>
      <c r="B163" s="28" t="s">
        <v>595</v>
      </c>
      <c r="C163" s="28" t="s">
        <v>477</v>
      </c>
      <c r="D163" s="28" t="s">
        <v>97</v>
      </c>
      <c r="E163" s="28">
        <v>1</v>
      </c>
      <c r="F163" s="28" t="s">
        <v>600</v>
      </c>
      <c r="G163" s="28" t="s">
        <v>601</v>
      </c>
      <c r="H163" s="28" t="s">
        <v>571</v>
      </c>
      <c r="I163" s="28"/>
      <c r="J163" s="28"/>
      <c r="K163" s="28">
        <v>10</v>
      </c>
      <c r="L163" s="28" t="s">
        <v>572</v>
      </c>
      <c r="M163" s="28" t="s">
        <v>381</v>
      </c>
      <c r="N163" s="28" t="s">
        <v>14</v>
      </c>
      <c r="O163" s="28" t="s">
        <v>582</v>
      </c>
      <c r="P163" s="28" t="s">
        <v>417</v>
      </c>
      <c r="Q163" s="48">
        <v>43405</v>
      </c>
      <c r="R163" s="28" t="s">
        <v>592</v>
      </c>
      <c r="S163" s="25"/>
    </row>
    <row r="164" s="14" customFormat="1" ht="42" spans="1:19">
      <c r="A164" s="28" t="s">
        <v>602</v>
      </c>
      <c r="B164" s="28" t="s">
        <v>603</v>
      </c>
      <c r="C164" s="28" t="s">
        <v>477</v>
      </c>
      <c r="D164" s="28" t="s">
        <v>97</v>
      </c>
      <c r="E164" s="28">
        <v>1</v>
      </c>
      <c r="F164" s="28" t="s">
        <v>590</v>
      </c>
      <c r="G164" s="28" t="s">
        <v>591</v>
      </c>
      <c r="H164" s="28" t="s">
        <v>571</v>
      </c>
      <c r="I164" s="28">
        <v>265</v>
      </c>
      <c r="J164" s="28">
        <v>25</v>
      </c>
      <c r="K164" s="28">
        <v>3.5</v>
      </c>
      <c r="L164" s="28" t="s">
        <v>572</v>
      </c>
      <c r="M164" s="28" t="s">
        <v>381</v>
      </c>
      <c r="N164" s="28" t="s">
        <v>14</v>
      </c>
      <c r="O164" s="28" t="s">
        <v>582</v>
      </c>
      <c r="P164" s="28" t="s">
        <v>417</v>
      </c>
      <c r="Q164" s="48">
        <v>43374</v>
      </c>
      <c r="R164" s="28" t="s">
        <v>604</v>
      </c>
      <c r="S164" s="25"/>
    </row>
    <row r="165" s="14" customFormat="1" ht="42" spans="1:19">
      <c r="A165" s="28" t="s">
        <v>605</v>
      </c>
      <c r="B165" s="28" t="s">
        <v>606</v>
      </c>
      <c r="C165" s="28" t="s">
        <v>477</v>
      </c>
      <c r="D165" s="28" t="s">
        <v>97</v>
      </c>
      <c r="E165" s="28">
        <v>1</v>
      </c>
      <c r="F165" s="28" t="s">
        <v>600</v>
      </c>
      <c r="G165" s="28" t="s">
        <v>607</v>
      </c>
      <c r="H165" s="28" t="s">
        <v>571</v>
      </c>
      <c r="I165" s="28">
        <v>265</v>
      </c>
      <c r="J165" s="28">
        <v>25</v>
      </c>
      <c r="K165" s="28">
        <v>10</v>
      </c>
      <c r="L165" s="28" t="s">
        <v>572</v>
      </c>
      <c r="M165" s="28" t="s">
        <v>381</v>
      </c>
      <c r="N165" s="28" t="s">
        <v>14</v>
      </c>
      <c r="O165" s="28" t="s">
        <v>582</v>
      </c>
      <c r="P165" s="28" t="s">
        <v>417</v>
      </c>
      <c r="Q165" s="48">
        <v>43374</v>
      </c>
      <c r="R165" s="28" t="s">
        <v>604</v>
      </c>
      <c r="S165" s="25"/>
    </row>
    <row r="166" s="14" customFormat="1" spans="1:19">
      <c r="A166" s="33" t="s">
        <v>369</v>
      </c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48"/>
      <c r="R166" s="28"/>
      <c r="S166" s="25"/>
    </row>
    <row r="167" ht="42" spans="1:19">
      <c r="A167" s="28" t="s">
        <v>608</v>
      </c>
      <c r="B167" s="28" t="s">
        <v>609</v>
      </c>
      <c r="C167" s="28" t="s">
        <v>477</v>
      </c>
      <c r="D167" s="28" t="s">
        <v>97</v>
      </c>
      <c r="E167" s="28">
        <v>1</v>
      </c>
      <c r="F167" s="28" t="s">
        <v>610</v>
      </c>
      <c r="G167" s="28" t="s">
        <v>611</v>
      </c>
      <c r="H167" s="28" t="s">
        <v>391</v>
      </c>
      <c r="I167" s="28">
        <v>340</v>
      </c>
      <c r="J167" s="28">
        <v>119</v>
      </c>
      <c r="K167" s="28">
        <v>320</v>
      </c>
      <c r="L167" s="28" t="s">
        <v>572</v>
      </c>
      <c r="M167" s="28" t="s">
        <v>369</v>
      </c>
      <c r="N167" s="28" t="s">
        <v>14</v>
      </c>
      <c r="O167" s="28" t="s">
        <v>582</v>
      </c>
      <c r="P167" s="28" t="s">
        <v>417</v>
      </c>
      <c r="Q167" s="48">
        <v>43221</v>
      </c>
      <c r="R167" s="28" t="s">
        <v>612</v>
      </c>
      <c r="S167" s="47"/>
    </row>
    <row r="168" ht="42" spans="1:19">
      <c r="A168" s="28" t="s">
        <v>613</v>
      </c>
      <c r="B168" s="28" t="s">
        <v>614</v>
      </c>
      <c r="C168" s="28" t="s">
        <v>477</v>
      </c>
      <c r="D168" s="28" t="s">
        <v>97</v>
      </c>
      <c r="E168" s="28">
        <v>1</v>
      </c>
      <c r="F168" s="28" t="s">
        <v>615</v>
      </c>
      <c r="G168" s="28" t="s">
        <v>616</v>
      </c>
      <c r="H168" s="28" t="s">
        <v>391</v>
      </c>
      <c r="I168" s="28">
        <v>123</v>
      </c>
      <c r="J168" s="28">
        <v>123</v>
      </c>
      <c r="K168" s="28">
        <v>6.68</v>
      </c>
      <c r="L168" s="28" t="s">
        <v>572</v>
      </c>
      <c r="M168" s="28" t="s">
        <v>369</v>
      </c>
      <c r="N168" s="28" t="s">
        <v>14</v>
      </c>
      <c r="O168" s="28" t="s">
        <v>582</v>
      </c>
      <c r="P168" s="28" t="s">
        <v>417</v>
      </c>
      <c r="Q168" s="48">
        <v>43374</v>
      </c>
      <c r="R168" s="28" t="s">
        <v>617</v>
      </c>
      <c r="S168" s="47"/>
    </row>
    <row r="169" ht="42" spans="1:18">
      <c r="A169" s="28" t="s">
        <v>618</v>
      </c>
      <c r="B169" s="28" t="s">
        <v>619</v>
      </c>
      <c r="C169" s="28" t="s">
        <v>477</v>
      </c>
      <c r="D169" s="28" t="s">
        <v>97</v>
      </c>
      <c r="E169" s="28">
        <v>1</v>
      </c>
      <c r="F169" s="28" t="s">
        <v>590</v>
      </c>
      <c r="G169" s="28" t="s">
        <v>591</v>
      </c>
      <c r="H169" s="28" t="s">
        <v>391</v>
      </c>
      <c r="I169" s="28">
        <v>187</v>
      </c>
      <c r="J169" s="28">
        <v>178</v>
      </c>
      <c r="K169" s="28">
        <v>3.5</v>
      </c>
      <c r="L169" s="28" t="s">
        <v>572</v>
      </c>
      <c r="M169" s="28" t="s">
        <v>369</v>
      </c>
      <c r="N169" s="28" t="s">
        <v>14</v>
      </c>
      <c r="O169" s="28" t="s">
        <v>582</v>
      </c>
      <c r="P169" s="28" t="s">
        <v>417</v>
      </c>
      <c r="Q169" s="48">
        <v>43374</v>
      </c>
      <c r="R169" s="28" t="s">
        <v>620</v>
      </c>
    </row>
    <row r="170" ht="42" spans="1:18">
      <c r="A170" s="28" t="s">
        <v>621</v>
      </c>
      <c r="B170" s="28" t="s">
        <v>622</v>
      </c>
      <c r="C170" s="28" t="s">
        <v>477</v>
      </c>
      <c r="D170" s="28" t="s">
        <v>97</v>
      </c>
      <c r="E170" s="28">
        <v>1</v>
      </c>
      <c r="F170" s="28" t="s">
        <v>623</v>
      </c>
      <c r="G170" s="28" t="s">
        <v>624</v>
      </c>
      <c r="H170" s="28" t="s">
        <v>391</v>
      </c>
      <c r="I170" s="28"/>
      <c r="J170" s="28">
        <v>141</v>
      </c>
      <c r="K170" s="28">
        <v>3</v>
      </c>
      <c r="L170" s="28" t="s">
        <v>572</v>
      </c>
      <c r="M170" s="28" t="s">
        <v>369</v>
      </c>
      <c r="N170" s="28" t="s">
        <v>14</v>
      </c>
      <c r="O170" s="28" t="s">
        <v>582</v>
      </c>
      <c r="P170" s="28" t="s">
        <v>417</v>
      </c>
      <c r="Q170" s="48">
        <v>43374</v>
      </c>
      <c r="R170" s="28" t="s">
        <v>625</v>
      </c>
    </row>
    <row r="171" spans="1:18">
      <c r="A171" s="33" t="s">
        <v>384</v>
      </c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</row>
    <row r="172" ht="42" spans="1:19">
      <c r="A172" s="28" t="s">
        <v>626</v>
      </c>
      <c r="B172" s="28" t="s">
        <v>627</v>
      </c>
      <c r="C172" s="28" t="s">
        <v>477</v>
      </c>
      <c r="D172" s="28" t="s">
        <v>97</v>
      </c>
      <c r="E172" s="28">
        <v>1</v>
      </c>
      <c r="F172" s="28" t="s">
        <v>628</v>
      </c>
      <c r="G172" s="28" t="s">
        <v>629</v>
      </c>
      <c r="H172" s="28" t="s">
        <v>391</v>
      </c>
      <c r="I172" s="28">
        <v>980</v>
      </c>
      <c r="J172" s="28"/>
      <c r="K172" s="28">
        <v>385</v>
      </c>
      <c r="L172" s="28" t="s">
        <v>572</v>
      </c>
      <c r="M172" s="28" t="s">
        <v>384</v>
      </c>
      <c r="N172" s="28" t="s">
        <v>14</v>
      </c>
      <c r="O172" s="28" t="s">
        <v>582</v>
      </c>
      <c r="P172" s="28" t="s">
        <v>417</v>
      </c>
      <c r="Q172" s="48">
        <v>43221</v>
      </c>
      <c r="R172" s="28" t="s">
        <v>630</v>
      </c>
      <c r="S172" s="47"/>
    </row>
    <row r="173" ht="42" spans="1:18">
      <c r="A173" s="28" t="s">
        <v>631</v>
      </c>
      <c r="B173" s="28" t="s">
        <v>632</v>
      </c>
      <c r="C173" s="28" t="s">
        <v>477</v>
      </c>
      <c r="D173" s="28" t="s">
        <v>97</v>
      </c>
      <c r="E173" s="28">
        <v>1</v>
      </c>
      <c r="F173" s="28" t="s">
        <v>633</v>
      </c>
      <c r="G173" s="28" t="s">
        <v>591</v>
      </c>
      <c r="H173" s="28" t="s">
        <v>391</v>
      </c>
      <c r="I173" s="28"/>
      <c r="J173" s="28"/>
      <c r="K173" s="28">
        <v>5</v>
      </c>
      <c r="L173" s="28" t="s">
        <v>572</v>
      </c>
      <c r="M173" s="28" t="s">
        <v>384</v>
      </c>
      <c r="N173" s="28" t="s">
        <v>14</v>
      </c>
      <c r="O173" s="28" t="s">
        <v>582</v>
      </c>
      <c r="P173" s="28" t="s">
        <v>417</v>
      </c>
      <c r="Q173" s="48">
        <v>43374</v>
      </c>
      <c r="R173" s="28" t="s">
        <v>634</v>
      </c>
    </row>
    <row r="174" ht="42" spans="1:18">
      <c r="A174" s="28" t="s">
        <v>635</v>
      </c>
      <c r="B174" s="28" t="s">
        <v>636</v>
      </c>
      <c r="C174" s="28" t="s">
        <v>477</v>
      </c>
      <c r="D174" s="28" t="s">
        <v>97</v>
      </c>
      <c r="E174" s="28">
        <v>1</v>
      </c>
      <c r="F174" s="28" t="s">
        <v>585</v>
      </c>
      <c r="G174" s="28" t="s">
        <v>637</v>
      </c>
      <c r="H174" s="28" t="s">
        <v>391</v>
      </c>
      <c r="I174" s="28">
        <v>654</v>
      </c>
      <c r="J174" s="28">
        <v>7</v>
      </c>
      <c r="K174" s="28">
        <v>2</v>
      </c>
      <c r="L174" s="28" t="s">
        <v>572</v>
      </c>
      <c r="M174" s="28" t="s">
        <v>384</v>
      </c>
      <c r="N174" s="28" t="s">
        <v>14</v>
      </c>
      <c r="O174" s="28" t="s">
        <v>582</v>
      </c>
      <c r="P174" s="28" t="s">
        <v>417</v>
      </c>
      <c r="Q174" s="48">
        <v>43374</v>
      </c>
      <c r="R174" s="28" t="s">
        <v>638</v>
      </c>
    </row>
    <row r="175" s="14" customFormat="1" ht="42" spans="1:19">
      <c r="A175" s="28" t="s">
        <v>639</v>
      </c>
      <c r="B175" s="28" t="s">
        <v>640</v>
      </c>
      <c r="C175" s="28" t="s">
        <v>477</v>
      </c>
      <c r="D175" s="28" t="s">
        <v>97</v>
      </c>
      <c r="E175" s="28">
        <v>1</v>
      </c>
      <c r="F175" s="28" t="s">
        <v>585</v>
      </c>
      <c r="G175" s="28" t="s">
        <v>637</v>
      </c>
      <c r="H175" s="28" t="s">
        <v>391</v>
      </c>
      <c r="I175" s="28"/>
      <c r="J175" s="28"/>
      <c r="K175" s="28">
        <v>2</v>
      </c>
      <c r="L175" s="28" t="s">
        <v>572</v>
      </c>
      <c r="M175" s="28" t="s">
        <v>384</v>
      </c>
      <c r="N175" s="28" t="s">
        <v>14</v>
      </c>
      <c r="O175" s="28" t="s">
        <v>582</v>
      </c>
      <c r="P175" s="28" t="s">
        <v>417</v>
      </c>
      <c r="Q175" s="48">
        <v>43374</v>
      </c>
      <c r="R175" s="28" t="s">
        <v>638</v>
      </c>
      <c r="S175" s="25"/>
    </row>
    <row r="176" s="14" customFormat="1" ht="42" spans="1:19">
      <c r="A176" s="28" t="s">
        <v>641</v>
      </c>
      <c r="B176" s="28"/>
      <c r="C176" s="28" t="s">
        <v>477</v>
      </c>
      <c r="D176" s="28" t="s">
        <v>97</v>
      </c>
      <c r="E176" s="28">
        <v>1</v>
      </c>
      <c r="F176" s="28" t="s">
        <v>633</v>
      </c>
      <c r="G176" s="28" t="s">
        <v>591</v>
      </c>
      <c r="H176" s="28" t="s">
        <v>391</v>
      </c>
      <c r="I176" s="28"/>
      <c r="J176" s="28"/>
      <c r="K176" s="28">
        <v>5</v>
      </c>
      <c r="L176" s="28" t="s">
        <v>572</v>
      </c>
      <c r="M176" s="28" t="s">
        <v>384</v>
      </c>
      <c r="N176" s="28" t="s">
        <v>14</v>
      </c>
      <c r="O176" s="28" t="s">
        <v>582</v>
      </c>
      <c r="P176" s="28" t="s">
        <v>417</v>
      </c>
      <c r="Q176" s="48">
        <v>43374</v>
      </c>
      <c r="R176" s="28" t="s">
        <v>634</v>
      </c>
      <c r="S176" s="25" t="s">
        <v>28</v>
      </c>
    </row>
    <row r="177" s="14" customFormat="1" spans="1:19">
      <c r="A177" s="33" t="s">
        <v>372</v>
      </c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48"/>
      <c r="R177" s="28"/>
      <c r="S177" s="25" t="s">
        <v>28</v>
      </c>
    </row>
    <row r="178" s="14" customFormat="1" ht="42" spans="1:19">
      <c r="A178" s="28" t="s">
        <v>642</v>
      </c>
      <c r="B178" s="28" t="s">
        <v>643</v>
      </c>
      <c r="C178" s="28" t="s">
        <v>477</v>
      </c>
      <c r="D178" s="28" t="s">
        <v>97</v>
      </c>
      <c r="E178" s="28">
        <v>1</v>
      </c>
      <c r="F178" s="28" t="s">
        <v>644</v>
      </c>
      <c r="G178" s="28" t="s">
        <v>591</v>
      </c>
      <c r="H178" s="28" t="s">
        <v>571</v>
      </c>
      <c r="I178" s="28"/>
      <c r="J178" s="28"/>
      <c r="K178" s="28">
        <v>8.5</v>
      </c>
      <c r="L178" s="28" t="s">
        <v>572</v>
      </c>
      <c r="M178" s="28" t="s">
        <v>372</v>
      </c>
      <c r="N178" s="28" t="s">
        <v>14</v>
      </c>
      <c r="O178" s="28" t="s">
        <v>582</v>
      </c>
      <c r="P178" s="28" t="s">
        <v>417</v>
      </c>
      <c r="Q178" s="48">
        <v>43374</v>
      </c>
      <c r="R178" s="28" t="s">
        <v>645</v>
      </c>
      <c r="S178" s="25" t="s">
        <v>28</v>
      </c>
    </row>
    <row r="179" s="15" customFormat="1" ht="42" spans="1:19">
      <c r="A179" s="28" t="s">
        <v>646</v>
      </c>
      <c r="B179" s="28" t="s">
        <v>647</v>
      </c>
      <c r="C179" s="28" t="s">
        <v>477</v>
      </c>
      <c r="D179" s="28" t="s">
        <v>97</v>
      </c>
      <c r="E179" s="28">
        <v>1</v>
      </c>
      <c r="F179" s="28" t="s">
        <v>600</v>
      </c>
      <c r="G179" s="28" t="s">
        <v>591</v>
      </c>
      <c r="H179" s="28" t="s">
        <v>391</v>
      </c>
      <c r="I179" s="28"/>
      <c r="J179" s="28"/>
      <c r="K179" s="28">
        <v>10</v>
      </c>
      <c r="L179" s="28" t="s">
        <v>572</v>
      </c>
      <c r="M179" s="28" t="s">
        <v>372</v>
      </c>
      <c r="N179" s="28" t="s">
        <v>14</v>
      </c>
      <c r="O179" s="28" t="s">
        <v>582</v>
      </c>
      <c r="P179" s="28" t="s">
        <v>417</v>
      </c>
      <c r="Q179" s="48">
        <v>43374</v>
      </c>
      <c r="R179" s="28" t="s">
        <v>648</v>
      </c>
      <c r="S179" s="55"/>
    </row>
    <row r="180" s="14" customFormat="1" spans="1:19">
      <c r="A180" s="37" t="s">
        <v>361</v>
      </c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5"/>
    </row>
    <row r="181" s="14" customFormat="1" ht="42" spans="1:19">
      <c r="A181" s="28" t="s">
        <v>649</v>
      </c>
      <c r="B181" s="28" t="s">
        <v>650</v>
      </c>
      <c r="C181" s="28" t="s">
        <v>477</v>
      </c>
      <c r="D181" s="28" t="s">
        <v>97</v>
      </c>
      <c r="E181" s="28">
        <v>1</v>
      </c>
      <c r="F181" s="28" t="s">
        <v>585</v>
      </c>
      <c r="G181" s="28" t="s">
        <v>651</v>
      </c>
      <c r="H181" s="28" t="s">
        <v>391</v>
      </c>
      <c r="I181" s="28">
        <v>325</v>
      </c>
      <c r="J181" s="28">
        <v>325</v>
      </c>
      <c r="K181" s="28">
        <v>2</v>
      </c>
      <c r="L181" s="28" t="s">
        <v>572</v>
      </c>
      <c r="M181" s="28" t="s">
        <v>361</v>
      </c>
      <c r="N181" s="28" t="s">
        <v>14</v>
      </c>
      <c r="O181" s="28" t="s">
        <v>582</v>
      </c>
      <c r="P181" s="28" t="s">
        <v>417</v>
      </c>
      <c r="Q181" s="48">
        <v>43374</v>
      </c>
      <c r="R181" s="28" t="s">
        <v>638</v>
      </c>
      <c r="S181" s="25"/>
    </row>
    <row r="182" s="14" customFormat="1" ht="126" spans="1:19">
      <c r="A182" s="28" t="s">
        <v>386</v>
      </c>
      <c r="B182" s="28" t="s">
        <v>386</v>
      </c>
      <c r="C182" s="28" t="s">
        <v>36</v>
      </c>
      <c r="D182" s="28" t="s">
        <v>105</v>
      </c>
      <c r="E182" s="28">
        <v>1</v>
      </c>
      <c r="F182" s="28">
        <v>200</v>
      </c>
      <c r="G182" s="28" t="s">
        <v>652</v>
      </c>
      <c r="H182" s="28"/>
      <c r="I182" s="28"/>
      <c r="J182" s="28"/>
      <c r="K182" s="28">
        <v>200</v>
      </c>
      <c r="L182" s="28" t="s">
        <v>173</v>
      </c>
      <c r="M182" s="28" t="s">
        <v>173</v>
      </c>
      <c r="N182" s="28" t="s">
        <v>14</v>
      </c>
      <c r="O182" s="28" t="s">
        <v>362</v>
      </c>
      <c r="P182" s="28" t="s">
        <v>417</v>
      </c>
      <c r="Q182" s="48">
        <v>43374</v>
      </c>
      <c r="R182" s="28" t="s">
        <v>559</v>
      </c>
      <c r="S182" s="25"/>
    </row>
    <row r="183" spans="1:19">
      <c r="A183" s="33" t="s">
        <v>653</v>
      </c>
      <c r="B183" s="28"/>
      <c r="C183" s="28"/>
      <c r="D183" s="28"/>
      <c r="E183" s="28"/>
      <c r="F183" s="28"/>
      <c r="G183" s="28"/>
      <c r="H183" s="28"/>
      <c r="I183" s="28"/>
      <c r="J183" s="28"/>
      <c r="K183" s="28">
        <f>K184</f>
        <v>3976.767</v>
      </c>
      <c r="L183" s="28"/>
      <c r="M183" s="28"/>
      <c r="N183" s="28"/>
      <c r="O183" s="28"/>
      <c r="P183" s="28"/>
      <c r="Q183" s="43"/>
      <c r="R183" s="28"/>
      <c r="S183" s="25" t="s">
        <v>28</v>
      </c>
    </row>
    <row r="184" spans="1:18">
      <c r="A184" s="33" t="s">
        <v>654</v>
      </c>
      <c r="B184" s="28" t="s">
        <v>386</v>
      </c>
      <c r="C184" s="28" t="s">
        <v>36</v>
      </c>
      <c r="D184" s="28" t="s">
        <v>97</v>
      </c>
      <c r="E184" s="28">
        <v>4</v>
      </c>
      <c r="F184" s="28"/>
      <c r="G184" s="28"/>
      <c r="H184" s="28"/>
      <c r="I184" s="28"/>
      <c r="J184" s="28"/>
      <c r="K184" s="28">
        <f>K185+K186+K187+K188+K189</f>
        <v>3976.767</v>
      </c>
      <c r="L184" s="28"/>
      <c r="M184" s="28"/>
      <c r="N184" s="28"/>
      <c r="O184" s="28"/>
      <c r="P184" s="28"/>
      <c r="Q184" s="43"/>
      <c r="R184" s="28"/>
    </row>
    <row r="185" ht="63" spans="1:19">
      <c r="A185" s="28" t="s">
        <v>655</v>
      </c>
      <c r="B185" s="28" t="s">
        <v>656</v>
      </c>
      <c r="C185" s="28"/>
      <c r="D185" s="28" t="s">
        <v>97</v>
      </c>
      <c r="E185" s="28">
        <v>1</v>
      </c>
      <c r="F185" s="38">
        <v>776.767</v>
      </c>
      <c r="G185" s="28" t="s">
        <v>657</v>
      </c>
      <c r="H185" s="28"/>
      <c r="I185" s="28">
        <v>57814</v>
      </c>
      <c r="J185" s="28">
        <v>12332</v>
      </c>
      <c r="K185" s="38">
        <v>776.767</v>
      </c>
      <c r="L185" s="28" t="s">
        <v>107</v>
      </c>
      <c r="M185" s="28" t="s">
        <v>658</v>
      </c>
      <c r="N185" s="28" t="s">
        <v>14</v>
      </c>
      <c r="O185" s="28" t="s">
        <v>582</v>
      </c>
      <c r="P185" s="28" t="s">
        <v>417</v>
      </c>
      <c r="Q185" s="43">
        <v>43464</v>
      </c>
      <c r="R185" s="28"/>
      <c r="S185" s="25" t="s">
        <v>28</v>
      </c>
    </row>
    <row r="186" ht="63" spans="1:19">
      <c r="A186" s="28" t="s">
        <v>659</v>
      </c>
      <c r="B186" s="28" t="s">
        <v>366</v>
      </c>
      <c r="C186" s="28" t="s">
        <v>36</v>
      </c>
      <c r="D186" s="28" t="s">
        <v>97</v>
      </c>
      <c r="E186" s="28">
        <v>1</v>
      </c>
      <c r="F186" s="53">
        <v>600</v>
      </c>
      <c r="G186" s="28" t="s">
        <v>660</v>
      </c>
      <c r="H186" s="28"/>
      <c r="I186" s="28">
        <v>57814</v>
      </c>
      <c r="J186" s="28">
        <v>12332</v>
      </c>
      <c r="K186" s="53">
        <v>600</v>
      </c>
      <c r="L186" s="28" t="s">
        <v>107</v>
      </c>
      <c r="M186" s="28" t="s">
        <v>658</v>
      </c>
      <c r="N186" s="28" t="s">
        <v>14</v>
      </c>
      <c r="O186" s="28" t="s">
        <v>362</v>
      </c>
      <c r="P186" s="28" t="s">
        <v>417</v>
      </c>
      <c r="Q186" s="43">
        <v>43464</v>
      </c>
      <c r="R186" s="28"/>
      <c r="S186" s="25" t="s">
        <v>28</v>
      </c>
    </row>
    <row r="187" s="14" customFormat="1" ht="84" spans="1:19">
      <c r="A187" s="28" t="s">
        <v>661</v>
      </c>
      <c r="B187" s="28" t="s">
        <v>361</v>
      </c>
      <c r="C187" s="28" t="s">
        <v>36</v>
      </c>
      <c r="D187" s="28" t="s">
        <v>97</v>
      </c>
      <c r="E187" s="28">
        <v>1</v>
      </c>
      <c r="F187" s="53">
        <v>600</v>
      </c>
      <c r="G187" s="28" t="s">
        <v>662</v>
      </c>
      <c r="H187" s="28"/>
      <c r="I187" s="28">
        <v>57814</v>
      </c>
      <c r="J187" s="28">
        <v>12332</v>
      </c>
      <c r="K187" s="53">
        <v>600</v>
      </c>
      <c r="L187" s="28" t="s">
        <v>107</v>
      </c>
      <c r="M187" s="28" t="s">
        <v>658</v>
      </c>
      <c r="N187" s="28" t="s">
        <v>14</v>
      </c>
      <c r="O187" s="28" t="s">
        <v>362</v>
      </c>
      <c r="P187" s="28" t="s">
        <v>417</v>
      </c>
      <c r="Q187" s="43">
        <v>43464</v>
      </c>
      <c r="R187" s="28"/>
      <c r="S187" s="25"/>
    </row>
    <row r="188" s="14" customFormat="1" ht="63" spans="1:19">
      <c r="A188" s="28" t="s">
        <v>663</v>
      </c>
      <c r="B188" s="28" t="s">
        <v>384</v>
      </c>
      <c r="C188" s="28" t="s">
        <v>36</v>
      </c>
      <c r="D188" s="28" t="s">
        <v>97</v>
      </c>
      <c r="E188" s="28">
        <v>1</v>
      </c>
      <c r="F188" s="53">
        <v>400</v>
      </c>
      <c r="G188" s="28" t="s">
        <v>664</v>
      </c>
      <c r="H188" s="28"/>
      <c r="I188" s="28">
        <v>57814</v>
      </c>
      <c r="J188" s="28">
        <v>12332</v>
      </c>
      <c r="K188" s="53">
        <v>400</v>
      </c>
      <c r="L188" s="28" t="s">
        <v>107</v>
      </c>
      <c r="M188" s="28" t="s">
        <v>658</v>
      </c>
      <c r="N188" s="28" t="s">
        <v>14</v>
      </c>
      <c r="O188" s="28" t="s">
        <v>362</v>
      </c>
      <c r="P188" s="28" t="s">
        <v>417</v>
      </c>
      <c r="Q188" s="43">
        <v>43464</v>
      </c>
      <c r="R188" s="28"/>
      <c r="S188" s="25"/>
    </row>
    <row r="189" s="14" customFormat="1" ht="84" spans="1:19">
      <c r="A189" s="28" t="s">
        <v>665</v>
      </c>
      <c r="B189" s="28" t="s">
        <v>366</v>
      </c>
      <c r="C189" s="28" t="s">
        <v>36</v>
      </c>
      <c r="D189" s="28" t="s">
        <v>97</v>
      </c>
      <c r="E189" s="28">
        <v>1</v>
      </c>
      <c r="F189" s="53">
        <v>1600</v>
      </c>
      <c r="G189" s="28" t="s">
        <v>666</v>
      </c>
      <c r="H189" s="28"/>
      <c r="I189" s="28">
        <v>57814</v>
      </c>
      <c r="J189" s="28">
        <v>12332</v>
      </c>
      <c r="K189" s="53">
        <v>1600</v>
      </c>
      <c r="L189" s="28" t="s">
        <v>107</v>
      </c>
      <c r="M189" s="28" t="s">
        <v>658</v>
      </c>
      <c r="N189" s="28" t="s">
        <v>14</v>
      </c>
      <c r="O189" s="28" t="s">
        <v>362</v>
      </c>
      <c r="P189" s="28" t="s">
        <v>417</v>
      </c>
      <c r="Q189" s="43">
        <v>43464</v>
      </c>
      <c r="R189" s="28"/>
      <c r="S189" s="25"/>
    </row>
    <row r="190" s="14" customFormat="1" spans="1:19">
      <c r="A190" s="37" t="s">
        <v>108</v>
      </c>
      <c r="B190" s="28" t="s">
        <v>386</v>
      </c>
      <c r="C190" s="28" t="s">
        <v>36</v>
      </c>
      <c r="D190" s="28" t="s">
        <v>97</v>
      </c>
      <c r="E190" s="28">
        <v>200</v>
      </c>
      <c r="F190" s="28"/>
      <c r="G190" s="28" t="s">
        <v>667</v>
      </c>
      <c r="H190" s="28"/>
      <c r="I190" s="28">
        <f>200*4.2</f>
        <v>840</v>
      </c>
      <c r="J190" s="28">
        <f>200*4.2</f>
        <v>840</v>
      </c>
      <c r="K190" s="28">
        <v>91</v>
      </c>
      <c r="L190" s="28" t="s">
        <v>110</v>
      </c>
      <c r="M190" s="28" t="s">
        <v>668</v>
      </c>
      <c r="N190" s="28" t="s">
        <v>14</v>
      </c>
      <c r="O190" s="28" t="s">
        <v>362</v>
      </c>
      <c r="P190" s="28" t="s">
        <v>417</v>
      </c>
      <c r="Q190" s="43">
        <v>43221</v>
      </c>
      <c r="R190" s="28"/>
      <c r="S190" s="25"/>
    </row>
    <row r="191" s="14" customFormat="1" spans="1:19">
      <c r="A191" s="37" t="s">
        <v>669</v>
      </c>
      <c r="B191" s="28"/>
      <c r="C191" s="28"/>
      <c r="D191" s="28"/>
      <c r="E191" s="28"/>
      <c r="F191" s="28"/>
      <c r="G191" s="28"/>
      <c r="H191" s="28"/>
      <c r="I191" s="28"/>
      <c r="J191" s="28"/>
      <c r="K191" s="28">
        <f>K192</f>
        <v>562.8</v>
      </c>
      <c r="L191" s="28"/>
      <c r="M191" s="28"/>
      <c r="N191" s="28"/>
      <c r="O191" s="28"/>
      <c r="P191" s="28"/>
      <c r="Q191" s="43"/>
      <c r="R191" s="28"/>
      <c r="S191" s="25"/>
    </row>
    <row r="192" s="14" customFormat="1" ht="42" spans="1:19">
      <c r="A192" s="54" t="s">
        <v>670</v>
      </c>
      <c r="B192" s="28" t="s">
        <v>671</v>
      </c>
      <c r="C192" s="28" t="s">
        <v>36</v>
      </c>
      <c r="D192" s="28" t="s">
        <v>177</v>
      </c>
      <c r="E192" s="28">
        <v>2814</v>
      </c>
      <c r="F192" s="28" t="s">
        <v>672</v>
      </c>
      <c r="G192" s="28" t="s">
        <v>673</v>
      </c>
      <c r="H192" s="28"/>
      <c r="I192" s="28">
        <v>12332</v>
      </c>
      <c r="J192" s="28">
        <v>12332</v>
      </c>
      <c r="K192" s="28">
        <v>562.8</v>
      </c>
      <c r="L192" s="28" t="s">
        <v>107</v>
      </c>
      <c r="M192" s="28" t="s">
        <v>674</v>
      </c>
      <c r="N192" s="28" t="s">
        <v>14</v>
      </c>
      <c r="O192" s="28" t="s">
        <v>362</v>
      </c>
      <c r="P192" s="28" t="s">
        <v>417</v>
      </c>
      <c r="Q192" s="43">
        <v>43464</v>
      </c>
      <c r="R192" s="28"/>
      <c r="S192" s="25"/>
    </row>
    <row r="193" spans="1:18">
      <c r="A193" s="32" t="s">
        <v>113</v>
      </c>
      <c r="B193" s="28"/>
      <c r="C193" s="28"/>
      <c r="D193" s="28"/>
      <c r="E193" s="28"/>
      <c r="F193" s="28"/>
      <c r="G193" s="28"/>
      <c r="H193" s="28"/>
      <c r="I193" s="28"/>
      <c r="J193" s="28"/>
      <c r="K193" s="28">
        <f>K194+K201+K203+K204</f>
        <v>4306.66</v>
      </c>
      <c r="L193" s="28"/>
      <c r="M193" s="28"/>
      <c r="N193" s="28"/>
      <c r="O193" s="28"/>
      <c r="P193" s="28"/>
      <c r="Q193" s="43"/>
      <c r="R193" s="28"/>
    </row>
    <row r="194" ht="84" spans="1:18">
      <c r="A194" s="32" t="s">
        <v>114</v>
      </c>
      <c r="B194" s="28"/>
      <c r="C194" s="28"/>
      <c r="D194" s="28"/>
      <c r="E194" s="28">
        <v>4000</v>
      </c>
      <c r="F194" s="28"/>
      <c r="G194" s="28"/>
      <c r="H194" s="28"/>
      <c r="I194" s="28"/>
      <c r="J194" s="28"/>
      <c r="K194" s="28">
        <v>3731</v>
      </c>
      <c r="L194" s="28"/>
      <c r="M194" s="28"/>
      <c r="N194" s="28"/>
      <c r="O194" s="28"/>
      <c r="P194" s="28"/>
      <c r="Q194" s="43"/>
      <c r="R194" s="28" t="s">
        <v>675</v>
      </c>
    </row>
    <row r="195" spans="1:19">
      <c r="A195" s="28" t="s">
        <v>378</v>
      </c>
      <c r="B195" s="28" t="s">
        <v>676</v>
      </c>
      <c r="C195" s="28" t="s">
        <v>36</v>
      </c>
      <c r="D195" s="28" t="s">
        <v>22</v>
      </c>
      <c r="E195" s="28">
        <v>400</v>
      </c>
      <c r="F195" s="28" t="s">
        <v>677</v>
      </c>
      <c r="G195" s="28" t="s">
        <v>678</v>
      </c>
      <c r="H195" s="28" t="s">
        <v>391</v>
      </c>
      <c r="I195" s="28"/>
      <c r="J195" s="28"/>
      <c r="K195" s="28">
        <f t="shared" ref="K195:K200" si="1">E195*0.16</f>
        <v>64</v>
      </c>
      <c r="L195" s="28" t="s">
        <v>679</v>
      </c>
      <c r="M195" s="28" t="s">
        <v>378</v>
      </c>
      <c r="N195" s="28" t="s">
        <v>14</v>
      </c>
      <c r="O195" s="28" t="s">
        <v>582</v>
      </c>
      <c r="P195" s="28" t="s">
        <v>363</v>
      </c>
      <c r="Q195" s="43">
        <v>43221</v>
      </c>
      <c r="R195" s="28" t="s">
        <v>680</v>
      </c>
      <c r="S195" s="25" t="s">
        <v>28</v>
      </c>
    </row>
    <row r="196" spans="1:19">
      <c r="A196" s="28" t="s">
        <v>378</v>
      </c>
      <c r="B196" s="28" t="s">
        <v>681</v>
      </c>
      <c r="C196" s="28" t="s">
        <v>36</v>
      </c>
      <c r="D196" s="28" t="s">
        <v>22</v>
      </c>
      <c r="E196" s="28">
        <v>900</v>
      </c>
      <c r="F196" s="28" t="s">
        <v>677</v>
      </c>
      <c r="G196" s="28" t="s">
        <v>682</v>
      </c>
      <c r="H196" s="28" t="s">
        <v>391</v>
      </c>
      <c r="I196" s="28"/>
      <c r="J196" s="28"/>
      <c r="K196" s="28">
        <f t="shared" si="1"/>
        <v>144</v>
      </c>
      <c r="L196" s="28" t="s">
        <v>679</v>
      </c>
      <c r="M196" s="28" t="s">
        <v>378</v>
      </c>
      <c r="N196" s="28" t="s">
        <v>14</v>
      </c>
      <c r="O196" s="28" t="s">
        <v>582</v>
      </c>
      <c r="P196" s="28" t="s">
        <v>363</v>
      </c>
      <c r="Q196" s="43">
        <v>43221</v>
      </c>
      <c r="R196" s="28" t="s">
        <v>680</v>
      </c>
      <c r="S196" s="25" t="s">
        <v>28</v>
      </c>
    </row>
    <row r="197" s="14" customFormat="1" spans="1:19">
      <c r="A197" s="28" t="s">
        <v>378</v>
      </c>
      <c r="B197" s="28" t="s">
        <v>683</v>
      </c>
      <c r="C197" s="28" t="s">
        <v>36</v>
      </c>
      <c r="D197" s="28" t="s">
        <v>22</v>
      </c>
      <c r="E197" s="28">
        <v>800</v>
      </c>
      <c r="F197" s="28" t="s">
        <v>677</v>
      </c>
      <c r="G197" s="28" t="s">
        <v>684</v>
      </c>
      <c r="H197" s="28" t="s">
        <v>391</v>
      </c>
      <c r="I197" s="28"/>
      <c r="J197" s="28"/>
      <c r="K197" s="28">
        <f t="shared" si="1"/>
        <v>128</v>
      </c>
      <c r="L197" s="28" t="s">
        <v>679</v>
      </c>
      <c r="M197" s="28" t="s">
        <v>378</v>
      </c>
      <c r="N197" s="28" t="s">
        <v>14</v>
      </c>
      <c r="O197" s="28" t="s">
        <v>582</v>
      </c>
      <c r="P197" s="28" t="s">
        <v>363</v>
      </c>
      <c r="Q197" s="43">
        <v>43221</v>
      </c>
      <c r="R197" s="28" t="s">
        <v>680</v>
      </c>
      <c r="S197" s="25" t="s">
        <v>28</v>
      </c>
    </row>
    <row r="198" s="14" customFormat="1" spans="1:19">
      <c r="A198" s="28" t="s">
        <v>378</v>
      </c>
      <c r="B198" s="28" t="s">
        <v>685</v>
      </c>
      <c r="C198" s="28" t="s">
        <v>36</v>
      </c>
      <c r="D198" s="28" t="s">
        <v>22</v>
      </c>
      <c r="E198" s="28">
        <v>900</v>
      </c>
      <c r="F198" s="28" t="s">
        <v>677</v>
      </c>
      <c r="G198" s="28" t="s">
        <v>686</v>
      </c>
      <c r="H198" s="28" t="s">
        <v>391</v>
      </c>
      <c r="I198" s="28"/>
      <c r="J198" s="28"/>
      <c r="K198" s="28">
        <f t="shared" si="1"/>
        <v>144</v>
      </c>
      <c r="L198" s="28" t="s">
        <v>679</v>
      </c>
      <c r="M198" s="28" t="s">
        <v>378</v>
      </c>
      <c r="N198" s="28" t="s">
        <v>14</v>
      </c>
      <c r="O198" s="28" t="s">
        <v>582</v>
      </c>
      <c r="P198" s="28" t="s">
        <v>363</v>
      </c>
      <c r="Q198" s="43">
        <v>43221</v>
      </c>
      <c r="R198" s="28" t="s">
        <v>680</v>
      </c>
      <c r="S198" s="25" t="s">
        <v>28</v>
      </c>
    </row>
    <row r="199" s="14" customFormat="1" spans="1:19">
      <c r="A199" s="28" t="s">
        <v>378</v>
      </c>
      <c r="B199" s="28" t="s">
        <v>687</v>
      </c>
      <c r="C199" s="28" t="s">
        <v>36</v>
      </c>
      <c r="D199" s="28" t="s">
        <v>22</v>
      </c>
      <c r="E199" s="28">
        <v>500</v>
      </c>
      <c r="F199" s="28" t="s">
        <v>677</v>
      </c>
      <c r="G199" s="28" t="s">
        <v>688</v>
      </c>
      <c r="H199" s="28" t="s">
        <v>391</v>
      </c>
      <c r="I199" s="28"/>
      <c r="J199" s="28"/>
      <c r="K199" s="28">
        <f t="shared" si="1"/>
        <v>80</v>
      </c>
      <c r="L199" s="28" t="s">
        <v>679</v>
      </c>
      <c r="M199" s="28" t="s">
        <v>378</v>
      </c>
      <c r="N199" s="28" t="s">
        <v>14</v>
      </c>
      <c r="O199" s="28" t="s">
        <v>582</v>
      </c>
      <c r="P199" s="28" t="s">
        <v>363</v>
      </c>
      <c r="Q199" s="43">
        <v>43221</v>
      </c>
      <c r="R199" s="28" t="s">
        <v>680</v>
      </c>
      <c r="S199" s="25" t="s">
        <v>28</v>
      </c>
    </row>
    <row r="200" spans="1:19">
      <c r="A200" s="28" t="s">
        <v>378</v>
      </c>
      <c r="B200" s="28" t="s">
        <v>689</v>
      </c>
      <c r="C200" s="28" t="s">
        <v>36</v>
      </c>
      <c r="D200" s="28" t="s">
        <v>22</v>
      </c>
      <c r="E200" s="28">
        <v>500</v>
      </c>
      <c r="F200" s="28" t="s">
        <v>677</v>
      </c>
      <c r="G200" s="28" t="s">
        <v>690</v>
      </c>
      <c r="H200" s="28" t="s">
        <v>391</v>
      </c>
      <c r="I200" s="28"/>
      <c r="J200" s="28"/>
      <c r="K200" s="28">
        <f t="shared" si="1"/>
        <v>80</v>
      </c>
      <c r="L200" s="28" t="s">
        <v>679</v>
      </c>
      <c r="M200" s="28" t="s">
        <v>378</v>
      </c>
      <c r="N200" s="28" t="s">
        <v>14</v>
      </c>
      <c r="O200" s="28" t="s">
        <v>582</v>
      </c>
      <c r="P200" s="28" t="s">
        <v>363</v>
      </c>
      <c r="Q200" s="43">
        <v>43221</v>
      </c>
      <c r="R200" s="28" t="s">
        <v>680</v>
      </c>
      <c r="S200" s="25" t="s">
        <v>28</v>
      </c>
    </row>
    <row r="201" spans="1:18">
      <c r="A201" s="32" t="s">
        <v>118</v>
      </c>
      <c r="B201" s="28"/>
      <c r="C201" s="28"/>
      <c r="D201" s="28"/>
      <c r="E201" s="28"/>
      <c r="F201" s="28"/>
      <c r="G201" s="28"/>
      <c r="H201" s="28"/>
      <c r="I201" s="28"/>
      <c r="J201" s="28"/>
      <c r="K201" s="28">
        <f>K202</f>
        <v>385.66</v>
      </c>
      <c r="L201" s="28"/>
      <c r="M201" s="28"/>
      <c r="N201" s="28"/>
      <c r="O201" s="28"/>
      <c r="P201" s="28"/>
      <c r="Q201" s="43"/>
      <c r="R201" s="28"/>
    </row>
    <row r="202" ht="42" spans="1:18">
      <c r="A202" s="32" t="s">
        <v>691</v>
      </c>
      <c r="B202" s="28" t="s">
        <v>692</v>
      </c>
      <c r="C202" s="28" t="s">
        <v>36</v>
      </c>
      <c r="D202" s="28" t="s">
        <v>105</v>
      </c>
      <c r="E202" s="28">
        <v>1</v>
      </c>
      <c r="F202" s="28"/>
      <c r="G202" s="28" t="s">
        <v>693</v>
      </c>
      <c r="H202" s="28" t="s">
        <v>391</v>
      </c>
      <c r="I202" s="28">
        <v>511</v>
      </c>
      <c r="J202" s="28">
        <v>266</v>
      </c>
      <c r="K202" s="28">
        <v>385.66</v>
      </c>
      <c r="L202" s="28" t="s">
        <v>694</v>
      </c>
      <c r="M202" s="28" t="s">
        <v>695</v>
      </c>
      <c r="N202" s="28" t="s">
        <v>14</v>
      </c>
      <c r="O202" s="28" t="s">
        <v>582</v>
      </c>
      <c r="P202" s="28" t="s">
        <v>417</v>
      </c>
      <c r="Q202" s="43">
        <v>43223</v>
      </c>
      <c r="R202" s="28" t="s">
        <v>696</v>
      </c>
    </row>
    <row r="203" spans="1:18">
      <c r="A203" s="32" t="s">
        <v>697</v>
      </c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43"/>
      <c r="R203" s="28"/>
    </row>
    <row r="204" spans="1:18">
      <c r="A204" s="32" t="s">
        <v>122</v>
      </c>
      <c r="B204" s="28"/>
      <c r="C204" s="28"/>
      <c r="D204" s="28"/>
      <c r="E204" s="28"/>
      <c r="F204" s="28"/>
      <c r="G204" s="28"/>
      <c r="H204" s="28"/>
      <c r="I204" s="28"/>
      <c r="J204" s="28"/>
      <c r="K204" s="28">
        <f>K205+K207+K206</f>
        <v>190</v>
      </c>
      <c r="L204" s="28"/>
      <c r="M204" s="28"/>
      <c r="N204" s="28"/>
      <c r="O204" s="28"/>
      <c r="P204" s="28"/>
      <c r="Q204" s="43"/>
      <c r="R204" s="28"/>
    </row>
    <row r="205" spans="1:18">
      <c r="A205" s="28" t="s">
        <v>123</v>
      </c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43"/>
      <c r="R205" s="28"/>
    </row>
    <row r="206" spans="1:18">
      <c r="A206" s="28" t="s">
        <v>296</v>
      </c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43"/>
      <c r="R206" s="28"/>
    </row>
    <row r="207" spans="1:18">
      <c r="A207" s="28" t="s">
        <v>297</v>
      </c>
      <c r="B207" s="28" t="s">
        <v>386</v>
      </c>
      <c r="C207" s="28" t="s">
        <v>36</v>
      </c>
      <c r="D207" s="28" t="s">
        <v>124</v>
      </c>
      <c r="E207" s="28">
        <v>190</v>
      </c>
      <c r="F207" s="28" t="s">
        <v>698</v>
      </c>
      <c r="G207" s="28" t="s">
        <v>699</v>
      </c>
      <c r="H207" s="28"/>
      <c r="I207" s="28"/>
      <c r="J207" s="28"/>
      <c r="K207" s="28">
        <v>190</v>
      </c>
      <c r="L207" s="28" t="s">
        <v>700</v>
      </c>
      <c r="M207" s="28" t="s">
        <v>701</v>
      </c>
      <c r="N207" s="28" t="s">
        <v>14</v>
      </c>
      <c r="O207" s="28" t="s">
        <v>362</v>
      </c>
      <c r="P207" s="28" t="s">
        <v>363</v>
      </c>
      <c r="Q207" s="43">
        <v>43221</v>
      </c>
      <c r="R207" s="28"/>
    </row>
    <row r="208" spans="1:18">
      <c r="A208" s="32" t="s">
        <v>128</v>
      </c>
      <c r="B208" s="28"/>
      <c r="C208" s="28"/>
      <c r="D208" s="28"/>
      <c r="E208" s="28"/>
      <c r="F208" s="28"/>
      <c r="G208" s="28"/>
      <c r="H208" s="28"/>
      <c r="I208" s="28"/>
      <c r="J208" s="28"/>
      <c r="K208" s="28">
        <f>K209+K261+K273+K277</f>
        <v>3193.8</v>
      </c>
      <c r="L208" s="28"/>
      <c r="M208" s="28"/>
      <c r="N208" s="28"/>
      <c r="O208" s="28"/>
      <c r="P208" s="28"/>
      <c r="Q208" s="43"/>
      <c r="R208" s="28"/>
    </row>
    <row r="209" spans="1:18">
      <c r="A209" s="32" t="s">
        <v>130</v>
      </c>
      <c r="B209" s="28"/>
      <c r="C209" s="28"/>
      <c r="D209" s="28"/>
      <c r="E209" s="28"/>
      <c r="F209" s="28"/>
      <c r="G209" s="28"/>
      <c r="H209" s="28"/>
      <c r="I209" s="28"/>
      <c r="J209" s="28"/>
      <c r="K209" s="28">
        <f>K210+K256</f>
        <v>259</v>
      </c>
      <c r="L209" s="28"/>
      <c r="M209" s="28"/>
      <c r="N209" s="28"/>
      <c r="O209" s="28"/>
      <c r="P209" s="28"/>
      <c r="Q209" s="43"/>
      <c r="R209" s="28"/>
    </row>
    <row r="210" ht="63" spans="1:18">
      <c r="A210" s="37" t="s">
        <v>702</v>
      </c>
      <c r="B210" s="28" t="s">
        <v>703</v>
      </c>
      <c r="C210" s="28"/>
      <c r="D210" s="28"/>
      <c r="E210" s="28"/>
      <c r="F210" s="28">
        <v>160</v>
      </c>
      <c r="G210" s="28"/>
      <c r="H210" s="28" t="s">
        <v>391</v>
      </c>
      <c r="I210" s="28">
        <v>1420</v>
      </c>
      <c r="J210" s="28">
        <v>196</v>
      </c>
      <c r="K210" s="28">
        <f>SUM(K211:K255)</f>
        <v>160</v>
      </c>
      <c r="L210" s="28" t="s">
        <v>704</v>
      </c>
      <c r="M210" s="28" t="s">
        <v>704</v>
      </c>
      <c r="N210" s="28" t="s">
        <v>14</v>
      </c>
      <c r="O210" s="28" t="s">
        <v>705</v>
      </c>
      <c r="P210" s="28" t="s">
        <v>417</v>
      </c>
      <c r="Q210" s="48">
        <v>43466</v>
      </c>
      <c r="R210" s="28"/>
    </row>
    <row r="211" ht="42" spans="1:18">
      <c r="A211" s="28" t="s">
        <v>706</v>
      </c>
      <c r="B211" s="28" t="s">
        <v>706</v>
      </c>
      <c r="C211" s="28" t="s">
        <v>36</v>
      </c>
      <c r="D211" s="28">
        <v>1</v>
      </c>
      <c r="E211" s="28">
        <v>1</v>
      </c>
      <c r="F211" s="28">
        <v>2.6</v>
      </c>
      <c r="G211" s="28" t="s">
        <v>707</v>
      </c>
      <c r="H211" s="28" t="s">
        <v>391</v>
      </c>
      <c r="I211" s="28">
        <v>781</v>
      </c>
      <c r="J211" s="28">
        <v>132</v>
      </c>
      <c r="K211" s="28">
        <v>2.6</v>
      </c>
      <c r="L211" s="28" t="s">
        <v>704</v>
      </c>
      <c r="M211" s="28" t="s">
        <v>704</v>
      </c>
      <c r="N211" s="28" t="s">
        <v>14</v>
      </c>
      <c r="O211" s="28" t="s">
        <v>705</v>
      </c>
      <c r="P211" s="28" t="s">
        <v>417</v>
      </c>
      <c r="Q211" s="48">
        <v>43466</v>
      </c>
      <c r="R211" s="28"/>
    </row>
    <row r="212" ht="42" spans="1:18">
      <c r="A212" s="28" t="s">
        <v>708</v>
      </c>
      <c r="B212" s="28" t="s">
        <v>708</v>
      </c>
      <c r="C212" s="28" t="s">
        <v>36</v>
      </c>
      <c r="D212" s="28">
        <v>1</v>
      </c>
      <c r="E212" s="28">
        <v>1</v>
      </c>
      <c r="F212" s="28">
        <v>2.6</v>
      </c>
      <c r="G212" s="28" t="s">
        <v>707</v>
      </c>
      <c r="H212" s="28" t="s">
        <v>391</v>
      </c>
      <c r="I212" s="28">
        <v>930</v>
      </c>
      <c r="J212" s="28">
        <v>43</v>
      </c>
      <c r="K212" s="28">
        <v>2.6</v>
      </c>
      <c r="L212" s="28" t="s">
        <v>704</v>
      </c>
      <c r="M212" s="28" t="s">
        <v>704</v>
      </c>
      <c r="N212" s="28" t="s">
        <v>14</v>
      </c>
      <c r="O212" s="28" t="s">
        <v>705</v>
      </c>
      <c r="P212" s="28" t="s">
        <v>417</v>
      </c>
      <c r="Q212" s="48">
        <v>43466</v>
      </c>
      <c r="R212" s="28"/>
    </row>
    <row r="213" ht="42" spans="1:18">
      <c r="A213" s="28" t="s">
        <v>709</v>
      </c>
      <c r="B213" s="28" t="s">
        <v>709</v>
      </c>
      <c r="C213" s="28" t="s">
        <v>36</v>
      </c>
      <c r="D213" s="28">
        <v>1</v>
      </c>
      <c r="E213" s="28">
        <v>1</v>
      </c>
      <c r="F213" s="28">
        <v>2.6</v>
      </c>
      <c r="G213" s="28" t="s">
        <v>707</v>
      </c>
      <c r="H213" s="28" t="s">
        <v>391</v>
      </c>
      <c r="I213" s="28">
        <v>1426</v>
      </c>
      <c r="J213" s="28">
        <v>156</v>
      </c>
      <c r="K213" s="28">
        <v>2.6</v>
      </c>
      <c r="L213" s="28" t="s">
        <v>704</v>
      </c>
      <c r="M213" s="28" t="s">
        <v>704</v>
      </c>
      <c r="N213" s="28" t="s">
        <v>14</v>
      </c>
      <c r="O213" s="28" t="s">
        <v>705</v>
      </c>
      <c r="P213" s="28" t="s">
        <v>417</v>
      </c>
      <c r="Q213" s="48">
        <v>43466</v>
      </c>
      <c r="R213" s="28"/>
    </row>
    <row r="214" ht="42" spans="1:18">
      <c r="A214" s="28" t="s">
        <v>710</v>
      </c>
      <c r="B214" s="28" t="s">
        <v>710</v>
      </c>
      <c r="C214" s="28" t="s">
        <v>36</v>
      </c>
      <c r="D214" s="28">
        <v>1</v>
      </c>
      <c r="E214" s="28">
        <v>1</v>
      </c>
      <c r="F214" s="28">
        <v>2.6</v>
      </c>
      <c r="G214" s="28" t="s">
        <v>707</v>
      </c>
      <c r="H214" s="28" t="s">
        <v>391</v>
      </c>
      <c r="I214" s="28">
        <v>1427</v>
      </c>
      <c r="J214" s="28">
        <v>157</v>
      </c>
      <c r="K214" s="28">
        <v>2.6</v>
      </c>
      <c r="L214" s="28" t="s">
        <v>704</v>
      </c>
      <c r="M214" s="28" t="s">
        <v>704</v>
      </c>
      <c r="N214" s="28" t="s">
        <v>14</v>
      </c>
      <c r="O214" s="28" t="s">
        <v>705</v>
      </c>
      <c r="P214" s="28" t="s">
        <v>417</v>
      </c>
      <c r="Q214" s="48">
        <v>43466</v>
      </c>
      <c r="R214" s="28"/>
    </row>
    <row r="215" ht="42" spans="1:18">
      <c r="A215" s="28" t="s">
        <v>711</v>
      </c>
      <c r="B215" s="28" t="s">
        <v>711</v>
      </c>
      <c r="C215" s="28" t="s">
        <v>36</v>
      </c>
      <c r="D215" s="28">
        <v>1</v>
      </c>
      <c r="E215" s="28">
        <v>1</v>
      </c>
      <c r="F215" s="28">
        <v>2.6</v>
      </c>
      <c r="G215" s="28" t="s">
        <v>707</v>
      </c>
      <c r="H215" s="28" t="s">
        <v>391</v>
      </c>
      <c r="I215" s="28">
        <v>1428</v>
      </c>
      <c r="J215" s="28">
        <v>158</v>
      </c>
      <c r="K215" s="28">
        <v>2.6</v>
      </c>
      <c r="L215" s="28" t="s">
        <v>704</v>
      </c>
      <c r="M215" s="28" t="s">
        <v>704</v>
      </c>
      <c r="N215" s="28" t="s">
        <v>14</v>
      </c>
      <c r="O215" s="28" t="s">
        <v>705</v>
      </c>
      <c r="P215" s="28" t="s">
        <v>417</v>
      </c>
      <c r="Q215" s="48">
        <v>43466</v>
      </c>
      <c r="R215" s="28"/>
    </row>
    <row r="216" ht="42" spans="1:18">
      <c r="A216" s="28" t="s">
        <v>712</v>
      </c>
      <c r="B216" s="28" t="s">
        <v>712</v>
      </c>
      <c r="C216" s="28" t="s">
        <v>36</v>
      </c>
      <c r="D216" s="28">
        <v>1</v>
      </c>
      <c r="E216" s="28">
        <v>1</v>
      </c>
      <c r="F216" s="28">
        <v>2.6</v>
      </c>
      <c r="G216" s="28" t="s">
        <v>707</v>
      </c>
      <c r="H216" s="28" t="s">
        <v>391</v>
      </c>
      <c r="I216" s="28">
        <v>1056</v>
      </c>
      <c r="J216" s="28">
        <v>256</v>
      </c>
      <c r="K216" s="28">
        <v>2.6</v>
      </c>
      <c r="L216" s="28" t="s">
        <v>704</v>
      </c>
      <c r="M216" s="28" t="s">
        <v>704</v>
      </c>
      <c r="N216" s="28" t="s">
        <v>14</v>
      </c>
      <c r="O216" s="28" t="s">
        <v>705</v>
      </c>
      <c r="P216" s="28" t="s">
        <v>417</v>
      </c>
      <c r="Q216" s="48">
        <v>43466</v>
      </c>
      <c r="R216" s="28"/>
    </row>
    <row r="217" ht="42" spans="1:18">
      <c r="A217" s="28" t="s">
        <v>713</v>
      </c>
      <c r="B217" s="28" t="s">
        <v>713</v>
      </c>
      <c r="C217" s="28" t="s">
        <v>36</v>
      </c>
      <c r="D217" s="28">
        <v>1</v>
      </c>
      <c r="E217" s="28">
        <v>1</v>
      </c>
      <c r="F217" s="28">
        <v>2.6</v>
      </c>
      <c r="G217" s="28" t="s">
        <v>707</v>
      </c>
      <c r="H217" s="28" t="s">
        <v>391</v>
      </c>
      <c r="I217" s="28">
        <v>1824</v>
      </c>
      <c r="J217" s="28">
        <v>341</v>
      </c>
      <c r="K217" s="28">
        <v>2.6</v>
      </c>
      <c r="L217" s="28" t="s">
        <v>704</v>
      </c>
      <c r="M217" s="28" t="s">
        <v>704</v>
      </c>
      <c r="N217" s="28" t="s">
        <v>14</v>
      </c>
      <c r="O217" s="28" t="s">
        <v>705</v>
      </c>
      <c r="P217" s="28" t="s">
        <v>417</v>
      </c>
      <c r="Q217" s="48">
        <v>43466</v>
      </c>
      <c r="R217" s="28"/>
    </row>
    <row r="218" ht="42" spans="1:18">
      <c r="A218" s="28" t="s">
        <v>714</v>
      </c>
      <c r="B218" s="28" t="s">
        <v>714</v>
      </c>
      <c r="C218" s="28" t="s">
        <v>36</v>
      </c>
      <c r="D218" s="28">
        <v>1</v>
      </c>
      <c r="E218" s="28">
        <v>1</v>
      </c>
      <c r="F218" s="28">
        <v>2.6</v>
      </c>
      <c r="G218" s="28" t="s">
        <v>707</v>
      </c>
      <c r="H218" s="28" t="s">
        <v>391</v>
      </c>
      <c r="I218" s="28">
        <v>1022</v>
      </c>
      <c r="J218" s="28">
        <v>258</v>
      </c>
      <c r="K218" s="28">
        <v>2.6</v>
      </c>
      <c r="L218" s="28" t="s">
        <v>704</v>
      </c>
      <c r="M218" s="28" t="s">
        <v>704</v>
      </c>
      <c r="N218" s="28" t="s">
        <v>14</v>
      </c>
      <c r="O218" s="28" t="s">
        <v>705</v>
      </c>
      <c r="P218" s="28" t="s">
        <v>417</v>
      </c>
      <c r="Q218" s="48">
        <v>43466</v>
      </c>
      <c r="R218" s="28"/>
    </row>
    <row r="219" ht="42" spans="1:18">
      <c r="A219" s="28" t="s">
        <v>715</v>
      </c>
      <c r="B219" s="28" t="s">
        <v>715</v>
      </c>
      <c r="C219" s="28" t="s">
        <v>36</v>
      </c>
      <c r="D219" s="28">
        <v>1</v>
      </c>
      <c r="E219" s="28">
        <v>1</v>
      </c>
      <c r="F219" s="28">
        <v>2.6</v>
      </c>
      <c r="G219" s="28" t="s">
        <v>707</v>
      </c>
      <c r="H219" s="28" t="s">
        <v>391</v>
      </c>
      <c r="I219" s="28">
        <v>1432</v>
      </c>
      <c r="J219" s="28">
        <v>162</v>
      </c>
      <c r="K219" s="28">
        <v>2.6</v>
      </c>
      <c r="L219" s="28" t="s">
        <v>704</v>
      </c>
      <c r="M219" s="28" t="s">
        <v>704</v>
      </c>
      <c r="N219" s="28" t="s">
        <v>14</v>
      </c>
      <c r="O219" s="28" t="s">
        <v>705</v>
      </c>
      <c r="P219" s="28" t="s">
        <v>417</v>
      </c>
      <c r="Q219" s="48">
        <v>43466</v>
      </c>
      <c r="R219" s="28"/>
    </row>
    <row r="220" ht="42" spans="1:18">
      <c r="A220" s="28" t="s">
        <v>716</v>
      </c>
      <c r="B220" s="28" t="s">
        <v>716</v>
      </c>
      <c r="C220" s="28" t="s">
        <v>36</v>
      </c>
      <c r="D220" s="28">
        <v>1</v>
      </c>
      <c r="E220" s="28">
        <v>1</v>
      </c>
      <c r="F220" s="28">
        <v>16.9</v>
      </c>
      <c r="G220" s="28" t="s">
        <v>717</v>
      </c>
      <c r="H220" s="28" t="s">
        <v>391</v>
      </c>
      <c r="I220" s="28">
        <v>1056</v>
      </c>
      <c r="J220" s="28">
        <v>256</v>
      </c>
      <c r="K220" s="28">
        <v>16.9</v>
      </c>
      <c r="L220" s="28" t="s">
        <v>704</v>
      </c>
      <c r="M220" s="28" t="s">
        <v>704</v>
      </c>
      <c r="N220" s="28" t="s">
        <v>14</v>
      </c>
      <c r="O220" s="28" t="s">
        <v>705</v>
      </c>
      <c r="P220" s="28" t="s">
        <v>417</v>
      </c>
      <c r="Q220" s="48">
        <v>43466</v>
      </c>
      <c r="R220" s="28"/>
    </row>
    <row r="221" ht="42" spans="1:18">
      <c r="A221" s="28" t="s">
        <v>718</v>
      </c>
      <c r="B221" s="28" t="s">
        <v>718</v>
      </c>
      <c r="C221" s="28" t="s">
        <v>36</v>
      </c>
      <c r="D221" s="28">
        <v>1</v>
      </c>
      <c r="E221" s="28">
        <v>1</v>
      </c>
      <c r="F221" s="28">
        <v>2.6</v>
      </c>
      <c r="G221" s="28" t="s">
        <v>707</v>
      </c>
      <c r="H221" s="28" t="s">
        <v>391</v>
      </c>
      <c r="I221" s="28">
        <v>1824</v>
      </c>
      <c r="J221" s="28">
        <v>341</v>
      </c>
      <c r="K221" s="28">
        <v>2.6</v>
      </c>
      <c r="L221" s="28" t="s">
        <v>704</v>
      </c>
      <c r="M221" s="28" t="s">
        <v>704</v>
      </c>
      <c r="N221" s="28" t="s">
        <v>14</v>
      </c>
      <c r="O221" s="28" t="s">
        <v>705</v>
      </c>
      <c r="P221" s="28" t="s">
        <v>417</v>
      </c>
      <c r="Q221" s="48">
        <v>43466</v>
      </c>
      <c r="R221" s="28"/>
    </row>
    <row r="222" ht="42" spans="1:18">
      <c r="A222" s="28" t="s">
        <v>719</v>
      </c>
      <c r="B222" s="28" t="s">
        <v>719</v>
      </c>
      <c r="C222" s="28" t="s">
        <v>36</v>
      </c>
      <c r="D222" s="28">
        <v>1</v>
      </c>
      <c r="E222" s="28">
        <v>1</v>
      </c>
      <c r="F222" s="28">
        <v>2.6</v>
      </c>
      <c r="G222" s="28" t="s">
        <v>707</v>
      </c>
      <c r="H222" s="28" t="s">
        <v>391</v>
      </c>
      <c r="I222" s="28">
        <v>1022</v>
      </c>
      <c r="J222" s="28">
        <v>258</v>
      </c>
      <c r="K222" s="28">
        <v>2.6</v>
      </c>
      <c r="L222" s="28" t="s">
        <v>704</v>
      </c>
      <c r="M222" s="28" t="s">
        <v>704</v>
      </c>
      <c r="N222" s="28" t="s">
        <v>14</v>
      </c>
      <c r="O222" s="28" t="s">
        <v>705</v>
      </c>
      <c r="P222" s="28" t="s">
        <v>417</v>
      </c>
      <c r="Q222" s="48">
        <v>43466</v>
      </c>
      <c r="R222" s="28"/>
    </row>
    <row r="223" ht="42" spans="1:18">
      <c r="A223" s="28" t="s">
        <v>720</v>
      </c>
      <c r="B223" s="28" t="s">
        <v>720</v>
      </c>
      <c r="C223" s="28" t="s">
        <v>36</v>
      </c>
      <c r="D223" s="28">
        <v>1</v>
      </c>
      <c r="E223" s="28">
        <v>1</v>
      </c>
      <c r="F223" s="28">
        <v>16.9</v>
      </c>
      <c r="G223" s="28" t="s">
        <v>717</v>
      </c>
      <c r="H223" s="28" t="s">
        <v>391</v>
      </c>
      <c r="I223" s="28">
        <v>1017</v>
      </c>
      <c r="J223" s="28">
        <v>138</v>
      </c>
      <c r="K223" s="28">
        <v>16.9</v>
      </c>
      <c r="L223" s="28" t="s">
        <v>704</v>
      </c>
      <c r="M223" s="28" t="s">
        <v>704</v>
      </c>
      <c r="N223" s="28" t="s">
        <v>14</v>
      </c>
      <c r="O223" s="28" t="s">
        <v>705</v>
      </c>
      <c r="P223" s="28" t="s">
        <v>417</v>
      </c>
      <c r="Q223" s="48">
        <v>43466</v>
      </c>
      <c r="R223" s="28"/>
    </row>
    <row r="224" ht="42" spans="1:18">
      <c r="A224" s="28" t="s">
        <v>721</v>
      </c>
      <c r="B224" s="28" t="s">
        <v>721</v>
      </c>
      <c r="C224" s="28" t="s">
        <v>36</v>
      </c>
      <c r="D224" s="28">
        <v>1</v>
      </c>
      <c r="E224" s="28">
        <v>1</v>
      </c>
      <c r="F224" s="28">
        <v>17</v>
      </c>
      <c r="G224" s="28" t="s">
        <v>717</v>
      </c>
      <c r="H224" s="28" t="s">
        <v>391</v>
      </c>
      <c r="I224" s="28">
        <v>815</v>
      </c>
      <c r="J224" s="28">
        <v>366</v>
      </c>
      <c r="K224" s="28">
        <v>17</v>
      </c>
      <c r="L224" s="28" t="s">
        <v>704</v>
      </c>
      <c r="M224" s="28" t="s">
        <v>704</v>
      </c>
      <c r="N224" s="28" t="s">
        <v>14</v>
      </c>
      <c r="O224" s="28" t="s">
        <v>705</v>
      </c>
      <c r="P224" s="28" t="s">
        <v>417</v>
      </c>
      <c r="Q224" s="48">
        <v>43466</v>
      </c>
      <c r="R224" s="28"/>
    </row>
    <row r="225" ht="42" spans="1:18">
      <c r="A225" s="28" t="s">
        <v>722</v>
      </c>
      <c r="B225" s="28" t="s">
        <v>722</v>
      </c>
      <c r="C225" s="28" t="s">
        <v>36</v>
      </c>
      <c r="D225" s="28">
        <v>1</v>
      </c>
      <c r="E225" s="28">
        <v>1</v>
      </c>
      <c r="F225" s="28">
        <v>2.6</v>
      </c>
      <c r="G225" s="28" t="s">
        <v>707</v>
      </c>
      <c r="H225" s="28" t="s">
        <v>571</v>
      </c>
      <c r="I225" s="28">
        <v>653</v>
      </c>
      <c r="J225" s="28">
        <v>134</v>
      </c>
      <c r="K225" s="28">
        <v>2.6</v>
      </c>
      <c r="L225" s="28" t="s">
        <v>704</v>
      </c>
      <c r="M225" s="28" t="s">
        <v>704</v>
      </c>
      <c r="N225" s="28" t="s">
        <v>14</v>
      </c>
      <c r="O225" s="28" t="s">
        <v>705</v>
      </c>
      <c r="P225" s="28" t="s">
        <v>417</v>
      </c>
      <c r="Q225" s="48">
        <v>43466</v>
      </c>
      <c r="R225" s="28"/>
    </row>
    <row r="226" ht="42" spans="1:18">
      <c r="A226" s="28" t="s">
        <v>723</v>
      </c>
      <c r="B226" s="28" t="s">
        <v>723</v>
      </c>
      <c r="C226" s="28" t="s">
        <v>36</v>
      </c>
      <c r="D226" s="28">
        <v>1</v>
      </c>
      <c r="E226" s="28">
        <v>1</v>
      </c>
      <c r="F226" s="28">
        <v>2.6</v>
      </c>
      <c r="G226" s="28" t="s">
        <v>707</v>
      </c>
      <c r="H226" s="28" t="s">
        <v>391</v>
      </c>
      <c r="I226" s="28">
        <v>1056</v>
      </c>
      <c r="J226" s="28">
        <v>256</v>
      </c>
      <c r="K226" s="28">
        <v>2.6</v>
      </c>
      <c r="L226" s="28" t="s">
        <v>704</v>
      </c>
      <c r="M226" s="28" t="s">
        <v>704</v>
      </c>
      <c r="N226" s="28" t="s">
        <v>14</v>
      </c>
      <c r="O226" s="28" t="s">
        <v>705</v>
      </c>
      <c r="P226" s="28" t="s">
        <v>417</v>
      </c>
      <c r="Q226" s="48">
        <v>43466</v>
      </c>
      <c r="R226" s="28"/>
    </row>
    <row r="227" ht="42" spans="1:19">
      <c r="A227" s="28" t="s">
        <v>724</v>
      </c>
      <c r="B227" s="28" t="s">
        <v>724</v>
      </c>
      <c r="C227" s="28" t="s">
        <v>36</v>
      </c>
      <c r="D227" s="28">
        <v>1</v>
      </c>
      <c r="E227" s="28">
        <v>1</v>
      </c>
      <c r="F227" s="28">
        <v>2.6</v>
      </c>
      <c r="G227" s="28" t="s">
        <v>707</v>
      </c>
      <c r="H227" s="28" t="s">
        <v>391</v>
      </c>
      <c r="I227" s="28">
        <v>1824</v>
      </c>
      <c r="J227" s="28">
        <v>341</v>
      </c>
      <c r="K227" s="28">
        <v>2.6</v>
      </c>
      <c r="L227" s="28" t="s">
        <v>704</v>
      </c>
      <c r="M227" s="28" t="s">
        <v>704</v>
      </c>
      <c r="N227" s="28" t="s">
        <v>14</v>
      </c>
      <c r="O227" s="28" t="s">
        <v>705</v>
      </c>
      <c r="P227" s="28" t="s">
        <v>417</v>
      </c>
      <c r="Q227" s="48">
        <v>43466</v>
      </c>
      <c r="R227" s="28"/>
      <c r="S227" s="25" t="s">
        <v>28</v>
      </c>
    </row>
    <row r="228" s="14" customFormat="1" ht="42" spans="1:19">
      <c r="A228" s="28" t="s">
        <v>725</v>
      </c>
      <c r="B228" s="28" t="s">
        <v>725</v>
      </c>
      <c r="C228" s="28" t="s">
        <v>36</v>
      </c>
      <c r="D228" s="28">
        <v>1</v>
      </c>
      <c r="E228" s="28">
        <v>1</v>
      </c>
      <c r="F228" s="28">
        <v>2.6</v>
      </c>
      <c r="G228" s="28" t="s">
        <v>707</v>
      </c>
      <c r="H228" s="28" t="s">
        <v>391</v>
      </c>
      <c r="I228" s="28">
        <v>1022</v>
      </c>
      <c r="J228" s="28">
        <v>258</v>
      </c>
      <c r="K228" s="28">
        <v>2.6</v>
      </c>
      <c r="L228" s="28" t="s">
        <v>704</v>
      </c>
      <c r="M228" s="28" t="s">
        <v>704</v>
      </c>
      <c r="N228" s="28" t="s">
        <v>14</v>
      </c>
      <c r="O228" s="28" t="s">
        <v>705</v>
      </c>
      <c r="P228" s="28" t="s">
        <v>417</v>
      </c>
      <c r="Q228" s="48">
        <v>43466</v>
      </c>
      <c r="R228" s="28"/>
      <c r="S228" s="25"/>
    </row>
    <row r="229" s="14" customFormat="1" ht="42" spans="1:19">
      <c r="A229" s="28" t="s">
        <v>726</v>
      </c>
      <c r="B229" s="28" t="s">
        <v>726</v>
      </c>
      <c r="C229" s="28" t="s">
        <v>36</v>
      </c>
      <c r="D229" s="28">
        <v>1</v>
      </c>
      <c r="E229" s="28">
        <v>1</v>
      </c>
      <c r="F229" s="28">
        <v>2.6</v>
      </c>
      <c r="G229" s="28" t="s">
        <v>707</v>
      </c>
      <c r="H229" s="28" t="s">
        <v>571</v>
      </c>
      <c r="I229" s="28">
        <v>653</v>
      </c>
      <c r="J229" s="28">
        <v>134</v>
      </c>
      <c r="K229" s="28">
        <v>2.6</v>
      </c>
      <c r="L229" s="28" t="s">
        <v>704</v>
      </c>
      <c r="M229" s="28" t="s">
        <v>704</v>
      </c>
      <c r="N229" s="28" t="s">
        <v>14</v>
      </c>
      <c r="O229" s="28" t="s">
        <v>705</v>
      </c>
      <c r="P229" s="28" t="s">
        <v>417</v>
      </c>
      <c r="Q229" s="48">
        <v>43466</v>
      </c>
      <c r="R229" s="28"/>
      <c r="S229" s="25"/>
    </row>
    <row r="230" s="14" customFormat="1" ht="42" spans="1:19">
      <c r="A230" s="28" t="s">
        <v>727</v>
      </c>
      <c r="B230" s="28" t="s">
        <v>727</v>
      </c>
      <c r="C230" s="28" t="s">
        <v>36</v>
      </c>
      <c r="D230" s="28">
        <v>1</v>
      </c>
      <c r="E230" s="28">
        <v>1</v>
      </c>
      <c r="F230" s="28">
        <v>2.6</v>
      </c>
      <c r="G230" s="28" t="s">
        <v>707</v>
      </c>
      <c r="H230" s="28" t="s">
        <v>391</v>
      </c>
      <c r="I230" s="28">
        <v>1397</v>
      </c>
      <c r="J230" s="28">
        <v>523</v>
      </c>
      <c r="K230" s="28">
        <v>2.6</v>
      </c>
      <c r="L230" s="28" t="s">
        <v>704</v>
      </c>
      <c r="M230" s="28" t="s">
        <v>704</v>
      </c>
      <c r="N230" s="28" t="s">
        <v>14</v>
      </c>
      <c r="O230" s="28" t="s">
        <v>705</v>
      </c>
      <c r="P230" s="28" t="s">
        <v>417</v>
      </c>
      <c r="Q230" s="48">
        <v>43466</v>
      </c>
      <c r="R230" s="28"/>
      <c r="S230" s="25"/>
    </row>
    <row r="231" s="14" customFormat="1" ht="42" spans="1:19">
      <c r="A231" s="28" t="s">
        <v>728</v>
      </c>
      <c r="B231" s="28" t="s">
        <v>728</v>
      </c>
      <c r="C231" s="28" t="s">
        <v>36</v>
      </c>
      <c r="D231" s="28">
        <v>1</v>
      </c>
      <c r="E231" s="28">
        <v>1</v>
      </c>
      <c r="F231" s="28">
        <v>2.6</v>
      </c>
      <c r="G231" s="28" t="s">
        <v>707</v>
      </c>
      <c r="H231" s="28" t="s">
        <v>571</v>
      </c>
      <c r="I231" s="28">
        <v>653</v>
      </c>
      <c r="J231" s="28">
        <v>134</v>
      </c>
      <c r="K231" s="28">
        <v>2.6</v>
      </c>
      <c r="L231" s="28" t="s">
        <v>704</v>
      </c>
      <c r="M231" s="28" t="s">
        <v>704</v>
      </c>
      <c r="N231" s="28" t="s">
        <v>14</v>
      </c>
      <c r="O231" s="28" t="s">
        <v>705</v>
      </c>
      <c r="P231" s="28" t="s">
        <v>417</v>
      </c>
      <c r="Q231" s="48">
        <v>43466</v>
      </c>
      <c r="R231" s="28"/>
      <c r="S231" s="25"/>
    </row>
    <row r="232" s="14" customFormat="1" ht="42" spans="1:19">
      <c r="A232" s="28" t="s">
        <v>729</v>
      </c>
      <c r="B232" s="28" t="s">
        <v>729</v>
      </c>
      <c r="C232" s="28" t="s">
        <v>36</v>
      </c>
      <c r="D232" s="28">
        <v>1</v>
      </c>
      <c r="E232" s="28">
        <v>1</v>
      </c>
      <c r="F232" s="28">
        <v>2.6</v>
      </c>
      <c r="G232" s="28" t="s">
        <v>707</v>
      </c>
      <c r="H232" s="28" t="s">
        <v>391</v>
      </c>
      <c r="I232" s="28">
        <v>1134</v>
      </c>
      <c r="J232" s="28">
        <v>429</v>
      </c>
      <c r="K232" s="28">
        <v>2.6</v>
      </c>
      <c r="L232" s="28" t="s">
        <v>704</v>
      </c>
      <c r="M232" s="28" t="s">
        <v>704</v>
      </c>
      <c r="N232" s="28" t="s">
        <v>14</v>
      </c>
      <c r="O232" s="28" t="s">
        <v>705</v>
      </c>
      <c r="P232" s="28" t="s">
        <v>417</v>
      </c>
      <c r="Q232" s="48">
        <v>43466</v>
      </c>
      <c r="R232" s="28"/>
      <c r="S232" s="25"/>
    </row>
    <row r="233" s="16" customFormat="1" ht="42" spans="1:19">
      <c r="A233" s="28" t="s">
        <v>730</v>
      </c>
      <c r="B233" s="28" t="s">
        <v>730</v>
      </c>
      <c r="C233" s="28" t="s">
        <v>36</v>
      </c>
      <c r="D233" s="28">
        <v>1</v>
      </c>
      <c r="E233" s="28">
        <v>1</v>
      </c>
      <c r="F233" s="28">
        <v>2.6</v>
      </c>
      <c r="G233" s="28" t="s">
        <v>707</v>
      </c>
      <c r="H233" s="28" t="s">
        <v>391</v>
      </c>
      <c r="I233" s="28">
        <v>1420</v>
      </c>
      <c r="J233" s="28">
        <v>196</v>
      </c>
      <c r="K233" s="28">
        <v>2.6</v>
      </c>
      <c r="L233" s="28" t="s">
        <v>704</v>
      </c>
      <c r="M233" s="28" t="s">
        <v>704</v>
      </c>
      <c r="N233" s="28" t="s">
        <v>14</v>
      </c>
      <c r="O233" s="28" t="s">
        <v>705</v>
      </c>
      <c r="P233" s="28" t="s">
        <v>417</v>
      </c>
      <c r="Q233" s="48">
        <v>43466</v>
      </c>
      <c r="R233" s="28"/>
      <c r="S233" s="25"/>
    </row>
    <row r="234" s="14" customFormat="1" ht="42" spans="1:19">
      <c r="A234" s="28" t="s">
        <v>731</v>
      </c>
      <c r="B234" s="28" t="s">
        <v>731</v>
      </c>
      <c r="C234" s="28" t="s">
        <v>36</v>
      </c>
      <c r="D234" s="28">
        <v>1</v>
      </c>
      <c r="E234" s="28">
        <v>1</v>
      </c>
      <c r="F234" s="28">
        <v>2.6</v>
      </c>
      <c r="G234" s="28" t="s">
        <v>707</v>
      </c>
      <c r="H234" s="28" t="s">
        <v>391</v>
      </c>
      <c r="I234" s="28">
        <v>781</v>
      </c>
      <c r="J234" s="28">
        <v>132</v>
      </c>
      <c r="K234" s="28">
        <v>2.6</v>
      </c>
      <c r="L234" s="28" t="s">
        <v>704</v>
      </c>
      <c r="M234" s="28" t="s">
        <v>704</v>
      </c>
      <c r="N234" s="28" t="s">
        <v>14</v>
      </c>
      <c r="O234" s="28" t="s">
        <v>705</v>
      </c>
      <c r="P234" s="28" t="s">
        <v>417</v>
      </c>
      <c r="Q234" s="48">
        <v>43466</v>
      </c>
      <c r="R234" s="28"/>
      <c r="S234" s="25"/>
    </row>
    <row r="235" s="14" customFormat="1" ht="42" spans="1:19">
      <c r="A235" s="28" t="s">
        <v>732</v>
      </c>
      <c r="B235" s="28" t="s">
        <v>732</v>
      </c>
      <c r="C235" s="28" t="s">
        <v>36</v>
      </c>
      <c r="D235" s="28">
        <v>1</v>
      </c>
      <c r="E235" s="28">
        <v>1</v>
      </c>
      <c r="F235" s="28">
        <v>2.6</v>
      </c>
      <c r="G235" s="28" t="s">
        <v>707</v>
      </c>
      <c r="H235" s="28" t="s">
        <v>391</v>
      </c>
      <c r="I235" s="28">
        <v>930</v>
      </c>
      <c r="J235" s="28">
        <v>43</v>
      </c>
      <c r="K235" s="28">
        <v>2.6</v>
      </c>
      <c r="L235" s="28" t="s">
        <v>704</v>
      </c>
      <c r="M235" s="28" t="s">
        <v>704</v>
      </c>
      <c r="N235" s="28" t="s">
        <v>14</v>
      </c>
      <c r="O235" s="28" t="s">
        <v>705</v>
      </c>
      <c r="P235" s="28" t="s">
        <v>417</v>
      </c>
      <c r="Q235" s="48">
        <v>43466</v>
      </c>
      <c r="R235" s="28"/>
      <c r="S235" s="25"/>
    </row>
    <row r="236" s="14" customFormat="1" ht="42" spans="1:19">
      <c r="A236" s="28" t="s">
        <v>733</v>
      </c>
      <c r="B236" s="28" t="s">
        <v>733</v>
      </c>
      <c r="C236" s="28" t="s">
        <v>36</v>
      </c>
      <c r="D236" s="28">
        <v>1</v>
      </c>
      <c r="E236" s="28">
        <v>1</v>
      </c>
      <c r="F236" s="28">
        <v>2.6</v>
      </c>
      <c r="G236" s="28" t="s">
        <v>707</v>
      </c>
      <c r="H236" s="28" t="s">
        <v>391</v>
      </c>
      <c r="I236" s="28">
        <v>1426</v>
      </c>
      <c r="J236" s="28">
        <v>156</v>
      </c>
      <c r="K236" s="28">
        <v>2.6</v>
      </c>
      <c r="L236" s="28" t="s">
        <v>704</v>
      </c>
      <c r="M236" s="28" t="s">
        <v>704</v>
      </c>
      <c r="N236" s="28" t="s">
        <v>14</v>
      </c>
      <c r="O236" s="28" t="s">
        <v>705</v>
      </c>
      <c r="P236" s="28" t="s">
        <v>417</v>
      </c>
      <c r="Q236" s="48">
        <v>43466</v>
      </c>
      <c r="R236" s="28"/>
      <c r="S236" s="25"/>
    </row>
    <row r="237" s="14" customFormat="1" ht="42" spans="1:19">
      <c r="A237" s="28" t="s">
        <v>734</v>
      </c>
      <c r="B237" s="28" t="s">
        <v>734</v>
      </c>
      <c r="C237" s="28" t="s">
        <v>36</v>
      </c>
      <c r="D237" s="28">
        <v>1</v>
      </c>
      <c r="E237" s="28">
        <v>1</v>
      </c>
      <c r="F237" s="28">
        <v>2.6</v>
      </c>
      <c r="G237" s="28" t="s">
        <v>707</v>
      </c>
      <c r="H237" s="28" t="s">
        <v>571</v>
      </c>
      <c r="I237" s="28">
        <v>653</v>
      </c>
      <c r="J237" s="28">
        <v>134</v>
      </c>
      <c r="K237" s="28">
        <v>2.6</v>
      </c>
      <c r="L237" s="28" t="s">
        <v>704</v>
      </c>
      <c r="M237" s="28" t="s">
        <v>704</v>
      </c>
      <c r="N237" s="28" t="s">
        <v>14</v>
      </c>
      <c r="O237" s="28" t="s">
        <v>705</v>
      </c>
      <c r="P237" s="28" t="s">
        <v>417</v>
      </c>
      <c r="Q237" s="48">
        <v>43466</v>
      </c>
      <c r="R237" s="28"/>
      <c r="S237" s="25"/>
    </row>
    <row r="238" ht="42" spans="1:19">
      <c r="A238" s="28" t="s">
        <v>735</v>
      </c>
      <c r="B238" s="28" t="s">
        <v>735</v>
      </c>
      <c r="C238" s="28" t="s">
        <v>36</v>
      </c>
      <c r="D238" s="28">
        <v>1</v>
      </c>
      <c r="E238" s="28">
        <v>1</v>
      </c>
      <c r="F238" s="28">
        <v>2.6</v>
      </c>
      <c r="G238" s="28" t="s">
        <v>707</v>
      </c>
      <c r="H238" s="28" t="s">
        <v>391</v>
      </c>
      <c r="I238" s="28">
        <v>685</v>
      </c>
      <c r="J238" s="28">
        <v>119</v>
      </c>
      <c r="K238" s="28">
        <v>2.6</v>
      </c>
      <c r="L238" s="28" t="s">
        <v>704</v>
      </c>
      <c r="M238" s="28" t="s">
        <v>704</v>
      </c>
      <c r="N238" s="28" t="s">
        <v>14</v>
      </c>
      <c r="O238" s="28" t="s">
        <v>705</v>
      </c>
      <c r="P238" s="28" t="s">
        <v>417</v>
      </c>
      <c r="Q238" s="48">
        <v>43466</v>
      </c>
      <c r="R238" s="28"/>
      <c r="S238" s="25" t="s">
        <v>28</v>
      </c>
    </row>
    <row r="239" ht="42" spans="1:18">
      <c r="A239" s="28" t="s">
        <v>736</v>
      </c>
      <c r="B239" s="28" t="s">
        <v>736</v>
      </c>
      <c r="C239" s="28" t="s">
        <v>36</v>
      </c>
      <c r="D239" s="28">
        <v>1</v>
      </c>
      <c r="E239" s="28">
        <v>1</v>
      </c>
      <c r="F239" s="28">
        <v>2.6</v>
      </c>
      <c r="G239" s="28" t="s">
        <v>707</v>
      </c>
      <c r="H239" s="28" t="s">
        <v>571</v>
      </c>
      <c r="I239" s="28">
        <v>653</v>
      </c>
      <c r="J239" s="28">
        <v>134</v>
      </c>
      <c r="K239" s="28">
        <v>2.6</v>
      </c>
      <c r="L239" s="28" t="s">
        <v>704</v>
      </c>
      <c r="M239" s="28" t="s">
        <v>704</v>
      </c>
      <c r="N239" s="28" t="s">
        <v>14</v>
      </c>
      <c r="O239" s="28" t="s">
        <v>705</v>
      </c>
      <c r="P239" s="28" t="s">
        <v>417</v>
      </c>
      <c r="Q239" s="48">
        <v>43466</v>
      </c>
      <c r="R239" s="28"/>
    </row>
    <row r="240" ht="42" spans="1:18">
      <c r="A240" s="28" t="s">
        <v>737</v>
      </c>
      <c r="B240" s="28" t="s">
        <v>737</v>
      </c>
      <c r="C240" s="28" t="s">
        <v>36</v>
      </c>
      <c r="D240" s="28">
        <v>1</v>
      </c>
      <c r="E240" s="28">
        <v>1</v>
      </c>
      <c r="F240" s="28">
        <v>2.6</v>
      </c>
      <c r="G240" s="28" t="s">
        <v>707</v>
      </c>
      <c r="H240" s="28" t="s">
        <v>391</v>
      </c>
      <c r="I240" s="28">
        <v>1153</v>
      </c>
      <c r="J240" s="28">
        <v>124</v>
      </c>
      <c r="K240" s="28">
        <v>2.6</v>
      </c>
      <c r="L240" s="28" t="s">
        <v>704</v>
      </c>
      <c r="M240" s="28" t="s">
        <v>704</v>
      </c>
      <c r="N240" s="28" t="s">
        <v>14</v>
      </c>
      <c r="O240" s="28" t="s">
        <v>705</v>
      </c>
      <c r="P240" s="28" t="s">
        <v>417</v>
      </c>
      <c r="Q240" s="48">
        <v>43466</v>
      </c>
      <c r="R240" s="28"/>
    </row>
    <row r="241" ht="42" spans="1:18">
      <c r="A241" s="28" t="s">
        <v>738</v>
      </c>
      <c r="B241" s="28" t="s">
        <v>738</v>
      </c>
      <c r="C241" s="28" t="s">
        <v>36</v>
      </c>
      <c r="D241" s="28">
        <v>1</v>
      </c>
      <c r="E241" s="28">
        <v>1</v>
      </c>
      <c r="F241" s="28">
        <v>2.6</v>
      </c>
      <c r="G241" s="28" t="s">
        <v>707</v>
      </c>
      <c r="H241" s="28" t="s">
        <v>391</v>
      </c>
      <c r="I241" s="28">
        <v>1403</v>
      </c>
      <c r="J241" s="28">
        <v>289</v>
      </c>
      <c r="K241" s="28">
        <v>2.6</v>
      </c>
      <c r="L241" s="28" t="s">
        <v>704</v>
      </c>
      <c r="M241" s="28" t="s">
        <v>704</v>
      </c>
      <c r="N241" s="28" t="s">
        <v>14</v>
      </c>
      <c r="O241" s="28" t="s">
        <v>705</v>
      </c>
      <c r="P241" s="28" t="s">
        <v>417</v>
      </c>
      <c r="Q241" s="48">
        <v>43466</v>
      </c>
      <c r="R241" s="28"/>
    </row>
    <row r="242" ht="42" spans="1:19">
      <c r="A242" s="28" t="s">
        <v>739</v>
      </c>
      <c r="B242" s="28" t="s">
        <v>739</v>
      </c>
      <c r="C242" s="28" t="s">
        <v>36</v>
      </c>
      <c r="D242" s="28">
        <v>1</v>
      </c>
      <c r="E242" s="28">
        <v>1</v>
      </c>
      <c r="F242" s="28">
        <v>2.6</v>
      </c>
      <c r="G242" s="28" t="s">
        <v>707</v>
      </c>
      <c r="H242" s="28" t="s">
        <v>391</v>
      </c>
      <c r="I242" s="28">
        <v>939</v>
      </c>
      <c r="J242" s="28">
        <v>184</v>
      </c>
      <c r="K242" s="28">
        <v>2.6</v>
      </c>
      <c r="L242" s="28" t="s">
        <v>704</v>
      </c>
      <c r="M242" s="28" t="s">
        <v>704</v>
      </c>
      <c r="N242" s="28" t="s">
        <v>14</v>
      </c>
      <c r="O242" s="28" t="s">
        <v>705</v>
      </c>
      <c r="P242" s="28" t="s">
        <v>417</v>
      </c>
      <c r="Q242" s="48">
        <v>43466</v>
      </c>
      <c r="R242" s="28"/>
      <c r="S242" s="25" t="s">
        <v>28</v>
      </c>
    </row>
    <row r="243" s="14" customFormat="1" ht="42" spans="1:19">
      <c r="A243" s="28" t="s">
        <v>740</v>
      </c>
      <c r="B243" s="28" t="s">
        <v>740</v>
      </c>
      <c r="C243" s="28" t="s">
        <v>36</v>
      </c>
      <c r="D243" s="28">
        <v>1</v>
      </c>
      <c r="E243" s="28">
        <v>1</v>
      </c>
      <c r="F243" s="28">
        <v>2.6</v>
      </c>
      <c r="G243" s="28" t="s">
        <v>707</v>
      </c>
      <c r="H243" s="28" t="s">
        <v>391</v>
      </c>
      <c r="I243" s="28">
        <v>1153</v>
      </c>
      <c r="J243" s="28">
        <v>124</v>
      </c>
      <c r="K243" s="28">
        <v>2.6</v>
      </c>
      <c r="L243" s="28" t="s">
        <v>704</v>
      </c>
      <c r="M243" s="28" t="s">
        <v>704</v>
      </c>
      <c r="N243" s="28" t="s">
        <v>14</v>
      </c>
      <c r="O243" s="28" t="s">
        <v>705</v>
      </c>
      <c r="P243" s="28" t="s">
        <v>417</v>
      </c>
      <c r="Q243" s="48">
        <v>43466</v>
      </c>
      <c r="R243" s="28"/>
      <c r="S243" s="25"/>
    </row>
    <row r="244" ht="42" spans="1:19">
      <c r="A244" s="28" t="s">
        <v>741</v>
      </c>
      <c r="B244" s="28" t="s">
        <v>741</v>
      </c>
      <c r="C244" s="28" t="s">
        <v>36</v>
      </c>
      <c r="D244" s="28">
        <v>1</v>
      </c>
      <c r="E244" s="28">
        <v>1</v>
      </c>
      <c r="F244" s="28">
        <v>2.6</v>
      </c>
      <c r="G244" s="28" t="s">
        <v>707</v>
      </c>
      <c r="H244" s="28" t="s">
        <v>391</v>
      </c>
      <c r="I244" s="28">
        <v>1403</v>
      </c>
      <c r="J244" s="28">
        <v>289</v>
      </c>
      <c r="K244" s="28">
        <v>2.6</v>
      </c>
      <c r="L244" s="28" t="s">
        <v>704</v>
      </c>
      <c r="M244" s="28" t="s">
        <v>704</v>
      </c>
      <c r="N244" s="28" t="s">
        <v>14</v>
      </c>
      <c r="O244" s="28" t="s">
        <v>705</v>
      </c>
      <c r="P244" s="28" t="s">
        <v>417</v>
      </c>
      <c r="Q244" s="48">
        <v>43466</v>
      </c>
      <c r="R244" s="28"/>
      <c r="S244" s="25" t="s">
        <v>28</v>
      </c>
    </row>
    <row r="245" ht="42" spans="1:19">
      <c r="A245" s="28" t="s">
        <v>742</v>
      </c>
      <c r="B245" s="28" t="s">
        <v>742</v>
      </c>
      <c r="C245" s="28" t="s">
        <v>36</v>
      </c>
      <c r="D245" s="28">
        <v>1</v>
      </c>
      <c r="E245" s="28">
        <v>1</v>
      </c>
      <c r="F245" s="28">
        <v>2.6</v>
      </c>
      <c r="G245" s="28" t="s">
        <v>707</v>
      </c>
      <c r="H245" s="28" t="s">
        <v>391</v>
      </c>
      <c r="I245" s="28">
        <v>898</v>
      </c>
      <c r="J245" s="28">
        <v>248</v>
      </c>
      <c r="K245" s="28">
        <v>2.6</v>
      </c>
      <c r="L245" s="28" t="s">
        <v>704</v>
      </c>
      <c r="M245" s="28" t="s">
        <v>704</v>
      </c>
      <c r="N245" s="28" t="s">
        <v>14</v>
      </c>
      <c r="O245" s="28" t="s">
        <v>705</v>
      </c>
      <c r="P245" s="28" t="s">
        <v>417</v>
      </c>
      <c r="Q245" s="48">
        <v>43466</v>
      </c>
      <c r="R245" s="28"/>
      <c r="S245" s="25" t="s">
        <v>28</v>
      </c>
    </row>
    <row r="246" s="14" customFormat="1" ht="42" spans="1:19">
      <c r="A246" s="28" t="s">
        <v>743</v>
      </c>
      <c r="B246" s="28" t="s">
        <v>743</v>
      </c>
      <c r="C246" s="28" t="s">
        <v>36</v>
      </c>
      <c r="D246" s="28">
        <v>1</v>
      </c>
      <c r="E246" s="28">
        <v>1</v>
      </c>
      <c r="F246" s="28">
        <v>2.6</v>
      </c>
      <c r="G246" s="28" t="s">
        <v>707</v>
      </c>
      <c r="H246" s="28" t="s">
        <v>391</v>
      </c>
      <c r="I246" s="28">
        <v>1017</v>
      </c>
      <c r="J246" s="28">
        <v>138</v>
      </c>
      <c r="K246" s="28">
        <v>2.6</v>
      </c>
      <c r="L246" s="28" t="s">
        <v>704</v>
      </c>
      <c r="M246" s="28" t="s">
        <v>704</v>
      </c>
      <c r="N246" s="28" t="s">
        <v>14</v>
      </c>
      <c r="O246" s="28" t="s">
        <v>705</v>
      </c>
      <c r="P246" s="28" t="s">
        <v>417</v>
      </c>
      <c r="Q246" s="48">
        <v>43466</v>
      </c>
      <c r="R246" s="28"/>
      <c r="S246" s="25"/>
    </row>
    <row r="247" s="14" customFormat="1" ht="42" spans="1:19">
      <c r="A247" s="28" t="s">
        <v>744</v>
      </c>
      <c r="B247" s="28" t="s">
        <v>744</v>
      </c>
      <c r="C247" s="28" t="s">
        <v>36</v>
      </c>
      <c r="D247" s="28">
        <v>1</v>
      </c>
      <c r="E247" s="28">
        <v>1</v>
      </c>
      <c r="F247" s="28">
        <v>2.6</v>
      </c>
      <c r="G247" s="28" t="s">
        <v>707</v>
      </c>
      <c r="H247" s="28" t="s">
        <v>391</v>
      </c>
      <c r="I247" s="28">
        <v>815</v>
      </c>
      <c r="J247" s="28">
        <v>366</v>
      </c>
      <c r="K247" s="28">
        <v>2.6</v>
      </c>
      <c r="L247" s="28" t="s">
        <v>704</v>
      </c>
      <c r="M247" s="28" t="s">
        <v>704</v>
      </c>
      <c r="N247" s="28" t="s">
        <v>14</v>
      </c>
      <c r="O247" s="28" t="s">
        <v>705</v>
      </c>
      <c r="P247" s="28" t="s">
        <v>417</v>
      </c>
      <c r="Q247" s="48">
        <v>43466</v>
      </c>
      <c r="R247" s="28"/>
      <c r="S247" s="25"/>
    </row>
    <row r="248" s="14" customFormat="1" ht="42" spans="1:19">
      <c r="A248" s="28" t="s">
        <v>745</v>
      </c>
      <c r="B248" s="28" t="s">
        <v>745</v>
      </c>
      <c r="C248" s="28" t="s">
        <v>36</v>
      </c>
      <c r="D248" s="28">
        <v>1</v>
      </c>
      <c r="E248" s="28">
        <v>1</v>
      </c>
      <c r="F248" s="28">
        <v>2.6</v>
      </c>
      <c r="G248" s="28" t="s">
        <v>707</v>
      </c>
      <c r="H248" s="28" t="s">
        <v>391</v>
      </c>
      <c r="I248" s="28">
        <v>1153</v>
      </c>
      <c r="J248" s="28">
        <v>124</v>
      </c>
      <c r="K248" s="28">
        <v>2.6</v>
      </c>
      <c r="L248" s="28" t="s">
        <v>704</v>
      </c>
      <c r="M248" s="28" t="s">
        <v>704</v>
      </c>
      <c r="N248" s="28" t="s">
        <v>14</v>
      </c>
      <c r="O248" s="28" t="s">
        <v>705</v>
      </c>
      <c r="P248" s="28" t="s">
        <v>417</v>
      </c>
      <c r="Q248" s="48">
        <v>43466</v>
      </c>
      <c r="R248" s="28"/>
      <c r="S248" s="25"/>
    </row>
    <row r="249" s="14" customFormat="1" ht="42" spans="1:19">
      <c r="A249" s="28" t="s">
        <v>746</v>
      </c>
      <c r="B249" s="28" t="s">
        <v>746</v>
      </c>
      <c r="C249" s="28" t="s">
        <v>36</v>
      </c>
      <c r="D249" s="28">
        <v>1</v>
      </c>
      <c r="E249" s="28">
        <v>1</v>
      </c>
      <c r="F249" s="28">
        <v>2.6</v>
      </c>
      <c r="G249" s="28" t="s">
        <v>707</v>
      </c>
      <c r="H249" s="28" t="s">
        <v>391</v>
      </c>
      <c r="I249" s="28">
        <v>1056</v>
      </c>
      <c r="J249" s="28">
        <v>256</v>
      </c>
      <c r="K249" s="28">
        <v>2.6</v>
      </c>
      <c r="L249" s="28" t="s">
        <v>704</v>
      </c>
      <c r="M249" s="28" t="s">
        <v>704</v>
      </c>
      <c r="N249" s="28" t="s">
        <v>14</v>
      </c>
      <c r="O249" s="28" t="s">
        <v>705</v>
      </c>
      <c r="P249" s="28" t="s">
        <v>417</v>
      </c>
      <c r="Q249" s="48">
        <v>43466</v>
      </c>
      <c r="R249" s="28"/>
      <c r="S249" s="25"/>
    </row>
    <row r="250" s="14" customFormat="1" ht="42" spans="1:19">
      <c r="A250" s="28" t="s">
        <v>747</v>
      </c>
      <c r="B250" s="28" t="s">
        <v>747</v>
      </c>
      <c r="C250" s="28" t="s">
        <v>36</v>
      </c>
      <c r="D250" s="28">
        <v>1</v>
      </c>
      <c r="E250" s="28">
        <v>1</v>
      </c>
      <c r="F250" s="28">
        <v>2.6</v>
      </c>
      <c r="G250" s="28" t="s">
        <v>707</v>
      </c>
      <c r="H250" s="28" t="s">
        <v>391</v>
      </c>
      <c r="I250" s="28">
        <v>1824</v>
      </c>
      <c r="J250" s="28">
        <v>341</v>
      </c>
      <c r="K250" s="28">
        <v>2.6</v>
      </c>
      <c r="L250" s="28" t="s">
        <v>704</v>
      </c>
      <c r="M250" s="28" t="s">
        <v>704</v>
      </c>
      <c r="N250" s="28" t="s">
        <v>14</v>
      </c>
      <c r="O250" s="28" t="s">
        <v>705</v>
      </c>
      <c r="P250" s="28" t="s">
        <v>417</v>
      </c>
      <c r="Q250" s="48">
        <v>43466</v>
      </c>
      <c r="R250" s="28"/>
      <c r="S250" s="25"/>
    </row>
    <row r="251" s="14" customFormat="1" ht="42" spans="1:19">
      <c r="A251" s="28" t="s">
        <v>748</v>
      </c>
      <c r="B251" s="28" t="s">
        <v>748</v>
      </c>
      <c r="C251" s="28" t="s">
        <v>36</v>
      </c>
      <c r="D251" s="28">
        <v>1</v>
      </c>
      <c r="E251" s="28">
        <v>1</v>
      </c>
      <c r="F251" s="28">
        <v>2.6</v>
      </c>
      <c r="G251" s="28" t="s">
        <v>707</v>
      </c>
      <c r="H251" s="28" t="s">
        <v>391</v>
      </c>
      <c r="I251" s="28">
        <v>1022</v>
      </c>
      <c r="J251" s="28">
        <v>258</v>
      </c>
      <c r="K251" s="28">
        <v>2.6</v>
      </c>
      <c r="L251" s="28" t="s">
        <v>704</v>
      </c>
      <c r="M251" s="28" t="s">
        <v>704</v>
      </c>
      <c r="N251" s="28" t="s">
        <v>14</v>
      </c>
      <c r="O251" s="28" t="s">
        <v>705</v>
      </c>
      <c r="P251" s="28" t="s">
        <v>417</v>
      </c>
      <c r="Q251" s="48">
        <v>43466</v>
      </c>
      <c r="R251" s="28"/>
      <c r="S251" s="25"/>
    </row>
    <row r="252" s="14" customFormat="1" ht="42" spans="1:19">
      <c r="A252" s="28" t="s">
        <v>749</v>
      </c>
      <c r="B252" s="28" t="s">
        <v>749</v>
      </c>
      <c r="C252" s="28" t="s">
        <v>36</v>
      </c>
      <c r="D252" s="28">
        <v>1</v>
      </c>
      <c r="E252" s="28">
        <v>1</v>
      </c>
      <c r="F252" s="28">
        <v>2.6</v>
      </c>
      <c r="G252" s="28" t="s">
        <v>707</v>
      </c>
      <c r="H252" s="28" t="s">
        <v>391</v>
      </c>
      <c r="I252" s="28">
        <v>1824</v>
      </c>
      <c r="J252" s="28">
        <v>341</v>
      </c>
      <c r="K252" s="28">
        <v>2.6</v>
      </c>
      <c r="L252" s="28" t="s">
        <v>704</v>
      </c>
      <c r="M252" s="28" t="s">
        <v>704</v>
      </c>
      <c r="N252" s="28" t="s">
        <v>14</v>
      </c>
      <c r="O252" s="28" t="s">
        <v>705</v>
      </c>
      <c r="P252" s="28" t="s">
        <v>417</v>
      </c>
      <c r="Q252" s="48">
        <v>43466</v>
      </c>
      <c r="R252" s="28"/>
      <c r="S252" s="25"/>
    </row>
    <row r="253" s="14" customFormat="1" ht="42" spans="1:19">
      <c r="A253" s="28" t="s">
        <v>750</v>
      </c>
      <c r="B253" s="28" t="s">
        <v>750</v>
      </c>
      <c r="C253" s="28" t="s">
        <v>36</v>
      </c>
      <c r="D253" s="28">
        <v>1</v>
      </c>
      <c r="E253" s="28">
        <v>1</v>
      </c>
      <c r="F253" s="28">
        <v>2.6</v>
      </c>
      <c r="G253" s="28" t="s">
        <v>707</v>
      </c>
      <c r="H253" s="28" t="s">
        <v>391</v>
      </c>
      <c r="I253" s="28">
        <v>1397</v>
      </c>
      <c r="J253" s="28">
        <v>523</v>
      </c>
      <c r="K253" s="28">
        <v>2.6</v>
      </c>
      <c r="L253" s="28" t="s">
        <v>704</v>
      </c>
      <c r="M253" s="28" t="s">
        <v>704</v>
      </c>
      <c r="N253" s="28" t="s">
        <v>14</v>
      </c>
      <c r="O253" s="28" t="s">
        <v>705</v>
      </c>
      <c r="P253" s="28" t="s">
        <v>417</v>
      </c>
      <c r="Q253" s="48">
        <v>43466</v>
      </c>
      <c r="R253" s="28"/>
      <c r="S253" s="25"/>
    </row>
    <row r="254" s="14" customFormat="1" ht="42" spans="1:19">
      <c r="A254" s="28" t="s">
        <v>751</v>
      </c>
      <c r="B254" s="28" t="s">
        <v>751</v>
      </c>
      <c r="C254" s="28" t="s">
        <v>36</v>
      </c>
      <c r="D254" s="28">
        <v>1</v>
      </c>
      <c r="E254" s="28">
        <v>1</v>
      </c>
      <c r="F254" s="28">
        <v>2.6</v>
      </c>
      <c r="G254" s="28" t="s">
        <v>707</v>
      </c>
      <c r="H254" s="28" t="s">
        <v>571</v>
      </c>
      <c r="I254" s="28">
        <v>653</v>
      </c>
      <c r="J254" s="28">
        <v>134</v>
      </c>
      <c r="K254" s="28">
        <v>2.6</v>
      </c>
      <c r="L254" s="28" t="s">
        <v>704</v>
      </c>
      <c r="M254" s="28" t="s">
        <v>704</v>
      </c>
      <c r="N254" s="28" t="s">
        <v>14</v>
      </c>
      <c r="O254" s="28" t="s">
        <v>705</v>
      </c>
      <c r="P254" s="28" t="s">
        <v>417</v>
      </c>
      <c r="Q254" s="48">
        <v>43466</v>
      </c>
      <c r="R254" s="28"/>
      <c r="S254" s="25"/>
    </row>
    <row r="255" s="14" customFormat="1" ht="42" spans="1:19">
      <c r="A255" s="28" t="s">
        <v>752</v>
      </c>
      <c r="B255" s="28" t="s">
        <v>752</v>
      </c>
      <c r="C255" s="28" t="s">
        <v>36</v>
      </c>
      <c r="D255" s="28">
        <v>1</v>
      </c>
      <c r="E255" s="28">
        <v>1</v>
      </c>
      <c r="F255" s="28">
        <v>2.6</v>
      </c>
      <c r="G255" s="28" t="s">
        <v>707</v>
      </c>
      <c r="H255" s="28" t="s">
        <v>391</v>
      </c>
      <c r="I255" s="28">
        <v>1134</v>
      </c>
      <c r="J255" s="28">
        <v>429</v>
      </c>
      <c r="K255" s="28">
        <v>2.6</v>
      </c>
      <c r="L255" s="28" t="s">
        <v>704</v>
      </c>
      <c r="M255" s="28" t="s">
        <v>704</v>
      </c>
      <c r="N255" s="28" t="s">
        <v>14</v>
      </c>
      <c r="O255" s="28" t="s">
        <v>705</v>
      </c>
      <c r="P255" s="28" t="s">
        <v>417</v>
      </c>
      <c r="Q255" s="48">
        <v>43466</v>
      </c>
      <c r="R255" s="28"/>
      <c r="S255" s="25"/>
    </row>
    <row r="256" s="14" customFormat="1" spans="1:19">
      <c r="A256" s="37" t="s">
        <v>753</v>
      </c>
      <c r="B256" s="28"/>
      <c r="C256" s="28"/>
      <c r="D256" s="28" t="s">
        <v>754</v>
      </c>
      <c r="E256" s="28"/>
      <c r="F256" s="28" t="s">
        <v>754</v>
      </c>
      <c r="G256" s="28"/>
      <c r="H256" s="28"/>
      <c r="I256" s="28"/>
      <c r="J256" s="28"/>
      <c r="K256" s="28">
        <f>K258+K260</f>
        <v>99</v>
      </c>
      <c r="L256" s="28"/>
      <c r="M256" s="28"/>
      <c r="N256" s="28"/>
      <c r="O256" s="28"/>
      <c r="P256" s="28"/>
      <c r="Q256" s="28"/>
      <c r="R256" s="28"/>
      <c r="S256" s="25"/>
    </row>
    <row r="257" s="14" customFormat="1" spans="1:19">
      <c r="A257" s="32" t="s">
        <v>755</v>
      </c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43"/>
      <c r="R257" s="28"/>
      <c r="S257" s="25"/>
    </row>
    <row r="258" s="14" customFormat="1" ht="42" spans="1:19">
      <c r="A258" s="28" t="s">
        <v>619</v>
      </c>
      <c r="B258" s="28" t="s">
        <v>619</v>
      </c>
      <c r="C258" s="28" t="s">
        <v>36</v>
      </c>
      <c r="D258" s="28" t="s">
        <v>214</v>
      </c>
      <c r="E258" s="28">
        <v>120</v>
      </c>
      <c r="F258" s="28">
        <v>49</v>
      </c>
      <c r="G258" s="28" t="s">
        <v>756</v>
      </c>
      <c r="H258" s="28" t="s">
        <v>391</v>
      </c>
      <c r="I258" s="28"/>
      <c r="J258" s="28"/>
      <c r="K258" s="28">
        <v>49</v>
      </c>
      <c r="L258" s="28" t="s">
        <v>704</v>
      </c>
      <c r="M258" s="28" t="s">
        <v>704</v>
      </c>
      <c r="N258" s="28" t="s">
        <v>14</v>
      </c>
      <c r="O258" s="28" t="s">
        <v>477</v>
      </c>
      <c r="P258" s="28" t="s">
        <v>417</v>
      </c>
      <c r="Q258" s="48">
        <v>43467</v>
      </c>
      <c r="R258" s="28" t="s">
        <v>757</v>
      </c>
      <c r="S258" s="25"/>
    </row>
    <row r="259" s="14" customFormat="1" spans="1:19">
      <c r="A259" s="37" t="s">
        <v>758</v>
      </c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5"/>
    </row>
    <row r="260" s="14" customFormat="1" ht="42" spans="1:19">
      <c r="A260" s="28" t="s">
        <v>759</v>
      </c>
      <c r="B260" s="28" t="s">
        <v>759</v>
      </c>
      <c r="C260" s="28" t="s">
        <v>36</v>
      </c>
      <c r="D260" s="28" t="s">
        <v>214</v>
      </c>
      <c r="E260" s="28">
        <v>120</v>
      </c>
      <c r="F260" s="28">
        <v>50</v>
      </c>
      <c r="G260" s="28" t="s">
        <v>760</v>
      </c>
      <c r="H260" s="28" t="s">
        <v>391</v>
      </c>
      <c r="I260" s="28">
        <v>1397</v>
      </c>
      <c r="J260" s="28">
        <v>523</v>
      </c>
      <c r="K260" s="28">
        <v>50</v>
      </c>
      <c r="L260" s="28" t="s">
        <v>704</v>
      </c>
      <c r="M260" s="28" t="s">
        <v>704</v>
      </c>
      <c r="N260" s="28" t="s">
        <v>14</v>
      </c>
      <c r="O260" s="28" t="s">
        <v>705</v>
      </c>
      <c r="P260" s="28" t="s">
        <v>417</v>
      </c>
      <c r="Q260" s="48">
        <v>43466</v>
      </c>
      <c r="R260" s="28"/>
      <c r="S260" s="25"/>
    </row>
    <row r="261" s="14" customFormat="1" ht="42" spans="1:19">
      <c r="A261" s="32" t="s">
        <v>132</v>
      </c>
      <c r="B261" s="28" t="s">
        <v>386</v>
      </c>
      <c r="C261" s="28" t="s">
        <v>761</v>
      </c>
      <c r="D261" s="28" t="s">
        <v>105</v>
      </c>
      <c r="E261" s="28">
        <v>12</v>
      </c>
      <c r="F261" s="28"/>
      <c r="G261" s="28"/>
      <c r="H261" s="28"/>
      <c r="I261" s="28"/>
      <c r="J261" s="28"/>
      <c r="K261" s="28">
        <f>SUM(K262:K272)</f>
        <v>1920</v>
      </c>
      <c r="L261" s="28"/>
      <c r="M261" s="28"/>
      <c r="N261" s="28"/>
      <c r="O261" s="28"/>
      <c r="P261" s="28"/>
      <c r="Q261" s="43"/>
      <c r="R261" s="28"/>
      <c r="S261" s="25"/>
    </row>
    <row r="262" s="14" customFormat="1" spans="1:19">
      <c r="A262" s="28" t="s">
        <v>762</v>
      </c>
      <c r="B262" s="28" t="s">
        <v>372</v>
      </c>
      <c r="C262" s="28" t="s">
        <v>763</v>
      </c>
      <c r="D262" s="28" t="s">
        <v>133</v>
      </c>
      <c r="E262" s="28">
        <v>1</v>
      </c>
      <c r="F262" s="28">
        <v>200</v>
      </c>
      <c r="G262" s="28" t="s">
        <v>764</v>
      </c>
      <c r="H262" s="28"/>
      <c r="I262" s="28">
        <v>581</v>
      </c>
      <c r="J262" s="28">
        <v>581</v>
      </c>
      <c r="K262" s="28">
        <v>200</v>
      </c>
      <c r="L262" s="28" t="s">
        <v>704</v>
      </c>
      <c r="M262" s="28" t="s">
        <v>704</v>
      </c>
      <c r="N262" s="28" t="s">
        <v>14</v>
      </c>
      <c r="O262" s="28" t="s">
        <v>477</v>
      </c>
      <c r="P262" s="28" t="s">
        <v>417</v>
      </c>
      <c r="Q262" s="48">
        <v>43467</v>
      </c>
      <c r="R262" s="28"/>
      <c r="S262" s="25"/>
    </row>
    <row r="263" s="14" customFormat="1" spans="1:19">
      <c r="A263" s="28" t="s">
        <v>765</v>
      </c>
      <c r="B263" s="28" t="s">
        <v>372</v>
      </c>
      <c r="C263" s="28" t="s">
        <v>36</v>
      </c>
      <c r="D263" s="28" t="s">
        <v>97</v>
      </c>
      <c r="E263" s="28">
        <v>1</v>
      </c>
      <c r="F263" s="28">
        <v>100</v>
      </c>
      <c r="G263" s="28" t="s">
        <v>766</v>
      </c>
      <c r="H263" s="28"/>
      <c r="I263" s="28">
        <v>4263</v>
      </c>
      <c r="J263" s="28">
        <v>567</v>
      </c>
      <c r="K263" s="28">
        <v>100</v>
      </c>
      <c r="L263" s="28" t="s">
        <v>704</v>
      </c>
      <c r="M263" s="28" t="s">
        <v>704</v>
      </c>
      <c r="N263" s="28" t="s">
        <v>14</v>
      </c>
      <c r="O263" s="28" t="s">
        <v>705</v>
      </c>
      <c r="P263" s="28" t="s">
        <v>417</v>
      </c>
      <c r="Q263" s="48">
        <v>43467</v>
      </c>
      <c r="R263" s="28"/>
      <c r="S263" s="25"/>
    </row>
    <row r="264" s="14" customFormat="1" ht="42" spans="1:19">
      <c r="A264" s="28" t="s">
        <v>767</v>
      </c>
      <c r="B264" s="28" t="s">
        <v>768</v>
      </c>
      <c r="C264" s="28" t="s">
        <v>36</v>
      </c>
      <c r="D264" s="28" t="s">
        <v>133</v>
      </c>
      <c r="E264" s="28">
        <v>1</v>
      </c>
      <c r="F264" s="28">
        <v>100</v>
      </c>
      <c r="G264" s="28" t="s">
        <v>766</v>
      </c>
      <c r="H264" s="28"/>
      <c r="I264" s="28">
        <v>9216</v>
      </c>
      <c r="J264" s="28">
        <v>842</v>
      </c>
      <c r="K264" s="28">
        <v>100</v>
      </c>
      <c r="L264" s="28" t="s">
        <v>704</v>
      </c>
      <c r="M264" s="28" t="s">
        <v>704</v>
      </c>
      <c r="N264" s="28" t="s">
        <v>14</v>
      </c>
      <c r="O264" s="28" t="s">
        <v>705</v>
      </c>
      <c r="P264" s="28" t="s">
        <v>417</v>
      </c>
      <c r="Q264" s="48">
        <v>43467</v>
      </c>
      <c r="R264" s="28"/>
      <c r="S264" s="25"/>
    </row>
    <row r="265" s="14" customFormat="1" ht="42" spans="1:19">
      <c r="A265" s="28" t="s">
        <v>769</v>
      </c>
      <c r="B265" s="28" t="s">
        <v>770</v>
      </c>
      <c r="C265" s="28" t="s">
        <v>36</v>
      </c>
      <c r="D265" s="28" t="s">
        <v>133</v>
      </c>
      <c r="E265" s="28">
        <v>1</v>
      </c>
      <c r="F265" s="28">
        <v>100</v>
      </c>
      <c r="G265" s="28" t="s">
        <v>766</v>
      </c>
      <c r="H265" s="28"/>
      <c r="I265" s="28">
        <v>3804</v>
      </c>
      <c r="J265" s="28">
        <v>549</v>
      </c>
      <c r="K265" s="28">
        <v>100</v>
      </c>
      <c r="L265" s="28" t="s">
        <v>704</v>
      </c>
      <c r="M265" s="28" t="s">
        <v>704</v>
      </c>
      <c r="N265" s="28" t="s">
        <v>14</v>
      </c>
      <c r="O265" s="28" t="s">
        <v>705</v>
      </c>
      <c r="P265" s="28" t="s">
        <v>417</v>
      </c>
      <c r="Q265" s="48">
        <v>43467</v>
      </c>
      <c r="R265" s="28"/>
      <c r="S265" s="25"/>
    </row>
    <row r="266" s="14" customFormat="1" ht="42" spans="1:19">
      <c r="A266" s="28" t="s">
        <v>771</v>
      </c>
      <c r="B266" s="28" t="s">
        <v>772</v>
      </c>
      <c r="C266" s="28" t="s">
        <v>36</v>
      </c>
      <c r="D266" s="28" t="s">
        <v>133</v>
      </c>
      <c r="E266" s="28">
        <v>1</v>
      </c>
      <c r="F266" s="28">
        <v>100</v>
      </c>
      <c r="G266" s="28" t="s">
        <v>766</v>
      </c>
      <c r="H266" s="28"/>
      <c r="I266" s="28">
        <v>5552</v>
      </c>
      <c r="J266" s="28">
        <v>872</v>
      </c>
      <c r="K266" s="28">
        <v>100</v>
      </c>
      <c r="L266" s="28" t="s">
        <v>704</v>
      </c>
      <c r="M266" s="28" t="s">
        <v>704</v>
      </c>
      <c r="N266" s="28" t="s">
        <v>14</v>
      </c>
      <c r="O266" s="28" t="s">
        <v>705</v>
      </c>
      <c r="P266" s="28" t="s">
        <v>417</v>
      </c>
      <c r="Q266" s="48">
        <v>43467</v>
      </c>
      <c r="R266" s="28"/>
      <c r="S266" s="25"/>
    </row>
    <row r="267" s="14" customFormat="1" ht="42" spans="1:19">
      <c r="A267" s="28" t="s">
        <v>773</v>
      </c>
      <c r="B267" s="28" t="s">
        <v>774</v>
      </c>
      <c r="C267" s="28" t="s">
        <v>36</v>
      </c>
      <c r="D267" s="28" t="s">
        <v>133</v>
      </c>
      <c r="E267" s="28">
        <v>1</v>
      </c>
      <c r="F267" s="28">
        <v>180</v>
      </c>
      <c r="G267" s="28" t="s">
        <v>775</v>
      </c>
      <c r="H267" s="28"/>
      <c r="I267" s="28">
        <v>7903</v>
      </c>
      <c r="J267" s="28">
        <v>1483</v>
      </c>
      <c r="K267" s="28">
        <v>180</v>
      </c>
      <c r="L267" s="28" t="s">
        <v>704</v>
      </c>
      <c r="M267" s="28" t="s">
        <v>704</v>
      </c>
      <c r="N267" s="28" t="s">
        <v>14</v>
      </c>
      <c r="O267" s="28" t="s">
        <v>705</v>
      </c>
      <c r="P267" s="28" t="s">
        <v>417</v>
      </c>
      <c r="Q267" s="48">
        <v>43467</v>
      </c>
      <c r="R267" s="28"/>
      <c r="S267" s="25"/>
    </row>
    <row r="268" s="14" customFormat="1" spans="1:19">
      <c r="A268" s="28" t="s">
        <v>378</v>
      </c>
      <c r="B268" s="52" t="s">
        <v>378</v>
      </c>
      <c r="C268" s="52" t="s">
        <v>582</v>
      </c>
      <c r="D268" s="56" t="s">
        <v>105</v>
      </c>
      <c r="E268" s="57">
        <v>1</v>
      </c>
      <c r="F268" s="56">
        <v>440</v>
      </c>
      <c r="G268" s="28" t="s">
        <v>776</v>
      </c>
      <c r="H268" s="56"/>
      <c r="I268" s="28">
        <v>7903</v>
      </c>
      <c r="J268" s="28">
        <v>1483</v>
      </c>
      <c r="K268" s="56">
        <v>440</v>
      </c>
      <c r="L268" s="28" t="s">
        <v>704</v>
      </c>
      <c r="M268" s="28" t="s">
        <v>704</v>
      </c>
      <c r="N268" s="28" t="s">
        <v>14</v>
      </c>
      <c r="O268" s="28" t="s">
        <v>477</v>
      </c>
      <c r="P268" s="28" t="s">
        <v>417</v>
      </c>
      <c r="Q268" s="48">
        <v>43467</v>
      </c>
      <c r="R268" s="28" t="s">
        <v>777</v>
      </c>
      <c r="S268" s="25"/>
    </row>
    <row r="269" s="14" customFormat="1" ht="42" spans="1:19">
      <c r="A269" s="28" t="s">
        <v>778</v>
      </c>
      <c r="B269" s="28" t="s">
        <v>779</v>
      </c>
      <c r="C269" s="28" t="s">
        <v>36</v>
      </c>
      <c r="D269" s="28" t="s">
        <v>133</v>
      </c>
      <c r="E269" s="28">
        <v>1</v>
      </c>
      <c r="F269" s="28">
        <v>400</v>
      </c>
      <c r="G269" s="28" t="s">
        <v>780</v>
      </c>
      <c r="H269" s="28"/>
      <c r="I269" s="28">
        <v>9272</v>
      </c>
      <c r="J269" s="28">
        <v>1949</v>
      </c>
      <c r="K269" s="28">
        <v>400</v>
      </c>
      <c r="L269" s="28" t="s">
        <v>704</v>
      </c>
      <c r="M269" s="28" t="s">
        <v>704</v>
      </c>
      <c r="N269" s="28" t="s">
        <v>14</v>
      </c>
      <c r="O269" s="28" t="s">
        <v>705</v>
      </c>
      <c r="P269" s="28" t="s">
        <v>417</v>
      </c>
      <c r="Q269" s="48">
        <v>43467</v>
      </c>
      <c r="R269" s="28"/>
      <c r="S269" s="25"/>
    </row>
    <row r="270" s="14" customFormat="1" ht="42" spans="1:19">
      <c r="A270" s="28" t="s">
        <v>361</v>
      </c>
      <c r="B270" s="28" t="s">
        <v>779</v>
      </c>
      <c r="C270" s="28" t="s">
        <v>36</v>
      </c>
      <c r="D270" s="28" t="s">
        <v>97</v>
      </c>
      <c r="E270" s="28">
        <v>1</v>
      </c>
      <c r="F270" s="28">
        <v>100</v>
      </c>
      <c r="G270" s="28" t="s">
        <v>766</v>
      </c>
      <c r="H270" s="28"/>
      <c r="I270" s="28">
        <v>9272</v>
      </c>
      <c r="J270" s="28">
        <v>1949</v>
      </c>
      <c r="K270" s="28">
        <v>100</v>
      </c>
      <c r="L270" s="28" t="s">
        <v>704</v>
      </c>
      <c r="M270" s="28" t="s">
        <v>704</v>
      </c>
      <c r="N270" s="28" t="s">
        <v>14</v>
      </c>
      <c r="O270" s="28" t="s">
        <v>705</v>
      </c>
      <c r="P270" s="28" t="s">
        <v>417</v>
      </c>
      <c r="Q270" s="48">
        <v>43467</v>
      </c>
      <c r="R270" s="28"/>
      <c r="S270" s="25"/>
    </row>
    <row r="271" s="14" customFormat="1" ht="42" spans="1:19">
      <c r="A271" s="28" t="s">
        <v>781</v>
      </c>
      <c r="B271" s="28" t="s">
        <v>782</v>
      </c>
      <c r="C271" s="28" t="s">
        <v>36</v>
      </c>
      <c r="D271" s="28" t="s">
        <v>133</v>
      </c>
      <c r="E271" s="28">
        <v>1</v>
      </c>
      <c r="F271" s="28">
        <v>100</v>
      </c>
      <c r="G271" s="28" t="s">
        <v>766</v>
      </c>
      <c r="H271" s="28"/>
      <c r="I271" s="28">
        <v>8234</v>
      </c>
      <c r="J271" s="28">
        <v>3528</v>
      </c>
      <c r="K271" s="28">
        <v>100</v>
      </c>
      <c r="L271" s="28" t="s">
        <v>704</v>
      </c>
      <c r="M271" s="28" t="s">
        <v>704</v>
      </c>
      <c r="N271" s="28" t="s">
        <v>14</v>
      </c>
      <c r="O271" s="28" t="s">
        <v>705</v>
      </c>
      <c r="P271" s="28" t="s">
        <v>417</v>
      </c>
      <c r="Q271" s="48">
        <v>43467</v>
      </c>
      <c r="R271" s="28"/>
      <c r="S271" s="25"/>
    </row>
    <row r="272" s="14" customFormat="1" ht="42" spans="1:19">
      <c r="A272" s="28" t="s">
        <v>783</v>
      </c>
      <c r="B272" s="28" t="s">
        <v>784</v>
      </c>
      <c r="C272" s="28" t="s">
        <v>36</v>
      </c>
      <c r="D272" s="28" t="s">
        <v>133</v>
      </c>
      <c r="E272" s="28">
        <v>1</v>
      </c>
      <c r="F272" s="28">
        <v>100</v>
      </c>
      <c r="G272" s="28" t="s">
        <v>766</v>
      </c>
      <c r="H272" s="28"/>
      <c r="I272" s="28">
        <v>5573</v>
      </c>
      <c r="J272" s="28">
        <v>2029</v>
      </c>
      <c r="K272" s="28">
        <v>100</v>
      </c>
      <c r="L272" s="28" t="s">
        <v>704</v>
      </c>
      <c r="M272" s="28" t="s">
        <v>704</v>
      </c>
      <c r="N272" s="28" t="s">
        <v>14</v>
      </c>
      <c r="O272" s="28" t="s">
        <v>705</v>
      </c>
      <c r="P272" s="28" t="s">
        <v>417</v>
      </c>
      <c r="Q272" s="48">
        <v>43467</v>
      </c>
      <c r="R272" s="28"/>
      <c r="S272" s="25"/>
    </row>
    <row r="273" s="14" customFormat="1" spans="1:19">
      <c r="A273" s="32" t="s">
        <v>785</v>
      </c>
      <c r="B273" s="28"/>
      <c r="C273" s="28"/>
      <c r="D273" s="28" t="s">
        <v>97</v>
      </c>
      <c r="E273" s="28">
        <v>3</v>
      </c>
      <c r="F273" s="28"/>
      <c r="G273" s="28"/>
      <c r="H273" s="28"/>
      <c r="I273" s="28"/>
      <c r="J273" s="28"/>
      <c r="K273" s="28">
        <f>SUM(K274:K276)</f>
        <v>1000</v>
      </c>
      <c r="L273" s="28"/>
      <c r="M273" s="28"/>
      <c r="N273" s="28"/>
      <c r="O273" s="28"/>
      <c r="P273" s="28"/>
      <c r="Q273" s="43"/>
      <c r="R273" s="28"/>
      <c r="S273" s="25"/>
    </row>
    <row r="274" s="14" customFormat="1" ht="42" spans="1:19">
      <c r="A274" s="54"/>
      <c r="B274" s="28" t="s">
        <v>786</v>
      </c>
      <c r="C274" s="28" t="s">
        <v>787</v>
      </c>
      <c r="D274" s="28" t="s">
        <v>97</v>
      </c>
      <c r="E274" s="28">
        <v>1</v>
      </c>
      <c r="F274" s="28">
        <v>400</v>
      </c>
      <c r="G274" s="28" t="s">
        <v>788</v>
      </c>
      <c r="H274" s="28"/>
      <c r="I274" s="28">
        <v>68000</v>
      </c>
      <c r="J274" s="28">
        <v>12695</v>
      </c>
      <c r="K274" s="28">
        <v>400</v>
      </c>
      <c r="L274" s="28" t="s">
        <v>704</v>
      </c>
      <c r="M274" s="28" t="s">
        <v>704</v>
      </c>
      <c r="N274" s="28" t="s">
        <v>14</v>
      </c>
      <c r="O274" s="28" t="s">
        <v>705</v>
      </c>
      <c r="P274" s="28" t="s">
        <v>417</v>
      </c>
      <c r="Q274" s="48">
        <v>43467</v>
      </c>
      <c r="R274" s="28"/>
      <c r="S274" s="25"/>
    </row>
    <row r="275" s="14" customFormat="1" ht="63" spans="1:19">
      <c r="A275" s="54"/>
      <c r="B275" s="28" t="s">
        <v>789</v>
      </c>
      <c r="C275" s="28" t="s">
        <v>36</v>
      </c>
      <c r="D275" s="28" t="s">
        <v>97</v>
      </c>
      <c r="E275" s="28">
        <v>1</v>
      </c>
      <c r="F275" s="28">
        <v>500</v>
      </c>
      <c r="G275" s="28" t="s">
        <v>790</v>
      </c>
      <c r="H275" s="28"/>
      <c r="I275" s="28">
        <v>68000</v>
      </c>
      <c r="J275" s="28">
        <v>12695</v>
      </c>
      <c r="K275" s="28">
        <v>500</v>
      </c>
      <c r="L275" s="28" t="s">
        <v>704</v>
      </c>
      <c r="M275" s="28" t="s">
        <v>704</v>
      </c>
      <c r="N275" s="28" t="s">
        <v>14</v>
      </c>
      <c r="O275" s="28" t="s">
        <v>477</v>
      </c>
      <c r="P275" s="28" t="s">
        <v>417</v>
      </c>
      <c r="Q275" s="48">
        <v>43467</v>
      </c>
      <c r="R275" s="28"/>
      <c r="S275" s="25"/>
    </row>
    <row r="276" s="14" customFormat="1" spans="1:19">
      <c r="A276" s="54"/>
      <c r="B276" s="28" t="s">
        <v>791</v>
      </c>
      <c r="C276" s="28" t="s">
        <v>36</v>
      </c>
      <c r="D276" s="28" t="s">
        <v>97</v>
      </c>
      <c r="E276" s="28">
        <v>1</v>
      </c>
      <c r="F276" s="28">
        <v>100</v>
      </c>
      <c r="G276" s="28" t="s">
        <v>766</v>
      </c>
      <c r="H276" s="28"/>
      <c r="I276" s="28">
        <v>68000</v>
      </c>
      <c r="J276" s="28">
        <v>12695</v>
      </c>
      <c r="K276" s="28">
        <v>100</v>
      </c>
      <c r="L276" s="28" t="s">
        <v>704</v>
      </c>
      <c r="M276" s="28" t="s">
        <v>704</v>
      </c>
      <c r="N276" s="28" t="s">
        <v>14</v>
      </c>
      <c r="O276" s="28" t="s">
        <v>705</v>
      </c>
      <c r="P276" s="28" t="s">
        <v>417</v>
      </c>
      <c r="Q276" s="48">
        <v>43467</v>
      </c>
      <c r="R276" s="28"/>
      <c r="S276" s="25"/>
    </row>
    <row r="277" s="14" customFormat="1" spans="1:19">
      <c r="A277" s="32" t="s">
        <v>137</v>
      </c>
      <c r="B277" s="28"/>
      <c r="C277" s="28"/>
      <c r="D277" s="28"/>
      <c r="E277" s="28"/>
      <c r="F277" s="28"/>
      <c r="G277" s="28"/>
      <c r="H277" s="28"/>
      <c r="I277" s="28"/>
      <c r="J277" s="28"/>
      <c r="K277" s="28">
        <f>K278+K279</f>
        <v>14.8</v>
      </c>
      <c r="L277" s="28"/>
      <c r="M277" s="28"/>
      <c r="N277" s="28"/>
      <c r="O277" s="28" t="s">
        <v>754</v>
      </c>
      <c r="P277" s="28"/>
      <c r="Q277" s="43"/>
      <c r="R277" s="28"/>
      <c r="S277" s="25"/>
    </row>
    <row r="278" s="14" customFormat="1" spans="1:19">
      <c r="A278" s="28" t="s">
        <v>303</v>
      </c>
      <c r="B278" s="28" t="s">
        <v>792</v>
      </c>
      <c r="C278" s="28" t="s">
        <v>36</v>
      </c>
      <c r="D278" s="28" t="s">
        <v>141</v>
      </c>
      <c r="E278" s="28">
        <v>100</v>
      </c>
      <c r="F278" s="28">
        <v>10</v>
      </c>
      <c r="G278" s="28" t="s">
        <v>793</v>
      </c>
      <c r="H278" s="28"/>
      <c r="I278" s="28"/>
      <c r="J278" s="28"/>
      <c r="K278" s="28">
        <v>10</v>
      </c>
      <c r="L278" s="28" t="s">
        <v>704</v>
      </c>
      <c r="M278" s="28" t="s">
        <v>704</v>
      </c>
      <c r="N278" s="28" t="s">
        <v>14</v>
      </c>
      <c r="O278" s="28" t="s">
        <v>705</v>
      </c>
      <c r="P278" s="28" t="s">
        <v>417</v>
      </c>
      <c r="Q278" s="48">
        <v>43467</v>
      </c>
      <c r="R278" s="28"/>
      <c r="S278" s="25"/>
    </row>
    <row r="279" s="14" customFormat="1" ht="42" spans="1:19">
      <c r="A279" s="28" t="s">
        <v>794</v>
      </c>
      <c r="B279" s="28" t="s">
        <v>792</v>
      </c>
      <c r="C279" s="28" t="s">
        <v>36</v>
      </c>
      <c r="D279" s="28" t="s">
        <v>141</v>
      </c>
      <c r="E279" s="28">
        <v>2</v>
      </c>
      <c r="F279" s="28" t="s">
        <v>795</v>
      </c>
      <c r="G279" s="28" t="s">
        <v>796</v>
      </c>
      <c r="H279" s="28"/>
      <c r="I279" s="28"/>
      <c r="J279" s="28"/>
      <c r="K279" s="28">
        <v>4.8</v>
      </c>
      <c r="L279" s="28" t="s">
        <v>704</v>
      </c>
      <c r="M279" s="28" t="s">
        <v>704</v>
      </c>
      <c r="N279" s="28" t="s">
        <v>14</v>
      </c>
      <c r="O279" s="28" t="s">
        <v>705</v>
      </c>
      <c r="P279" s="28" t="s">
        <v>417</v>
      </c>
      <c r="Q279" s="43">
        <v>43485</v>
      </c>
      <c r="R279" s="28" t="s">
        <v>559</v>
      </c>
      <c r="S279" s="25"/>
    </row>
    <row r="280" s="14" customFormat="1" spans="1:19">
      <c r="A280" s="32" t="s">
        <v>144</v>
      </c>
      <c r="B280" s="28"/>
      <c r="C280" s="28"/>
      <c r="D280" s="28"/>
      <c r="E280" s="28">
        <v>25</v>
      </c>
      <c r="F280" s="28"/>
      <c r="G280" s="28"/>
      <c r="H280" s="28"/>
      <c r="I280" s="28"/>
      <c r="J280" s="28"/>
      <c r="K280" s="28">
        <f>K281+K347+K377+K381+K382+K410+K413</f>
        <v>4586.08</v>
      </c>
      <c r="L280" s="28"/>
      <c r="M280" s="28"/>
      <c r="N280" s="28"/>
      <c r="O280" s="28"/>
      <c r="P280" s="28"/>
      <c r="Q280" s="43"/>
      <c r="R280" s="28"/>
      <c r="S280" s="25"/>
    </row>
    <row r="281" s="14" customFormat="1" ht="105" spans="1:19">
      <c r="A281" s="32" t="s">
        <v>145</v>
      </c>
      <c r="B281" s="28" t="s">
        <v>386</v>
      </c>
      <c r="C281" s="28" t="s">
        <v>797</v>
      </c>
      <c r="D281" s="28" t="s">
        <v>133</v>
      </c>
      <c r="E281" s="28">
        <v>17</v>
      </c>
      <c r="F281" s="28"/>
      <c r="G281" s="28" t="s">
        <v>798</v>
      </c>
      <c r="H281" s="28"/>
      <c r="I281" s="28"/>
      <c r="J281" s="28"/>
      <c r="K281" s="28">
        <v>441.2</v>
      </c>
      <c r="L281" s="28" t="s">
        <v>799</v>
      </c>
      <c r="M281" s="28" t="s">
        <v>800</v>
      </c>
      <c r="N281" s="28" t="s">
        <v>14</v>
      </c>
      <c r="O281" s="28" t="s">
        <v>582</v>
      </c>
      <c r="P281" s="28" t="s">
        <v>417</v>
      </c>
      <c r="Q281" s="43">
        <v>43221</v>
      </c>
      <c r="R281" s="28"/>
      <c r="S281" s="25"/>
    </row>
    <row r="282" s="14" customFormat="1" spans="1:19">
      <c r="A282" s="58" t="s">
        <v>801</v>
      </c>
      <c r="B282" s="28" t="s">
        <v>386</v>
      </c>
      <c r="C282" s="59" t="s">
        <v>802</v>
      </c>
      <c r="D282" s="28" t="s">
        <v>105</v>
      </c>
      <c r="E282" s="58"/>
      <c r="F282" s="28"/>
      <c r="G282" s="59" t="s">
        <v>803</v>
      </c>
      <c r="H282" s="28"/>
      <c r="I282" s="28"/>
      <c r="J282" s="28"/>
      <c r="K282" s="58">
        <v>170</v>
      </c>
      <c r="L282" s="28" t="s">
        <v>799</v>
      </c>
      <c r="M282" s="28" t="s">
        <v>804</v>
      </c>
      <c r="N282" s="28" t="s">
        <v>14</v>
      </c>
      <c r="O282" s="28" t="s">
        <v>582</v>
      </c>
      <c r="P282" s="28" t="s">
        <v>417</v>
      </c>
      <c r="Q282" s="43">
        <v>43254</v>
      </c>
      <c r="R282" s="28"/>
      <c r="S282" s="25"/>
    </row>
    <row r="283" s="14" customFormat="1" ht="42" spans="1:19">
      <c r="A283" s="28" t="s">
        <v>805</v>
      </c>
      <c r="B283" s="28" t="s">
        <v>386</v>
      </c>
      <c r="C283" s="28" t="s">
        <v>806</v>
      </c>
      <c r="D283" s="28" t="s">
        <v>105</v>
      </c>
      <c r="E283" s="28"/>
      <c r="F283" s="28"/>
      <c r="G283" s="28" t="s">
        <v>807</v>
      </c>
      <c r="H283" s="28"/>
      <c r="I283" s="28"/>
      <c r="J283" s="28"/>
      <c r="K283" s="58">
        <v>3.2</v>
      </c>
      <c r="L283" s="28" t="s">
        <v>799</v>
      </c>
      <c r="M283" s="28" t="s">
        <v>804</v>
      </c>
      <c r="N283" s="28" t="s">
        <v>14</v>
      </c>
      <c r="O283" s="28" t="s">
        <v>582</v>
      </c>
      <c r="P283" s="28" t="s">
        <v>417</v>
      </c>
      <c r="Q283" s="43">
        <v>43255</v>
      </c>
      <c r="R283" s="28"/>
      <c r="S283" s="25"/>
    </row>
    <row r="284" s="14" customFormat="1" ht="42" spans="1:19">
      <c r="A284" s="28" t="s">
        <v>805</v>
      </c>
      <c r="B284" s="28" t="s">
        <v>386</v>
      </c>
      <c r="C284" s="28" t="s">
        <v>806</v>
      </c>
      <c r="D284" s="28" t="s">
        <v>105</v>
      </c>
      <c r="E284" s="28"/>
      <c r="F284" s="28"/>
      <c r="G284" s="28" t="s">
        <v>808</v>
      </c>
      <c r="H284" s="28"/>
      <c r="I284" s="28"/>
      <c r="J284" s="28"/>
      <c r="K284" s="58">
        <v>0.55</v>
      </c>
      <c r="L284" s="28" t="s">
        <v>799</v>
      </c>
      <c r="M284" s="28" t="s">
        <v>804</v>
      </c>
      <c r="N284" s="28" t="s">
        <v>14</v>
      </c>
      <c r="O284" s="28" t="s">
        <v>582</v>
      </c>
      <c r="P284" s="28" t="s">
        <v>417</v>
      </c>
      <c r="Q284" s="43">
        <v>43256</v>
      </c>
      <c r="R284" s="28"/>
      <c r="S284" s="25"/>
    </row>
    <row r="285" s="14" customFormat="1" ht="42" spans="1:19">
      <c r="A285" s="28" t="s">
        <v>805</v>
      </c>
      <c r="B285" s="28" t="s">
        <v>386</v>
      </c>
      <c r="C285" s="28" t="s">
        <v>806</v>
      </c>
      <c r="D285" s="28" t="s">
        <v>105</v>
      </c>
      <c r="E285" s="28"/>
      <c r="F285" s="28"/>
      <c r="G285" s="28" t="s">
        <v>809</v>
      </c>
      <c r="H285" s="28"/>
      <c r="I285" s="28"/>
      <c r="J285" s="28"/>
      <c r="K285" s="58">
        <v>8</v>
      </c>
      <c r="L285" s="28" t="s">
        <v>799</v>
      </c>
      <c r="M285" s="28" t="s">
        <v>804</v>
      </c>
      <c r="N285" s="28" t="s">
        <v>14</v>
      </c>
      <c r="O285" s="28" t="s">
        <v>582</v>
      </c>
      <c r="P285" s="28" t="s">
        <v>417</v>
      </c>
      <c r="Q285" s="43">
        <v>43257</v>
      </c>
      <c r="R285" s="28"/>
      <c r="S285" s="25"/>
    </row>
    <row r="286" s="14" customFormat="1" ht="42" spans="1:19">
      <c r="A286" s="28" t="s">
        <v>805</v>
      </c>
      <c r="B286" s="28" t="s">
        <v>386</v>
      </c>
      <c r="C286" s="28" t="s">
        <v>806</v>
      </c>
      <c r="D286" s="28" t="s">
        <v>105</v>
      </c>
      <c r="E286" s="28"/>
      <c r="F286" s="28"/>
      <c r="G286" s="28" t="s">
        <v>810</v>
      </c>
      <c r="H286" s="28"/>
      <c r="I286" s="28"/>
      <c r="J286" s="28"/>
      <c r="K286" s="58">
        <v>5.2</v>
      </c>
      <c r="L286" s="28" t="s">
        <v>799</v>
      </c>
      <c r="M286" s="28" t="s">
        <v>804</v>
      </c>
      <c r="N286" s="28" t="s">
        <v>14</v>
      </c>
      <c r="O286" s="28" t="s">
        <v>582</v>
      </c>
      <c r="P286" s="28" t="s">
        <v>417</v>
      </c>
      <c r="Q286" s="43">
        <v>43258</v>
      </c>
      <c r="R286" s="28"/>
      <c r="S286" s="25"/>
    </row>
    <row r="287" s="14" customFormat="1" ht="42" spans="1:19">
      <c r="A287" s="28" t="s">
        <v>811</v>
      </c>
      <c r="B287" s="28" t="s">
        <v>386</v>
      </c>
      <c r="C287" s="28" t="s">
        <v>806</v>
      </c>
      <c r="D287" s="28" t="s">
        <v>105</v>
      </c>
      <c r="E287" s="28"/>
      <c r="F287" s="28"/>
      <c r="G287" s="28" t="s">
        <v>807</v>
      </c>
      <c r="H287" s="28"/>
      <c r="I287" s="28"/>
      <c r="J287" s="28"/>
      <c r="K287" s="58">
        <v>3.2</v>
      </c>
      <c r="L287" s="28" t="s">
        <v>799</v>
      </c>
      <c r="M287" s="28" t="s">
        <v>804</v>
      </c>
      <c r="N287" s="28" t="s">
        <v>14</v>
      </c>
      <c r="O287" s="28" t="s">
        <v>582</v>
      </c>
      <c r="P287" s="28" t="s">
        <v>417</v>
      </c>
      <c r="Q287" s="43">
        <v>43259</v>
      </c>
      <c r="R287" s="28"/>
      <c r="S287" s="25"/>
    </row>
    <row r="288" s="14" customFormat="1" ht="42" spans="1:19">
      <c r="A288" s="28" t="s">
        <v>811</v>
      </c>
      <c r="B288" s="28" t="s">
        <v>386</v>
      </c>
      <c r="C288" s="28" t="s">
        <v>806</v>
      </c>
      <c r="D288" s="28" t="s">
        <v>105</v>
      </c>
      <c r="E288" s="28"/>
      <c r="F288" s="28"/>
      <c r="G288" s="28" t="s">
        <v>808</v>
      </c>
      <c r="H288" s="28"/>
      <c r="I288" s="28"/>
      <c r="J288" s="28"/>
      <c r="K288" s="58">
        <v>0.55</v>
      </c>
      <c r="L288" s="28" t="s">
        <v>799</v>
      </c>
      <c r="M288" s="28" t="s">
        <v>804</v>
      </c>
      <c r="N288" s="28" t="s">
        <v>14</v>
      </c>
      <c r="O288" s="28" t="s">
        <v>582</v>
      </c>
      <c r="P288" s="28" t="s">
        <v>417</v>
      </c>
      <c r="Q288" s="43">
        <v>43260</v>
      </c>
      <c r="R288" s="28"/>
      <c r="S288" s="25"/>
    </row>
    <row r="289" s="14" customFormat="1" ht="42" spans="1:19">
      <c r="A289" s="28" t="s">
        <v>811</v>
      </c>
      <c r="B289" s="28" t="s">
        <v>386</v>
      </c>
      <c r="C289" s="28" t="s">
        <v>806</v>
      </c>
      <c r="D289" s="28" t="s">
        <v>105</v>
      </c>
      <c r="E289" s="28"/>
      <c r="F289" s="28"/>
      <c r="G289" s="28" t="s">
        <v>809</v>
      </c>
      <c r="H289" s="28"/>
      <c r="I289" s="28"/>
      <c r="J289" s="28"/>
      <c r="K289" s="58">
        <v>8</v>
      </c>
      <c r="L289" s="28" t="s">
        <v>799</v>
      </c>
      <c r="M289" s="28" t="s">
        <v>804</v>
      </c>
      <c r="N289" s="28" t="s">
        <v>14</v>
      </c>
      <c r="O289" s="28" t="s">
        <v>582</v>
      </c>
      <c r="P289" s="28" t="s">
        <v>417</v>
      </c>
      <c r="Q289" s="43">
        <v>43261</v>
      </c>
      <c r="R289" s="28"/>
      <c r="S289" s="25"/>
    </row>
    <row r="290" s="14" customFormat="1" ht="42" spans="1:19">
      <c r="A290" s="28" t="s">
        <v>811</v>
      </c>
      <c r="B290" s="28" t="s">
        <v>386</v>
      </c>
      <c r="C290" s="28" t="s">
        <v>806</v>
      </c>
      <c r="D290" s="28" t="s">
        <v>105</v>
      </c>
      <c r="E290" s="28"/>
      <c r="F290" s="28"/>
      <c r="G290" s="28" t="s">
        <v>810</v>
      </c>
      <c r="H290" s="28"/>
      <c r="I290" s="28"/>
      <c r="J290" s="28"/>
      <c r="K290" s="58">
        <v>5.2</v>
      </c>
      <c r="L290" s="28" t="s">
        <v>799</v>
      </c>
      <c r="M290" s="28" t="s">
        <v>804</v>
      </c>
      <c r="N290" s="28" t="s">
        <v>14</v>
      </c>
      <c r="O290" s="28" t="s">
        <v>582</v>
      </c>
      <c r="P290" s="28" t="s">
        <v>417</v>
      </c>
      <c r="Q290" s="43">
        <v>43262</v>
      </c>
      <c r="R290" s="28"/>
      <c r="S290" s="25"/>
    </row>
    <row r="291" s="14" customFormat="1" ht="42" spans="1:19">
      <c r="A291" s="28" t="s">
        <v>812</v>
      </c>
      <c r="B291" s="28" t="s">
        <v>386</v>
      </c>
      <c r="C291" s="28" t="s">
        <v>806</v>
      </c>
      <c r="D291" s="28" t="s">
        <v>105</v>
      </c>
      <c r="E291" s="28"/>
      <c r="F291" s="28"/>
      <c r="G291" s="28" t="s">
        <v>807</v>
      </c>
      <c r="H291" s="28"/>
      <c r="I291" s="28"/>
      <c r="J291" s="28"/>
      <c r="K291" s="58">
        <v>3.2</v>
      </c>
      <c r="L291" s="28" t="s">
        <v>799</v>
      </c>
      <c r="M291" s="28" t="s">
        <v>804</v>
      </c>
      <c r="N291" s="28" t="s">
        <v>14</v>
      </c>
      <c r="O291" s="28" t="s">
        <v>582</v>
      </c>
      <c r="P291" s="28" t="s">
        <v>417</v>
      </c>
      <c r="Q291" s="43">
        <v>43263</v>
      </c>
      <c r="R291" s="28"/>
      <c r="S291" s="25"/>
    </row>
    <row r="292" s="14" customFormat="1" ht="42" spans="1:19">
      <c r="A292" s="28" t="s">
        <v>812</v>
      </c>
      <c r="B292" s="28" t="s">
        <v>386</v>
      </c>
      <c r="C292" s="28" t="s">
        <v>806</v>
      </c>
      <c r="D292" s="28" t="s">
        <v>105</v>
      </c>
      <c r="E292" s="28"/>
      <c r="F292" s="28"/>
      <c r="G292" s="28" t="s">
        <v>808</v>
      </c>
      <c r="H292" s="28"/>
      <c r="I292" s="28"/>
      <c r="J292" s="28"/>
      <c r="K292" s="58">
        <v>0.55</v>
      </c>
      <c r="L292" s="28" t="s">
        <v>799</v>
      </c>
      <c r="M292" s="28" t="s">
        <v>804</v>
      </c>
      <c r="N292" s="28" t="s">
        <v>14</v>
      </c>
      <c r="O292" s="28" t="s">
        <v>582</v>
      </c>
      <c r="P292" s="28" t="s">
        <v>417</v>
      </c>
      <c r="Q292" s="43">
        <v>43264</v>
      </c>
      <c r="R292" s="28"/>
      <c r="S292" s="25"/>
    </row>
    <row r="293" s="14" customFormat="1" ht="42" spans="1:19">
      <c r="A293" s="28" t="s">
        <v>812</v>
      </c>
      <c r="B293" s="28" t="s">
        <v>386</v>
      </c>
      <c r="C293" s="28" t="s">
        <v>806</v>
      </c>
      <c r="D293" s="28" t="s">
        <v>105</v>
      </c>
      <c r="E293" s="28"/>
      <c r="F293" s="28"/>
      <c r="G293" s="28" t="s">
        <v>809</v>
      </c>
      <c r="H293" s="28"/>
      <c r="I293" s="28"/>
      <c r="J293" s="28"/>
      <c r="K293" s="58">
        <v>8</v>
      </c>
      <c r="L293" s="28" t="s">
        <v>799</v>
      </c>
      <c r="M293" s="28" t="s">
        <v>804</v>
      </c>
      <c r="N293" s="28" t="s">
        <v>14</v>
      </c>
      <c r="O293" s="28" t="s">
        <v>582</v>
      </c>
      <c r="P293" s="28" t="s">
        <v>417</v>
      </c>
      <c r="Q293" s="43">
        <v>43265</v>
      </c>
      <c r="R293" s="28"/>
      <c r="S293" s="25"/>
    </row>
    <row r="294" s="14" customFormat="1" ht="42" spans="1:19">
      <c r="A294" s="28" t="s">
        <v>812</v>
      </c>
      <c r="B294" s="28" t="s">
        <v>386</v>
      </c>
      <c r="C294" s="28" t="s">
        <v>806</v>
      </c>
      <c r="D294" s="28" t="s">
        <v>105</v>
      </c>
      <c r="E294" s="28"/>
      <c r="F294" s="28"/>
      <c r="G294" s="28" t="s">
        <v>810</v>
      </c>
      <c r="H294" s="28"/>
      <c r="I294" s="28"/>
      <c r="J294" s="28"/>
      <c r="K294" s="58">
        <v>5.2</v>
      </c>
      <c r="L294" s="28" t="s">
        <v>799</v>
      </c>
      <c r="M294" s="28" t="s">
        <v>804</v>
      </c>
      <c r="N294" s="28" t="s">
        <v>14</v>
      </c>
      <c r="O294" s="28" t="s">
        <v>582</v>
      </c>
      <c r="P294" s="28" t="s">
        <v>417</v>
      </c>
      <c r="Q294" s="43">
        <v>43266</v>
      </c>
      <c r="R294" s="28"/>
      <c r="S294" s="25"/>
    </row>
    <row r="295" s="14" customFormat="1" ht="42" spans="1:19">
      <c r="A295" s="28" t="s">
        <v>813</v>
      </c>
      <c r="B295" s="28" t="s">
        <v>386</v>
      </c>
      <c r="C295" s="28" t="s">
        <v>806</v>
      </c>
      <c r="D295" s="28" t="s">
        <v>105</v>
      </c>
      <c r="E295" s="28"/>
      <c r="F295" s="28"/>
      <c r="G295" s="28" t="s">
        <v>807</v>
      </c>
      <c r="H295" s="28"/>
      <c r="I295" s="28"/>
      <c r="J295" s="28"/>
      <c r="K295" s="58">
        <v>3.2</v>
      </c>
      <c r="L295" s="28" t="s">
        <v>799</v>
      </c>
      <c r="M295" s="28" t="s">
        <v>804</v>
      </c>
      <c r="N295" s="28" t="s">
        <v>14</v>
      </c>
      <c r="O295" s="28" t="s">
        <v>582</v>
      </c>
      <c r="P295" s="28" t="s">
        <v>417</v>
      </c>
      <c r="Q295" s="43">
        <v>43267</v>
      </c>
      <c r="R295" s="28"/>
      <c r="S295" s="25"/>
    </row>
    <row r="296" s="14" customFormat="1" ht="42" spans="1:19">
      <c r="A296" s="28" t="s">
        <v>813</v>
      </c>
      <c r="B296" s="28" t="s">
        <v>386</v>
      </c>
      <c r="C296" s="28" t="s">
        <v>806</v>
      </c>
      <c r="D296" s="28" t="s">
        <v>105</v>
      </c>
      <c r="E296" s="28"/>
      <c r="F296" s="28"/>
      <c r="G296" s="28" t="s">
        <v>808</v>
      </c>
      <c r="H296" s="28"/>
      <c r="I296" s="28"/>
      <c r="J296" s="28"/>
      <c r="K296" s="58">
        <v>0.55</v>
      </c>
      <c r="L296" s="28" t="s">
        <v>799</v>
      </c>
      <c r="M296" s="28" t="s">
        <v>804</v>
      </c>
      <c r="N296" s="28" t="s">
        <v>14</v>
      </c>
      <c r="O296" s="28" t="s">
        <v>582</v>
      </c>
      <c r="P296" s="28" t="s">
        <v>417</v>
      </c>
      <c r="Q296" s="43">
        <v>43268</v>
      </c>
      <c r="R296" s="28"/>
      <c r="S296" s="25"/>
    </row>
    <row r="297" s="14" customFormat="1" ht="42" spans="1:19">
      <c r="A297" s="28" t="s">
        <v>813</v>
      </c>
      <c r="B297" s="28" t="s">
        <v>386</v>
      </c>
      <c r="C297" s="28" t="s">
        <v>806</v>
      </c>
      <c r="D297" s="28" t="s">
        <v>105</v>
      </c>
      <c r="E297" s="28"/>
      <c r="F297" s="28"/>
      <c r="G297" s="28" t="s">
        <v>809</v>
      </c>
      <c r="H297" s="28"/>
      <c r="I297" s="28"/>
      <c r="J297" s="28"/>
      <c r="K297" s="58">
        <v>8</v>
      </c>
      <c r="L297" s="28" t="s">
        <v>799</v>
      </c>
      <c r="M297" s="28" t="s">
        <v>804</v>
      </c>
      <c r="N297" s="28" t="s">
        <v>14</v>
      </c>
      <c r="O297" s="28" t="s">
        <v>582</v>
      </c>
      <c r="P297" s="28" t="s">
        <v>417</v>
      </c>
      <c r="Q297" s="43">
        <v>43269</v>
      </c>
      <c r="R297" s="28"/>
      <c r="S297" s="25"/>
    </row>
    <row r="298" s="14" customFormat="1" ht="42" spans="1:19">
      <c r="A298" s="28" t="s">
        <v>813</v>
      </c>
      <c r="B298" s="28" t="s">
        <v>386</v>
      </c>
      <c r="C298" s="28" t="s">
        <v>806</v>
      </c>
      <c r="D298" s="28" t="s">
        <v>105</v>
      </c>
      <c r="E298" s="28"/>
      <c r="F298" s="28"/>
      <c r="G298" s="28" t="s">
        <v>810</v>
      </c>
      <c r="H298" s="28"/>
      <c r="I298" s="28"/>
      <c r="J298" s="28"/>
      <c r="K298" s="58">
        <v>5.2</v>
      </c>
      <c r="L298" s="28" t="s">
        <v>799</v>
      </c>
      <c r="M298" s="28" t="s">
        <v>804</v>
      </c>
      <c r="N298" s="28" t="s">
        <v>14</v>
      </c>
      <c r="O298" s="28" t="s">
        <v>582</v>
      </c>
      <c r="P298" s="28" t="s">
        <v>417</v>
      </c>
      <c r="Q298" s="43">
        <v>43270</v>
      </c>
      <c r="R298" s="28"/>
      <c r="S298" s="25"/>
    </row>
    <row r="299" s="14" customFormat="1" ht="42" spans="1:19">
      <c r="A299" s="28" t="s">
        <v>814</v>
      </c>
      <c r="B299" s="28" t="s">
        <v>386</v>
      </c>
      <c r="C299" s="28" t="s">
        <v>806</v>
      </c>
      <c r="D299" s="28" t="s">
        <v>105</v>
      </c>
      <c r="E299" s="28"/>
      <c r="F299" s="28"/>
      <c r="G299" s="28" t="s">
        <v>807</v>
      </c>
      <c r="H299" s="28"/>
      <c r="I299" s="28"/>
      <c r="J299" s="28"/>
      <c r="K299" s="58">
        <v>3.2</v>
      </c>
      <c r="L299" s="28" t="s">
        <v>799</v>
      </c>
      <c r="M299" s="28" t="s">
        <v>804</v>
      </c>
      <c r="N299" s="28" t="s">
        <v>14</v>
      </c>
      <c r="O299" s="28" t="s">
        <v>582</v>
      </c>
      <c r="P299" s="28" t="s">
        <v>417</v>
      </c>
      <c r="Q299" s="43">
        <v>43271</v>
      </c>
      <c r="R299" s="28"/>
      <c r="S299" s="25"/>
    </row>
    <row r="300" s="14" customFormat="1" ht="42" spans="1:19">
      <c r="A300" s="28" t="s">
        <v>814</v>
      </c>
      <c r="B300" s="28" t="s">
        <v>386</v>
      </c>
      <c r="C300" s="28" t="s">
        <v>806</v>
      </c>
      <c r="D300" s="28" t="s">
        <v>105</v>
      </c>
      <c r="E300" s="28"/>
      <c r="F300" s="28"/>
      <c r="G300" s="28" t="s">
        <v>815</v>
      </c>
      <c r="H300" s="28"/>
      <c r="I300" s="28"/>
      <c r="J300" s="28"/>
      <c r="K300" s="58">
        <v>0.55</v>
      </c>
      <c r="L300" s="28" t="s">
        <v>799</v>
      </c>
      <c r="M300" s="28" t="s">
        <v>804</v>
      </c>
      <c r="N300" s="28" t="s">
        <v>14</v>
      </c>
      <c r="O300" s="28" t="s">
        <v>582</v>
      </c>
      <c r="P300" s="28" t="s">
        <v>417</v>
      </c>
      <c r="Q300" s="43">
        <v>43272</v>
      </c>
      <c r="R300" s="28"/>
      <c r="S300" s="25"/>
    </row>
    <row r="301" s="14" customFormat="1" ht="42" spans="1:19">
      <c r="A301" s="28" t="s">
        <v>814</v>
      </c>
      <c r="B301" s="28" t="s">
        <v>386</v>
      </c>
      <c r="C301" s="28" t="s">
        <v>806</v>
      </c>
      <c r="D301" s="28" t="s">
        <v>105</v>
      </c>
      <c r="E301" s="28"/>
      <c r="F301" s="28"/>
      <c r="G301" s="28" t="s">
        <v>809</v>
      </c>
      <c r="H301" s="28"/>
      <c r="I301" s="28"/>
      <c r="J301" s="28"/>
      <c r="K301" s="58">
        <v>8</v>
      </c>
      <c r="L301" s="28" t="s">
        <v>799</v>
      </c>
      <c r="M301" s="28" t="s">
        <v>804</v>
      </c>
      <c r="N301" s="28" t="s">
        <v>14</v>
      </c>
      <c r="O301" s="28" t="s">
        <v>582</v>
      </c>
      <c r="P301" s="28" t="s">
        <v>417</v>
      </c>
      <c r="Q301" s="43">
        <v>43273</v>
      </c>
      <c r="R301" s="28"/>
      <c r="S301" s="25"/>
    </row>
    <row r="302" s="14" customFormat="1" ht="42" spans="1:19">
      <c r="A302" s="28" t="s">
        <v>814</v>
      </c>
      <c r="B302" s="28" t="s">
        <v>386</v>
      </c>
      <c r="C302" s="28" t="s">
        <v>806</v>
      </c>
      <c r="D302" s="28" t="s">
        <v>105</v>
      </c>
      <c r="E302" s="28"/>
      <c r="F302" s="28"/>
      <c r="G302" s="28" t="s">
        <v>810</v>
      </c>
      <c r="H302" s="28"/>
      <c r="I302" s="28"/>
      <c r="J302" s="28"/>
      <c r="K302" s="58">
        <v>5.2</v>
      </c>
      <c r="L302" s="28" t="s">
        <v>799</v>
      </c>
      <c r="M302" s="28" t="s">
        <v>804</v>
      </c>
      <c r="N302" s="28" t="s">
        <v>14</v>
      </c>
      <c r="O302" s="28" t="s">
        <v>582</v>
      </c>
      <c r="P302" s="28" t="s">
        <v>417</v>
      </c>
      <c r="Q302" s="43">
        <v>43274</v>
      </c>
      <c r="R302" s="28"/>
      <c r="S302" s="25"/>
    </row>
    <row r="303" s="14" customFormat="1" ht="42" spans="1:19">
      <c r="A303" s="28" t="s">
        <v>816</v>
      </c>
      <c r="B303" s="28" t="s">
        <v>386</v>
      </c>
      <c r="C303" s="28" t="s">
        <v>806</v>
      </c>
      <c r="D303" s="28" t="s">
        <v>105</v>
      </c>
      <c r="E303" s="28"/>
      <c r="F303" s="28"/>
      <c r="G303" s="28" t="s">
        <v>807</v>
      </c>
      <c r="H303" s="28"/>
      <c r="I303" s="28"/>
      <c r="J303" s="28"/>
      <c r="K303" s="58">
        <v>3.2</v>
      </c>
      <c r="L303" s="28" t="s">
        <v>799</v>
      </c>
      <c r="M303" s="28" t="s">
        <v>804</v>
      </c>
      <c r="N303" s="28" t="s">
        <v>14</v>
      </c>
      <c r="O303" s="28" t="s">
        <v>582</v>
      </c>
      <c r="P303" s="28" t="s">
        <v>417</v>
      </c>
      <c r="Q303" s="43">
        <v>43275</v>
      </c>
      <c r="R303" s="28"/>
      <c r="S303" s="25"/>
    </row>
    <row r="304" s="14" customFormat="1" ht="42" spans="1:19">
      <c r="A304" s="28" t="s">
        <v>816</v>
      </c>
      <c r="B304" s="28" t="s">
        <v>386</v>
      </c>
      <c r="C304" s="28" t="s">
        <v>806</v>
      </c>
      <c r="D304" s="28" t="s">
        <v>105</v>
      </c>
      <c r="E304" s="28"/>
      <c r="F304" s="28"/>
      <c r="G304" s="28" t="s">
        <v>815</v>
      </c>
      <c r="H304" s="28"/>
      <c r="I304" s="28"/>
      <c r="J304" s="28"/>
      <c r="K304" s="58">
        <v>0.55</v>
      </c>
      <c r="L304" s="28" t="s">
        <v>799</v>
      </c>
      <c r="M304" s="28" t="s">
        <v>804</v>
      </c>
      <c r="N304" s="28" t="s">
        <v>14</v>
      </c>
      <c r="O304" s="28" t="s">
        <v>582</v>
      </c>
      <c r="P304" s="28" t="s">
        <v>417</v>
      </c>
      <c r="Q304" s="43">
        <v>43276</v>
      </c>
      <c r="R304" s="28"/>
      <c r="S304" s="25"/>
    </row>
    <row r="305" s="14" customFormat="1" ht="42" spans="1:19">
      <c r="A305" s="28" t="s">
        <v>816</v>
      </c>
      <c r="B305" s="28" t="s">
        <v>386</v>
      </c>
      <c r="C305" s="28" t="s">
        <v>806</v>
      </c>
      <c r="D305" s="28" t="s">
        <v>105</v>
      </c>
      <c r="E305" s="28"/>
      <c r="F305" s="28"/>
      <c r="G305" s="28" t="s">
        <v>809</v>
      </c>
      <c r="H305" s="28"/>
      <c r="I305" s="28"/>
      <c r="J305" s="28"/>
      <c r="K305" s="58">
        <v>8</v>
      </c>
      <c r="L305" s="28" t="s">
        <v>799</v>
      </c>
      <c r="M305" s="28" t="s">
        <v>804</v>
      </c>
      <c r="N305" s="28" t="s">
        <v>14</v>
      </c>
      <c r="O305" s="28" t="s">
        <v>582</v>
      </c>
      <c r="P305" s="28" t="s">
        <v>417</v>
      </c>
      <c r="Q305" s="43">
        <v>43277</v>
      </c>
      <c r="R305" s="28"/>
      <c r="S305" s="25"/>
    </row>
    <row r="306" s="14" customFormat="1" ht="42" spans="1:19">
      <c r="A306" s="28" t="s">
        <v>816</v>
      </c>
      <c r="B306" s="28" t="s">
        <v>386</v>
      </c>
      <c r="C306" s="28" t="s">
        <v>806</v>
      </c>
      <c r="D306" s="28" t="s">
        <v>105</v>
      </c>
      <c r="E306" s="28"/>
      <c r="F306" s="28"/>
      <c r="G306" s="28" t="s">
        <v>810</v>
      </c>
      <c r="H306" s="28"/>
      <c r="I306" s="28"/>
      <c r="J306" s="28"/>
      <c r="K306" s="58">
        <v>5.2</v>
      </c>
      <c r="L306" s="28" t="s">
        <v>799</v>
      </c>
      <c r="M306" s="28" t="s">
        <v>804</v>
      </c>
      <c r="N306" s="28" t="s">
        <v>14</v>
      </c>
      <c r="O306" s="28" t="s">
        <v>582</v>
      </c>
      <c r="P306" s="28" t="s">
        <v>417</v>
      </c>
      <c r="Q306" s="43">
        <v>43278</v>
      </c>
      <c r="R306" s="28"/>
      <c r="S306" s="25"/>
    </row>
    <row r="307" s="14" customFormat="1" ht="42" spans="1:19">
      <c r="A307" s="28" t="s">
        <v>817</v>
      </c>
      <c r="B307" s="28" t="s">
        <v>386</v>
      </c>
      <c r="C307" s="28" t="s">
        <v>806</v>
      </c>
      <c r="D307" s="28" t="s">
        <v>105</v>
      </c>
      <c r="E307" s="28"/>
      <c r="F307" s="28"/>
      <c r="G307" s="28" t="s">
        <v>807</v>
      </c>
      <c r="H307" s="28"/>
      <c r="I307" s="28"/>
      <c r="J307" s="28"/>
      <c r="K307" s="58">
        <v>3.2</v>
      </c>
      <c r="L307" s="28" t="s">
        <v>799</v>
      </c>
      <c r="M307" s="28" t="s">
        <v>804</v>
      </c>
      <c r="N307" s="28" t="s">
        <v>14</v>
      </c>
      <c r="O307" s="28" t="s">
        <v>582</v>
      </c>
      <c r="P307" s="28" t="s">
        <v>417</v>
      </c>
      <c r="Q307" s="43">
        <v>43279</v>
      </c>
      <c r="R307" s="28"/>
      <c r="S307" s="25"/>
    </row>
    <row r="308" s="14" customFormat="1" ht="42" spans="1:19">
      <c r="A308" s="28" t="s">
        <v>817</v>
      </c>
      <c r="B308" s="28" t="s">
        <v>386</v>
      </c>
      <c r="C308" s="28" t="s">
        <v>806</v>
      </c>
      <c r="D308" s="28" t="s">
        <v>105</v>
      </c>
      <c r="E308" s="28"/>
      <c r="F308" s="28"/>
      <c r="G308" s="28" t="s">
        <v>808</v>
      </c>
      <c r="H308" s="28"/>
      <c r="I308" s="28"/>
      <c r="J308" s="28"/>
      <c r="K308" s="58">
        <v>0.55</v>
      </c>
      <c r="L308" s="28" t="s">
        <v>799</v>
      </c>
      <c r="M308" s="28" t="s">
        <v>804</v>
      </c>
      <c r="N308" s="28" t="s">
        <v>14</v>
      </c>
      <c r="O308" s="28" t="s">
        <v>582</v>
      </c>
      <c r="P308" s="28" t="s">
        <v>417</v>
      </c>
      <c r="Q308" s="43">
        <v>43280</v>
      </c>
      <c r="R308" s="28"/>
      <c r="S308" s="25"/>
    </row>
    <row r="309" s="14" customFormat="1" ht="42" spans="1:19">
      <c r="A309" s="28" t="s">
        <v>817</v>
      </c>
      <c r="B309" s="28" t="s">
        <v>386</v>
      </c>
      <c r="C309" s="28" t="s">
        <v>806</v>
      </c>
      <c r="D309" s="28" t="s">
        <v>105</v>
      </c>
      <c r="E309" s="28"/>
      <c r="F309" s="28"/>
      <c r="G309" s="28" t="s">
        <v>809</v>
      </c>
      <c r="H309" s="28"/>
      <c r="I309" s="28"/>
      <c r="J309" s="28"/>
      <c r="K309" s="58">
        <v>8</v>
      </c>
      <c r="L309" s="28" t="s">
        <v>799</v>
      </c>
      <c r="M309" s="28" t="s">
        <v>804</v>
      </c>
      <c r="N309" s="28" t="s">
        <v>14</v>
      </c>
      <c r="O309" s="28" t="s">
        <v>582</v>
      </c>
      <c r="P309" s="28" t="s">
        <v>417</v>
      </c>
      <c r="Q309" s="43">
        <v>43281</v>
      </c>
      <c r="R309" s="28"/>
      <c r="S309" s="25"/>
    </row>
    <row r="310" s="14" customFormat="1" ht="42" spans="1:19">
      <c r="A310" s="28" t="s">
        <v>817</v>
      </c>
      <c r="B310" s="28" t="s">
        <v>386</v>
      </c>
      <c r="C310" s="28" t="s">
        <v>806</v>
      </c>
      <c r="D310" s="28" t="s">
        <v>105</v>
      </c>
      <c r="E310" s="28"/>
      <c r="F310" s="28"/>
      <c r="G310" s="28" t="s">
        <v>810</v>
      </c>
      <c r="H310" s="28"/>
      <c r="I310" s="28"/>
      <c r="J310" s="28"/>
      <c r="K310" s="58">
        <v>5.2</v>
      </c>
      <c r="L310" s="28" t="s">
        <v>799</v>
      </c>
      <c r="M310" s="28" t="s">
        <v>804</v>
      </c>
      <c r="N310" s="28" t="s">
        <v>14</v>
      </c>
      <c r="O310" s="28" t="s">
        <v>582</v>
      </c>
      <c r="P310" s="28" t="s">
        <v>417</v>
      </c>
      <c r="Q310" s="43">
        <v>43282</v>
      </c>
      <c r="R310" s="28"/>
      <c r="S310" s="25"/>
    </row>
    <row r="311" s="14" customFormat="1" ht="42" spans="1:19">
      <c r="A311" s="28" t="s">
        <v>818</v>
      </c>
      <c r="B311" s="28" t="s">
        <v>386</v>
      </c>
      <c r="C311" s="28" t="s">
        <v>806</v>
      </c>
      <c r="D311" s="28" t="s">
        <v>105</v>
      </c>
      <c r="E311" s="28"/>
      <c r="F311" s="28"/>
      <c r="G311" s="28" t="s">
        <v>807</v>
      </c>
      <c r="H311" s="28"/>
      <c r="I311" s="28"/>
      <c r="J311" s="28"/>
      <c r="K311" s="58">
        <v>3.2</v>
      </c>
      <c r="L311" s="28" t="s">
        <v>799</v>
      </c>
      <c r="M311" s="28" t="s">
        <v>804</v>
      </c>
      <c r="N311" s="28" t="s">
        <v>14</v>
      </c>
      <c r="O311" s="28" t="s">
        <v>582</v>
      </c>
      <c r="P311" s="28" t="s">
        <v>417</v>
      </c>
      <c r="Q311" s="43">
        <v>43285</v>
      </c>
      <c r="R311" s="28"/>
      <c r="S311" s="25"/>
    </row>
    <row r="312" s="14" customFormat="1" ht="42" spans="1:19">
      <c r="A312" s="28" t="s">
        <v>818</v>
      </c>
      <c r="B312" s="28" t="s">
        <v>386</v>
      </c>
      <c r="C312" s="28" t="s">
        <v>806</v>
      </c>
      <c r="D312" s="28" t="s">
        <v>105</v>
      </c>
      <c r="E312" s="28"/>
      <c r="F312" s="28"/>
      <c r="G312" s="28" t="s">
        <v>819</v>
      </c>
      <c r="H312" s="28"/>
      <c r="I312" s="28"/>
      <c r="J312" s="28"/>
      <c r="K312" s="58">
        <v>5.2</v>
      </c>
      <c r="L312" s="28" t="s">
        <v>799</v>
      </c>
      <c r="M312" s="28" t="s">
        <v>804</v>
      </c>
      <c r="N312" s="28" t="s">
        <v>14</v>
      </c>
      <c r="O312" s="28" t="s">
        <v>582</v>
      </c>
      <c r="P312" s="28" t="s">
        <v>417</v>
      </c>
      <c r="Q312" s="43">
        <v>43286</v>
      </c>
      <c r="R312" s="28"/>
      <c r="S312" s="25" t="s">
        <v>28</v>
      </c>
    </row>
    <row r="313" s="14" customFormat="1" ht="42" spans="1:19">
      <c r="A313" s="28" t="s">
        <v>818</v>
      </c>
      <c r="B313" s="28" t="s">
        <v>386</v>
      </c>
      <c r="C313" s="28" t="s">
        <v>806</v>
      </c>
      <c r="D313" s="28" t="s">
        <v>105</v>
      </c>
      <c r="E313" s="28"/>
      <c r="F313" s="28"/>
      <c r="G313" s="28" t="s">
        <v>808</v>
      </c>
      <c r="H313" s="28"/>
      <c r="I313" s="28"/>
      <c r="J313" s="28"/>
      <c r="K313" s="58">
        <v>0.55</v>
      </c>
      <c r="L313" s="28" t="s">
        <v>799</v>
      </c>
      <c r="M313" s="28" t="s">
        <v>804</v>
      </c>
      <c r="N313" s="28" t="s">
        <v>14</v>
      </c>
      <c r="O313" s="28" t="s">
        <v>582</v>
      </c>
      <c r="P313" s="28" t="s">
        <v>417</v>
      </c>
      <c r="Q313" s="43">
        <v>43287</v>
      </c>
      <c r="R313" s="28"/>
      <c r="S313" s="25"/>
    </row>
    <row r="314" s="14" customFormat="1" ht="42" spans="1:19">
      <c r="A314" s="28" t="s">
        <v>818</v>
      </c>
      <c r="B314" s="28" t="s">
        <v>386</v>
      </c>
      <c r="C314" s="28" t="s">
        <v>806</v>
      </c>
      <c r="D314" s="28" t="s">
        <v>105</v>
      </c>
      <c r="E314" s="28"/>
      <c r="F314" s="28"/>
      <c r="G314" s="28" t="s">
        <v>809</v>
      </c>
      <c r="H314" s="28"/>
      <c r="I314" s="28"/>
      <c r="J314" s="28"/>
      <c r="K314" s="58">
        <v>8</v>
      </c>
      <c r="L314" s="28" t="s">
        <v>799</v>
      </c>
      <c r="M314" s="28" t="s">
        <v>804</v>
      </c>
      <c r="N314" s="28" t="s">
        <v>14</v>
      </c>
      <c r="O314" s="28" t="s">
        <v>582</v>
      </c>
      <c r="P314" s="28" t="s">
        <v>417</v>
      </c>
      <c r="Q314" s="43">
        <v>43288</v>
      </c>
      <c r="R314" s="28"/>
      <c r="S314" s="25"/>
    </row>
    <row r="315" s="14" customFormat="1" ht="42" spans="1:19">
      <c r="A315" s="28" t="s">
        <v>820</v>
      </c>
      <c r="B315" s="28" t="s">
        <v>386</v>
      </c>
      <c r="C315" s="28" t="s">
        <v>806</v>
      </c>
      <c r="D315" s="28" t="s">
        <v>105</v>
      </c>
      <c r="E315" s="28"/>
      <c r="F315" s="28"/>
      <c r="G315" s="28" t="s">
        <v>807</v>
      </c>
      <c r="H315" s="28"/>
      <c r="I315" s="28"/>
      <c r="J315" s="28"/>
      <c r="K315" s="58">
        <v>3.2</v>
      </c>
      <c r="L315" s="28" t="s">
        <v>799</v>
      </c>
      <c r="M315" s="28" t="s">
        <v>804</v>
      </c>
      <c r="N315" s="28" t="s">
        <v>14</v>
      </c>
      <c r="O315" s="28" t="s">
        <v>582</v>
      </c>
      <c r="P315" s="28" t="s">
        <v>417</v>
      </c>
      <c r="Q315" s="43">
        <v>43289</v>
      </c>
      <c r="R315" s="28"/>
      <c r="S315" s="25"/>
    </row>
    <row r="316" s="14" customFormat="1" ht="42" spans="1:19">
      <c r="A316" s="28" t="s">
        <v>820</v>
      </c>
      <c r="B316" s="28" t="s">
        <v>386</v>
      </c>
      <c r="C316" s="28" t="s">
        <v>806</v>
      </c>
      <c r="D316" s="28" t="s">
        <v>105</v>
      </c>
      <c r="E316" s="28"/>
      <c r="F316" s="28"/>
      <c r="G316" s="28" t="s">
        <v>819</v>
      </c>
      <c r="H316" s="28"/>
      <c r="I316" s="28"/>
      <c r="J316" s="28"/>
      <c r="K316" s="58">
        <v>5.2</v>
      </c>
      <c r="L316" s="28" t="s">
        <v>799</v>
      </c>
      <c r="M316" s="28" t="s">
        <v>804</v>
      </c>
      <c r="N316" s="28" t="s">
        <v>14</v>
      </c>
      <c r="O316" s="28" t="s">
        <v>582</v>
      </c>
      <c r="P316" s="28" t="s">
        <v>417</v>
      </c>
      <c r="Q316" s="43">
        <v>43290</v>
      </c>
      <c r="R316" s="28"/>
      <c r="S316" s="25"/>
    </row>
    <row r="317" s="14" customFormat="1" ht="42" spans="1:19">
      <c r="A317" s="28" t="s">
        <v>820</v>
      </c>
      <c r="B317" s="28" t="s">
        <v>386</v>
      </c>
      <c r="C317" s="28" t="s">
        <v>806</v>
      </c>
      <c r="D317" s="28" t="s">
        <v>105</v>
      </c>
      <c r="E317" s="28"/>
      <c r="F317" s="28"/>
      <c r="G317" s="28" t="s">
        <v>808</v>
      </c>
      <c r="H317" s="28"/>
      <c r="I317" s="28"/>
      <c r="J317" s="28"/>
      <c r="K317" s="58">
        <v>0.55</v>
      </c>
      <c r="L317" s="28" t="s">
        <v>799</v>
      </c>
      <c r="M317" s="28" t="s">
        <v>804</v>
      </c>
      <c r="N317" s="28" t="s">
        <v>14</v>
      </c>
      <c r="O317" s="28" t="s">
        <v>582</v>
      </c>
      <c r="P317" s="28" t="s">
        <v>417</v>
      </c>
      <c r="Q317" s="43">
        <v>43291</v>
      </c>
      <c r="R317" s="28"/>
      <c r="S317" s="25"/>
    </row>
    <row r="318" s="14" customFormat="1" ht="42" spans="1:19">
      <c r="A318" s="28" t="s">
        <v>820</v>
      </c>
      <c r="B318" s="28" t="s">
        <v>386</v>
      </c>
      <c r="C318" s="28" t="s">
        <v>806</v>
      </c>
      <c r="D318" s="28" t="s">
        <v>105</v>
      </c>
      <c r="E318" s="28"/>
      <c r="F318" s="28"/>
      <c r="G318" s="28" t="s">
        <v>809</v>
      </c>
      <c r="H318" s="28"/>
      <c r="I318" s="28"/>
      <c r="J318" s="28"/>
      <c r="K318" s="58">
        <v>8</v>
      </c>
      <c r="L318" s="28" t="s">
        <v>799</v>
      </c>
      <c r="M318" s="28" t="s">
        <v>804</v>
      </c>
      <c r="N318" s="28" t="s">
        <v>14</v>
      </c>
      <c r="O318" s="28" t="s">
        <v>582</v>
      </c>
      <c r="P318" s="28" t="s">
        <v>417</v>
      </c>
      <c r="Q318" s="43">
        <v>43292</v>
      </c>
      <c r="R318" s="28"/>
      <c r="S318" s="25"/>
    </row>
    <row r="319" s="14" customFormat="1" ht="42" spans="1:19">
      <c r="A319" s="28" t="s">
        <v>821</v>
      </c>
      <c r="B319" s="28" t="s">
        <v>386</v>
      </c>
      <c r="C319" s="28" t="s">
        <v>806</v>
      </c>
      <c r="D319" s="28" t="s">
        <v>105</v>
      </c>
      <c r="E319" s="28"/>
      <c r="F319" s="28"/>
      <c r="G319" s="28" t="s">
        <v>807</v>
      </c>
      <c r="H319" s="28"/>
      <c r="I319" s="28"/>
      <c r="J319" s="28"/>
      <c r="K319" s="58">
        <v>3.2</v>
      </c>
      <c r="L319" s="28" t="s">
        <v>799</v>
      </c>
      <c r="M319" s="28" t="s">
        <v>804</v>
      </c>
      <c r="N319" s="28" t="s">
        <v>14</v>
      </c>
      <c r="O319" s="28" t="s">
        <v>582</v>
      </c>
      <c r="P319" s="28" t="s">
        <v>417</v>
      </c>
      <c r="Q319" s="43">
        <v>43293</v>
      </c>
      <c r="R319" s="28"/>
      <c r="S319" s="25"/>
    </row>
    <row r="320" s="14" customFormat="1" ht="42" spans="1:19">
      <c r="A320" s="28" t="s">
        <v>821</v>
      </c>
      <c r="B320" s="28" t="s">
        <v>386</v>
      </c>
      <c r="C320" s="28" t="s">
        <v>806</v>
      </c>
      <c r="D320" s="28" t="s">
        <v>105</v>
      </c>
      <c r="E320" s="28"/>
      <c r="F320" s="28"/>
      <c r="G320" s="28" t="s">
        <v>815</v>
      </c>
      <c r="H320" s="28"/>
      <c r="I320" s="28"/>
      <c r="J320" s="28"/>
      <c r="K320" s="58">
        <v>0.55</v>
      </c>
      <c r="L320" s="28" t="s">
        <v>799</v>
      </c>
      <c r="M320" s="28" t="s">
        <v>804</v>
      </c>
      <c r="N320" s="28" t="s">
        <v>14</v>
      </c>
      <c r="O320" s="28" t="s">
        <v>582</v>
      </c>
      <c r="P320" s="28" t="s">
        <v>417</v>
      </c>
      <c r="Q320" s="43">
        <v>43294</v>
      </c>
      <c r="R320" s="28"/>
      <c r="S320" s="25"/>
    </row>
    <row r="321" s="14" customFormat="1" ht="42" spans="1:19">
      <c r="A321" s="28" t="s">
        <v>821</v>
      </c>
      <c r="B321" s="28" t="s">
        <v>386</v>
      </c>
      <c r="C321" s="28" t="s">
        <v>806</v>
      </c>
      <c r="D321" s="28" t="s">
        <v>105</v>
      </c>
      <c r="E321" s="28"/>
      <c r="F321" s="28"/>
      <c r="G321" s="28" t="s">
        <v>809</v>
      </c>
      <c r="H321" s="28"/>
      <c r="I321" s="28"/>
      <c r="J321" s="28"/>
      <c r="K321" s="58">
        <v>8</v>
      </c>
      <c r="L321" s="28" t="s">
        <v>799</v>
      </c>
      <c r="M321" s="28" t="s">
        <v>804</v>
      </c>
      <c r="N321" s="28" t="s">
        <v>14</v>
      </c>
      <c r="O321" s="28" t="s">
        <v>582</v>
      </c>
      <c r="P321" s="28" t="s">
        <v>417</v>
      </c>
      <c r="Q321" s="43">
        <v>43295</v>
      </c>
      <c r="R321" s="28"/>
      <c r="S321" s="25"/>
    </row>
    <row r="322" s="14" customFormat="1" ht="42" spans="1:19">
      <c r="A322" s="28" t="s">
        <v>821</v>
      </c>
      <c r="B322" s="28" t="s">
        <v>386</v>
      </c>
      <c r="C322" s="28" t="s">
        <v>806</v>
      </c>
      <c r="D322" s="28" t="s">
        <v>105</v>
      </c>
      <c r="E322" s="28"/>
      <c r="F322" s="28"/>
      <c r="G322" s="28" t="s">
        <v>810</v>
      </c>
      <c r="H322" s="28"/>
      <c r="I322" s="28"/>
      <c r="J322" s="28"/>
      <c r="K322" s="58">
        <v>5.2</v>
      </c>
      <c r="L322" s="28" t="s">
        <v>799</v>
      </c>
      <c r="M322" s="28" t="s">
        <v>804</v>
      </c>
      <c r="N322" s="28" t="s">
        <v>14</v>
      </c>
      <c r="O322" s="28" t="s">
        <v>582</v>
      </c>
      <c r="P322" s="28" t="s">
        <v>417</v>
      </c>
      <c r="Q322" s="43">
        <v>43296</v>
      </c>
      <c r="R322" s="28"/>
      <c r="S322" s="25"/>
    </row>
    <row r="323" s="14" customFormat="1" ht="42" spans="1:19">
      <c r="A323" s="28" t="s">
        <v>822</v>
      </c>
      <c r="B323" s="28" t="s">
        <v>386</v>
      </c>
      <c r="C323" s="28" t="s">
        <v>806</v>
      </c>
      <c r="D323" s="28" t="s">
        <v>105</v>
      </c>
      <c r="E323" s="28"/>
      <c r="F323" s="28"/>
      <c r="G323" s="28" t="s">
        <v>807</v>
      </c>
      <c r="H323" s="28"/>
      <c r="I323" s="28"/>
      <c r="J323" s="28"/>
      <c r="K323" s="58">
        <v>3.2</v>
      </c>
      <c r="L323" s="28" t="s">
        <v>799</v>
      </c>
      <c r="M323" s="28" t="s">
        <v>804</v>
      </c>
      <c r="N323" s="28" t="s">
        <v>14</v>
      </c>
      <c r="O323" s="28" t="s">
        <v>582</v>
      </c>
      <c r="P323" s="28" t="s">
        <v>417</v>
      </c>
      <c r="Q323" s="43">
        <v>43297</v>
      </c>
      <c r="R323" s="28"/>
      <c r="S323" s="25"/>
    </row>
    <row r="324" s="14" customFormat="1" ht="42" spans="1:19">
      <c r="A324" s="28" t="s">
        <v>822</v>
      </c>
      <c r="B324" s="28" t="s">
        <v>386</v>
      </c>
      <c r="C324" s="28" t="s">
        <v>806</v>
      </c>
      <c r="D324" s="28" t="s">
        <v>105</v>
      </c>
      <c r="E324" s="28"/>
      <c r="F324" s="28"/>
      <c r="G324" s="28" t="s">
        <v>815</v>
      </c>
      <c r="H324" s="28"/>
      <c r="I324" s="28"/>
      <c r="J324" s="28"/>
      <c r="K324" s="58">
        <v>0.55</v>
      </c>
      <c r="L324" s="28" t="s">
        <v>799</v>
      </c>
      <c r="M324" s="28" t="s">
        <v>804</v>
      </c>
      <c r="N324" s="28" t="s">
        <v>14</v>
      </c>
      <c r="O324" s="28" t="s">
        <v>582</v>
      </c>
      <c r="P324" s="28" t="s">
        <v>417</v>
      </c>
      <c r="Q324" s="43">
        <v>43298</v>
      </c>
      <c r="R324" s="28"/>
      <c r="S324" s="25"/>
    </row>
    <row r="325" s="14" customFormat="1" ht="42" spans="1:19">
      <c r="A325" s="28" t="s">
        <v>822</v>
      </c>
      <c r="B325" s="28" t="s">
        <v>386</v>
      </c>
      <c r="C325" s="28" t="s">
        <v>806</v>
      </c>
      <c r="D325" s="28" t="s">
        <v>105</v>
      </c>
      <c r="E325" s="28"/>
      <c r="F325" s="28"/>
      <c r="G325" s="28" t="s">
        <v>809</v>
      </c>
      <c r="H325" s="28"/>
      <c r="I325" s="28"/>
      <c r="J325" s="28"/>
      <c r="K325" s="58">
        <v>8</v>
      </c>
      <c r="L325" s="28" t="s">
        <v>799</v>
      </c>
      <c r="M325" s="28" t="s">
        <v>804</v>
      </c>
      <c r="N325" s="28" t="s">
        <v>14</v>
      </c>
      <c r="O325" s="28" t="s">
        <v>582</v>
      </c>
      <c r="P325" s="28" t="s">
        <v>417</v>
      </c>
      <c r="Q325" s="43">
        <v>43299</v>
      </c>
      <c r="R325" s="28"/>
      <c r="S325" s="25"/>
    </row>
    <row r="326" s="14" customFormat="1" ht="42" spans="1:19">
      <c r="A326" s="28" t="s">
        <v>822</v>
      </c>
      <c r="B326" s="28" t="s">
        <v>386</v>
      </c>
      <c r="C326" s="28" t="s">
        <v>806</v>
      </c>
      <c r="D326" s="28" t="s">
        <v>105</v>
      </c>
      <c r="E326" s="28"/>
      <c r="F326" s="28"/>
      <c r="G326" s="28" t="s">
        <v>810</v>
      </c>
      <c r="H326" s="28"/>
      <c r="I326" s="28"/>
      <c r="J326" s="28"/>
      <c r="K326" s="58">
        <v>5.2</v>
      </c>
      <c r="L326" s="28" t="s">
        <v>799</v>
      </c>
      <c r="M326" s="28" t="s">
        <v>804</v>
      </c>
      <c r="N326" s="28" t="s">
        <v>14</v>
      </c>
      <c r="O326" s="28" t="s">
        <v>582</v>
      </c>
      <c r="P326" s="28" t="s">
        <v>417</v>
      </c>
      <c r="Q326" s="43">
        <v>43300</v>
      </c>
      <c r="R326" s="28"/>
      <c r="S326" s="25"/>
    </row>
    <row r="327" s="14" customFormat="1" ht="42" spans="1:19">
      <c r="A327" s="28" t="s">
        <v>823</v>
      </c>
      <c r="B327" s="28" t="s">
        <v>386</v>
      </c>
      <c r="C327" s="28" t="s">
        <v>806</v>
      </c>
      <c r="D327" s="28" t="s">
        <v>105</v>
      </c>
      <c r="E327" s="28"/>
      <c r="F327" s="28"/>
      <c r="G327" s="28" t="s">
        <v>807</v>
      </c>
      <c r="H327" s="28"/>
      <c r="I327" s="28"/>
      <c r="J327" s="28"/>
      <c r="K327" s="58">
        <v>3.2</v>
      </c>
      <c r="L327" s="28" t="s">
        <v>799</v>
      </c>
      <c r="M327" s="28" t="s">
        <v>804</v>
      </c>
      <c r="N327" s="28" t="s">
        <v>14</v>
      </c>
      <c r="O327" s="28" t="s">
        <v>582</v>
      </c>
      <c r="P327" s="28" t="s">
        <v>417</v>
      </c>
      <c r="Q327" s="43">
        <v>43301</v>
      </c>
      <c r="R327" s="28"/>
      <c r="S327" s="25"/>
    </row>
    <row r="328" s="14" customFormat="1" ht="42" spans="1:19">
      <c r="A328" s="28" t="s">
        <v>823</v>
      </c>
      <c r="B328" s="28" t="s">
        <v>386</v>
      </c>
      <c r="C328" s="28" t="s">
        <v>806</v>
      </c>
      <c r="D328" s="28" t="s">
        <v>105</v>
      </c>
      <c r="E328" s="28"/>
      <c r="F328" s="28"/>
      <c r="G328" s="28" t="s">
        <v>819</v>
      </c>
      <c r="H328" s="28"/>
      <c r="I328" s="28"/>
      <c r="J328" s="28"/>
      <c r="K328" s="58">
        <v>5.2</v>
      </c>
      <c r="L328" s="28" t="s">
        <v>799</v>
      </c>
      <c r="M328" s="28" t="s">
        <v>804</v>
      </c>
      <c r="N328" s="28" t="s">
        <v>14</v>
      </c>
      <c r="O328" s="28" t="s">
        <v>582</v>
      </c>
      <c r="P328" s="28" t="s">
        <v>417</v>
      </c>
      <c r="Q328" s="43">
        <v>43302</v>
      </c>
      <c r="R328" s="28"/>
      <c r="S328" s="25"/>
    </row>
    <row r="329" s="14" customFormat="1" ht="42" spans="1:19">
      <c r="A329" s="28" t="s">
        <v>823</v>
      </c>
      <c r="B329" s="28" t="s">
        <v>386</v>
      </c>
      <c r="C329" s="28" t="s">
        <v>806</v>
      </c>
      <c r="D329" s="28" t="s">
        <v>105</v>
      </c>
      <c r="E329" s="28"/>
      <c r="F329" s="28"/>
      <c r="G329" s="28" t="s">
        <v>808</v>
      </c>
      <c r="H329" s="28"/>
      <c r="I329" s="28"/>
      <c r="J329" s="28"/>
      <c r="K329" s="58">
        <v>0.55</v>
      </c>
      <c r="L329" s="28" t="s">
        <v>799</v>
      </c>
      <c r="M329" s="28" t="s">
        <v>804</v>
      </c>
      <c r="N329" s="28" t="s">
        <v>14</v>
      </c>
      <c r="O329" s="28" t="s">
        <v>582</v>
      </c>
      <c r="P329" s="28" t="s">
        <v>417</v>
      </c>
      <c r="Q329" s="43">
        <v>43303</v>
      </c>
      <c r="R329" s="28"/>
      <c r="S329" s="25"/>
    </row>
    <row r="330" s="14" customFormat="1" ht="42" spans="1:19">
      <c r="A330" s="28" t="s">
        <v>823</v>
      </c>
      <c r="B330" s="28" t="s">
        <v>386</v>
      </c>
      <c r="C330" s="28" t="s">
        <v>806</v>
      </c>
      <c r="D330" s="28" t="s">
        <v>105</v>
      </c>
      <c r="E330" s="28"/>
      <c r="F330" s="28"/>
      <c r="G330" s="28" t="s">
        <v>809</v>
      </c>
      <c r="H330" s="28"/>
      <c r="I330" s="28"/>
      <c r="J330" s="28"/>
      <c r="K330" s="58">
        <v>8</v>
      </c>
      <c r="L330" s="28" t="s">
        <v>799</v>
      </c>
      <c r="M330" s="28" t="s">
        <v>804</v>
      </c>
      <c r="N330" s="28" t="s">
        <v>14</v>
      </c>
      <c r="O330" s="28" t="s">
        <v>582</v>
      </c>
      <c r="P330" s="28" t="s">
        <v>417</v>
      </c>
      <c r="Q330" s="43">
        <v>43304</v>
      </c>
      <c r="R330" s="28"/>
      <c r="S330" s="25"/>
    </row>
    <row r="331" s="14" customFormat="1" ht="42" spans="1:19">
      <c r="A331" s="28" t="s">
        <v>824</v>
      </c>
      <c r="B331" s="28" t="s">
        <v>386</v>
      </c>
      <c r="C331" s="28" t="s">
        <v>806</v>
      </c>
      <c r="D331" s="28" t="s">
        <v>105</v>
      </c>
      <c r="E331" s="28"/>
      <c r="F331" s="28"/>
      <c r="G331" s="28" t="s">
        <v>807</v>
      </c>
      <c r="H331" s="28"/>
      <c r="I331" s="28"/>
      <c r="J331" s="28"/>
      <c r="K331" s="58">
        <v>3.2</v>
      </c>
      <c r="L331" s="28" t="s">
        <v>799</v>
      </c>
      <c r="M331" s="28" t="s">
        <v>804</v>
      </c>
      <c r="N331" s="28" t="s">
        <v>14</v>
      </c>
      <c r="O331" s="28" t="s">
        <v>582</v>
      </c>
      <c r="P331" s="28" t="s">
        <v>417</v>
      </c>
      <c r="Q331" s="43">
        <v>43323</v>
      </c>
      <c r="R331" s="28"/>
      <c r="S331" s="25"/>
    </row>
    <row r="332" s="14" customFormat="1" ht="42" spans="1:19">
      <c r="A332" s="28" t="s">
        <v>824</v>
      </c>
      <c r="B332" s="28" t="s">
        <v>386</v>
      </c>
      <c r="C332" s="28" t="s">
        <v>806</v>
      </c>
      <c r="D332" s="28" t="s">
        <v>105</v>
      </c>
      <c r="E332" s="28"/>
      <c r="F332" s="28"/>
      <c r="G332" s="28" t="s">
        <v>815</v>
      </c>
      <c r="H332" s="28"/>
      <c r="I332" s="28"/>
      <c r="J332" s="28"/>
      <c r="K332" s="58">
        <v>0.55</v>
      </c>
      <c r="L332" s="28" t="s">
        <v>799</v>
      </c>
      <c r="M332" s="28" t="s">
        <v>804</v>
      </c>
      <c r="N332" s="28" t="s">
        <v>14</v>
      </c>
      <c r="O332" s="28" t="s">
        <v>582</v>
      </c>
      <c r="P332" s="28" t="s">
        <v>417</v>
      </c>
      <c r="Q332" s="43">
        <v>43324</v>
      </c>
      <c r="R332" s="28"/>
      <c r="S332" s="25"/>
    </row>
    <row r="333" s="14" customFormat="1" ht="42" spans="1:19">
      <c r="A333" s="28" t="s">
        <v>824</v>
      </c>
      <c r="B333" s="28" t="s">
        <v>386</v>
      </c>
      <c r="C333" s="28" t="s">
        <v>806</v>
      </c>
      <c r="D333" s="28" t="s">
        <v>105</v>
      </c>
      <c r="E333" s="28"/>
      <c r="F333" s="28"/>
      <c r="G333" s="28" t="s">
        <v>809</v>
      </c>
      <c r="H333" s="28"/>
      <c r="I333" s="28"/>
      <c r="J333" s="28"/>
      <c r="K333" s="58">
        <v>8</v>
      </c>
      <c r="L333" s="28" t="s">
        <v>799</v>
      </c>
      <c r="M333" s="28" t="s">
        <v>804</v>
      </c>
      <c r="N333" s="28" t="s">
        <v>14</v>
      </c>
      <c r="O333" s="28" t="s">
        <v>582</v>
      </c>
      <c r="P333" s="28" t="s">
        <v>417</v>
      </c>
      <c r="Q333" s="43">
        <v>43325</v>
      </c>
      <c r="R333" s="28"/>
      <c r="S333" s="25"/>
    </row>
    <row r="334" s="14" customFormat="1" ht="42" spans="1:19">
      <c r="A334" s="28" t="s">
        <v>824</v>
      </c>
      <c r="B334" s="28" t="s">
        <v>386</v>
      </c>
      <c r="C334" s="28" t="s">
        <v>806</v>
      </c>
      <c r="D334" s="28" t="s">
        <v>105</v>
      </c>
      <c r="E334" s="28"/>
      <c r="F334" s="28"/>
      <c r="G334" s="28" t="s">
        <v>810</v>
      </c>
      <c r="H334" s="28"/>
      <c r="I334" s="28"/>
      <c r="J334" s="28"/>
      <c r="K334" s="58">
        <v>5.2</v>
      </c>
      <c r="L334" s="28" t="s">
        <v>799</v>
      </c>
      <c r="M334" s="28" t="s">
        <v>804</v>
      </c>
      <c r="N334" s="28" t="s">
        <v>14</v>
      </c>
      <c r="O334" s="28" t="s">
        <v>582</v>
      </c>
      <c r="P334" s="28" t="s">
        <v>417</v>
      </c>
      <c r="Q334" s="43">
        <v>43326</v>
      </c>
      <c r="R334" s="28"/>
      <c r="S334" s="25"/>
    </row>
    <row r="335" s="14" customFormat="1" ht="42" spans="1:19">
      <c r="A335" s="28" t="s">
        <v>825</v>
      </c>
      <c r="B335" s="28" t="s">
        <v>386</v>
      </c>
      <c r="C335" s="28" t="s">
        <v>806</v>
      </c>
      <c r="D335" s="28" t="s">
        <v>105</v>
      </c>
      <c r="E335" s="28"/>
      <c r="F335" s="28"/>
      <c r="G335" s="28" t="s">
        <v>807</v>
      </c>
      <c r="H335" s="28"/>
      <c r="I335" s="28"/>
      <c r="J335" s="28"/>
      <c r="K335" s="58">
        <v>3.2</v>
      </c>
      <c r="L335" s="28" t="s">
        <v>799</v>
      </c>
      <c r="M335" s="28" t="s">
        <v>804</v>
      </c>
      <c r="N335" s="28" t="s">
        <v>14</v>
      </c>
      <c r="O335" s="28" t="s">
        <v>582</v>
      </c>
      <c r="P335" s="28" t="s">
        <v>417</v>
      </c>
      <c r="Q335" s="43">
        <v>43327</v>
      </c>
      <c r="R335" s="28"/>
      <c r="S335" s="25"/>
    </row>
    <row r="336" s="14" customFormat="1" ht="42" spans="1:19">
      <c r="A336" s="28" t="s">
        <v>825</v>
      </c>
      <c r="B336" s="28" t="s">
        <v>386</v>
      </c>
      <c r="C336" s="28" t="s">
        <v>806</v>
      </c>
      <c r="D336" s="28" t="s">
        <v>105</v>
      </c>
      <c r="E336" s="28"/>
      <c r="F336" s="28"/>
      <c r="G336" s="28" t="s">
        <v>815</v>
      </c>
      <c r="H336" s="28"/>
      <c r="I336" s="28"/>
      <c r="J336" s="28"/>
      <c r="K336" s="58">
        <v>0.55</v>
      </c>
      <c r="L336" s="28" t="s">
        <v>799</v>
      </c>
      <c r="M336" s="28" t="s">
        <v>804</v>
      </c>
      <c r="N336" s="28" t="s">
        <v>14</v>
      </c>
      <c r="O336" s="28" t="s">
        <v>582</v>
      </c>
      <c r="P336" s="28" t="s">
        <v>417</v>
      </c>
      <c r="Q336" s="43">
        <v>43328</v>
      </c>
      <c r="R336" s="28"/>
      <c r="S336" s="25"/>
    </row>
    <row r="337" s="14" customFormat="1" ht="42" spans="1:19">
      <c r="A337" s="28" t="s">
        <v>825</v>
      </c>
      <c r="B337" s="28" t="s">
        <v>386</v>
      </c>
      <c r="C337" s="28" t="s">
        <v>806</v>
      </c>
      <c r="D337" s="28" t="s">
        <v>105</v>
      </c>
      <c r="E337" s="28"/>
      <c r="F337" s="28"/>
      <c r="G337" s="28" t="s">
        <v>809</v>
      </c>
      <c r="H337" s="28"/>
      <c r="I337" s="28"/>
      <c r="J337" s="28"/>
      <c r="K337" s="58">
        <v>8</v>
      </c>
      <c r="L337" s="28" t="s">
        <v>799</v>
      </c>
      <c r="M337" s="28" t="s">
        <v>804</v>
      </c>
      <c r="N337" s="28" t="s">
        <v>14</v>
      </c>
      <c r="O337" s="28" t="s">
        <v>582</v>
      </c>
      <c r="P337" s="28" t="s">
        <v>417</v>
      </c>
      <c r="Q337" s="43">
        <v>43329</v>
      </c>
      <c r="R337" s="28"/>
      <c r="S337" s="25"/>
    </row>
    <row r="338" s="14" customFormat="1" ht="42" spans="1:19">
      <c r="A338" s="28" t="s">
        <v>825</v>
      </c>
      <c r="B338" s="28" t="s">
        <v>386</v>
      </c>
      <c r="C338" s="28" t="s">
        <v>806</v>
      </c>
      <c r="D338" s="28" t="s">
        <v>105</v>
      </c>
      <c r="E338" s="28"/>
      <c r="F338" s="28"/>
      <c r="G338" s="28" t="s">
        <v>810</v>
      </c>
      <c r="H338" s="28"/>
      <c r="I338" s="28"/>
      <c r="J338" s="28"/>
      <c r="K338" s="58">
        <v>5.2</v>
      </c>
      <c r="L338" s="28" t="s">
        <v>799</v>
      </c>
      <c r="M338" s="28" t="s">
        <v>804</v>
      </c>
      <c r="N338" s="28" t="s">
        <v>14</v>
      </c>
      <c r="O338" s="28" t="s">
        <v>582</v>
      </c>
      <c r="P338" s="28" t="s">
        <v>417</v>
      </c>
      <c r="Q338" s="43">
        <v>43330</v>
      </c>
      <c r="R338" s="28"/>
      <c r="S338" s="25"/>
    </row>
    <row r="339" s="14" customFormat="1" ht="42" spans="1:19">
      <c r="A339" s="28" t="s">
        <v>826</v>
      </c>
      <c r="B339" s="28" t="s">
        <v>386</v>
      </c>
      <c r="C339" s="28" t="s">
        <v>806</v>
      </c>
      <c r="D339" s="28" t="s">
        <v>105</v>
      </c>
      <c r="E339" s="28"/>
      <c r="F339" s="28"/>
      <c r="G339" s="28" t="s">
        <v>807</v>
      </c>
      <c r="H339" s="28"/>
      <c r="I339" s="28"/>
      <c r="J339" s="28"/>
      <c r="K339" s="58">
        <v>3.2</v>
      </c>
      <c r="L339" s="28" t="s">
        <v>799</v>
      </c>
      <c r="M339" s="28" t="s">
        <v>804</v>
      </c>
      <c r="N339" s="28" t="s">
        <v>14</v>
      </c>
      <c r="O339" s="28" t="s">
        <v>582</v>
      </c>
      <c r="P339" s="28" t="s">
        <v>417</v>
      </c>
      <c r="Q339" s="43">
        <v>43331</v>
      </c>
      <c r="R339" s="28"/>
      <c r="S339" s="25"/>
    </row>
    <row r="340" s="14" customFormat="1" ht="42" spans="1:19">
      <c r="A340" s="28" t="s">
        <v>826</v>
      </c>
      <c r="B340" s="28" t="s">
        <v>386</v>
      </c>
      <c r="C340" s="28" t="s">
        <v>806</v>
      </c>
      <c r="D340" s="28" t="s">
        <v>105</v>
      </c>
      <c r="E340" s="28"/>
      <c r="F340" s="28"/>
      <c r="G340" s="28" t="s">
        <v>815</v>
      </c>
      <c r="H340" s="28"/>
      <c r="I340" s="28"/>
      <c r="J340" s="28"/>
      <c r="K340" s="58">
        <v>0.55</v>
      </c>
      <c r="L340" s="28" t="s">
        <v>799</v>
      </c>
      <c r="M340" s="28" t="s">
        <v>804</v>
      </c>
      <c r="N340" s="28" t="s">
        <v>14</v>
      </c>
      <c r="O340" s="28" t="s">
        <v>582</v>
      </c>
      <c r="P340" s="28" t="s">
        <v>417</v>
      </c>
      <c r="Q340" s="43">
        <v>43332</v>
      </c>
      <c r="R340" s="28"/>
      <c r="S340" s="25"/>
    </row>
    <row r="341" s="14" customFormat="1" ht="42" spans="1:19">
      <c r="A341" s="28" t="s">
        <v>826</v>
      </c>
      <c r="B341" s="28" t="s">
        <v>386</v>
      </c>
      <c r="C341" s="28" t="s">
        <v>806</v>
      </c>
      <c r="D341" s="28" t="s">
        <v>105</v>
      </c>
      <c r="E341" s="28"/>
      <c r="F341" s="28"/>
      <c r="G341" s="28" t="s">
        <v>809</v>
      </c>
      <c r="H341" s="28"/>
      <c r="I341" s="28"/>
      <c r="J341" s="28"/>
      <c r="K341" s="58">
        <v>8</v>
      </c>
      <c r="L341" s="28" t="s">
        <v>799</v>
      </c>
      <c r="M341" s="28" t="s">
        <v>804</v>
      </c>
      <c r="N341" s="28" t="s">
        <v>14</v>
      </c>
      <c r="O341" s="28" t="s">
        <v>582</v>
      </c>
      <c r="P341" s="28" t="s">
        <v>417</v>
      </c>
      <c r="Q341" s="43">
        <v>43333</v>
      </c>
      <c r="R341" s="28"/>
      <c r="S341" s="25"/>
    </row>
    <row r="342" ht="42" spans="1:19">
      <c r="A342" s="28" t="s">
        <v>826</v>
      </c>
      <c r="B342" s="28" t="s">
        <v>386</v>
      </c>
      <c r="C342" s="28" t="s">
        <v>806</v>
      </c>
      <c r="D342" s="28" t="s">
        <v>105</v>
      </c>
      <c r="E342" s="28"/>
      <c r="F342" s="28"/>
      <c r="G342" s="28" t="s">
        <v>810</v>
      </c>
      <c r="H342" s="28"/>
      <c r="I342" s="28"/>
      <c r="J342" s="28"/>
      <c r="K342" s="58">
        <v>5.2</v>
      </c>
      <c r="L342" s="28" t="s">
        <v>799</v>
      </c>
      <c r="M342" s="28" t="s">
        <v>804</v>
      </c>
      <c r="N342" s="28" t="s">
        <v>14</v>
      </c>
      <c r="O342" s="28" t="s">
        <v>582</v>
      </c>
      <c r="P342" s="28" t="s">
        <v>417</v>
      </c>
      <c r="Q342" s="43">
        <v>43334</v>
      </c>
      <c r="R342" s="28"/>
      <c r="S342" s="25" t="s">
        <v>28</v>
      </c>
    </row>
    <row r="343" s="14" customFormat="1" ht="42" spans="1:19">
      <c r="A343" s="28" t="s">
        <v>827</v>
      </c>
      <c r="B343" s="28" t="s">
        <v>386</v>
      </c>
      <c r="C343" s="28" t="s">
        <v>806</v>
      </c>
      <c r="D343" s="28" t="s">
        <v>105</v>
      </c>
      <c r="E343" s="28"/>
      <c r="F343" s="28"/>
      <c r="G343" s="28" t="s">
        <v>807</v>
      </c>
      <c r="H343" s="28"/>
      <c r="I343" s="28"/>
      <c r="J343" s="28"/>
      <c r="K343" s="58">
        <v>3.2</v>
      </c>
      <c r="L343" s="28" t="s">
        <v>799</v>
      </c>
      <c r="M343" s="28" t="s">
        <v>804</v>
      </c>
      <c r="N343" s="28" t="s">
        <v>14</v>
      </c>
      <c r="O343" s="28" t="s">
        <v>582</v>
      </c>
      <c r="P343" s="28" t="s">
        <v>417</v>
      </c>
      <c r="Q343" s="43">
        <v>43335</v>
      </c>
      <c r="R343" s="28"/>
      <c r="S343" s="25"/>
    </row>
    <row r="344" s="14" customFormat="1" ht="42" spans="1:19">
      <c r="A344" s="28" t="s">
        <v>827</v>
      </c>
      <c r="B344" s="28" t="s">
        <v>386</v>
      </c>
      <c r="C344" s="28" t="s">
        <v>806</v>
      </c>
      <c r="D344" s="28" t="s">
        <v>105</v>
      </c>
      <c r="E344" s="28"/>
      <c r="F344" s="28"/>
      <c r="G344" s="28" t="s">
        <v>815</v>
      </c>
      <c r="H344" s="28"/>
      <c r="I344" s="28"/>
      <c r="J344" s="28"/>
      <c r="K344" s="58">
        <v>0.55</v>
      </c>
      <c r="L344" s="28" t="s">
        <v>799</v>
      </c>
      <c r="M344" s="28" t="s">
        <v>804</v>
      </c>
      <c r="N344" s="28" t="s">
        <v>14</v>
      </c>
      <c r="O344" s="28" t="s">
        <v>582</v>
      </c>
      <c r="P344" s="28" t="s">
        <v>417</v>
      </c>
      <c r="Q344" s="43">
        <v>43336</v>
      </c>
      <c r="R344" s="28"/>
      <c r="S344" s="25"/>
    </row>
    <row r="345" s="14" customFormat="1" ht="42" spans="1:19">
      <c r="A345" s="28" t="s">
        <v>827</v>
      </c>
      <c r="B345" s="28" t="s">
        <v>386</v>
      </c>
      <c r="C345" s="28" t="s">
        <v>806</v>
      </c>
      <c r="D345" s="28" t="s">
        <v>105</v>
      </c>
      <c r="E345" s="28"/>
      <c r="F345" s="28"/>
      <c r="G345" s="28" t="s">
        <v>809</v>
      </c>
      <c r="H345" s="28"/>
      <c r="I345" s="28"/>
      <c r="J345" s="28"/>
      <c r="K345" s="58">
        <v>8</v>
      </c>
      <c r="L345" s="28" t="s">
        <v>799</v>
      </c>
      <c r="M345" s="28" t="s">
        <v>804</v>
      </c>
      <c r="N345" s="28" t="s">
        <v>14</v>
      </c>
      <c r="O345" s="28" t="s">
        <v>582</v>
      </c>
      <c r="P345" s="28" t="s">
        <v>417</v>
      </c>
      <c r="Q345" s="43">
        <v>43337</v>
      </c>
      <c r="R345" s="28"/>
      <c r="S345" s="25"/>
    </row>
    <row r="346" ht="42" spans="1:19">
      <c r="A346" s="28" t="s">
        <v>827</v>
      </c>
      <c r="B346" s="28" t="s">
        <v>386</v>
      </c>
      <c r="C346" s="28" t="s">
        <v>806</v>
      </c>
      <c r="D346" s="28" t="s">
        <v>105</v>
      </c>
      <c r="E346" s="28"/>
      <c r="F346" s="28"/>
      <c r="G346" s="28" t="s">
        <v>810</v>
      </c>
      <c r="H346" s="28"/>
      <c r="I346" s="28"/>
      <c r="J346" s="28"/>
      <c r="K346" s="58">
        <v>5.2</v>
      </c>
      <c r="L346" s="28" t="s">
        <v>799</v>
      </c>
      <c r="M346" s="28" t="s">
        <v>804</v>
      </c>
      <c r="N346" s="28" t="s">
        <v>14</v>
      </c>
      <c r="O346" s="28" t="s">
        <v>582</v>
      </c>
      <c r="P346" s="28" t="s">
        <v>417</v>
      </c>
      <c r="Q346" s="43">
        <v>43338</v>
      </c>
      <c r="R346" s="28"/>
      <c r="S346" s="25" t="s">
        <v>28</v>
      </c>
    </row>
    <row r="347" ht="63" spans="1:19">
      <c r="A347" s="60" t="s">
        <v>148</v>
      </c>
      <c r="B347" s="28" t="s">
        <v>386</v>
      </c>
      <c r="C347" s="28" t="s">
        <v>797</v>
      </c>
      <c r="D347" s="28" t="s">
        <v>105</v>
      </c>
      <c r="E347" s="28">
        <v>4</v>
      </c>
      <c r="F347" s="28"/>
      <c r="G347" s="28" t="s">
        <v>828</v>
      </c>
      <c r="H347" s="28"/>
      <c r="I347" s="28"/>
      <c r="J347" s="28"/>
      <c r="K347" s="28">
        <f>SUM(K348:K376)</f>
        <v>1923.9</v>
      </c>
      <c r="L347" s="28" t="s">
        <v>799</v>
      </c>
      <c r="M347" s="28" t="s">
        <v>804</v>
      </c>
      <c r="N347" s="28" t="s">
        <v>14</v>
      </c>
      <c r="O347" s="28" t="s">
        <v>582</v>
      </c>
      <c r="P347" s="28" t="s">
        <v>417</v>
      </c>
      <c r="Q347" s="43">
        <v>43221</v>
      </c>
      <c r="R347" s="28"/>
      <c r="S347" s="25" t="s">
        <v>28</v>
      </c>
    </row>
    <row r="348" s="14" customFormat="1" ht="42" spans="1:19">
      <c r="A348" s="58" t="s">
        <v>829</v>
      </c>
      <c r="B348" s="28" t="s">
        <v>386</v>
      </c>
      <c r="C348" s="59" t="s">
        <v>830</v>
      </c>
      <c r="D348" s="28" t="s">
        <v>105</v>
      </c>
      <c r="E348" s="58">
        <v>4124</v>
      </c>
      <c r="F348" s="28"/>
      <c r="G348" s="59" t="s">
        <v>831</v>
      </c>
      <c r="H348" s="28"/>
      <c r="I348" s="28"/>
      <c r="J348" s="28"/>
      <c r="K348" s="58">
        <v>79.211</v>
      </c>
      <c r="L348" s="28" t="s">
        <v>799</v>
      </c>
      <c r="M348" s="28" t="s">
        <v>804</v>
      </c>
      <c r="N348" s="28" t="s">
        <v>14</v>
      </c>
      <c r="O348" s="28" t="s">
        <v>582</v>
      </c>
      <c r="P348" s="28" t="s">
        <v>417</v>
      </c>
      <c r="Q348" s="43">
        <v>43224</v>
      </c>
      <c r="R348" s="28"/>
      <c r="S348" s="25"/>
    </row>
    <row r="349" s="14" customFormat="1" ht="42" spans="1:19">
      <c r="A349" s="58" t="s">
        <v>829</v>
      </c>
      <c r="B349" s="28" t="s">
        <v>386</v>
      </c>
      <c r="C349" s="59" t="s">
        <v>830</v>
      </c>
      <c r="D349" s="28" t="s">
        <v>105</v>
      </c>
      <c r="E349" s="58" t="s">
        <v>832</v>
      </c>
      <c r="F349" s="28"/>
      <c r="G349" s="59" t="s">
        <v>833</v>
      </c>
      <c r="H349" s="28"/>
      <c r="I349" s="28"/>
      <c r="J349" s="28"/>
      <c r="K349" s="58">
        <v>17.213</v>
      </c>
      <c r="L349" s="28" t="s">
        <v>799</v>
      </c>
      <c r="M349" s="28" t="s">
        <v>804</v>
      </c>
      <c r="N349" s="28" t="s">
        <v>14</v>
      </c>
      <c r="O349" s="28" t="s">
        <v>582</v>
      </c>
      <c r="P349" s="28" t="s">
        <v>417</v>
      </c>
      <c r="Q349" s="43">
        <v>43225</v>
      </c>
      <c r="R349" s="28"/>
      <c r="S349" s="25"/>
    </row>
    <row r="350" s="14" customFormat="1" ht="42" spans="1:19">
      <c r="A350" s="58" t="s">
        <v>829</v>
      </c>
      <c r="B350" s="28" t="s">
        <v>386</v>
      </c>
      <c r="C350" s="59" t="s">
        <v>830</v>
      </c>
      <c r="D350" s="28" t="s">
        <v>105</v>
      </c>
      <c r="E350" s="61" t="s">
        <v>834</v>
      </c>
      <c r="F350" s="28"/>
      <c r="G350" s="59" t="s">
        <v>835</v>
      </c>
      <c r="H350" s="28"/>
      <c r="I350" s="28"/>
      <c r="J350" s="28"/>
      <c r="K350" s="58">
        <v>38.6</v>
      </c>
      <c r="L350" s="28" t="s">
        <v>799</v>
      </c>
      <c r="M350" s="28" t="s">
        <v>804</v>
      </c>
      <c r="N350" s="28" t="s">
        <v>14</v>
      </c>
      <c r="O350" s="28" t="s">
        <v>582</v>
      </c>
      <c r="P350" s="28" t="s">
        <v>417</v>
      </c>
      <c r="Q350" s="43">
        <v>43226</v>
      </c>
      <c r="R350" s="28"/>
      <c r="S350" s="25"/>
    </row>
    <row r="351" s="14" customFormat="1" ht="42" spans="1:19">
      <c r="A351" s="58" t="s">
        <v>829</v>
      </c>
      <c r="B351" s="28" t="s">
        <v>386</v>
      </c>
      <c r="C351" s="59" t="s">
        <v>830</v>
      </c>
      <c r="D351" s="28" t="s">
        <v>105</v>
      </c>
      <c r="E351" s="61" t="s">
        <v>836</v>
      </c>
      <c r="F351" s="28"/>
      <c r="G351" s="59" t="s">
        <v>837</v>
      </c>
      <c r="H351" s="28"/>
      <c r="I351" s="28"/>
      <c r="J351" s="28"/>
      <c r="K351" s="58">
        <v>21.6</v>
      </c>
      <c r="L351" s="28" t="s">
        <v>799</v>
      </c>
      <c r="M351" s="28" t="s">
        <v>804</v>
      </c>
      <c r="N351" s="28" t="s">
        <v>14</v>
      </c>
      <c r="O351" s="28" t="s">
        <v>582</v>
      </c>
      <c r="P351" s="28" t="s">
        <v>417</v>
      </c>
      <c r="Q351" s="43">
        <v>43227</v>
      </c>
      <c r="R351" s="28"/>
      <c r="S351" s="25"/>
    </row>
    <row r="352" s="14" customFormat="1" ht="42" spans="1:19">
      <c r="A352" s="58" t="s">
        <v>829</v>
      </c>
      <c r="B352" s="28" t="s">
        <v>386</v>
      </c>
      <c r="C352" s="59" t="s">
        <v>830</v>
      </c>
      <c r="D352" s="28" t="s">
        <v>105</v>
      </c>
      <c r="E352" s="61" t="s">
        <v>836</v>
      </c>
      <c r="F352" s="28"/>
      <c r="G352" s="59" t="s">
        <v>838</v>
      </c>
      <c r="H352" s="28"/>
      <c r="I352" s="28"/>
      <c r="J352" s="28"/>
      <c r="K352" s="58">
        <v>21.6</v>
      </c>
      <c r="L352" s="28" t="s">
        <v>799</v>
      </c>
      <c r="M352" s="28" t="s">
        <v>804</v>
      </c>
      <c r="N352" s="28" t="s">
        <v>14</v>
      </c>
      <c r="O352" s="28" t="s">
        <v>582</v>
      </c>
      <c r="P352" s="28" t="s">
        <v>417</v>
      </c>
      <c r="Q352" s="43">
        <v>43228</v>
      </c>
      <c r="R352" s="28"/>
      <c r="S352" s="25"/>
    </row>
    <row r="353" s="14" customFormat="1" ht="42" spans="1:19">
      <c r="A353" s="58" t="s">
        <v>829</v>
      </c>
      <c r="B353" s="28" t="s">
        <v>386</v>
      </c>
      <c r="C353" s="59" t="s">
        <v>830</v>
      </c>
      <c r="D353" s="28" t="s">
        <v>105</v>
      </c>
      <c r="E353" s="61" t="s">
        <v>839</v>
      </c>
      <c r="F353" s="28"/>
      <c r="G353" s="59" t="s">
        <v>840</v>
      </c>
      <c r="H353" s="28"/>
      <c r="I353" s="28"/>
      <c r="J353" s="28"/>
      <c r="K353" s="58">
        <v>11.776</v>
      </c>
      <c r="L353" s="28" t="s">
        <v>799</v>
      </c>
      <c r="M353" s="28" t="s">
        <v>804</v>
      </c>
      <c r="N353" s="28" t="s">
        <v>14</v>
      </c>
      <c r="O353" s="28" t="s">
        <v>582</v>
      </c>
      <c r="P353" s="28" t="s">
        <v>417</v>
      </c>
      <c r="Q353" s="43">
        <v>43229</v>
      </c>
      <c r="R353" s="28"/>
      <c r="S353" s="25"/>
    </row>
    <row r="354" s="14" customFormat="1" ht="42" spans="1:19">
      <c r="A354" s="58" t="s">
        <v>829</v>
      </c>
      <c r="B354" s="28" t="s">
        <v>386</v>
      </c>
      <c r="C354" s="59" t="s">
        <v>830</v>
      </c>
      <c r="D354" s="28" t="s">
        <v>105</v>
      </c>
      <c r="E354" s="61"/>
      <c r="F354" s="28"/>
      <c r="G354" s="59" t="s">
        <v>841</v>
      </c>
      <c r="H354" s="28"/>
      <c r="I354" s="28"/>
      <c r="J354" s="28"/>
      <c r="K354" s="58">
        <v>50</v>
      </c>
      <c r="L354" s="28" t="s">
        <v>799</v>
      </c>
      <c r="M354" s="28" t="s">
        <v>804</v>
      </c>
      <c r="N354" s="28" t="s">
        <v>14</v>
      </c>
      <c r="O354" s="28" t="s">
        <v>582</v>
      </c>
      <c r="P354" s="28" t="s">
        <v>417</v>
      </c>
      <c r="Q354" s="43">
        <v>43230</v>
      </c>
      <c r="R354" s="28"/>
      <c r="S354" s="25"/>
    </row>
    <row r="355" s="14" customFormat="1" ht="42" spans="1:19">
      <c r="A355" s="58" t="s">
        <v>829</v>
      </c>
      <c r="B355" s="28" t="s">
        <v>386</v>
      </c>
      <c r="C355" s="59" t="s">
        <v>830</v>
      </c>
      <c r="D355" s="28" t="s">
        <v>105</v>
      </c>
      <c r="E355" s="61"/>
      <c r="F355" s="28"/>
      <c r="G355" s="59" t="s">
        <v>842</v>
      </c>
      <c r="H355" s="28"/>
      <c r="I355" s="28"/>
      <c r="J355" s="28"/>
      <c r="K355" s="58">
        <v>300</v>
      </c>
      <c r="L355" s="28" t="s">
        <v>799</v>
      </c>
      <c r="M355" s="28" t="s">
        <v>804</v>
      </c>
      <c r="N355" s="28" t="s">
        <v>14</v>
      </c>
      <c r="O355" s="28" t="s">
        <v>582</v>
      </c>
      <c r="P355" s="28" t="s">
        <v>417</v>
      </c>
      <c r="Q355" s="43">
        <v>43231</v>
      </c>
      <c r="R355" s="28"/>
      <c r="S355" s="25"/>
    </row>
    <row r="356" s="14" customFormat="1" ht="42" spans="1:19">
      <c r="A356" s="58" t="s">
        <v>829</v>
      </c>
      <c r="B356" s="28" t="s">
        <v>386</v>
      </c>
      <c r="C356" s="59" t="s">
        <v>830</v>
      </c>
      <c r="D356" s="28" t="s">
        <v>105</v>
      </c>
      <c r="E356" s="58">
        <v>2500</v>
      </c>
      <c r="F356" s="28"/>
      <c r="G356" s="59" t="s">
        <v>843</v>
      </c>
      <c r="H356" s="28"/>
      <c r="I356" s="28"/>
      <c r="J356" s="28"/>
      <c r="K356" s="58">
        <v>80</v>
      </c>
      <c r="L356" s="28" t="s">
        <v>799</v>
      </c>
      <c r="M356" s="28" t="s">
        <v>804</v>
      </c>
      <c r="N356" s="28" t="s">
        <v>14</v>
      </c>
      <c r="O356" s="28" t="s">
        <v>582</v>
      </c>
      <c r="P356" s="28" t="s">
        <v>417</v>
      </c>
      <c r="Q356" s="43">
        <v>43232</v>
      </c>
      <c r="R356" s="28"/>
      <c r="S356" s="25"/>
    </row>
    <row r="357" s="14" customFormat="1" spans="1:19">
      <c r="A357" s="58" t="s">
        <v>844</v>
      </c>
      <c r="B357" s="28" t="s">
        <v>386</v>
      </c>
      <c r="C357" s="59" t="s">
        <v>802</v>
      </c>
      <c r="D357" s="28" t="s">
        <v>105</v>
      </c>
      <c r="E357" s="58">
        <v>270</v>
      </c>
      <c r="F357" s="28"/>
      <c r="G357" s="59" t="s">
        <v>845</v>
      </c>
      <c r="H357" s="28"/>
      <c r="I357" s="28"/>
      <c r="J357" s="28"/>
      <c r="K357" s="58">
        <v>100</v>
      </c>
      <c r="L357" s="28" t="s">
        <v>799</v>
      </c>
      <c r="M357" s="28" t="s">
        <v>804</v>
      </c>
      <c r="N357" s="28" t="s">
        <v>14</v>
      </c>
      <c r="O357" s="28" t="s">
        <v>582</v>
      </c>
      <c r="P357" s="28" t="s">
        <v>417</v>
      </c>
      <c r="Q357" s="43">
        <v>43233</v>
      </c>
      <c r="R357" s="28"/>
      <c r="S357" s="25"/>
    </row>
    <row r="358" s="14" customFormat="1" ht="42" spans="1:19">
      <c r="A358" s="58" t="s">
        <v>844</v>
      </c>
      <c r="B358" s="28" t="s">
        <v>386</v>
      </c>
      <c r="C358" s="59" t="s">
        <v>830</v>
      </c>
      <c r="D358" s="28" t="s">
        <v>105</v>
      </c>
      <c r="E358" s="58"/>
      <c r="F358" s="28"/>
      <c r="G358" s="59" t="s">
        <v>841</v>
      </c>
      <c r="H358" s="28"/>
      <c r="I358" s="28"/>
      <c r="J358" s="28"/>
      <c r="K358" s="58">
        <v>48</v>
      </c>
      <c r="L358" s="28" t="s">
        <v>799</v>
      </c>
      <c r="M358" s="28" t="s">
        <v>804</v>
      </c>
      <c r="N358" s="28" t="s">
        <v>14</v>
      </c>
      <c r="O358" s="28" t="s">
        <v>582</v>
      </c>
      <c r="P358" s="28" t="s">
        <v>417</v>
      </c>
      <c r="Q358" s="43">
        <v>43234</v>
      </c>
      <c r="R358" s="28"/>
      <c r="S358" s="25"/>
    </row>
    <row r="359" s="14" customFormat="1" ht="42" spans="1:19">
      <c r="A359" s="58" t="s">
        <v>844</v>
      </c>
      <c r="B359" s="28" t="s">
        <v>386</v>
      </c>
      <c r="C359" s="59" t="s">
        <v>830</v>
      </c>
      <c r="D359" s="28" t="s">
        <v>105</v>
      </c>
      <c r="E359" s="61">
        <v>5324</v>
      </c>
      <c r="F359" s="28"/>
      <c r="G359" s="59" t="s">
        <v>846</v>
      </c>
      <c r="H359" s="28"/>
      <c r="I359" s="28"/>
      <c r="J359" s="28"/>
      <c r="K359" s="58">
        <v>68</v>
      </c>
      <c r="L359" s="28" t="s">
        <v>799</v>
      </c>
      <c r="M359" s="28" t="s">
        <v>804</v>
      </c>
      <c r="N359" s="28" t="s">
        <v>14</v>
      </c>
      <c r="O359" s="28" t="s">
        <v>582</v>
      </c>
      <c r="P359" s="28" t="s">
        <v>417</v>
      </c>
      <c r="Q359" s="43">
        <v>43235</v>
      </c>
      <c r="R359" s="28"/>
      <c r="S359" s="25"/>
    </row>
    <row r="360" s="14" customFormat="1" spans="1:19">
      <c r="A360" s="58" t="s">
        <v>847</v>
      </c>
      <c r="B360" s="28" t="s">
        <v>386</v>
      </c>
      <c r="C360" s="59" t="s">
        <v>802</v>
      </c>
      <c r="D360" s="28" t="s">
        <v>105</v>
      </c>
      <c r="E360" s="62">
        <v>1414</v>
      </c>
      <c r="F360" s="28"/>
      <c r="G360" s="59" t="s">
        <v>848</v>
      </c>
      <c r="H360" s="28"/>
      <c r="I360" s="28"/>
      <c r="J360" s="28"/>
      <c r="K360" s="58">
        <v>421.48</v>
      </c>
      <c r="L360" s="28" t="s">
        <v>799</v>
      </c>
      <c r="M360" s="28" t="s">
        <v>804</v>
      </c>
      <c r="N360" s="28" t="s">
        <v>14</v>
      </c>
      <c r="O360" s="28" t="s">
        <v>582</v>
      </c>
      <c r="P360" s="28" t="s">
        <v>417</v>
      </c>
      <c r="Q360" s="43">
        <v>43236</v>
      </c>
      <c r="R360" s="28"/>
      <c r="S360" s="25"/>
    </row>
    <row r="361" s="14" customFormat="1" spans="1:19">
      <c r="A361" s="58" t="s">
        <v>847</v>
      </c>
      <c r="B361" s="28" t="s">
        <v>386</v>
      </c>
      <c r="C361" s="59" t="s">
        <v>802</v>
      </c>
      <c r="D361" s="28" t="s">
        <v>105</v>
      </c>
      <c r="E361" s="58"/>
      <c r="F361" s="28"/>
      <c r="G361" s="59" t="s">
        <v>849</v>
      </c>
      <c r="H361" s="28"/>
      <c r="I361" s="28"/>
      <c r="J361" s="28"/>
      <c r="K361" s="58">
        <v>5.44</v>
      </c>
      <c r="L361" s="28" t="s">
        <v>799</v>
      </c>
      <c r="M361" s="28" t="s">
        <v>804</v>
      </c>
      <c r="N361" s="28" t="s">
        <v>14</v>
      </c>
      <c r="O361" s="28" t="s">
        <v>582</v>
      </c>
      <c r="P361" s="28" t="s">
        <v>417</v>
      </c>
      <c r="Q361" s="43">
        <v>43237</v>
      </c>
      <c r="R361" s="28"/>
      <c r="S361" s="25"/>
    </row>
    <row r="362" s="14" customFormat="1" spans="1:19">
      <c r="A362" s="58" t="s">
        <v>847</v>
      </c>
      <c r="B362" s="28" t="s">
        <v>386</v>
      </c>
      <c r="C362" s="59" t="s">
        <v>802</v>
      </c>
      <c r="D362" s="28" t="s">
        <v>105</v>
      </c>
      <c r="E362" s="58"/>
      <c r="F362" s="28"/>
      <c r="G362" s="59" t="s">
        <v>850</v>
      </c>
      <c r="H362" s="28"/>
      <c r="I362" s="28"/>
      <c r="J362" s="28"/>
      <c r="K362" s="58">
        <v>10.08</v>
      </c>
      <c r="L362" s="28" t="s">
        <v>799</v>
      </c>
      <c r="M362" s="28" t="s">
        <v>804</v>
      </c>
      <c r="N362" s="28" t="s">
        <v>14</v>
      </c>
      <c r="O362" s="28" t="s">
        <v>582</v>
      </c>
      <c r="P362" s="28" t="s">
        <v>417</v>
      </c>
      <c r="Q362" s="43">
        <v>43238</v>
      </c>
      <c r="R362" s="28"/>
      <c r="S362" s="25"/>
    </row>
    <row r="363" s="14" customFormat="1" spans="1:19">
      <c r="A363" s="58" t="s">
        <v>847</v>
      </c>
      <c r="B363" s="28" t="s">
        <v>386</v>
      </c>
      <c r="C363" s="59" t="s">
        <v>802</v>
      </c>
      <c r="D363" s="28" t="s">
        <v>105</v>
      </c>
      <c r="E363" s="58"/>
      <c r="F363" s="28"/>
      <c r="G363" s="59" t="s">
        <v>851</v>
      </c>
      <c r="H363" s="28"/>
      <c r="I363" s="28"/>
      <c r="J363" s="28"/>
      <c r="K363" s="58">
        <v>10</v>
      </c>
      <c r="L363" s="28" t="s">
        <v>799</v>
      </c>
      <c r="M363" s="28" t="s">
        <v>804</v>
      </c>
      <c r="N363" s="28" t="s">
        <v>14</v>
      </c>
      <c r="O363" s="28" t="s">
        <v>582</v>
      </c>
      <c r="P363" s="28" t="s">
        <v>417</v>
      </c>
      <c r="Q363" s="43">
        <v>43239</v>
      </c>
      <c r="R363" s="28"/>
      <c r="S363" s="25"/>
    </row>
    <row r="364" s="14" customFormat="1" spans="1:19">
      <c r="A364" s="58" t="s">
        <v>847</v>
      </c>
      <c r="B364" s="28" t="s">
        <v>386</v>
      </c>
      <c r="C364" s="59" t="s">
        <v>802</v>
      </c>
      <c r="D364" s="28" t="s">
        <v>105</v>
      </c>
      <c r="E364" s="58"/>
      <c r="F364" s="28"/>
      <c r="G364" s="59" t="s">
        <v>852</v>
      </c>
      <c r="H364" s="28"/>
      <c r="I364" s="28"/>
      <c r="J364" s="28"/>
      <c r="K364" s="58">
        <v>3</v>
      </c>
      <c r="L364" s="28" t="s">
        <v>799</v>
      </c>
      <c r="M364" s="28" t="s">
        <v>804</v>
      </c>
      <c r="N364" s="28" t="s">
        <v>14</v>
      </c>
      <c r="O364" s="28" t="s">
        <v>582</v>
      </c>
      <c r="P364" s="28" t="s">
        <v>417</v>
      </c>
      <c r="Q364" s="43">
        <v>43240</v>
      </c>
      <c r="R364" s="28"/>
      <c r="S364" s="25"/>
    </row>
    <row r="365" s="14" customFormat="1" spans="1:19">
      <c r="A365" s="58" t="s">
        <v>847</v>
      </c>
      <c r="B365" s="28" t="s">
        <v>386</v>
      </c>
      <c r="C365" s="59" t="s">
        <v>802</v>
      </c>
      <c r="D365" s="28" t="s">
        <v>105</v>
      </c>
      <c r="E365" s="58"/>
      <c r="F365" s="28"/>
      <c r="G365" s="59" t="s">
        <v>853</v>
      </c>
      <c r="H365" s="28"/>
      <c r="I365" s="28"/>
      <c r="J365" s="28"/>
      <c r="K365" s="58">
        <v>80</v>
      </c>
      <c r="L365" s="28" t="s">
        <v>799</v>
      </c>
      <c r="M365" s="28" t="s">
        <v>804</v>
      </c>
      <c r="N365" s="28" t="s">
        <v>14</v>
      </c>
      <c r="O365" s="28" t="s">
        <v>582</v>
      </c>
      <c r="P365" s="28" t="s">
        <v>417</v>
      </c>
      <c r="Q365" s="43">
        <v>43241</v>
      </c>
      <c r="R365" s="28"/>
      <c r="S365" s="25"/>
    </row>
    <row r="366" s="14" customFormat="1" ht="42" spans="1:19">
      <c r="A366" s="58" t="s">
        <v>847</v>
      </c>
      <c r="B366" s="28" t="s">
        <v>386</v>
      </c>
      <c r="C366" s="59" t="s">
        <v>830</v>
      </c>
      <c r="D366" s="28" t="s">
        <v>105</v>
      </c>
      <c r="E366" s="58"/>
      <c r="F366" s="28"/>
      <c r="G366" s="59" t="s">
        <v>841</v>
      </c>
      <c r="H366" s="28"/>
      <c r="I366" s="28"/>
      <c r="J366" s="28"/>
      <c r="K366" s="58">
        <v>22</v>
      </c>
      <c r="L366" s="28" t="s">
        <v>799</v>
      </c>
      <c r="M366" s="28" t="s">
        <v>804</v>
      </c>
      <c r="N366" s="28" t="s">
        <v>14</v>
      </c>
      <c r="O366" s="28" t="s">
        <v>582</v>
      </c>
      <c r="P366" s="28" t="s">
        <v>417</v>
      </c>
      <c r="Q366" s="43">
        <v>43242</v>
      </c>
      <c r="R366" s="28"/>
      <c r="S366" s="25"/>
    </row>
    <row r="367" s="14" customFormat="1" spans="1:19">
      <c r="A367" s="58" t="s">
        <v>847</v>
      </c>
      <c r="B367" s="28" t="s">
        <v>386</v>
      </c>
      <c r="C367" s="59" t="s">
        <v>802</v>
      </c>
      <c r="D367" s="28" t="s">
        <v>105</v>
      </c>
      <c r="E367" s="61"/>
      <c r="F367" s="28"/>
      <c r="G367" s="59" t="s">
        <v>854</v>
      </c>
      <c r="H367" s="28"/>
      <c r="I367" s="28"/>
      <c r="J367" s="28"/>
      <c r="K367" s="58">
        <v>15</v>
      </c>
      <c r="L367" s="28" t="s">
        <v>799</v>
      </c>
      <c r="M367" s="28" t="s">
        <v>804</v>
      </c>
      <c r="N367" s="28" t="s">
        <v>14</v>
      </c>
      <c r="O367" s="28" t="s">
        <v>582</v>
      </c>
      <c r="P367" s="28" t="s">
        <v>417</v>
      </c>
      <c r="Q367" s="43">
        <v>43243</v>
      </c>
      <c r="R367" s="28"/>
      <c r="S367" s="25"/>
    </row>
    <row r="368" s="14" customFormat="1" ht="42" spans="1:19">
      <c r="A368" s="28" t="s">
        <v>829</v>
      </c>
      <c r="B368" s="28" t="s">
        <v>386</v>
      </c>
      <c r="C368" s="28" t="s">
        <v>806</v>
      </c>
      <c r="D368" s="28"/>
      <c r="E368" s="28"/>
      <c r="F368" s="28"/>
      <c r="G368" s="28" t="s">
        <v>809</v>
      </c>
      <c r="H368" s="28"/>
      <c r="I368" s="28"/>
      <c r="J368" s="28"/>
      <c r="K368" s="58">
        <v>160</v>
      </c>
      <c r="L368" s="28" t="s">
        <v>799</v>
      </c>
      <c r="M368" s="28" t="s">
        <v>804</v>
      </c>
      <c r="N368" s="28" t="s">
        <v>14</v>
      </c>
      <c r="O368" s="28" t="s">
        <v>582</v>
      </c>
      <c r="P368" s="28" t="s">
        <v>417</v>
      </c>
      <c r="Q368" s="43">
        <v>43283</v>
      </c>
      <c r="R368" s="28"/>
      <c r="S368" s="25"/>
    </row>
    <row r="369" s="14" customFormat="1" ht="42" spans="1:19">
      <c r="A369" s="28" t="s">
        <v>844</v>
      </c>
      <c r="B369" s="28" t="s">
        <v>386</v>
      </c>
      <c r="C369" s="28" t="s">
        <v>806</v>
      </c>
      <c r="D369" s="28"/>
      <c r="E369" s="28"/>
      <c r="F369" s="28"/>
      <c r="G369" s="28" t="s">
        <v>809</v>
      </c>
      <c r="H369" s="28"/>
      <c r="I369" s="28"/>
      <c r="J369" s="28"/>
      <c r="K369" s="58">
        <v>160</v>
      </c>
      <c r="L369" s="28" t="s">
        <v>799</v>
      </c>
      <c r="M369" s="28" t="s">
        <v>804</v>
      </c>
      <c r="N369" s="28" t="s">
        <v>14</v>
      </c>
      <c r="O369" s="28" t="s">
        <v>582</v>
      </c>
      <c r="P369" s="28" t="s">
        <v>417</v>
      </c>
      <c r="Q369" s="43">
        <v>43284</v>
      </c>
      <c r="R369" s="28"/>
      <c r="S369" s="25"/>
    </row>
    <row r="370" s="14" customFormat="1" ht="42" spans="1:19">
      <c r="A370" s="28" t="s">
        <v>855</v>
      </c>
      <c r="B370" s="28" t="s">
        <v>386</v>
      </c>
      <c r="C370" s="28" t="s">
        <v>856</v>
      </c>
      <c r="D370" s="28"/>
      <c r="E370" s="28"/>
      <c r="F370" s="28"/>
      <c r="G370" s="28" t="s">
        <v>857</v>
      </c>
      <c r="H370" s="28"/>
      <c r="I370" s="28"/>
      <c r="J370" s="28"/>
      <c r="K370" s="58">
        <v>3</v>
      </c>
      <c r="L370" s="28" t="s">
        <v>799</v>
      </c>
      <c r="M370" s="28" t="s">
        <v>804</v>
      </c>
      <c r="N370" s="28" t="s">
        <v>14</v>
      </c>
      <c r="O370" s="28" t="s">
        <v>582</v>
      </c>
      <c r="P370" s="28" t="s">
        <v>417</v>
      </c>
      <c r="Q370" s="43">
        <v>43285</v>
      </c>
      <c r="R370" s="28" t="s">
        <v>858</v>
      </c>
      <c r="S370" s="25"/>
    </row>
    <row r="371" s="14" customFormat="1" ht="42" spans="1:19">
      <c r="A371" s="28" t="s">
        <v>855</v>
      </c>
      <c r="B371" s="28" t="s">
        <v>386</v>
      </c>
      <c r="C371" s="28" t="s">
        <v>856</v>
      </c>
      <c r="D371" s="28"/>
      <c r="E371" s="28"/>
      <c r="F371" s="28"/>
      <c r="G371" s="28" t="s">
        <v>859</v>
      </c>
      <c r="H371" s="28"/>
      <c r="I371" s="28"/>
      <c r="J371" s="28"/>
      <c r="K371" s="58">
        <v>2.9</v>
      </c>
      <c r="L371" s="28" t="s">
        <v>799</v>
      </c>
      <c r="M371" s="28" t="s">
        <v>804</v>
      </c>
      <c r="N371" s="28" t="s">
        <v>14</v>
      </c>
      <c r="O371" s="28" t="s">
        <v>582</v>
      </c>
      <c r="P371" s="28" t="s">
        <v>417</v>
      </c>
      <c r="Q371" s="43">
        <v>43286</v>
      </c>
      <c r="R371" s="28" t="s">
        <v>858</v>
      </c>
      <c r="S371" s="25"/>
    </row>
    <row r="372" s="14" customFormat="1" ht="42" spans="1:19">
      <c r="A372" s="28" t="s">
        <v>855</v>
      </c>
      <c r="B372" s="28" t="s">
        <v>386</v>
      </c>
      <c r="C372" s="28" t="s">
        <v>856</v>
      </c>
      <c r="D372" s="28"/>
      <c r="E372" s="28"/>
      <c r="F372" s="28"/>
      <c r="G372" s="28" t="s">
        <v>860</v>
      </c>
      <c r="H372" s="28"/>
      <c r="I372" s="28"/>
      <c r="J372" s="28"/>
      <c r="K372" s="58">
        <v>4</v>
      </c>
      <c r="L372" s="28" t="s">
        <v>799</v>
      </c>
      <c r="M372" s="28" t="s">
        <v>804</v>
      </c>
      <c r="N372" s="28" t="s">
        <v>14</v>
      </c>
      <c r="O372" s="28" t="s">
        <v>582</v>
      </c>
      <c r="P372" s="28" t="s">
        <v>417</v>
      </c>
      <c r="Q372" s="43">
        <v>43287</v>
      </c>
      <c r="R372" s="28" t="s">
        <v>858</v>
      </c>
      <c r="S372" s="25"/>
    </row>
    <row r="373" s="14" customFormat="1" ht="42" spans="1:19">
      <c r="A373" s="28" t="s">
        <v>855</v>
      </c>
      <c r="B373" s="28" t="s">
        <v>386</v>
      </c>
      <c r="C373" s="28" t="s">
        <v>856</v>
      </c>
      <c r="D373" s="28"/>
      <c r="E373" s="28"/>
      <c r="F373" s="28"/>
      <c r="G373" s="28" t="s">
        <v>861</v>
      </c>
      <c r="H373" s="28"/>
      <c r="I373" s="28"/>
      <c r="J373" s="28"/>
      <c r="K373" s="58">
        <v>8</v>
      </c>
      <c r="L373" s="28" t="s">
        <v>799</v>
      </c>
      <c r="M373" s="28" t="s">
        <v>804</v>
      </c>
      <c r="N373" s="28" t="s">
        <v>14</v>
      </c>
      <c r="O373" s="28" t="s">
        <v>582</v>
      </c>
      <c r="P373" s="28" t="s">
        <v>417</v>
      </c>
      <c r="Q373" s="43">
        <v>43288</v>
      </c>
      <c r="R373" s="28" t="s">
        <v>858</v>
      </c>
      <c r="S373" s="25"/>
    </row>
    <row r="374" s="14" customFormat="1" ht="42" spans="1:19">
      <c r="A374" s="28" t="s">
        <v>855</v>
      </c>
      <c r="B374" s="28" t="s">
        <v>386</v>
      </c>
      <c r="C374" s="28" t="s">
        <v>856</v>
      </c>
      <c r="D374" s="28"/>
      <c r="E374" s="28"/>
      <c r="F374" s="28"/>
      <c r="G374" s="28" t="s">
        <v>862</v>
      </c>
      <c r="H374" s="28"/>
      <c r="I374" s="28"/>
      <c r="J374" s="28"/>
      <c r="K374" s="58">
        <v>13</v>
      </c>
      <c r="L374" s="28" t="s">
        <v>799</v>
      </c>
      <c r="M374" s="28" t="s">
        <v>804</v>
      </c>
      <c r="N374" s="28" t="s">
        <v>14</v>
      </c>
      <c r="O374" s="28" t="s">
        <v>582</v>
      </c>
      <c r="P374" s="28" t="s">
        <v>417</v>
      </c>
      <c r="Q374" s="43">
        <v>43289</v>
      </c>
      <c r="R374" s="28" t="s">
        <v>858</v>
      </c>
      <c r="S374" s="25"/>
    </row>
    <row r="375" ht="42" spans="1:19">
      <c r="A375" s="28" t="s">
        <v>855</v>
      </c>
      <c r="B375" s="28" t="s">
        <v>386</v>
      </c>
      <c r="C375" s="28" t="s">
        <v>856</v>
      </c>
      <c r="D375" s="28"/>
      <c r="E375" s="28"/>
      <c r="F375" s="28"/>
      <c r="G375" s="28" t="s">
        <v>863</v>
      </c>
      <c r="H375" s="28"/>
      <c r="I375" s="28"/>
      <c r="J375" s="28"/>
      <c r="K375" s="58">
        <v>10</v>
      </c>
      <c r="L375" s="28" t="s">
        <v>799</v>
      </c>
      <c r="M375" s="28" t="s">
        <v>804</v>
      </c>
      <c r="N375" s="28" t="s">
        <v>14</v>
      </c>
      <c r="O375" s="28" t="s">
        <v>582</v>
      </c>
      <c r="P375" s="28" t="s">
        <v>417</v>
      </c>
      <c r="Q375" s="43">
        <v>43290</v>
      </c>
      <c r="R375" s="28" t="s">
        <v>858</v>
      </c>
      <c r="S375" s="25" t="s">
        <v>28</v>
      </c>
    </row>
    <row r="376" s="16" customFormat="1" ht="42" spans="1:16001">
      <c r="A376" s="28" t="s">
        <v>855</v>
      </c>
      <c r="B376" s="28" t="s">
        <v>386</v>
      </c>
      <c r="C376" s="28" t="s">
        <v>806</v>
      </c>
      <c r="D376" s="28"/>
      <c r="E376" s="28"/>
      <c r="F376" s="28"/>
      <c r="G376" s="28" t="s">
        <v>809</v>
      </c>
      <c r="H376" s="28"/>
      <c r="I376" s="28"/>
      <c r="J376" s="28"/>
      <c r="K376" s="58">
        <v>160</v>
      </c>
      <c r="L376" s="28" t="s">
        <v>799</v>
      </c>
      <c r="M376" s="28" t="s">
        <v>804</v>
      </c>
      <c r="N376" s="28" t="s">
        <v>14</v>
      </c>
      <c r="O376" s="28" t="s">
        <v>582</v>
      </c>
      <c r="P376" s="28" t="s">
        <v>417</v>
      </c>
      <c r="Q376" s="43">
        <v>43322</v>
      </c>
      <c r="R376" s="28"/>
      <c r="S376" s="25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  <c r="AZ376" s="14"/>
      <c r="BA376" s="14"/>
      <c r="BB376" s="14"/>
      <c r="BC376" s="14"/>
      <c r="BD376" s="14"/>
      <c r="BE376" s="14"/>
      <c r="BF376" s="14"/>
      <c r="BG376" s="14"/>
      <c r="BH376" s="14"/>
      <c r="BI376" s="14"/>
      <c r="BJ376" s="14"/>
      <c r="BK376" s="14"/>
      <c r="BL376" s="14"/>
      <c r="BM376" s="14"/>
      <c r="BN376" s="14"/>
      <c r="BO376" s="14"/>
      <c r="BP376" s="14"/>
      <c r="BQ376" s="14"/>
      <c r="BR376" s="14"/>
      <c r="BS376" s="14"/>
      <c r="BT376" s="14"/>
      <c r="BU376" s="14"/>
      <c r="BV376" s="14"/>
      <c r="BW376" s="14"/>
      <c r="BX376" s="14"/>
      <c r="BY376" s="14"/>
      <c r="BZ376" s="14"/>
      <c r="CA376" s="14"/>
      <c r="CB376" s="14"/>
      <c r="CC376" s="14"/>
      <c r="CD376" s="14"/>
      <c r="CE376" s="14"/>
      <c r="CF376" s="14"/>
      <c r="CG376" s="14"/>
      <c r="CH376" s="14"/>
      <c r="CI376" s="14"/>
      <c r="CJ376" s="14"/>
      <c r="CK376" s="14"/>
      <c r="CL376" s="14"/>
      <c r="CM376" s="14"/>
      <c r="CN376" s="14"/>
      <c r="CO376" s="14"/>
      <c r="CP376" s="14"/>
      <c r="CQ376" s="14"/>
      <c r="CR376" s="14"/>
      <c r="CS376" s="14"/>
      <c r="CT376" s="14"/>
      <c r="CU376" s="14"/>
      <c r="CV376" s="14"/>
      <c r="CW376" s="14"/>
      <c r="CX376" s="14"/>
      <c r="CY376" s="14"/>
      <c r="CZ376" s="14"/>
      <c r="DA376" s="14"/>
      <c r="DB376" s="14"/>
      <c r="DC376" s="14"/>
      <c r="DD376" s="14"/>
      <c r="DE376" s="14"/>
      <c r="DF376" s="14"/>
      <c r="DG376" s="14"/>
      <c r="DH376" s="14"/>
      <c r="DI376" s="14"/>
      <c r="DJ376" s="14"/>
      <c r="DK376" s="14"/>
      <c r="DL376" s="14"/>
      <c r="DM376" s="14"/>
      <c r="DN376" s="14"/>
      <c r="DO376" s="14"/>
      <c r="DP376" s="14"/>
      <c r="DQ376" s="14"/>
      <c r="DR376" s="14"/>
      <c r="DS376" s="14"/>
      <c r="DT376" s="14"/>
      <c r="DU376" s="14"/>
      <c r="DV376" s="14"/>
      <c r="DW376" s="14"/>
      <c r="DX376" s="14"/>
      <c r="DY376" s="14"/>
      <c r="DZ376" s="14"/>
      <c r="EA376" s="14"/>
      <c r="EB376" s="14"/>
      <c r="EC376" s="14"/>
      <c r="ED376" s="14"/>
      <c r="EE376" s="14"/>
      <c r="EF376" s="14"/>
      <c r="EG376" s="14"/>
      <c r="EH376" s="14"/>
      <c r="EI376" s="14"/>
      <c r="EJ376" s="14"/>
      <c r="EK376" s="14"/>
      <c r="EL376" s="14"/>
      <c r="EM376" s="14"/>
      <c r="EN376" s="14"/>
      <c r="EO376" s="14"/>
      <c r="EP376" s="14"/>
      <c r="EQ376" s="14"/>
      <c r="ER376" s="14"/>
      <c r="ES376" s="14"/>
      <c r="ET376" s="14"/>
      <c r="EU376" s="14"/>
      <c r="EV376" s="14"/>
      <c r="EW376" s="14"/>
      <c r="EX376" s="14"/>
      <c r="EY376" s="14"/>
      <c r="EZ376" s="14"/>
      <c r="FA376" s="14"/>
      <c r="FB376" s="14"/>
      <c r="FC376" s="14"/>
      <c r="FD376" s="14"/>
      <c r="FE376" s="14"/>
      <c r="FF376" s="14"/>
      <c r="FG376" s="14"/>
      <c r="FH376" s="14"/>
      <c r="FI376" s="14"/>
      <c r="FJ376" s="14"/>
      <c r="FK376" s="14"/>
      <c r="FL376" s="14"/>
      <c r="FM376" s="14"/>
      <c r="FN376" s="14"/>
      <c r="FO376" s="14"/>
      <c r="FP376" s="14"/>
      <c r="FQ376" s="14"/>
      <c r="FR376" s="14"/>
      <c r="FS376" s="14"/>
      <c r="FT376" s="14"/>
      <c r="FU376" s="14"/>
      <c r="FV376" s="14"/>
      <c r="FW376" s="14"/>
      <c r="FX376" s="14"/>
      <c r="FY376" s="14"/>
      <c r="FZ376" s="14"/>
      <c r="GA376" s="14"/>
      <c r="GB376" s="14"/>
      <c r="GC376" s="14"/>
      <c r="GD376" s="14"/>
      <c r="GE376" s="14"/>
      <c r="GF376" s="14"/>
      <c r="GG376" s="14"/>
      <c r="GH376" s="14"/>
      <c r="GI376" s="14"/>
      <c r="GJ376" s="14"/>
      <c r="GK376" s="14"/>
      <c r="GL376" s="14"/>
      <c r="GM376" s="14"/>
      <c r="GN376" s="14"/>
      <c r="GO376" s="14"/>
      <c r="GP376" s="14"/>
      <c r="GQ376" s="14"/>
      <c r="GR376" s="14"/>
      <c r="GS376" s="14"/>
      <c r="GT376" s="14"/>
      <c r="GU376" s="14"/>
      <c r="GV376" s="14"/>
      <c r="GW376" s="14"/>
      <c r="GX376" s="14"/>
      <c r="GY376" s="14"/>
      <c r="GZ376" s="14"/>
      <c r="HA376" s="14"/>
      <c r="HB376" s="14"/>
      <c r="HC376" s="14"/>
      <c r="HD376" s="14"/>
      <c r="HE376" s="14"/>
      <c r="HF376" s="14"/>
      <c r="HG376" s="14"/>
      <c r="HH376" s="14"/>
      <c r="HI376" s="14"/>
      <c r="HJ376" s="14"/>
      <c r="HK376" s="14"/>
      <c r="HL376" s="14"/>
      <c r="HM376" s="14"/>
      <c r="HN376" s="14"/>
      <c r="HO376" s="14"/>
      <c r="HP376" s="14"/>
      <c r="HQ376" s="14"/>
      <c r="HR376" s="14"/>
      <c r="HS376" s="14"/>
      <c r="HT376" s="14"/>
      <c r="HU376" s="14"/>
      <c r="HV376" s="14"/>
      <c r="HW376" s="14"/>
      <c r="HX376" s="14"/>
      <c r="HY376" s="14"/>
      <c r="HZ376" s="14"/>
      <c r="IA376" s="14"/>
      <c r="IB376" s="14"/>
      <c r="IC376" s="14"/>
      <c r="ID376" s="14"/>
      <c r="IE376" s="14"/>
      <c r="IF376" s="14"/>
      <c r="IG376" s="14"/>
      <c r="IH376" s="14"/>
      <c r="II376" s="14"/>
      <c r="IJ376" s="14"/>
      <c r="IK376" s="14"/>
      <c r="IL376" s="14"/>
      <c r="IM376" s="14"/>
      <c r="IN376" s="14"/>
      <c r="IO376" s="14"/>
      <c r="IP376" s="14"/>
      <c r="IQ376" s="14"/>
      <c r="IR376" s="14"/>
      <c r="IS376" s="14"/>
      <c r="IT376" s="14"/>
      <c r="IU376" s="14"/>
      <c r="IV376" s="14"/>
      <c r="IW376" s="14"/>
      <c r="IX376" s="14"/>
      <c r="IY376" s="14"/>
      <c r="IZ376" s="14"/>
      <c r="JA376" s="14"/>
      <c r="JB376" s="14"/>
      <c r="JC376" s="14"/>
      <c r="JD376" s="14"/>
      <c r="JE376" s="14"/>
      <c r="JF376" s="14"/>
      <c r="JG376" s="14"/>
      <c r="JH376" s="14"/>
      <c r="JI376" s="14"/>
      <c r="JJ376" s="14"/>
      <c r="JK376" s="14"/>
      <c r="JL376" s="14"/>
      <c r="JM376" s="14"/>
      <c r="JN376" s="14"/>
      <c r="JO376" s="14"/>
      <c r="JP376" s="14"/>
      <c r="JQ376" s="14"/>
      <c r="JR376" s="14"/>
      <c r="JS376" s="14"/>
      <c r="JT376" s="14"/>
      <c r="JU376" s="14"/>
      <c r="JV376" s="14"/>
      <c r="JW376" s="14"/>
      <c r="JX376" s="14"/>
      <c r="JY376" s="14"/>
      <c r="JZ376" s="14"/>
      <c r="KA376" s="14"/>
      <c r="KB376" s="14"/>
      <c r="KC376" s="14"/>
      <c r="KD376" s="14"/>
      <c r="KE376" s="14"/>
      <c r="KF376" s="14"/>
      <c r="KG376" s="14"/>
      <c r="KH376" s="14"/>
      <c r="KI376" s="14"/>
      <c r="KJ376" s="14"/>
      <c r="KK376" s="14"/>
      <c r="KL376" s="14"/>
      <c r="KM376" s="14"/>
      <c r="KN376" s="14"/>
      <c r="KO376" s="14"/>
      <c r="KP376" s="14"/>
      <c r="KQ376" s="14"/>
      <c r="KR376" s="14"/>
      <c r="KS376" s="14"/>
      <c r="KT376" s="14"/>
      <c r="KU376" s="14"/>
      <c r="KV376" s="14"/>
      <c r="KW376" s="14"/>
      <c r="KX376" s="14"/>
      <c r="KY376" s="14"/>
      <c r="KZ376" s="14"/>
      <c r="LA376" s="14"/>
      <c r="LB376" s="14"/>
      <c r="LC376" s="14"/>
      <c r="LD376" s="14"/>
      <c r="LE376" s="14"/>
      <c r="LF376" s="14"/>
      <c r="LG376" s="14"/>
      <c r="LH376" s="14"/>
      <c r="LI376" s="14"/>
      <c r="LJ376" s="14"/>
      <c r="LK376" s="14"/>
      <c r="LL376" s="14"/>
      <c r="LM376" s="14"/>
      <c r="LN376" s="14"/>
      <c r="LO376" s="14"/>
      <c r="LP376" s="14"/>
      <c r="LQ376" s="14"/>
      <c r="LR376" s="14"/>
      <c r="LS376" s="14"/>
      <c r="LT376" s="14"/>
      <c r="LU376" s="14"/>
      <c r="LV376" s="14"/>
      <c r="LW376" s="14"/>
      <c r="LX376" s="14"/>
      <c r="LY376" s="14"/>
      <c r="LZ376" s="14"/>
      <c r="MA376" s="14"/>
      <c r="MB376" s="14"/>
      <c r="MC376" s="14"/>
      <c r="MD376" s="14"/>
      <c r="ME376" s="14"/>
      <c r="MF376" s="14"/>
      <c r="MG376" s="14"/>
      <c r="MH376" s="14"/>
      <c r="MI376" s="14"/>
      <c r="MJ376" s="14"/>
      <c r="MK376" s="14"/>
      <c r="ML376" s="14"/>
      <c r="MM376" s="14"/>
      <c r="MN376" s="14"/>
      <c r="MO376" s="14"/>
      <c r="MP376" s="14"/>
      <c r="MQ376" s="14"/>
      <c r="MR376" s="14"/>
      <c r="MS376" s="14"/>
      <c r="MT376" s="14"/>
      <c r="MU376" s="14"/>
      <c r="MV376" s="14"/>
      <c r="MW376" s="14"/>
      <c r="MX376" s="14"/>
      <c r="MY376" s="14"/>
      <c r="MZ376" s="14"/>
      <c r="NA376" s="14"/>
      <c r="NB376" s="14"/>
      <c r="NC376" s="14"/>
      <c r="ND376" s="14"/>
      <c r="NE376" s="14"/>
      <c r="NF376" s="14"/>
      <c r="NG376" s="14"/>
      <c r="NH376" s="14"/>
      <c r="NI376" s="14"/>
      <c r="NJ376" s="14"/>
      <c r="NK376" s="14"/>
      <c r="NL376" s="14"/>
      <c r="NM376" s="14"/>
      <c r="NN376" s="14"/>
      <c r="NO376" s="14"/>
      <c r="NP376" s="14"/>
      <c r="NQ376" s="14"/>
      <c r="NR376" s="14"/>
      <c r="NS376" s="14"/>
      <c r="NT376" s="14"/>
      <c r="NU376" s="14"/>
      <c r="NV376" s="14"/>
      <c r="NW376" s="14"/>
      <c r="NX376" s="14"/>
      <c r="NY376" s="14"/>
      <c r="NZ376" s="14"/>
      <c r="OA376" s="14"/>
      <c r="OB376" s="14"/>
      <c r="OC376" s="14"/>
      <c r="OD376" s="14"/>
      <c r="OE376" s="14"/>
      <c r="OF376" s="14"/>
      <c r="OG376" s="14"/>
      <c r="OH376" s="14"/>
      <c r="OI376" s="14"/>
      <c r="OJ376" s="14"/>
      <c r="OK376" s="14"/>
      <c r="OL376" s="14"/>
      <c r="OM376" s="14"/>
      <c r="ON376" s="14"/>
      <c r="OO376" s="14"/>
      <c r="OP376" s="14"/>
      <c r="OQ376" s="14"/>
      <c r="OR376" s="14"/>
      <c r="OS376" s="14"/>
      <c r="OT376" s="14"/>
      <c r="OU376" s="14"/>
      <c r="OV376" s="14"/>
      <c r="OW376" s="14"/>
      <c r="OX376" s="14"/>
      <c r="OY376" s="14"/>
      <c r="OZ376" s="14"/>
      <c r="PA376" s="14"/>
      <c r="PB376" s="14"/>
      <c r="PC376" s="14"/>
      <c r="PD376" s="14"/>
      <c r="PE376" s="14"/>
      <c r="PF376" s="14"/>
      <c r="PG376" s="14"/>
      <c r="PH376" s="14"/>
      <c r="PI376" s="14"/>
      <c r="PJ376" s="14"/>
      <c r="PK376" s="14"/>
      <c r="PL376" s="14"/>
      <c r="PM376" s="14"/>
      <c r="PN376" s="14"/>
      <c r="PO376" s="14"/>
      <c r="PP376" s="14"/>
      <c r="PQ376" s="14"/>
      <c r="PR376" s="14"/>
      <c r="PS376" s="14"/>
      <c r="PT376" s="14"/>
      <c r="PU376" s="14"/>
      <c r="PV376" s="14"/>
      <c r="PW376" s="14"/>
      <c r="PX376" s="14"/>
      <c r="PY376" s="14"/>
      <c r="PZ376" s="14"/>
      <c r="QA376" s="14"/>
      <c r="QB376" s="14"/>
      <c r="QC376" s="14"/>
      <c r="QD376" s="14"/>
      <c r="QE376" s="14"/>
      <c r="QF376" s="14"/>
      <c r="QG376" s="14"/>
      <c r="QH376" s="14"/>
      <c r="QI376" s="14"/>
      <c r="QJ376" s="14"/>
      <c r="QK376" s="14"/>
      <c r="QL376" s="14"/>
      <c r="QM376" s="14"/>
      <c r="QN376" s="14"/>
      <c r="QO376" s="14"/>
      <c r="QP376" s="14"/>
      <c r="QQ376" s="14"/>
      <c r="QR376" s="14"/>
      <c r="QS376" s="14"/>
      <c r="QT376" s="14"/>
      <c r="QU376" s="14"/>
      <c r="QV376" s="14"/>
      <c r="QW376" s="14"/>
      <c r="QX376" s="14"/>
      <c r="QY376" s="14"/>
      <c r="QZ376" s="14"/>
      <c r="RA376" s="14"/>
      <c r="RB376" s="14"/>
      <c r="RC376" s="14"/>
      <c r="RD376" s="14"/>
      <c r="RE376" s="14"/>
      <c r="RF376" s="14"/>
      <c r="RG376" s="14"/>
      <c r="RH376" s="14"/>
      <c r="RI376" s="14"/>
      <c r="RJ376" s="14"/>
      <c r="RK376" s="14"/>
      <c r="RL376" s="14"/>
      <c r="RM376" s="14"/>
      <c r="RN376" s="14"/>
      <c r="RO376" s="14"/>
      <c r="RP376" s="14"/>
      <c r="RQ376" s="14"/>
      <c r="RR376" s="14"/>
      <c r="RS376" s="14"/>
      <c r="RT376" s="14"/>
      <c r="RU376" s="14"/>
      <c r="RV376" s="14"/>
      <c r="RW376" s="14"/>
      <c r="RX376" s="14"/>
      <c r="RY376" s="14"/>
      <c r="RZ376" s="14"/>
      <c r="SA376" s="14"/>
      <c r="SB376" s="14"/>
      <c r="SC376" s="14"/>
      <c r="SD376" s="14"/>
      <c r="SE376" s="14"/>
      <c r="SF376" s="14"/>
      <c r="SG376" s="14"/>
      <c r="SH376" s="14"/>
      <c r="SI376" s="14"/>
      <c r="SJ376" s="14"/>
      <c r="SK376" s="14"/>
      <c r="SL376" s="14"/>
      <c r="SM376" s="14"/>
      <c r="SN376" s="14"/>
      <c r="SO376" s="14"/>
      <c r="SP376" s="14"/>
      <c r="SQ376" s="14"/>
      <c r="SR376" s="14"/>
      <c r="SS376" s="14"/>
      <c r="ST376" s="14"/>
      <c r="SU376" s="14"/>
      <c r="SV376" s="14"/>
      <c r="SW376" s="14"/>
      <c r="SX376" s="14"/>
      <c r="SY376" s="14"/>
      <c r="SZ376" s="14"/>
      <c r="TA376" s="14"/>
      <c r="TB376" s="14"/>
      <c r="TC376" s="14"/>
      <c r="TD376" s="14"/>
      <c r="TE376" s="14"/>
      <c r="TF376" s="14"/>
      <c r="TG376" s="14"/>
      <c r="TH376" s="14"/>
      <c r="TI376" s="14"/>
      <c r="TJ376" s="14"/>
      <c r="TK376" s="14"/>
      <c r="TL376" s="14"/>
      <c r="TM376" s="14"/>
      <c r="TN376" s="14"/>
      <c r="TO376" s="14"/>
      <c r="TP376" s="14"/>
      <c r="TQ376" s="14"/>
      <c r="TR376" s="14"/>
      <c r="TS376" s="14"/>
      <c r="TT376" s="14"/>
      <c r="TU376" s="14"/>
      <c r="TV376" s="14"/>
      <c r="TW376" s="14"/>
      <c r="TX376" s="14"/>
      <c r="TY376" s="14"/>
      <c r="TZ376" s="14"/>
      <c r="UA376" s="14"/>
      <c r="UB376" s="14"/>
      <c r="UC376" s="14"/>
      <c r="UD376" s="14"/>
      <c r="UE376" s="14"/>
      <c r="UF376" s="14"/>
      <c r="UG376" s="14"/>
      <c r="UH376" s="14"/>
      <c r="UI376" s="14"/>
      <c r="UJ376" s="14"/>
      <c r="UK376" s="14"/>
      <c r="UL376" s="14"/>
      <c r="UM376" s="14"/>
      <c r="UN376" s="14"/>
      <c r="UO376" s="14"/>
      <c r="UP376" s="14"/>
      <c r="UQ376" s="14"/>
      <c r="UR376" s="14"/>
      <c r="US376" s="14"/>
      <c r="UT376" s="14"/>
      <c r="UU376" s="14"/>
      <c r="UV376" s="14"/>
      <c r="UW376" s="14"/>
      <c r="UX376" s="14"/>
      <c r="UY376" s="14"/>
      <c r="UZ376" s="14"/>
      <c r="VA376" s="14"/>
      <c r="VB376" s="14"/>
      <c r="VC376" s="14"/>
      <c r="VD376" s="14"/>
      <c r="VE376" s="14"/>
      <c r="VF376" s="14"/>
      <c r="VG376" s="14"/>
      <c r="VH376" s="14"/>
      <c r="VI376" s="14"/>
      <c r="VJ376" s="14"/>
      <c r="VK376" s="14"/>
      <c r="VL376" s="14"/>
      <c r="VM376" s="14"/>
      <c r="VN376" s="14"/>
      <c r="VO376" s="14"/>
      <c r="VP376" s="14"/>
      <c r="VQ376" s="14"/>
      <c r="VR376" s="14"/>
      <c r="VS376" s="14"/>
      <c r="VT376" s="14"/>
      <c r="VU376" s="14"/>
      <c r="VV376" s="14"/>
      <c r="VW376" s="14"/>
      <c r="VX376" s="14"/>
      <c r="VY376" s="14"/>
      <c r="VZ376" s="14"/>
      <c r="WA376" s="14"/>
      <c r="WB376" s="14"/>
      <c r="WC376" s="14"/>
      <c r="WD376" s="14"/>
      <c r="WE376" s="14"/>
      <c r="WF376" s="14"/>
      <c r="WG376" s="14"/>
      <c r="WH376" s="14"/>
      <c r="WI376" s="14"/>
      <c r="WJ376" s="14"/>
      <c r="WK376" s="14"/>
      <c r="WL376" s="14"/>
      <c r="WM376" s="14"/>
      <c r="WN376" s="14"/>
      <c r="WO376" s="14"/>
      <c r="WP376" s="14"/>
      <c r="WQ376" s="14"/>
      <c r="WR376" s="14"/>
      <c r="WS376" s="14"/>
      <c r="WT376" s="14"/>
      <c r="WU376" s="14"/>
      <c r="WV376" s="14"/>
      <c r="WW376" s="14"/>
      <c r="WX376" s="14"/>
      <c r="WY376" s="14"/>
      <c r="WZ376" s="14"/>
      <c r="XA376" s="14"/>
      <c r="XB376" s="14"/>
      <c r="XC376" s="14"/>
      <c r="XD376" s="14"/>
      <c r="XE376" s="14"/>
      <c r="XF376" s="14"/>
      <c r="XG376" s="14"/>
      <c r="XH376" s="14"/>
      <c r="XI376" s="14"/>
      <c r="XJ376" s="14"/>
      <c r="XK376" s="14"/>
      <c r="XL376" s="14"/>
      <c r="XM376" s="14"/>
      <c r="XN376" s="14"/>
      <c r="XO376" s="14"/>
      <c r="XP376" s="14"/>
      <c r="XQ376" s="14"/>
      <c r="XR376" s="14"/>
      <c r="XS376" s="14"/>
      <c r="XT376" s="14"/>
      <c r="XU376" s="14"/>
      <c r="XV376" s="14"/>
      <c r="XW376" s="14"/>
      <c r="XX376" s="14"/>
      <c r="XY376" s="14"/>
      <c r="XZ376" s="14"/>
      <c r="YA376" s="14"/>
      <c r="YB376" s="14"/>
      <c r="YC376" s="14"/>
      <c r="YD376" s="14"/>
      <c r="YE376" s="14"/>
      <c r="YF376" s="14"/>
      <c r="YG376" s="14"/>
      <c r="YH376" s="14"/>
      <c r="YI376" s="14"/>
      <c r="YJ376" s="14"/>
      <c r="YK376" s="14"/>
      <c r="YL376" s="14"/>
      <c r="YM376" s="14"/>
      <c r="YN376" s="14"/>
      <c r="YO376" s="14"/>
      <c r="YP376" s="14"/>
      <c r="YQ376" s="14"/>
      <c r="YR376" s="14"/>
      <c r="YS376" s="14"/>
      <c r="YT376" s="14"/>
      <c r="YU376" s="14"/>
      <c r="YV376" s="14"/>
      <c r="YW376" s="14"/>
      <c r="YX376" s="14"/>
      <c r="YY376" s="14"/>
      <c r="YZ376" s="14"/>
      <c r="ZA376" s="14"/>
      <c r="ZB376" s="14"/>
      <c r="ZC376" s="14"/>
      <c r="ZD376" s="14"/>
      <c r="ZE376" s="14"/>
      <c r="ZF376" s="14"/>
      <c r="ZG376" s="14"/>
      <c r="ZH376" s="14"/>
      <c r="ZI376" s="14"/>
      <c r="ZJ376" s="14"/>
      <c r="ZK376" s="14"/>
      <c r="ZL376" s="14"/>
      <c r="ZM376" s="14"/>
      <c r="ZN376" s="14"/>
      <c r="ZO376" s="14"/>
      <c r="ZP376" s="14"/>
      <c r="ZQ376" s="14"/>
      <c r="ZR376" s="14"/>
      <c r="ZS376" s="14"/>
      <c r="ZT376" s="14"/>
      <c r="ZU376" s="14"/>
      <c r="ZV376" s="14"/>
      <c r="ZW376" s="14"/>
      <c r="ZX376" s="14"/>
      <c r="ZY376" s="14"/>
      <c r="ZZ376" s="14"/>
      <c r="AAA376" s="14"/>
      <c r="AAB376" s="14"/>
      <c r="AAC376" s="14"/>
      <c r="AAD376" s="14"/>
      <c r="AAE376" s="14"/>
      <c r="AAF376" s="14"/>
      <c r="AAG376" s="14"/>
      <c r="AAH376" s="14"/>
      <c r="AAI376" s="14"/>
      <c r="AAJ376" s="14"/>
      <c r="AAK376" s="14"/>
      <c r="AAL376" s="14"/>
      <c r="AAM376" s="14"/>
      <c r="AAN376" s="14"/>
      <c r="AAO376" s="14"/>
      <c r="AAP376" s="14"/>
      <c r="AAQ376" s="14"/>
      <c r="AAR376" s="14"/>
      <c r="AAS376" s="14"/>
      <c r="AAT376" s="14"/>
      <c r="AAU376" s="14"/>
      <c r="AAV376" s="14"/>
      <c r="AAW376" s="14"/>
      <c r="AAX376" s="14"/>
      <c r="AAY376" s="14"/>
      <c r="AAZ376" s="14"/>
      <c r="ABA376" s="14"/>
      <c r="ABB376" s="14"/>
      <c r="ABC376" s="14"/>
      <c r="ABD376" s="14"/>
      <c r="ABE376" s="14"/>
      <c r="ABF376" s="14"/>
      <c r="ABG376" s="14"/>
      <c r="ABH376" s="14"/>
      <c r="ABI376" s="14"/>
      <c r="ABJ376" s="14"/>
      <c r="ABK376" s="14"/>
      <c r="ABL376" s="14"/>
      <c r="ABM376" s="14"/>
      <c r="ABN376" s="14"/>
      <c r="ABO376" s="14"/>
      <c r="ABP376" s="14"/>
      <c r="ABQ376" s="14"/>
      <c r="ABR376" s="14"/>
      <c r="ABS376" s="14"/>
      <c r="ABT376" s="14"/>
      <c r="ABU376" s="14"/>
      <c r="ABV376" s="14"/>
      <c r="ABW376" s="14"/>
      <c r="ABX376" s="14"/>
      <c r="ABY376" s="14"/>
      <c r="ABZ376" s="14"/>
      <c r="ACA376" s="14"/>
      <c r="ACB376" s="14"/>
      <c r="ACC376" s="14"/>
      <c r="ACD376" s="14"/>
      <c r="ACE376" s="14"/>
      <c r="ACF376" s="14"/>
      <c r="ACG376" s="14"/>
      <c r="ACH376" s="14"/>
      <c r="ACI376" s="14"/>
      <c r="ACJ376" s="14"/>
      <c r="ACK376" s="14"/>
      <c r="ACL376" s="14"/>
      <c r="ACM376" s="14"/>
      <c r="ACN376" s="14"/>
      <c r="ACO376" s="14"/>
      <c r="ACP376" s="14"/>
      <c r="ACQ376" s="14"/>
      <c r="ACR376" s="14"/>
      <c r="ACS376" s="14"/>
      <c r="ACT376" s="14"/>
      <c r="ACU376" s="14"/>
      <c r="ACV376" s="14"/>
      <c r="ACW376" s="14"/>
      <c r="ACX376" s="14"/>
      <c r="ACY376" s="14"/>
      <c r="ACZ376" s="14"/>
      <c r="ADA376" s="14"/>
      <c r="ADB376" s="14"/>
      <c r="ADC376" s="14"/>
      <c r="ADD376" s="14"/>
      <c r="ADE376" s="14"/>
      <c r="ADF376" s="14"/>
      <c r="ADG376" s="14"/>
      <c r="ADH376" s="14"/>
      <c r="ADI376" s="14"/>
      <c r="ADJ376" s="14"/>
      <c r="ADK376" s="14"/>
      <c r="ADL376" s="14"/>
      <c r="ADM376" s="14"/>
      <c r="ADN376" s="14"/>
      <c r="ADO376" s="14"/>
      <c r="ADP376" s="14"/>
      <c r="ADQ376" s="14"/>
      <c r="ADR376" s="14"/>
      <c r="ADS376" s="14"/>
      <c r="ADT376" s="14"/>
      <c r="ADU376" s="14"/>
      <c r="ADV376" s="14"/>
      <c r="ADW376" s="14"/>
      <c r="ADX376" s="14"/>
      <c r="ADY376" s="14"/>
      <c r="ADZ376" s="14"/>
      <c r="AEA376" s="14"/>
      <c r="AEB376" s="14"/>
      <c r="AEC376" s="14"/>
      <c r="AED376" s="14"/>
      <c r="AEE376" s="14"/>
      <c r="AEF376" s="14"/>
      <c r="AEG376" s="14"/>
      <c r="AEH376" s="14"/>
      <c r="AEI376" s="14"/>
      <c r="AEJ376" s="14"/>
      <c r="AEK376" s="14"/>
      <c r="AEL376" s="14"/>
      <c r="AEM376" s="14"/>
      <c r="AEN376" s="14"/>
      <c r="AEO376" s="14"/>
      <c r="AEP376" s="14"/>
      <c r="AEQ376" s="14"/>
      <c r="AER376" s="14"/>
      <c r="AES376" s="14"/>
      <c r="AET376" s="14"/>
      <c r="AEU376" s="14"/>
      <c r="AEV376" s="14"/>
      <c r="AEW376" s="14"/>
      <c r="AEX376" s="14"/>
      <c r="AEY376" s="14"/>
      <c r="AEZ376" s="14"/>
      <c r="AFA376" s="14"/>
      <c r="AFB376" s="14"/>
      <c r="AFC376" s="14"/>
      <c r="AFD376" s="14"/>
      <c r="AFE376" s="14"/>
      <c r="AFF376" s="14"/>
      <c r="AFG376" s="14"/>
      <c r="AFH376" s="14"/>
      <c r="AFI376" s="14"/>
      <c r="AFJ376" s="14"/>
      <c r="AFK376" s="14"/>
      <c r="AFL376" s="14"/>
      <c r="AFM376" s="14"/>
      <c r="AFN376" s="14"/>
      <c r="AFO376" s="14"/>
      <c r="AFP376" s="14"/>
      <c r="AFQ376" s="14"/>
      <c r="AFR376" s="14"/>
      <c r="AFS376" s="14"/>
      <c r="AFT376" s="14"/>
      <c r="AFU376" s="14"/>
      <c r="AFV376" s="14"/>
      <c r="AFW376" s="14"/>
      <c r="AFX376" s="14"/>
      <c r="AFY376" s="14"/>
      <c r="AFZ376" s="14"/>
      <c r="AGA376" s="14"/>
      <c r="AGB376" s="14"/>
      <c r="AGC376" s="14"/>
      <c r="AGD376" s="14"/>
      <c r="AGE376" s="14"/>
      <c r="AGF376" s="14"/>
      <c r="AGG376" s="14"/>
      <c r="AGH376" s="14"/>
      <c r="AGI376" s="14"/>
      <c r="AGJ376" s="14"/>
      <c r="AGK376" s="14"/>
      <c r="AGL376" s="14"/>
      <c r="AGM376" s="14"/>
      <c r="AGN376" s="14"/>
      <c r="AGO376" s="14"/>
      <c r="AGP376" s="14"/>
      <c r="AGQ376" s="14"/>
      <c r="AGR376" s="14"/>
      <c r="AGS376" s="14"/>
      <c r="AGT376" s="14"/>
      <c r="AGU376" s="14"/>
      <c r="AGV376" s="14"/>
      <c r="AGW376" s="14"/>
      <c r="AGX376" s="14"/>
      <c r="AGY376" s="14"/>
      <c r="AGZ376" s="14"/>
      <c r="AHA376" s="14"/>
      <c r="AHB376" s="14"/>
      <c r="AHC376" s="14"/>
      <c r="AHD376" s="14"/>
      <c r="AHE376" s="14"/>
      <c r="AHF376" s="14"/>
      <c r="AHG376" s="14"/>
      <c r="AHH376" s="14"/>
      <c r="AHI376" s="14"/>
      <c r="AHJ376" s="14"/>
      <c r="AHK376" s="14"/>
      <c r="AHL376" s="14"/>
      <c r="AHM376" s="14"/>
      <c r="AHN376" s="14"/>
      <c r="AHO376" s="14"/>
      <c r="AHP376" s="14"/>
      <c r="AHQ376" s="14"/>
      <c r="AHR376" s="14"/>
      <c r="AHS376" s="14"/>
      <c r="AHT376" s="14"/>
      <c r="AHU376" s="14"/>
      <c r="AHV376" s="14"/>
      <c r="AHW376" s="14"/>
      <c r="AHX376" s="14"/>
      <c r="AHY376" s="14"/>
      <c r="AHZ376" s="14"/>
      <c r="AIA376" s="14"/>
      <c r="AIB376" s="14"/>
      <c r="AIC376" s="14"/>
      <c r="AID376" s="14"/>
      <c r="AIE376" s="14"/>
      <c r="AIF376" s="14"/>
      <c r="AIG376" s="14"/>
      <c r="AIH376" s="14"/>
      <c r="AII376" s="14"/>
      <c r="AIJ376" s="14"/>
      <c r="AIK376" s="14"/>
      <c r="AIL376" s="14"/>
      <c r="AIM376" s="14"/>
      <c r="AIN376" s="14"/>
      <c r="AIO376" s="14"/>
      <c r="AIP376" s="14"/>
      <c r="AIQ376" s="14"/>
      <c r="AIR376" s="14"/>
      <c r="AIS376" s="14"/>
      <c r="AIT376" s="14"/>
      <c r="AIU376" s="14"/>
      <c r="AIV376" s="14"/>
      <c r="AIW376" s="14"/>
      <c r="AIX376" s="14"/>
      <c r="AIY376" s="14"/>
      <c r="AIZ376" s="14"/>
      <c r="AJA376" s="14"/>
      <c r="AJB376" s="14"/>
      <c r="AJC376" s="14"/>
      <c r="AJD376" s="14"/>
      <c r="AJE376" s="14"/>
      <c r="AJF376" s="14"/>
      <c r="AJG376" s="14"/>
      <c r="AJH376" s="14"/>
      <c r="AJI376" s="14"/>
      <c r="AJJ376" s="14"/>
      <c r="AJK376" s="14"/>
      <c r="AJL376" s="14"/>
      <c r="AJM376" s="14"/>
      <c r="AJN376" s="14"/>
      <c r="AJO376" s="14"/>
      <c r="AJP376" s="14"/>
      <c r="AJQ376" s="14"/>
      <c r="AJR376" s="14"/>
      <c r="AJS376" s="14"/>
      <c r="AJT376" s="14"/>
      <c r="AJU376" s="14"/>
      <c r="AJV376" s="14"/>
      <c r="AJW376" s="14"/>
      <c r="AJX376" s="14"/>
      <c r="AJY376" s="14"/>
      <c r="AJZ376" s="14"/>
      <c r="AKA376" s="14"/>
      <c r="AKB376" s="14"/>
      <c r="AKC376" s="14"/>
      <c r="AKD376" s="14"/>
      <c r="AKE376" s="14"/>
      <c r="AKF376" s="14"/>
      <c r="AKG376" s="14"/>
      <c r="AKH376" s="14"/>
      <c r="AKI376" s="14"/>
      <c r="AKJ376" s="14"/>
      <c r="AKK376" s="14"/>
      <c r="AKL376" s="14"/>
      <c r="AKM376" s="14"/>
      <c r="AKN376" s="14"/>
      <c r="AKO376" s="14"/>
      <c r="AKP376" s="14"/>
      <c r="AKQ376" s="14"/>
      <c r="AKR376" s="14"/>
      <c r="AKS376" s="14"/>
      <c r="AKT376" s="14"/>
      <c r="AKU376" s="14"/>
      <c r="AKV376" s="14"/>
      <c r="AKW376" s="14"/>
      <c r="AKX376" s="14"/>
      <c r="AKY376" s="14"/>
      <c r="AKZ376" s="14"/>
      <c r="ALA376" s="14"/>
      <c r="ALB376" s="14"/>
      <c r="ALC376" s="14"/>
      <c r="ALD376" s="14"/>
      <c r="ALE376" s="14"/>
      <c r="ALF376" s="14"/>
      <c r="ALG376" s="14"/>
      <c r="ALH376" s="14"/>
      <c r="ALI376" s="14"/>
      <c r="ALJ376" s="14"/>
      <c r="ALK376" s="14"/>
      <c r="ALL376" s="14"/>
      <c r="ALM376" s="14"/>
      <c r="ALN376" s="14"/>
      <c r="ALO376" s="14"/>
      <c r="ALP376" s="14"/>
      <c r="ALQ376" s="14"/>
      <c r="ALR376" s="14"/>
      <c r="ALS376" s="14"/>
      <c r="ALT376" s="14"/>
      <c r="ALU376" s="14"/>
      <c r="ALV376" s="14"/>
      <c r="ALW376" s="14"/>
      <c r="ALX376" s="14"/>
      <c r="ALY376" s="14"/>
      <c r="ALZ376" s="14"/>
      <c r="AMA376" s="14"/>
      <c r="AMB376" s="14"/>
      <c r="AMC376" s="14"/>
      <c r="AMD376" s="14"/>
      <c r="AME376" s="14"/>
      <c r="AMF376" s="14"/>
      <c r="AMG376" s="14"/>
      <c r="AMH376" s="14"/>
      <c r="AMI376" s="14"/>
      <c r="AMJ376" s="14"/>
      <c r="AMK376" s="14"/>
      <c r="AML376" s="14"/>
      <c r="AMM376" s="14"/>
      <c r="AMN376" s="14"/>
      <c r="AMO376" s="14"/>
      <c r="AMP376" s="14"/>
      <c r="AMQ376" s="14"/>
      <c r="AMR376" s="14"/>
      <c r="AMS376" s="14"/>
      <c r="AMT376" s="14"/>
      <c r="AMU376" s="14"/>
      <c r="AMV376" s="14"/>
      <c r="AMW376" s="14"/>
      <c r="AMX376" s="14"/>
      <c r="AMY376" s="14"/>
      <c r="AMZ376" s="14"/>
      <c r="ANA376" s="14"/>
      <c r="ANB376" s="14"/>
      <c r="ANC376" s="14"/>
      <c r="AND376" s="14"/>
      <c r="ANE376" s="14"/>
      <c r="ANF376" s="14"/>
      <c r="ANG376" s="14"/>
      <c r="ANH376" s="14"/>
      <c r="ANI376" s="14"/>
      <c r="ANJ376" s="14"/>
      <c r="ANK376" s="14"/>
      <c r="ANL376" s="14"/>
      <c r="ANM376" s="14"/>
      <c r="ANN376" s="14"/>
      <c r="ANO376" s="14"/>
      <c r="ANP376" s="14"/>
      <c r="ANQ376" s="14"/>
      <c r="ANR376" s="14"/>
      <c r="ANS376" s="14"/>
      <c r="ANT376" s="14"/>
      <c r="ANU376" s="14"/>
      <c r="ANV376" s="14"/>
      <c r="ANW376" s="14"/>
      <c r="ANX376" s="14"/>
      <c r="ANY376" s="14"/>
      <c r="ANZ376" s="14"/>
      <c r="AOA376" s="14"/>
      <c r="AOB376" s="14"/>
      <c r="AOC376" s="14"/>
      <c r="AOD376" s="14"/>
      <c r="AOE376" s="14"/>
      <c r="AOF376" s="14"/>
      <c r="AOG376" s="14"/>
      <c r="AOH376" s="14"/>
      <c r="AOI376" s="14"/>
      <c r="AOJ376" s="14"/>
      <c r="AOK376" s="14"/>
      <c r="AOL376" s="14"/>
      <c r="AOM376" s="14"/>
      <c r="AON376" s="14"/>
      <c r="AOO376" s="14"/>
      <c r="AOP376" s="14"/>
      <c r="AOQ376" s="14"/>
      <c r="AOR376" s="14"/>
      <c r="AOS376" s="14"/>
      <c r="AOT376" s="14"/>
      <c r="AOU376" s="14"/>
      <c r="AOV376" s="14"/>
      <c r="AOW376" s="14"/>
      <c r="AOX376" s="14"/>
      <c r="AOY376" s="14"/>
      <c r="AOZ376" s="14"/>
      <c r="APA376" s="14"/>
      <c r="APB376" s="14"/>
      <c r="APC376" s="14"/>
      <c r="APD376" s="14"/>
      <c r="APE376" s="14"/>
      <c r="APF376" s="14"/>
      <c r="APG376" s="14"/>
      <c r="APH376" s="14"/>
      <c r="API376" s="14"/>
      <c r="APJ376" s="14"/>
      <c r="APK376" s="14"/>
      <c r="APL376" s="14"/>
      <c r="APM376" s="14"/>
      <c r="APN376" s="14"/>
      <c r="APO376" s="14"/>
      <c r="APP376" s="14"/>
      <c r="APQ376" s="14"/>
      <c r="APR376" s="14"/>
      <c r="APS376" s="14"/>
      <c r="APT376" s="14"/>
      <c r="APU376" s="14"/>
      <c r="APV376" s="14"/>
      <c r="APW376" s="14"/>
      <c r="APX376" s="14"/>
      <c r="APY376" s="14"/>
      <c r="APZ376" s="14"/>
      <c r="AQA376" s="14"/>
      <c r="AQB376" s="14"/>
      <c r="AQC376" s="14"/>
      <c r="AQD376" s="14"/>
      <c r="AQE376" s="14"/>
      <c r="AQF376" s="14"/>
      <c r="AQG376" s="14"/>
      <c r="AQH376" s="14"/>
      <c r="AQI376" s="14"/>
      <c r="AQJ376" s="14"/>
      <c r="AQK376" s="14"/>
      <c r="AQL376" s="14"/>
      <c r="AQM376" s="14"/>
      <c r="AQN376" s="14"/>
      <c r="AQO376" s="14"/>
      <c r="AQP376" s="14"/>
      <c r="AQQ376" s="14"/>
      <c r="AQR376" s="14"/>
      <c r="AQS376" s="14"/>
      <c r="AQT376" s="14"/>
      <c r="AQU376" s="14"/>
      <c r="AQV376" s="14"/>
      <c r="AQW376" s="14"/>
      <c r="AQX376" s="14"/>
      <c r="AQY376" s="14"/>
      <c r="AQZ376" s="14"/>
      <c r="ARA376" s="14"/>
      <c r="ARB376" s="14"/>
      <c r="ARC376" s="14"/>
      <c r="ARD376" s="14"/>
      <c r="ARE376" s="14"/>
      <c r="ARF376" s="14"/>
      <c r="ARG376" s="14"/>
      <c r="ARH376" s="14"/>
      <c r="ARI376" s="14"/>
      <c r="ARJ376" s="14"/>
      <c r="ARK376" s="14"/>
      <c r="ARL376" s="14"/>
      <c r="ARM376" s="14"/>
      <c r="ARN376" s="14"/>
      <c r="ARO376" s="14"/>
      <c r="ARP376" s="14"/>
      <c r="ARQ376" s="14"/>
      <c r="ARR376" s="14"/>
      <c r="ARS376" s="14"/>
      <c r="ART376" s="14"/>
      <c r="ARU376" s="14"/>
      <c r="ARV376" s="14"/>
      <c r="ARW376" s="14"/>
      <c r="ARX376" s="14"/>
      <c r="ARY376" s="14"/>
      <c r="ARZ376" s="14"/>
      <c r="ASA376" s="14"/>
      <c r="ASB376" s="14"/>
      <c r="ASC376" s="14"/>
      <c r="ASD376" s="14"/>
      <c r="ASE376" s="14"/>
      <c r="ASF376" s="14"/>
      <c r="ASG376" s="14"/>
      <c r="ASH376" s="14"/>
      <c r="ASI376" s="14"/>
      <c r="ASJ376" s="14"/>
      <c r="ASK376" s="14"/>
      <c r="ASL376" s="14"/>
      <c r="ASM376" s="14"/>
      <c r="ASN376" s="14"/>
      <c r="ASO376" s="14"/>
      <c r="ASP376" s="14"/>
      <c r="ASQ376" s="14"/>
      <c r="ASR376" s="14"/>
      <c r="ASS376" s="14"/>
      <c r="AST376" s="14"/>
      <c r="ASU376" s="14"/>
      <c r="ASV376" s="14"/>
      <c r="ASW376" s="14"/>
      <c r="ASX376" s="14"/>
      <c r="ASY376" s="14"/>
      <c r="ASZ376" s="14"/>
      <c r="ATA376" s="14"/>
      <c r="ATB376" s="14"/>
      <c r="ATC376" s="14"/>
      <c r="ATD376" s="14"/>
      <c r="ATE376" s="14"/>
      <c r="ATF376" s="14"/>
      <c r="ATG376" s="14"/>
      <c r="ATH376" s="14"/>
      <c r="ATI376" s="14"/>
      <c r="ATJ376" s="14"/>
      <c r="ATK376" s="14"/>
      <c r="ATL376" s="14"/>
      <c r="ATM376" s="14"/>
      <c r="ATN376" s="14"/>
      <c r="ATO376" s="14"/>
      <c r="ATP376" s="14"/>
      <c r="ATQ376" s="14"/>
      <c r="ATR376" s="14"/>
      <c r="ATS376" s="14"/>
      <c r="ATT376" s="14"/>
      <c r="ATU376" s="14"/>
      <c r="ATV376" s="14"/>
      <c r="ATW376" s="14"/>
      <c r="ATX376" s="14"/>
      <c r="ATY376" s="14"/>
      <c r="ATZ376" s="14"/>
      <c r="AUA376" s="14"/>
      <c r="AUB376" s="14"/>
      <c r="AUC376" s="14"/>
      <c r="AUD376" s="14"/>
      <c r="AUE376" s="14"/>
      <c r="AUF376" s="14"/>
      <c r="AUG376" s="14"/>
      <c r="AUH376" s="14"/>
      <c r="AUI376" s="14"/>
      <c r="AUJ376" s="14"/>
      <c r="AUK376" s="14"/>
      <c r="AUL376" s="14"/>
      <c r="AUM376" s="14"/>
      <c r="AUN376" s="14"/>
      <c r="AUO376" s="14"/>
      <c r="AUP376" s="14"/>
      <c r="AUQ376" s="14"/>
      <c r="AUR376" s="14"/>
      <c r="AUS376" s="14"/>
      <c r="AUT376" s="14"/>
      <c r="AUU376" s="14"/>
      <c r="AUV376" s="14"/>
      <c r="AUW376" s="14"/>
      <c r="AUX376" s="14"/>
      <c r="AUY376" s="14"/>
      <c r="AUZ376" s="14"/>
      <c r="AVA376" s="14"/>
      <c r="AVB376" s="14"/>
      <c r="AVC376" s="14"/>
      <c r="AVD376" s="14"/>
      <c r="AVE376" s="14"/>
      <c r="AVF376" s="14"/>
      <c r="AVG376" s="14"/>
      <c r="AVH376" s="14"/>
      <c r="AVI376" s="14"/>
      <c r="AVJ376" s="14"/>
      <c r="AVK376" s="14"/>
      <c r="AVL376" s="14"/>
      <c r="AVM376" s="14"/>
      <c r="AVN376" s="14"/>
      <c r="AVO376" s="14"/>
      <c r="AVP376" s="14"/>
      <c r="AVQ376" s="14"/>
      <c r="AVR376" s="14"/>
      <c r="AVS376" s="14"/>
      <c r="AVT376" s="14"/>
      <c r="AVU376" s="14"/>
      <c r="AVV376" s="14"/>
      <c r="AVW376" s="14"/>
      <c r="AVX376" s="14"/>
      <c r="AVY376" s="14"/>
      <c r="AVZ376" s="14"/>
      <c r="AWA376" s="14"/>
      <c r="AWB376" s="14"/>
      <c r="AWC376" s="14"/>
      <c r="AWD376" s="14"/>
      <c r="AWE376" s="14"/>
      <c r="AWF376" s="14"/>
      <c r="AWG376" s="14"/>
      <c r="AWH376" s="14"/>
      <c r="AWI376" s="14"/>
      <c r="AWJ376" s="14"/>
      <c r="AWK376" s="14"/>
      <c r="AWL376" s="14"/>
      <c r="AWM376" s="14"/>
      <c r="AWN376" s="14"/>
      <c r="AWO376" s="14"/>
      <c r="AWP376" s="14"/>
      <c r="AWQ376" s="14"/>
      <c r="AWR376" s="14"/>
      <c r="AWS376" s="14"/>
      <c r="AWT376" s="14"/>
      <c r="AWU376" s="14"/>
      <c r="AWV376" s="14"/>
      <c r="AWW376" s="14"/>
      <c r="AWX376" s="14"/>
      <c r="AWY376" s="14"/>
      <c r="AWZ376" s="14"/>
      <c r="AXA376" s="14"/>
      <c r="AXB376" s="14"/>
      <c r="AXC376" s="14"/>
      <c r="AXD376" s="14"/>
      <c r="AXE376" s="14"/>
      <c r="AXF376" s="14"/>
      <c r="AXG376" s="14"/>
      <c r="AXH376" s="14"/>
      <c r="AXI376" s="14"/>
      <c r="AXJ376" s="14"/>
      <c r="AXK376" s="14"/>
      <c r="AXL376" s="14"/>
      <c r="AXM376" s="14"/>
      <c r="AXN376" s="14"/>
      <c r="AXO376" s="14"/>
      <c r="AXP376" s="14"/>
      <c r="AXQ376" s="14"/>
      <c r="AXR376" s="14"/>
      <c r="AXS376" s="14"/>
      <c r="AXT376" s="14"/>
      <c r="AXU376" s="14"/>
      <c r="AXV376" s="14"/>
      <c r="AXW376" s="14"/>
      <c r="AXX376" s="14"/>
      <c r="AXY376" s="14"/>
      <c r="AXZ376" s="14"/>
      <c r="AYA376" s="14"/>
      <c r="AYB376" s="14"/>
      <c r="AYC376" s="14"/>
      <c r="AYD376" s="14"/>
      <c r="AYE376" s="14"/>
      <c r="AYF376" s="14"/>
      <c r="AYG376" s="14"/>
      <c r="AYH376" s="14"/>
      <c r="AYI376" s="14"/>
      <c r="AYJ376" s="14"/>
      <c r="AYK376" s="14"/>
      <c r="AYL376" s="14"/>
      <c r="AYM376" s="14"/>
      <c r="AYN376" s="14"/>
      <c r="AYO376" s="14"/>
      <c r="AYP376" s="14"/>
      <c r="AYQ376" s="14"/>
      <c r="AYR376" s="14"/>
      <c r="AYS376" s="14"/>
      <c r="AYT376" s="14"/>
      <c r="AYU376" s="14"/>
      <c r="AYV376" s="14"/>
      <c r="AYW376" s="14"/>
      <c r="AYX376" s="14"/>
      <c r="AYY376" s="14"/>
      <c r="AYZ376" s="14"/>
      <c r="AZA376" s="14"/>
      <c r="AZB376" s="14"/>
      <c r="AZC376" s="14"/>
      <c r="AZD376" s="14"/>
      <c r="AZE376" s="14"/>
      <c r="AZF376" s="14"/>
      <c r="AZG376" s="14"/>
      <c r="AZH376" s="14"/>
      <c r="AZI376" s="14"/>
      <c r="AZJ376" s="14"/>
      <c r="AZK376" s="14"/>
      <c r="AZL376" s="14"/>
      <c r="AZM376" s="14"/>
      <c r="AZN376" s="14"/>
      <c r="AZO376" s="14"/>
      <c r="AZP376" s="14"/>
      <c r="AZQ376" s="14"/>
      <c r="AZR376" s="14"/>
      <c r="AZS376" s="14"/>
      <c r="AZT376" s="14"/>
      <c r="AZU376" s="14"/>
      <c r="AZV376" s="14"/>
      <c r="AZW376" s="14"/>
      <c r="AZX376" s="14"/>
      <c r="AZY376" s="14"/>
      <c r="AZZ376" s="14"/>
      <c r="BAA376" s="14"/>
      <c r="BAB376" s="14"/>
      <c r="BAC376" s="14"/>
      <c r="BAD376" s="14"/>
      <c r="BAE376" s="14"/>
      <c r="BAF376" s="14"/>
      <c r="BAG376" s="14"/>
      <c r="BAH376" s="14"/>
      <c r="BAI376" s="14"/>
      <c r="BAJ376" s="14"/>
      <c r="BAK376" s="14"/>
      <c r="BAL376" s="14"/>
      <c r="BAM376" s="14"/>
      <c r="BAN376" s="14"/>
      <c r="BAO376" s="14"/>
      <c r="BAP376" s="14"/>
      <c r="BAQ376" s="14"/>
      <c r="BAR376" s="14"/>
      <c r="BAS376" s="14"/>
      <c r="BAT376" s="14"/>
      <c r="BAU376" s="14"/>
      <c r="BAV376" s="14"/>
      <c r="BAW376" s="14"/>
      <c r="BAX376" s="14"/>
      <c r="BAY376" s="14"/>
      <c r="BAZ376" s="14"/>
      <c r="BBA376" s="14"/>
      <c r="BBB376" s="14"/>
      <c r="BBC376" s="14"/>
      <c r="BBD376" s="14"/>
      <c r="BBE376" s="14"/>
      <c r="BBF376" s="14"/>
      <c r="BBG376" s="14"/>
      <c r="BBH376" s="14"/>
      <c r="BBI376" s="14"/>
      <c r="BBJ376" s="14"/>
      <c r="BBK376" s="14"/>
      <c r="BBL376" s="14"/>
      <c r="BBM376" s="14"/>
      <c r="BBN376" s="14"/>
      <c r="BBO376" s="14"/>
      <c r="BBP376" s="14"/>
      <c r="BBQ376" s="14"/>
      <c r="BBR376" s="14"/>
      <c r="BBS376" s="14"/>
      <c r="BBT376" s="14"/>
      <c r="BBU376" s="14"/>
      <c r="BBV376" s="14"/>
      <c r="BBW376" s="14"/>
      <c r="BBX376" s="14"/>
      <c r="BBY376" s="14"/>
      <c r="BBZ376" s="14"/>
      <c r="BCA376" s="14"/>
      <c r="BCB376" s="14"/>
      <c r="BCC376" s="14"/>
      <c r="BCD376" s="14"/>
      <c r="BCE376" s="14"/>
      <c r="BCF376" s="14"/>
      <c r="BCG376" s="14"/>
      <c r="BCH376" s="14"/>
      <c r="BCI376" s="14"/>
      <c r="BCJ376" s="14"/>
      <c r="BCK376" s="14"/>
      <c r="BCL376" s="14"/>
      <c r="BCM376" s="14"/>
      <c r="BCN376" s="14"/>
      <c r="BCO376" s="14"/>
      <c r="BCP376" s="14"/>
      <c r="BCQ376" s="14"/>
      <c r="BCR376" s="14"/>
      <c r="BCS376" s="14"/>
      <c r="BCT376" s="14"/>
      <c r="BCU376" s="14"/>
      <c r="BCV376" s="14"/>
      <c r="BCW376" s="14"/>
      <c r="BCX376" s="14"/>
      <c r="BCY376" s="14"/>
      <c r="BCZ376" s="14"/>
      <c r="BDA376" s="14"/>
      <c r="BDB376" s="14"/>
      <c r="BDC376" s="14"/>
      <c r="BDD376" s="14"/>
      <c r="BDE376" s="14"/>
      <c r="BDF376" s="14"/>
      <c r="BDG376" s="14"/>
      <c r="BDH376" s="14"/>
      <c r="BDI376" s="14"/>
      <c r="BDJ376" s="14"/>
      <c r="BDK376" s="14"/>
      <c r="BDL376" s="14"/>
      <c r="BDM376" s="14"/>
      <c r="BDN376" s="14"/>
      <c r="BDO376" s="14"/>
      <c r="BDP376" s="14"/>
      <c r="BDQ376" s="14"/>
      <c r="BDR376" s="14"/>
      <c r="BDS376" s="14"/>
      <c r="BDT376" s="14"/>
      <c r="BDU376" s="14"/>
      <c r="BDV376" s="14"/>
      <c r="BDW376" s="14"/>
      <c r="BDX376" s="14"/>
      <c r="BDY376" s="14"/>
      <c r="BDZ376" s="14"/>
      <c r="BEA376" s="14"/>
      <c r="BEB376" s="14"/>
      <c r="BEC376" s="14"/>
      <c r="BED376" s="14"/>
      <c r="BEE376" s="14"/>
      <c r="BEF376" s="14"/>
      <c r="BEG376" s="14"/>
      <c r="BEH376" s="14"/>
      <c r="BEI376" s="14"/>
      <c r="BEJ376" s="14"/>
      <c r="BEK376" s="14"/>
      <c r="BEL376" s="14"/>
      <c r="BEM376" s="14"/>
      <c r="BEN376" s="14"/>
      <c r="BEO376" s="14"/>
      <c r="BEP376" s="14"/>
      <c r="BEQ376" s="14"/>
      <c r="BER376" s="14"/>
      <c r="BES376" s="14"/>
      <c r="BET376" s="14"/>
      <c r="BEU376" s="14"/>
      <c r="BEV376" s="14"/>
      <c r="BEW376" s="14"/>
      <c r="BEX376" s="14"/>
      <c r="BEY376" s="14"/>
      <c r="BEZ376" s="14"/>
      <c r="BFA376" s="14"/>
      <c r="BFB376" s="14"/>
      <c r="BFC376" s="14"/>
      <c r="BFD376" s="14"/>
      <c r="BFE376" s="14"/>
      <c r="BFF376" s="14"/>
      <c r="BFG376" s="14"/>
      <c r="BFH376" s="14"/>
      <c r="BFI376" s="14"/>
      <c r="BFJ376" s="14"/>
      <c r="BFK376" s="14"/>
      <c r="BFL376" s="14"/>
      <c r="BFM376" s="14"/>
      <c r="BFN376" s="14"/>
      <c r="BFO376" s="14"/>
      <c r="BFP376" s="14"/>
      <c r="BFQ376" s="14"/>
      <c r="BFR376" s="14"/>
      <c r="BFS376" s="14"/>
      <c r="BFT376" s="14"/>
      <c r="BFU376" s="14"/>
      <c r="BFV376" s="14"/>
      <c r="BFW376" s="14"/>
      <c r="BFX376" s="14"/>
      <c r="BFY376" s="14"/>
      <c r="BFZ376" s="14"/>
      <c r="BGA376" s="14"/>
      <c r="BGB376" s="14"/>
      <c r="BGC376" s="14"/>
      <c r="BGD376" s="14"/>
      <c r="BGE376" s="14"/>
      <c r="BGF376" s="14"/>
      <c r="BGG376" s="14"/>
      <c r="BGH376" s="14"/>
      <c r="BGI376" s="14"/>
      <c r="BGJ376" s="14"/>
      <c r="BGK376" s="14"/>
      <c r="BGL376" s="14"/>
      <c r="BGM376" s="14"/>
      <c r="BGN376" s="14"/>
      <c r="BGO376" s="14"/>
      <c r="BGP376" s="14"/>
      <c r="BGQ376" s="14"/>
      <c r="BGR376" s="14"/>
      <c r="BGS376" s="14"/>
      <c r="BGT376" s="14"/>
      <c r="BGU376" s="14"/>
      <c r="BGV376" s="14"/>
      <c r="BGW376" s="14"/>
      <c r="BGX376" s="14"/>
      <c r="BGY376" s="14"/>
      <c r="BGZ376" s="14"/>
      <c r="BHA376" s="14"/>
      <c r="BHB376" s="14"/>
      <c r="BHC376" s="14"/>
      <c r="BHD376" s="14"/>
      <c r="BHE376" s="14"/>
      <c r="BHF376" s="14"/>
      <c r="BHG376" s="14"/>
      <c r="BHH376" s="14"/>
      <c r="BHI376" s="14"/>
      <c r="BHJ376" s="14"/>
      <c r="BHK376" s="14"/>
      <c r="BHL376" s="14"/>
      <c r="BHM376" s="14"/>
      <c r="BHN376" s="14"/>
      <c r="BHO376" s="14"/>
      <c r="BHP376" s="14"/>
      <c r="BHQ376" s="14"/>
      <c r="BHR376" s="14"/>
      <c r="BHS376" s="14"/>
      <c r="BHT376" s="14"/>
      <c r="BHU376" s="14"/>
      <c r="BHV376" s="14"/>
      <c r="BHW376" s="14"/>
      <c r="BHX376" s="14"/>
      <c r="BHY376" s="14"/>
      <c r="BHZ376" s="14"/>
      <c r="BIA376" s="14"/>
      <c r="BIB376" s="14"/>
      <c r="BIC376" s="14"/>
      <c r="BID376" s="14"/>
      <c r="BIE376" s="14"/>
      <c r="BIF376" s="14"/>
      <c r="BIG376" s="14"/>
      <c r="BIH376" s="14"/>
      <c r="BII376" s="14"/>
      <c r="BIJ376" s="14"/>
      <c r="BIK376" s="14"/>
      <c r="BIL376" s="14"/>
      <c r="BIM376" s="14"/>
      <c r="BIN376" s="14"/>
      <c r="BIO376" s="14"/>
      <c r="BIP376" s="14"/>
      <c r="BIQ376" s="14"/>
      <c r="BIR376" s="14"/>
      <c r="BIS376" s="14"/>
      <c r="BIT376" s="14"/>
      <c r="BIU376" s="14"/>
      <c r="BIV376" s="14"/>
      <c r="BIW376" s="14"/>
      <c r="BIX376" s="14"/>
      <c r="BIY376" s="14"/>
      <c r="BIZ376" s="14"/>
      <c r="BJA376" s="14"/>
      <c r="BJB376" s="14"/>
      <c r="BJC376" s="14"/>
      <c r="BJD376" s="14"/>
      <c r="BJE376" s="14"/>
      <c r="BJF376" s="14"/>
      <c r="BJG376" s="14"/>
      <c r="BJH376" s="14"/>
      <c r="BJI376" s="14"/>
      <c r="BJJ376" s="14"/>
      <c r="BJK376" s="14"/>
      <c r="BJL376" s="14"/>
      <c r="BJM376" s="14"/>
      <c r="BJN376" s="14"/>
      <c r="BJO376" s="14"/>
      <c r="BJP376" s="14"/>
      <c r="BJQ376" s="14"/>
      <c r="BJR376" s="14"/>
      <c r="BJS376" s="14"/>
      <c r="BJT376" s="14"/>
      <c r="BJU376" s="14"/>
      <c r="BJV376" s="14"/>
      <c r="BJW376" s="14"/>
      <c r="BJX376" s="14"/>
      <c r="BJY376" s="14"/>
      <c r="BJZ376" s="14"/>
      <c r="BKA376" s="14"/>
      <c r="BKB376" s="14"/>
      <c r="BKC376" s="14"/>
      <c r="BKD376" s="14"/>
      <c r="BKE376" s="14"/>
      <c r="BKF376" s="14"/>
      <c r="BKG376" s="14"/>
      <c r="BKH376" s="14"/>
      <c r="BKI376" s="14"/>
      <c r="BKJ376" s="14"/>
      <c r="BKK376" s="14"/>
      <c r="BKL376" s="14"/>
      <c r="BKM376" s="14"/>
      <c r="BKN376" s="14"/>
      <c r="BKO376" s="14"/>
      <c r="BKP376" s="14"/>
      <c r="BKQ376" s="14"/>
      <c r="BKR376" s="14"/>
      <c r="BKS376" s="14"/>
      <c r="BKT376" s="14"/>
      <c r="BKU376" s="14"/>
      <c r="BKV376" s="14"/>
      <c r="BKW376" s="14"/>
      <c r="BKX376" s="14"/>
      <c r="BKY376" s="14"/>
      <c r="BKZ376" s="14"/>
      <c r="BLA376" s="14"/>
      <c r="BLB376" s="14"/>
      <c r="BLC376" s="14"/>
      <c r="BLD376" s="14"/>
      <c r="BLE376" s="14"/>
      <c r="BLF376" s="14"/>
      <c r="BLG376" s="14"/>
      <c r="BLH376" s="14"/>
      <c r="BLI376" s="14"/>
      <c r="BLJ376" s="14"/>
      <c r="BLK376" s="14"/>
      <c r="BLL376" s="14"/>
      <c r="BLM376" s="14"/>
      <c r="BLN376" s="14"/>
      <c r="BLO376" s="14"/>
      <c r="BLP376" s="14"/>
      <c r="BLQ376" s="14"/>
      <c r="BLR376" s="14"/>
      <c r="BLS376" s="14"/>
      <c r="BLT376" s="14"/>
      <c r="BLU376" s="14"/>
      <c r="BLV376" s="14"/>
      <c r="BLW376" s="14"/>
      <c r="BLX376" s="14"/>
      <c r="BLY376" s="14"/>
      <c r="BLZ376" s="14"/>
      <c r="BMA376" s="14"/>
      <c r="BMB376" s="14"/>
      <c r="BMC376" s="14"/>
      <c r="BMD376" s="14"/>
      <c r="BME376" s="14"/>
      <c r="BMF376" s="14"/>
      <c r="BMG376" s="14"/>
      <c r="BMH376" s="14"/>
      <c r="BMI376" s="14"/>
      <c r="BMJ376" s="14"/>
      <c r="BMK376" s="14"/>
      <c r="BML376" s="14"/>
      <c r="BMM376" s="14"/>
      <c r="BMN376" s="14"/>
      <c r="BMO376" s="14"/>
      <c r="BMP376" s="14"/>
      <c r="BMQ376" s="14"/>
      <c r="BMR376" s="14"/>
      <c r="BMS376" s="14"/>
      <c r="BMT376" s="14"/>
      <c r="BMU376" s="14"/>
      <c r="BMV376" s="14"/>
      <c r="BMW376" s="14"/>
      <c r="BMX376" s="14"/>
      <c r="BMY376" s="14"/>
      <c r="BMZ376" s="14"/>
      <c r="BNA376" s="14"/>
      <c r="BNB376" s="14"/>
      <c r="BNC376" s="14"/>
      <c r="BND376" s="14"/>
      <c r="BNE376" s="14"/>
      <c r="BNF376" s="14"/>
      <c r="BNG376" s="14"/>
      <c r="BNH376" s="14"/>
      <c r="BNI376" s="14"/>
      <c r="BNJ376" s="14"/>
      <c r="BNK376" s="14"/>
      <c r="BNL376" s="14"/>
      <c r="BNM376" s="14"/>
      <c r="BNN376" s="14"/>
      <c r="BNO376" s="14"/>
      <c r="BNP376" s="14"/>
      <c r="BNQ376" s="14"/>
      <c r="BNR376" s="14"/>
      <c r="BNS376" s="14"/>
      <c r="BNT376" s="14"/>
      <c r="BNU376" s="14"/>
      <c r="BNV376" s="14"/>
      <c r="BNW376" s="14"/>
      <c r="BNX376" s="14"/>
      <c r="BNY376" s="14"/>
      <c r="BNZ376" s="14"/>
      <c r="BOA376" s="14"/>
      <c r="BOB376" s="14"/>
      <c r="BOC376" s="14"/>
      <c r="BOD376" s="14"/>
      <c r="BOE376" s="14"/>
      <c r="BOF376" s="14"/>
      <c r="BOG376" s="14"/>
      <c r="BOH376" s="14"/>
      <c r="BOI376" s="14"/>
      <c r="BOJ376" s="14"/>
      <c r="BOK376" s="14"/>
      <c r="BOL376" s="14"/>
      <c r="BOM376" s="14"/>
      <c r="BON376" s="14"/>
      <c r="BOO376" s="14"/>
      <c r="BOP376" s="14"/>
      <c r="BOQ376" s="14"/>
      <c r="BOR376" s="14"/>
      <c r="BOS376" s="14"/>
      <c r="BOT376" s="14"/>
      <c r="BOU376" s="14"/>
      <c r="BOV376" s="14"/>
      <c r="BOW376" s="14"/>
      <c r="BOX376" s="14"/>
      <c r="BOY376" s="14"/>
      <c r="BOZ376" s="14"/>
      <c r="BPA376" s="14"/>
      <c r="BPB376" s="14"/>
      <c r="BPC376" s="14"/>
      <c r="BPD376" s="14"/>
      <c r="BPE376" s="14"/>
      <c r="BPF376" s="14"/>
      <c r="BPG376" s="14"/>
      <c r="BPH376" s="14"/>
      <c r="BPI376" s="14"/>
      <c r="BPJ376" s="14"/>
      <c r="BPK376" s="14"/>
      <c r="BPL376" s="14"/>
      <c r="BPM376" s="14"/>
      <c r="BPN376" s="14"/>
      <c r="BPO376" s="14"/>
      <c r="BPP376" s="14"/>
      <c r="BPQ376" s="14"/>
      <c r="BPR376" s="14"/>
      <c r="BPS376" s="14"/>
      <c r="BPT376" s="14"/>
      <c r="BPU376" s="14"/>
      <c r="BPV376" s="14"/>
      <c r="BPW376" s="14"/>
      <c r="BPX376" s="14"/>
      <c r="BPY376" s="14"/>
      <c r="BPZ376" s="14"/>
      <c r="BQA376" s="14"/>
      <c r="BQB376" s="14"/>
      <c r="BQC376" s="14"/>
      <c r="BQD376" s="14"/>
      <c r="BQE376" s="14"/>
      <c r="BQF376" s="14"/>
      <c r="BQG376" s="14"/>
      <c r="BQH376" s="14"/>
      <c r="BQI376" s="14"/>
      <c r="BQJ376" s="14"/>
      <c r="BQK376" s="14"/>
      <c r="BQL376" s="14"/>
      <c r="BQM376" s="14"/>
      <c r="BQN376" s="14"/>
      <c r="BQO376" s="14"/>
      <c r="BQP376" s="14"/>
      <c r="BQQ376" s="14"/>
      <c r="BQR376" s="14"/>
      <c r="BQS376" s="14"/>
      <c r="BQT376" s="14"/>
      <c r="BQU376" s="14"/>
      <c r="BQV376" s="14"/>
      <c r="BQW376" s="14"/>
      <c r="BQX376" s="14"/>
      <c r="BQY376" s="14"/>
      <c r="BQZ376" s="14"/>
      <c r="BRA376" s="14"/>
      <c r="BRB376" s="14"/>
      <c r="BRC376" s="14"/>
      <c r="BRD376" s="14"/>
      <c r="BRE376" s="14"/>
      <c r="BRF376" s="14"/>
      <c r="BRG376" s="14"/>
      <c r="BRH376" s="14"/>
      <c r="BRI376" s="14"/>
      <c r="BRJ376" s="14"/>
      <c r="BRK376" s="14"/>
      <c r="BRL376" s="14"/>
      <c r="BRM376" s="14"/>
      <c r="BRN376" s="14"/>
      <c r="BRO376" s="14"/>
      <c r="BRP376" s="14"/>
      <c r="BRQ376" s="14"/>
      <c r="BRR376" s="14"/>
      <c r="BRS376" s="14"/>
      <c r="BRT376" s="14"/>
      <c r="BRU376" s="14"/>
      <c r="BRV376" s="14"/>
      <c r="BRW376" s="14"/>
      <c r="BRX376" s="14"/>
      <c r="BRY376" s="14"/>
      <c r="BRZ376" s="14"/>
      <c r="BSA376" s="14"/>
      <c r="BSB376" s="14"/>
      <c r="BSC376" s="14"/>
      <c r="BSD376" s="14"/>
      <c r="BSE376" s="14"/>
      <c r="BSF376" s="14"/>
      <c r="BSG376" s="14"/>
      <c r="BSH376" s="14"/>
      <c r="BSI376" s="14"/>
      <c r="BSJ376" s="14"/>
      <c r="BSK376" s="14"/>
      <c r="BSL376" s="14"/>
      <c r="BSM376" s="14"/>
      <c r="BSN376" s="14"/>
      <c r="BSO376" s="14"/>
      <c r="BSP376" s="14"/>
      <c r="BSQ376" s="14"/>
      <c r="BSR376" s="14"/>
      <c r="BSS376" s="14"/>
      <c r="BST376" s="14"/>
      <c r="BSU376" s="14"/>
      <c r="BSV376" s="14"/>
      <c r="BSW376" s="14"/>
      <c r="BSX376" s="14"/>
      <c r="BSY376" s="14"/>
      <c r="BSZ376" s="14"/>
      <c r="BTA376" s="14"/>
      <c r="BTB376" s="14"/>
      <c r="BTC376" s="14"/>
      <c r="BTD376" s="14"/>
      <c r="BTE376" s="14"/>
      <c r="BTF376" s="14"/>
      <c r="BTG376" s="14"/>
      <c r="BTH376" s="14"/>
      <c r="BTI376" s="14"/>
      <c r="BTJ376" s="14"/>
      <c r="BTK376" s="14"/>
      <c r="BTL376" s="14"/>
      <c r="BTM376" s="14"/>
      <c r="BTN376" s="14"/>
      <c r="BTO376" s="14"/>
      <c r="BTP376" s="14"/>
      <c r="BTQ376" s="14"/>
      <c r="BTR376" s="14"/>
      <c r="BTS376" s="14"/>
      <c r="BTT376" s="14"/>
      <c r="BTU376" s="14"/>
      <c r="BTV376" s="14"/>
      <c r="BTW376" s="14"/>
      <c r="BTX376" s="14"/>
      <c r="BTY376" s="14"/>
      <c r="BTZ376" s="14"/>
      <c r="BUA376" s="14"/>
      <c r="BUB376" s="14"/>
      <c r="BUC376" s="14"/>
      <c r="BUD376" s="14"/>
      <c r="BUE376" s="14"/>
      <c r="BUF376" s="14"/>
      <c r="BUG376" s="14"/>
      <c r="BUH376" s="14"/>
      <c r="BUI376" s="14"/>
      <c r="BUJ376" s="14"/>
      <c r="BUK376" s="14"/>
      <c r="BUL376" s="14"/>
      <c r="BUM376" s="14"/>
      <c r="BUN376" s="14"/>
      <c r="BUO376" s="14"/>
      <c r="BUP376" s="14"/>
      <c r="BUQ376" s="14"/>
      <c r="BUR376" s="14"/>
      <c r="BUS376" s="14"/>
      <c r="BUT376" s="14"/>
      <c r="BUU376" s="14"/>
      <c r="BUV376" s="14"/>
      <c r="BUW376" s="14"/>
      <c r="BUX376" s="14"/>
      <c r="BUY376" s="14"/>
      <c r="BUZ376" s="14"/>
      <c r="BVA376" s="14"/>
      <c r="BVB376" s="14"/>
      <c r="BVC376" s="14"/>
      <c r="BVD376" s="14"/>
      <c r="BVE376" s="14"/>
      <c r="BVF376" s="14"/>
      <c r="BVG376" s="14"/>
      <c r="BVH376" s="14"/>
      <c r="BVI376" s="14"/>
      <c r="BVJ376" s="14"/>
      <c r="BVK376" s="14"/>
      <c r="BVL376" s="14"/>
      <c r="BVM376" s="14"/>
      <c r="BVN376" s="14"/>
      <c r="BVO376" s="14"/>
      <c r="BVP376" s="14"/>
      <c r="BVQ376" s="14"/>
      <c r="BVR376" s="14"/>
      <c r="BVS376" s="14"/>
      <c r="BVT376" s="14"/>
      <c r="BVU376" s="14"/>
      <c r="BVV376" s="14"/>
      <c r="BVW376" s="14"/>
      <c r="BVX376" s="14"/>
      <c r="BVY376" s="14"/>
      <c r="BVZ376" s="14"/>
      <c r="BWA376" s="14"/>
      <c r="BWB376" s="14"/>
      <c r="BWC376" s="14"/>
      <c r="BWD376" s="14"/>
      <c r="BWE376" s="14"/>
      <c r="BWF376" s="14"/>
      <c r="BWG376" s="14"/>
      <c r="BWH376" s="14"/>
      <c r="BWI376" s="14"/>
      <c r="BWJ376" s="14"/>
      <c r="BWK376" s="14"/>
      <c r="BWL376" s="14"/>
      <c r="BWM376" s="14"/>
      <c r="BWN376" s="14"/>
      <c r="BWO376" s="14"/>
      <c r="BWP376" s="14"/>
      <c r="BWQ376" s="14"/>
      <c r="BWR376" s="14"/>
      <c r="BWS376" s="14"/>
      <c r="BWT376" s="14"/>
      <c r="BWU376" s="14"/>
      <c r="BWV376" s="14"/>
      <c r="BWW376" s="14"/>
      <c r="BWX376" s="14"/>
      <c r="BWY376" s="14"/>
      <c r="BWZ376" s="14"/>
      <c r="BXA376" s="14"/>
      <c r="BXB376" s="14"/>
      <c r="BXC376" s="14"/>
      <c r="BXD376" s="14"/>
      <c r="BXE376" s="14"/>
      <c r="BXF376" s="14"/>
      <c r="BXG376" s="14"/>
      <c r="BXH376" s="14"/>
      <c r="BXI376" s="14"/>
      <c r="BXJ376" s="14"/>
      <c r="BXK376" s="14"/>
      <c r="BXL376" s="14"/>
      <c r="BXM376" s="14"/>
      <c r="BXN376" s="14"/>
      <c r="BXO376" s="14"/>
      <c r="BXP376" s="14"/>
      <c r="BXQ376" s="14"/>
      <c r="BXR376" s="14"/>
      <c r="BXS376" s="14"/>
      <c r="BXT376" s="14"/>
      <c r="BXU376" s="14"/>
      <c r="BXV376" s="14"/>
      <c r="BXW376" s="14"/>
      <c r="BXX376" s="14"/>
      <c r="BXY376" s="14"/>
      <c r="BXZ376" s="14"/>
      <c r="BYA376" s="14"/>
      <c r="BYB376" s="14"/>
      <c r="BYC376" s="14"/>
      <c r="BYD376" s="14"/>
      <c r="BYE376" s="14"/>
      <c r="BYF376" s="14"/>
      <c r="BYG376" s="14"/>
      <c r="BYH376" s="14"/>
      <c r="BYI376" s="14"/>
      <c r="BYJ376" s="14"/>
      <c r="BYK376" s="14"/>
      <c r="BYL376" s="14"/>
      <c r="BYM376" s="14"/>
      <c r="BYN376" s="14"/>
      <c r="BYO376" s="14"/>
      <c r="BYP376" s="14"/>
      <c r="BYQ376" s="14"/>
      <c r="BYR376" s="14"/>
      <c r="BYS376" s="14"/>
      <c r="BYT376" s="14"/>
      <c r="BYU376" s="14"/>
      <c r="BYV376" s="14"/>
      <c r="BYW376" s="14"/>
      <c r="BYX376" s="14"/>
      <c r="BYY376" s="14"/>
      <c r="BYZ376" s="14"/>
      <c r="BZA376" s="14"/>
      <c r="BZB376" s="14"/>
      <c r="BZC376" s="14"/>
      <c r="BZD376" s="14"/>
      <c r="BZE376" s="14"/>
      <c r="BZF376" s="14"/>
      <c r="BZG376" s="14"/>
      <c r="BZH376" s="14"/>
      <c r="BZI376" s="14"/>
      <c r="BZJ376" s="14"/>
      <c r="BZK376" s="14"/>
      <c r="BZL376" s="14"/>
      <c r="BZM376" s="14"/>
      <c r="BZN376" s="14"/>
      <c r="BZO376" s="14"/>
      <c r="BZP376" s="14"/>
      <c r="BZQ376" s="14"/>
      <c r="BZR376" s="14"/>
      <c r="BZS376" s="14"/>
      <c r="BZT376" s="14"/>
      <c r="BZU376" s="14"/>
      <c r="BZV376" s="14"/>
      <c r="BZW376" s="14"/>
      <c r="BZX376" s="14"/>
      <c r="BZY376" s="14"/>
      <c r="BZZ376" s="14"/>
      <c r="CAA376" s="14"/>
      <c r="CAB376" s="14"/>
      <c r="CAC376" s="14"/>
      <c r="CAD376" s="14"/>
      <c r="CAE376" s="14"/>
      <c r="CAF376" s="14"/>
      <c r="CAG376" s="14"/>
      <c r="CAH376" s="14"/>
      <c r="CAI376" s="14"/>
      <c r="CAJ376" s="14"/>
      <c r="CAK376" s="14"/>
      <c r="CAL376" s="14"/>
      <c r="CAM376" s="14"/>
      <c r="CAN376" s="14"/>
      <c r="CAO376" s="14"/>
      <c r="CAP376" s="14"/>
      <c r="CAQ376" s="14"/>
      <c r="CAR376" s="14"/>
      <c r="CAS376" s="14"/>
      <c r="CAT376" s="14"/>
      <c r="CAU376" s="14"/>
      <c r="CAV376" s="14"/>
      <c r="CAW376" s="14"/>
      <c r="CAX376" s="14"/>
      <c r="CAY376" s="14"/>
      <c r="CAZ376" s="14"/>
      <c r="CBA376" s="14"/>
      <c r="CBB376" s="14"/>
      <c r="CBC376" s="14"/>
      <c r="CBD376" s="14"/>
      <c r="CBE376" s="14"/>
      <c r="CBF376" s="14"/>
      <c r="CBG376" s="14"/>
      <c r="CBH376" s="14"/>
      <c r="CBI376" s="14"/>
      <c r="CBJ376" s="14"/>
      <c r="CBK376" s="14"/>
      <c r="CBL376" s="14"/>
      <c r="CBM376" s="14"/>
      <c r="CBN376" s="14"/>
      <c r="CBO376" s="14"/>
      <c r="CBP376" s="14"/>
      <c r="CBQ376" s="14"/>
      <c r="CBR376" s="14"/>
      <c r="CBS376" s="14"/>
      <c r="CBT376" s="14"/>
      <c r="CBU376" s="14"/>
      <c r="CBV376" s="14"/>
      <c r="CBW376" s="14"/>
      <c r="CBX376" s="14"/>
      <c r="CBY376" s="14"/>
      <c r="CBZ376" s="14"/>
      <c r="CCA376" s="14"/>
      <c r="CCB376" s="14"/>
      <c r="CCC376" s="14"/>
      <c r="CCD376" s="14"/>
      <c r="CCE376" s="14"/>
      <c r="CCF376" s="14"/>
      <c r="CCG376" s="14"/>
      <c r="CCH376" s="14"/>
      <c r="CCI376" s="14"/>
      <c r="CCJ376" s="14"/>
      <c r="CCK376" s="14"/>
      <c r="CCL376" s="14"/>
      <c r="CCM376" s="14"/>
      <c r="CCN376" s="14"/>
      <c r="CCO376" s="14"/>
      <c r="CCP376" s="14"/>
      <c r="CCQ376" s="14"/>
      <c r="CCR376" s="14"/>
      <c r="CCS376" s="14"/>
      <c r="CCT376" s="14"/>
      <c r="CCU376" s="14"/>
      <c r="CCV376" s="14"/>
      <c r="CCW376" s="14"/>
      <c r="CCX376" s="14"/>
      <c r="CCY376" s="14"/>
      <c r="CCZ376" s="14"/>
      <c r="CDA376" s="14"/>
      <c r="CDB376" s="14"/>
      <c r="CDC376" s="14"/>
      <c r="CDD376" s="14"/>
      <c r="CDE376" s="14"/>
      <c r="CDF376" s="14"/>
      <c r="CDG376" s="14"/>
      <c r="CDH376" s="14"/>
      <c r="CDI376" s="14"/>
      <c r="CDJ376" s="14"/>
      <c r="CDK376" s="14"/>
      <c r="CDL376" s="14"/>
      <c r="CDM376" s="14"/>
      <c r="CDN376" s="14"/>
      <c r="CDO376" s="14"/>
      <c r="CDP376" s="14"/>
      <c r="CDQ376" s="14"/>
      <c r="CDR376" s="14"/>
      <c r="CDS376" s="14"/>
      <c r="CDT376" s="14"/>
      <c r="CDU376" s="14"/>
      <c r="CDV376" s="14"/>
      <c r="CDW376" s="14"/>
      <c r="CDX376" s="14"/>
      <c r="CDY376" s="14"/>
      <c r="CDZ376" s="14"/>
      <c r="CEA376" s="14"/>
      <c r="CEB376" s="14"/>
      <c r="CEC376" s="14"/>
      <c r="CED376" s="14"/>
      <c r="CEE376" s="14"/>
      <c r="CEF376" s="14"/>
      <c r="CEG376" s="14"/>
      <c r="CEH376" s="14"/>
      <c r="CEI376" s="14"/>
      <c r="CEJ376" s="14"/>
      <c r="CEK376" s="14"/>
      <c r="CEL376" s="14"/>
      <c r="CEM376" s="14"/>
      <c r="CEN376" s="14"/>
      <c r="CEO376" s="14"/>
      <c r="CEP376" s="14"/>
      <c r="CEQ376" s="14"/>
      <c r="CER376" s="14"/>
      <c r="CES376" s="14"/>
      <c r="CET376" s="14"/>
      <c r="CEU376" s="14"/>
      <c r="CEV376" s="14"/>
      <c r="CEW376" s="14"/>
      <c r="CEX376" s="14"/>
      <c r="CEY376" s="14"/>
      <c r="CEZ376" s="14"/>
      <c r="CFA376" s="14"/>
      <c r="CFB376" s="14"/>
      <c r="CFC376" s="14"/>
      <c r="CFD376" s="14"/>
      <c r="CFE376" s="14"/>
      <c r="CFF376" s="14"/>
      <c r="CFG376" s="14"/>
      <c r="CFH376" s="14"/>
      <c r="CFI376" s="14"/>
      <c r="CFJ376" s="14"/>
      <c r="CFK376" s="14"/>
      <c r="CFL376" s="14"/>
      <c r="CFM376" s="14"/>
      <c r="CFN376" s="14"/>
      <c r="CFO376" s="14"/>
      <c r="CFP376" s="14"/>
      <c r="CFQ376" s="14"/>
      <c r="CFR376" s="14"/>
      <c r="CFS376" s="14"/>
      <c r="CFT376" s="14"/>
      <c r="CFU376" s="14"/>
      <c r="CFV376" s="14"/>
      <c r="CFW376" s="14"/>
      <c r="CFX376" s="14"/>
      <c r="CFY376" s="14"/>
      <c r="CFZ376" s="14"/>
      <c r="CGA376" s="14"/>
      <c r="CGB376" s="14"/>
      <c r="CGC376" s="14"/>
      <c r="CGD376" s="14"/>
      <c r="CGE376" s="14"/>
      <c r="CGF376" s="14"/>
      <c r="CGG376" s="14"/>
      <c r="CGH376" s="14"/>
      <c r="CGI376" s="14"/>
      <c r="CGJ376" s="14"/>
      <c r="CGK376" s="14"/>
      <c r="CGL376" s="14"/>
      <c r="CGM376" s="14"/>
      <c r="CGN376" s="14"/>
      <c r="CGO376" s="14"/>
      <c r="CGP376" s="14"/>
      <c r="CGQ376" s="14"/>
      <c r="CGR376" s="14"/>
      <c r="CGS376" s="14"/>
      <c r="CGT376" s="14"/>
      <c r="CGU376" s="14"/>
      <c r="CGV376" s="14"/>
      <c r="CGW376" s="14"/>
      <c r="CGX376" s="14"/>
      <c r="CGY376" s="14"/>
      <c r="CGZ376" s="14"/>
      <c r="CHA376" s="14"/>
      <c r="CHB376" s="14"/>
      <c r="CHC376" s="14"/>
      <c r="CHD376" s="14"/>
      <c r="CHE376" s="14"/>
      <c r="CHF376" s="14"/>
      <c r="CHG376" s="14"/>
      <c r="CHH376" s="14"/>
      <c r="CHI376" s="14"/>
      <c r="CHJ376" s="14"/>
      <c r="CHK376" s="14"/>
      <c r="CHL376" s="14"/>
      <c r="CHM376" s="14"/>
      <c r="CHN376" s="14"/>
      <c r="CHO376" s="14"/>
      <c r="CHP376" s="14"/>
      <c r="CHQ376" s="14"/>
      <c r="CHR376" s="14"/>
      <c r="CHS376" s="14"/>
      <c r="CHT376" s="14"/>
      <c r="CHU376" s="14"/>
      <c r="CHV376" s="14"/>
      <c r="CHW376" s="14"/>
      <c r="CHX376" s="14"/>
      <c r="CHY376" s="14"/>
      <c r="CHZ376" s="14"/>
      <c r="CIA376" s="14"/>
      <c r="CIB376" s="14"/>
      <c r="CIC376" s="14"/>
      <c r="CID376" s="14"/>
      <c r="CIE376" s="14"/>
      <c r="CIF376" s="14"/>
      <c r="CIG376" s="14"/>
      <c r="CIH376" s="14"/>
      <c r="CII376" s="14"/>
      <c r="CIJ376" s="14"/>
      <c r="CIK376" s="14"/>
      <c r="CIL376" s="14"/>
      <c r="CIM376" s="14"/>
      <c r="CIN376" s="14"/>
      <c r="CIO376" s="14"/>
      <c r="CIP376" s="14"/>
      <c r="CIQ376" s="14"/>
      <c r="CIR376" s="14"/>
      <c r="CIS376" s="14"/>
      <c r="CIT376" s="14"/>
      <c r="CIU376" s="14"/>
      <c r="CIV376" s="14"/>
      <c r="CIW376" s="14"/>
      <c r="CIX376" s="14"/>
      <c r="CIY376" s="14"/>
      <c r="CIZ376" s="14"/>
      <c r="CJA376" s="14"/>
      <c r="CJB376" s="14"/>
      <c r="CJC376" s="14"/>
      <c r="CJD376" s="14"/>
      <c r="CJE376" s="14"/>
      <c r="CJF376" s="14"/>
      <c r="CJG376" s="14"/>
      <c r="CJH376" s="14"/>
      <c r="CJI376" s="14"/>
      <c r="CJJ376" s="14"/>
      <c r="CJK376" s="14"/>
      <c r="CJL376" s="14"/>
      <c r="CJM376" s="14"/>
      <c r="CJN376" s="14"/>
      <c r="CJO376" s="14"/>
      <c r="CJP376" s="14"/>
      <c r="CJQ376" s="14"/>
      <c r="CJR376" s="14"/>
      <c r="CJS376" s="14"/>
      <c r="CJT376" s="14"/>
      <c r="CJU376" s="14"/>
      <c r="CJV376" s="14"/>
      <c r="CJW376" s="14"/>
      <c r="CJX376" s="14"/>
      <c r="CJY376" s="14"/>
      <c r="CJZ376" s="14"/>
      <c r="CKA376" s="14"/>
      <c r="CKB376" s="14"/>
      <c r="CKC376" s="14"/>
      <c r="CKD376" s="14"/>
      <c r="CKE376" s="14"/>
      <c r="CKF376" s="14"/>
      <c r="CKG376" s="14"/>
      <c r="CKH376" s="14"/>
      <c r="CKI376" s="14"/>
      <c r="CKJ376" s="14"/>
      <c r="CKK376" s="14"/>
      <c r="CKL376" s="14"/>
      <c r="CKM376" s="14"/>
      <c r="CKN376" s="14"/>
      <c r="CKO376" s="14"/>
      <c r="CKP376" s="14"/>
      <c r="CKQ376" s="14"/>
      <c r="CKR376" s="14"/>
      <c r="CKS376" s="14"/>
      <c r="CKT376" s="14"/>
      <c r="CKU376" s="14"/>
      <c r="CKV376" s="14"/>
      <c r="CKW376" s="14"/>
      <c r="CKX376" s="14"/>
      <c r="CKY376" s="14"/>
      <c r="CKZ376" s="14"/>
      <c r="CLA376" s="14"/>
      <c r="CLB376" s="14"/>
      <c r="CLC376" s="14"/>
      <c r="CLD376" s="14"/>
      <c r="CLE376" s="14"/>
      <c r="CLF376" s="14"/>
      <c r="CLG376" s="14"/>
      <c r="CLH376" s="14"/>
      <c r="CLI376" s="14"/>
      <c r="CLJ376" s="14"/>
      <c r="CLK376" s="14"/>
      <c r="CLL376" s="14"/>
      <c r="CLM376" s="14"/>
      <c r="CLN376" s="14"/>
      <c r="CLO376" s="14"/>
      <c r="CLP376" s="14"/>
      <c r="CLQ376" s="14"/>
      <c r="CLR376" s="14"/>
      <c r="CLS376" s="14"/>
      <c r="CLT376" s="14"/>
      <c r="CLU376" s="14"/>
      <c r="CLV376" s="14"/>
      <c r="CLW376" s="14"/>
      <c r="CLX376" s="14"/>
      <c r="CLY376" s="14"/>
      <c r="CLZ376" s="14"/>
      <c r="CMA376" s="14"/>
      <c r="CMB376" s="14"/>
      <c r="CMC376" s="14"/>
      <c r="CMD376" s="14"/>
      <c r="CME376" s="14"/>
      <c r="CMF376" s="14"/>
      <c r="CMG376" s="14"/>
      <c r="CMH376" s="14"/>
      <c r="CMI376" s="14"/>
      <c r="CMJ376" s="14"/>
      <c r="CMK376" s="14"/>
      <c r="CML376" s="14"/>
      <c r="CMM376" s="14"/>
      <c r="CMN376" s="14"/>
      <c r="CMO376" s="14"/>
      <c r="CMP376" s="14"/>
      <c r="CMQ376" s="14"/>
      <c r="CMR376" s="14"/>
      <c r="CMS376" s="14"/>
      <c r="CMT376" s="14"/>
      <c r="CMU376" s="14"/>
      <c r="CMV376" s="14"/>
      <c r="CMW376" s="14"/>
      <c r="CMX376" s="14"/>
      <c r="CMY376" s="14"/>
      <c r="CMZ376" s="14"/>
      <c r="CNA376" s="14"/>
      <c r="CNB376" s="14"/>
      <c r="CNC376" s="14"/>
      <c r="CND376" s="14"/>
      <c r="CNE376" s="14"/>
      <c r="CNF376" s="14"/>
      <c r="CNG376" s="14"/>
      <c r="CNH376" s="14"/>
      <c r="CNI376" s="14"/>
      <c r="CNJ376" s="14"/>
      <c r="CNK376" s="14"/>
      <c r="CNL376" s="14"/>
      <c r="CNM376" s="14"/>
      <c r="CNN376" s="14"/>
      <c r="CNO376" s="14"/>
      <c r="CNP376" s="14"/>
      <c r="CNQ376" s="14"/>
      <c r="CNR376" s="14"/>
      <c r="CNS376" s="14"/>
      <c r="CNT376" s="14"/>
      <c r="CNU376" s="14"/>
      <c r="CNV376" s="14"/>
      <c r="CNW376" s="14"/>
      <c r="CNX376" s="14"/>
      <c r="CNY376" s="14"/>
      <c r="CNZ376" s="14"/>
      <c r="COA376" s="14"/>
      <c r="COB376" s="14"/>
      <c r="COC376" s="14"/>
      <c r="COD376" s="14"/>
      <c r="COE376" s="14"/>
      <c r="COF376" s="14"/>
      <c r="COG376" s="14"/>
      <c r="COH376" s="14"/>
      <c r="COI376" s="14"/>
      <c r="COJ376" s="14"/>
      <c r="COK376" s="14"/>
      <c r="COL376" s="14"/>
      <c r="COM376" s="14"/>
      <c r="CON376" s="14"/>
      <c r="COO376" s="14"/>
      <c r="COP376" s="14"/>
      <c r="COQ376" s="14"/>
      <c r="COR376" s="14"/>
      <c r="COS376" s="14"/>
      <c r="COT376" s="14"/>
      <c r="COU376" s="14"/>
      <c r="COV376" s="14"/>
      <c r="COW376" s="14"/>
      <c r="COX376" s="14"/>
      <c r="COY376" s="14"/>
      <c r="COZ376" s="14"/>
      <c r="CPA376" s="14"/>
      <c r="CPB376" s="14"/>
      <c r="CPC376" s="14"/>
      <c r="CPD376" s="14"/>
      <c r="CPE376" s="14"/>
      <c r="CPF376" s="14"/>
      <c r="CPG376" s="14"/>
      <c r="CPH376" s="14"/>
      <c r="CPI376" s="14"/>
      <c r="CPJ376" s="14"/>
      <c r="CPK376" s="14"/>
      <c r="CPL376" s="14"/>
      <c r="CPM376" s="14"/>
      <c r="CPN376" s="14"/>
      <c r="CPO376" s="14"/>
      <c r="CPP376" s="14"/>
      <c r="CPQ376" s="14"/>
      <c r="CPR376" s="14"/>
      <c r="CPS376" s="14"/>
      <c r="CPT376" s="14"/>
      <c r="CPU376" s="14"/>
      <c r="CPV376" s="14"/>
      <c r="CPW376" s="14"/>
      <c r="CPX376" s="14"/>
      <c r="CPY376" s="14"/>
      <c r="CPZ376" s="14"/>
      <c r="CQA376" s="14"/>
      <c r="CQB376" s="14"/>
      <c r="CQC376" s="14"/>
      <c r="CQD376" s="14"/>
      <c r="CQE376" s="14"/>
      <c r="CQF376" s="14"/>
      <c r="CQG376" s="14"/>
      <c r="CQH376" s="14"/>
      <c r="CQI376" s="14"/>
      <c r="CQJ376" s="14"/>
      <c r="CQK376" s="14"/>
      <c r="CQL376" s="14"/>
      <c r="CQM376" s="14"/>
      <c r="CQN376" s="14"/>
      <c r="CQO376" s="14"/>
      <c r="CQP376" s="14"/>
      <c r="CQQ376" s="14"/>
      <c r="CQR376" s="14"/>
      <c r="CQS376" s="14"/>
      <c r="CQT376" s="14"/>
      <c r="CQU376" s="14"/>
      <c r="CQV376" s="14"/>
      <c r="CQW376" s="14"/>
      <c r="CQX376" s="14"/>
      <c r="CQY376" s="14"/>
      <c r="CQZ376" s="14"/>
      <c r="CRA376" s="14"/>
      <c r="CRB376" s="14"/>
      <c r="CRC376" s="14"/>
      <c r="CRD376" s="14"/>
      <c r="CRE376" s="14"/>
      <c r="CRF376" s="14"/>
      <c r="CRG376" s="14"/>
      <c r="CRH376" s="14"/>
      <c r="CRI376" s="14"/>
      <c r="CRJ376" s="14"/>
      <c r="CRK376" s="14"/>
      <c r="CRL376" s="14"/>
      <c r="CRM376" s="14"/>
      <c r="CRN376" s="14"/>
      <c r="CRO376" s="14"/>
      <c r="CRP376" s="14"/>
      <c r="CRQ376" s="14"/>
      <c r="CRR376" s="14"/>
      <c r="CRS376" s="14"/>
      <c r="CRT376" s="14"/>
      <c r="CRU376" s="14"/>
      <c r="CRV376" s="14"/>
      <c r="CRW376" s="14"/>
      <c r="CRX376" s="14"/>
      <c r="CRY376" s="14"/>
      <c r="CRZ376" s="14"/>
      <c r="CSA376" s="14"/>
      <c r="CSB376" s="14"/>
      <c r="CSC376" s="14"/>
      <c r="CSD376" s="14"/>
      <c r="CSE376" s="14"/>
      <c r="CSF376" s="14"/>
      <c r="CSG376" s="14"/>
      <c r="CSH376" s="14"/>
      <c r="CSI376" s="14"/>
      <c r="CSJ376" s="14"/>
      <c r="CSK376" s="14"/>
      <c r="CSL376" s="14"/>
      <c r="CSM376" s="14"/>
      <c r="CSN376" s="14"/>
      <c r="CSO376" s="14"/>
      <c r="CSP376" s="14"/>
      <c r="CSQ376" s="14"/>
      <c r="CSR376" s="14"/>
      <c r="CSS376" s="14"/>
      <c r="CST376" s="14"/>
      <c r="CSU376" s="14"/>
      <c r="CSV376" s="14"/>
      <c r="CSW376" s="14"/>
      <c r="CSX376" s="14"/>
      <c r="CSY376" s="14"/>
      <c r="CSZ376" s="14"/>
      <c r="CTA376" s="14"/>
      <c r="CTB376" s="14"/>
      <c r="CTC376" s="14"/>
      <c r="CTD376" s="14"/>
      <c r="CTE376" s="14"/>
      <c r="CTF376" s="14"/>
      <c r="CTG376" s="14"/>
      <c r="CTH376" s="14"/>
      <c r="CTI376" s="14"/>
      <c r="CTJ376" s="14"/>
      <c r="CTK376" s="14"/>
      <c r="CTL376" s="14"/>
      <c r="CTM376" s="14"/>
      <c r="CTN376" s="14"/>
      <c r="CTO376" s="14"/>
      <c r="CTP376" s="14"/>
      <c r="CTQ376" s="14"/>
      <c r="CTR376" s="14"/>
      <c r="CTS376" s="14"/>
      <c r="CTT376" s="14"/>
      <c r="CTU376" s="14"/>
      <c r="CTV376" s="14"/>
      <c r="CTW376" s="14"/>
      <c r="CTX376" s="14"/>
      <c r="CTY376" s="14"/>
      <c r="CTZ376" s="14"/>
      <c r="CUA376" s="14"/>
      <c r="CUB376" s="14"/>
      <c r="CUC376" s="14"/>
      <c r="CUD376" s="14"/>
      <c r="CUE376" s="14"/>
      <c r="CUF376" s="14"/>
      <c r="CUG376" s="14"/>
      <c r="CUH376" s="14"/>
      <c r="CUI376" s="14"/>
      <c r="CUJ376" s="14"/>
      <c r="CUK376" s="14"/>
      <c r="CUL376" s="14"/>
      <c r="CUM376" s="14"/>
      <c r="CUN376" s="14"/>
      <c r="CUO376" s="14"/>
      <c r="CUP376" s="14"/>
      <c r="CUQ376" s="14"/>
      <c r="CUR376" s="14"/>
      <c r="CUS376" s="14"/>
      <c r="CUT376" s="14"/>
      <c r="CUU376" s="14"/>
      <c r="CUV376" s="14"/>
      <c r="CUW376" s="14"/>
      <c r="CUX376" s="14"/>
      <c r="CUY376" s="14"/>
      <c r="CUZ376" s="14"/>
      <c r="CVA376" s="14"/>
      <c r="CVB376" s="14"/>
      <c r="CVC376" s="14"/>
      <c r="CVD376" s="14"/>
      <c r="CVE376" s="14"/>
      <c r="CVF376" s="14"/>
      <c r="CVG376" s="14"/>
      <c r="CVH376" s="14"/>
      <c r="CVI376" s="14"/>
      <c r="CVJ376" s="14"/>
      <c r="CVK376" s="14"/>
      <c r="CVL376" s="14"/>
      <c r="CVM376" s="14"/>
      <c r="CVN376" s="14"/>
      <c r="CVO376" s="14"/>
      <c r="CVP376" s="14"/>
      <c r="CVQ376" s="14"/>
      <c r="CVR376" s="14"/>
      <c r="CVS376" s="14"/>
      <c r="CVT376" s="14"/>
      <c r="CVU376" s="14"/>
      <c r="CVV376" s="14"/>
      <c r="CVW376" s="14"/>
      <c r="CVX376" s="14"/>
      <c r="CVY376" s="14"/>
      <c r="CVZ376" s="14"/>
      <c r="CWA376" s="14"/>
      <c r="CWB376" s="14"/>
      <c r="CWC376" s="14"/>
      <c r="CWD376" s="14"/>
      <c r="CWE376" s="14"/>
      <c r="CWF376" s="14"/>
      <c r="CWG376" s="14"/>
      <c r="CWH376" s="14"/>
      <c r="CWI376" s="14"/>
      <c r="CWJ376" s="14"/>
      <c r="CWK376" s="14"/>
      <c r="CWL376" s="14"/>
      <c r="CWM376" s="14"/>
      <c r="CWN376" s="14"/>
      <c r="CWO376" s="14"/>
      <c r="CWP376" s="14"/>
      <c r="CWQ376" s="14"/>
      <c r="CWR376" s="14"/>
      <c r="CWS376" s="14"/>
      <c r="CWT376" s="14"/>
      <c r="CWU376" s="14"/>
      <c r="CWV376" s="14"/>
      <c r="CWW376" s="14"/>
      <c r="CWX376" s="14"/>
      <c r="CWY376" s="14"/>
      <c r="CWZ376" s="14"/>
      <c r="CXA376" s="14"/>
      <c r="CXB376" s="14"/>
      <c r="CXC376" s="14"/>
      <c r="CXD376" s="14"/>
      <c r="CXE376" s="14"/>
      <c r="CXF376" s="14"/>
      <c r="CXG376" s="14"/>
      <c r="CXH376" s="14"/>
      <c r="CXI376" s="14"/>
      <c r="CXJ376" s="14"/>
      <c r="CXK376" s="14"/>
      <c r="CXL376" s="14"/>
      <c r="CXM376" s="14"/>
      <c r="CXN376" s="14"/>
      <c r="CXO376" s="14"/>
      <c r="CXP376" s="14"/>
      <c r="CXQ376" s="14"/>
      <c r="CXR376" s="14"/>
      <c r="CXS376" s="14"/>
      <c r="CXT376" s="14"/>
      <c r="CXU376" s="14"/>
      <c r="CXV376" s="14"/>
      <c r="CXW376" s="14"/>
      <c r="CXX376" s="14"/>
      <c r="CXY376" s="14"/>
      <c r="CXZ376" s="14"/>
      <c r="CYA376" s="14"/>
      <c r="CYB376" s="14"/>
      <c r="CYC376" s="14"/>
      <c r="CYD376" s="14"/>
      <c r="CYE376" s="14"/>
      <c r="CYF376" s="14"/>
      <c r="CYG376" s="14"/>
      <c r="CYH376" s="14"/>
      <c r="CYI376" s="14"/>
      <c r="CYJ376" s="14"/>
      <c r="CYK376" s="14"/>
      <c r="CYL376" s="14"/>
      <c r="CYM376" s="14"/>
      <c r="CYN376" s="14"/>
      <c r="CYO376" s="14"/>
      <c r="CYP376" s="14"/>
      <c r="CYQ376" s="14"/>
      <c r="CYR376" s="14"/>
      <c r="CYS376" s="14"/>
      <c r="CYT376" s="14"/>
      <c r="CYU376" s="14"/>
      <c r="CYV376" s="14"/>
      <c r="CYW376" s="14"/>
      <c r="CYX376" s="14"/>
      <c r="CYY376" s="14"/>
      <c r="CYZ376" s="14"/>
      <c r="CZA376" s="14"/>
      <c r="CZB376" s="14"/>
      <c r="CZC376" s="14"/>
      <c r="CZD376" s="14"/>
      <c r="CZE376" s="14"/>
      <c r="CZF376" s="14"/>
      <c r="CZG376" s="14"/>
      <c r="CZH376" s="14"/>
      <c r="CZI376" s="14"/>
      <c r="CZJ376" s="14"/>
      <c r="CZK376" s="14"/>
      <c r="CZL376" s="14"/>
      <c r="CZM376" s="14"/>
      <c r="CZN376" s="14"/>
      <c r="CZO376" s="14"/>
      <c r="CZP376" s="14"/>
      <c r="CZQ376" s="14"/>
      <c r="CZR376" s="14"/>
      <c r="CZS376" s="14"/>
      <c r="CZT376" s="14"/>
      <c r="CZU376" s="14"/>
      <c r="CZV376" s="14"/>
      <c r="CZW376" s="14"/>
      <c r="CZX376" s="14"/>
      <c r="CZY376" s="14"/>
      <c r="CZZ376" s="14"/>
      <c r="DAA376" s="14"/>
      <c r="DAB376" s="14"/>
      <c r="DAC376" s="14"/>
      <c r="DAD376" s="14"/>
      <c r="DAE376" s="14"/>
      <c r="DAF376" s="14"/>
      <c r="DAG376" s="14"/>
      <c r="DAH376" s="14"/>
      <c r="DAI376" s="14"/>
      <c r="DAJ376" s="14"/>
      <c r="DAK376" s="14"/>
      <c r="DAL376" s="14"/>
      <c r="DAM376" s="14"/>
      <c r="DAN376" s="14"/>
      <c r="DAO376" s="14"/>
      <c r="DAP376" s="14"/>
      <c r="DAQ376" s="14"/>
      <c r="DAR376" s="14"/>
      <c r="DAS376" s="14"/>
      <c r="DAT376" s="14"/>
      <c r="DAU376" s="14"/>
      <c r="DAV376" s="14"/>
      <c r="DAW376" s="14"/>
      <c r="DAX376" s="14"/>
      <c r="DAY376" s="14"/>
      <c r="DAZ376" s="14"/>
      <c r="DBA376" s="14"/>
      <c r="DBB376" s="14"/>
      <c r="DBC376" s="14"/>
      <c r="DBD376" s="14"/>
      <c r="DBE376" s="14"/>
      <c r="DBF376" s="14"/>
      <c r="DBG376" s="14"/>
      <c r="DBH376" s="14"/>
      <c r="DBI376" s="14"/>
      <c r="DBJ376" s="14"/>
      <c r="DBK376" s="14"/>
      <c r="DBL376" s="14"/>
      <c r="DBM376" s="14"/>
      <c r="DBN376" s="14"/>
      <c r="DBO376" s="14"/>
      <c r="DBP376" s="14"/>
      <c r="DBQ376" s="14"/>
      <c r="DBR376" s="14"/>
      <c r="DBS376" s="14"/>
      <c r="DBT376" s="14"/>
      <c r="DBU376" s="14"/>
      <c r="DBV376" s="14"/>
      <c r="DBW376" s="14"/>
      <c r="DBX376" s="14"/>
      <c r="DBY376" s="14"/>
      <c r="DBZ376" s="14"/>
      <c r="DCA376" s="14"/>
      <c r="DCB376" s="14"/>
      <c r="DCC376" s="14"/>
      <c r="DCD376" s="14"/>
      <c r="DCE376" s="14"/>
      <c r="DCF376" s="14"/>
      <c r="DCG376" s="14"/>
      <c r="DCH376" s="14"/>
      <c r="DCI376" s="14"/>
      <c r="DCJ376" s="14"/>
      <c r="DCK376" s="14"/>
      <c r="DCL376" s="14"/>
      <c r="DCM376" s="14"/>
      <c r="DCN376" s="14"/>
      <c r="DCO376" s="14"/>
      <c r="DCP376" s="14"/>
      <c r="DCQ376" s="14"/>
      <c r="DCR376" s="14"/>
      <c r="DCS376" s="14"/>
      <c r="DCT376" s="14"/>
      <c r="DCU376" s="14"/>
      <c r="DCV376" s="14"/>
      <c r="DCW376" s="14"/>
      <c r="DCX376" s="14"/>
      <c r="DCY376" s="14"/>
      <c r="DCZ376" s="14"/>
      <c r="DDA376" s="14"/>
      <c r="DDB376" s="14"/>
      <c r="DDC376" s="14"/>
      <c r="DDD376" s="14"/>
      <c r="DDE376" s="14"/>
      <c r="DDF376" s="14"/>
      <c r="DDG376" s="14"/>
      <c r="DDH376" s="14"/>
      <c r="DDI376" s="14"/>
      <c r="DDJ376" s="14"/>
      <c r="DDK376" s="14"/>
      <c r="DDL376" s="14"/>
      <c r="DDM376" s="14"/>
      <c r="DDN376" s="14"/>
      <c r="DDO376" s="14"/>
      <c r="DDP376" s="14"/>
      <c r="DDQ376" s="14"/>
      <c r="DDR376" s="14"/>
      <c r="DDS376" s="14"/>
      <c r="DDT376" s="14"/>
      <c r="DDU376" s="14"/>
      <c r="DDV376" s="14"/>
      <c r="DDW376" s="14"/>
      <c r="DDX376" s="14"/>
      <c r="DDY376" s="14"/>
      <c r="DDZ376" s="14"/>
      <c r="DEA376" s="14"/>
      <c r="DEB376" s="14"/>
      <c r="DEC376" s="14"/>
      <c r="DED376" s="14"/>
      <c r="DEE376" s="14"/>
      <c r="DEF376" s="14"/>
      <c r="DEG376" s="14"/>
      <c r="DEH376" s="14"/>
      <c r="DEI376" s="14"/>
      <c r="DEJ376" s="14"/>
      <c r="DEK376" s="14"/>
      <c r="DEL376" s="14"/>
      <c r="DEM376" s="14"/>
      <c r="DEN376" s="14"/>
      <c r="DEO376" s="14"/>
      <c r="DEP376" s="14"/>
      <c r="DEQ376" s="14"/>
      <c r="DER376" s="14"/>
      <c r="DES376" s="14"/>
      <c r="DET376" s="14"/>
      <c r="DEU376" s="14"/>
      <c r="DEV376" s="14"/>
      <c r="DEW376" s="14"/>
      <c r="DEX376" s="14"/>
      <c r="DEY376" s="14"/>
      <c r="DEZ376" s="14"/>
      <c r="DFA376" s="14"/>
      <c r="DFB376" s="14"/>
      <c r="DFC376" s="14"/>
      <c r="DFD376" s="14"/>
      <c r="DFE376" s="14"/>
      <c r="DFF376" s="14"/>
      <c r="DFG376" s="14"/>
      <c r="DFH376" s="14"/>
      <c r="DFI376" s="14"/>
      <c r="DFJ376" s="14"/>
      <c r="DFK376" s="14"/>
      <c r="DFL376" s="14"/>
      <c r="DFM376" s="14"/>
      <c r="DFN376" s="14"/>
      <c r="DFO376" s="14"/>
      <c r="DFP376" s="14"/>
      <c r="DFQ376" s="14"/>
      <c r="DFR376" s="14"/>
      <c r="DFS376" s="14"/>
      <c r="DFT376" s="14"/>
      <c r="DFU376" s="14"/>
      <c r="DFV376" s="14"/>
      <c r="DFW376" s="14"/>
      <c r="DFX376" s="14"/>
      <c r="DFY376" s="14"/>
      <c r="DFZ376" s="14"/>
      <c r="DGA376" s="14"/>
      <c r="DGB376" s="14"/>
      <c r="DGC376" s="14"/>
      <c r="DGD376" s="14"/>
      <c r="DGE376" s="14"/>
      <c r="DGF376" s="14"/>
      <c r="DGG376" s="14"/>
      <c r="DGH376" s="14"/>
      <c r="DGI376" s="14"/>
      <c r="DGJ376" s="14"/>
      <c r="DGK376" s="14"/>
      <c r="DGL376" s="14"/>
      <c r="DGM376" s="14"/>
      <c r="DGN376" s="14"/>
      <c r="DGO376" s="14"/>
      <c r="DGP376" s="14"/>
      <c r="DGQ376" s="14"/>
      <c r="DGR376" s="14"/>
      <c r="DGS376" s="14"/>
      <c r="DGT376" s="14"/>
      <c r="DGU376" s="14"/>
      <c r="DGV376" s="14"/>
      <c r="DGW376" s="14"/>
      <c r="DGX376" s="14"/>
      <c r="DGY376" s="14"/>
      <c r="DGZ376" s="14"/>
      <c r="DHA376" s="14"/>
      <c r="DHB376" s="14"/>
      <c r="DHC376" s="14"/>
      <c r="DHD376" s="14"/>
      <c r="DHE376" s="14"/>
      <c r="DHF376" s="14"/>
      <c r="DHG376" s="14"/>
      <c r="DHH376" s="14"/>
      <c r="DHI376" s="14"/>
      <c r="DHJ376" s="14"/>
      <c r="DHK376" s="14"/>
      <c r="DHL376" s="14"/>
      <c r="DHM376" s="14"/>
      <c r="DHN376" s="14"/>
      <c r="DHO376" s="14"/>
      <c r="DHP376" s="14"/>
      <c r="DHQ376" s="14"/>
      <c r="DHR376" s="14"/>
      <c r="DHS376" s="14"/>
      <c r="DHT376" s="14"/>
      <c r="DHU376" s="14"/>
      <c r="DHV376" s="14"/>
      <c r="DHW376" s="14"/>
      <c r="DHX376" s="14"/>
      <c r="DHY376" s="14"/>
      <c r="DHZ376" s="14"/>
      <c r="DIA376" s="14"/>
      <c r="DIB376" s="14"/>
      <c r="DIC376" s="14"/>
      <c r="DID376" s="14"/>
      <c r="DIE376" s="14"/>
      <c r="DIF376" s="14"/>
      <c r="DIG376" s="14"/>
      <c r="DIH376" s="14"/>
      <c r="DII376" s="14"/>
      <c r="DIJ376" s="14"/>
      <c r="DIK376" s="14"/>
      <c r="DIL376" s="14"/>
      <c r="DIM376" s="14"/>
      <c r="DIN376" s="14"/>
      <c r="DIO376" s="14"/>
      <c r="DIP376" s="14"/>
      <c r="DIQ376" s="14"/>
      <c r="DIR376" s="14"/>
      <c r="DIS376" s="14"/>
      <c r="DIT376" s="14"/>
      <c r="DIU376" s="14"/>
      <c r="DIV376" s="14"/>
      <c r="DIW376" s="14"/>
      <c r="DIX376" s="14"/>
      <c r="DIY376" s="14"/>
      <c r="DIZ376" s="14"/>
      <c r="DJA376" s="14"/>
      <c r="DJB376" s="14"/>
      <c r="DJC376" s="14"/>
      <c r="DJD376" s="14"/>
      <c r="DJE376" s="14"/>
      <c r="DJF376" s="14"/>
      <c r="DJG376" s="14"/>
      <c r="DJH376" s="14"/>
      <c r="DJI376" s="14"/>
      <c r="DJJ376" s="14"/>
      <c r="DJK376" s="14"/>
      <c r="DJL376" s="14"/>
      <c r="DJM376" s="14"/>
      <c r="DJN376" s="14"/>
      <c r="DJO376" s="14"/>
      <c r="DJP376" s="14"/>
      <c r="DJQ376" s="14"/>
      <c r="DJR376" s="14"/>
      <c r="DJS376" s="14"/>
      <c r="DJT376" s="14"/>
      <c r="DJU376" s="14"/>
      <c r="DJV376" s="14"/>
      <c r="DJW376" s="14"/>
      <c r="DJX376" s="14"/>
      <c r="DJY376" s="14"/>
      <c r="DJZ376" s="14"/>
      <c r="DKA376" s="14"/>
      <c r="DKB376" s="14"/>
      <c r="DKC376" s="14"/>
      <c r="DKD376" s="14"/>
      <c r="DKE376" s="14"/>
      <c r="DKF376" s="14"/>
      <c r="DKG376" s="14"/>
      <c r="DKH376" s="14"/>
      <c r="DKI376" s="14"/>
      <c r="DKJ376" s="14"/>
      <c r="DKK376" s="14"/>
      <c r="DKL376" s="14"/>
      <c r="DKM376" s="14"/>
      <c r="DKN376" s="14"/>
      <c r="DKO376" s="14"/>
      <c r="DKP376" s="14"/>
      <c r="DKQ376" s="14"/>
      <c r="DKR376" s="14"/>
      <c r="DKS376" s="14"/>
      <c r="DKT376" s="14"/>
      <c r="DKU376" s="14"/>
      <c r="DKV376" s="14"/>
      <c r="DKW376" s="14"/>
      <c r="DKX376" s="14"/>
      <c r="DKY376" s="14"/>
      <c r="DKZ376" s="14"/>
      <c r="DLA376" s="14"/>
      <c r="DLB376" s="14"/>
      <c r="DLC376" s="14"/>
      <c r="DLD376" s="14"/>
      <c r="DLE376" s="14"/>
      <c r="DLF376" s="14"/>
      <c r="DLG376" s="14"/>
      <c r="DLH376" s="14"/>
      <c r="DLI376" s="14"/>
      <c r="DLJ376" s="14"/>
      <c r="DLK376" s="14"/>
      <c r="DLL376" s="14"/>
      <c r="DLM376" s="14"/>
      <c r="DLN376" s="14"/>
      <c r="DLO376" s="14"/>
      <c r="DLP376" s="14"/>
      <c r="DLQ376" s="14"/>
      <c r="DLR376" s="14"/>
      <c r="DLS376" s="14"/>
      <c r="DLT376" s="14"/>
      <c r="DLU376" s="14"/>
      <c r="DLV376" s="14"/>
      <c r="DLW376" s="14"/>
      <c r="DLX376" s="14"/>
      <c r="DLY376" s="14"/>
      <c r="DLZ376" s="14"/>
      <c r="DMA376" s="14"/>
      <c r="DMB376" s="14"/>
      <c r="DMC376" s="14"/>
      <c r="DMD376" s="14"/>
      <c r="DME376" s="14"/>
      <c r="DMF376" s="14"/>
      <c r="DMG376" s="14"/>
      <c r="DMH376" s="14"/>
      <c r="DMI376" s="14"/>
      <c r="DMJ376" s="14"/>
      <c r="DMK376" s="14"/>
      <c r="DML376" s="14"/>
      <c r="DMM376" s="14"/>
      <c r="DMN376" s="14"/>
      <c r="DMO376" s="14"/>
      <c r="DMP376" s="14"/>
      <c r="DMQ376" s="14"/>
      <c r="DMR376" s="14"/>
      <c r="DMS376" s="14"/>
      <c r="DMT376" s="14"/>
      <c r="DMU376" s="14"/>
      <c r="DMV376" s="14"/>
      <c r="DMW376" s="14"/>
      <c r="DMX376" s="14"/>
      <c r="DMY376" s="14"/>
      <c r="DMZ376" s="14"/>
      <c r="DNA376" s="14"/>
      <c r="DNB376" s="14"/>
      <c r="DNC376" s="14"/>
      <c r="DND376" s="14"/>
      <c r="DNE376" s="14"/>
      <c r="DNF376" s="14"/>
      <c r="DNG376" s="14"/>
      <c r="DNH376" s="14"/>
      <c r="DNI376" s="14"/>
      <c r="DNJ376" s="14"/>
      <c r="DNK376" s="14"/>
      <c r="DNL376" s="14"/>
      <c r="DNM376" s="14"/>
      <c r="DNN376" s="14"/>
      <c r="DNO376" s="14"/>
      <c r="DNP376" s="14"/>
      <c r="DNQ376" s="14"/>
      <c r="DNR376" s="14"/>
      <c r="DNS376" s="14"/>
      <c r="DNT376" s="14"/>
      <c r="DNU376" s="14"/>
      <c r="DNV376" s="14"/>
      <c r="DNW376" s="14"/>
      <c r="DNX376" s="14"/>
      <c r="DNY376" s="14"/>
      <c r="DNZ376" s="14"/>
      <c r="DOA376" s="14"/>
      <c r="DOB376" s="14"/>
      <c r="DOC376" s="14"/>
      <c r="DOD376" s="14"/>
      <c r="DOE376" s="14"/>
      <c r="DOF376" s="14"/>
      <c r="DOG376" s="14"/>
      <c r="DOH376" s="14"/>
      <c r="DOI376" s="14"/>
      <c r="DOJ376" s="14"/>
      <c r="DOK376" s="14"/>
      <c r="DOL376" s="14"/>
      <c r="DOM376" s="14"/>
      <c r="DON376" s="14"/>
      <c r="DOO376" s="14"/>
      <c r="DOP376" s="14"/>
      <c r="DOQ376" s="14"/>
      <c r="DOR376" s="14"/>
      <c r="DOS376" s="14"/>
      <c r="DOT376" s="14"/>
      <c r="DOU376" s="14"/>
      <c r="DOV376" s="14"/>
      <c r="DOW376" s="14"/>
      <c r="DOX376" s="14"/>
      <c r="DOY376" s="14"/>
      <c r="DOZ376" s="14"/>
      <c r="DPA376" s="14"/>
      <c r="DPB376" s="14"/>
      <c r="DPC376" s="14"/>
      <c r="DPD376" s="14"/>
      <c r="DPE376" s="14"/>
      <c r="DPF376" s="14"/>
      <c r="DPG376" s="14"/>
      <c r="DPH376" s="14"/>
      <c r="DPI376" s="14"/>
      <c r="DPJ376" s="14"/>
      <c r="DPK376" s="14"/>
      <c r="DPL376" s="14"/>
      <c r="DPM376" s="14"/>
      <c r="DPN376" s="14"/>
      <c r="DPO376" s="14"/>
      <c r="DPP376" s="14"/>
      <c r="DPQ376" s="14"/>
      <c r="DPR376" s="14"/>
      <c r="DPS376" s="14"/>
      <c r="DPT376" s="14"/>
      <c r="DPU376" s="14"/>
      <c r="DPV376" s="14"/>
      <c r="DPW376" s="14"/>
      <c r="DPX376" s="14"/>
      <c r="DPY376" s="14"/>
      <c r="DPZ376" s="14"/>
      <c r="DQA376" s="14"/>
      <c r="DQB376" s="14"/>
      <c r="DQC376" s="14"/>
      <c r="DQD376" s="14"/>
      <c r="DQE376" s="14"/>
      <c r="DQF376" s="14"/>
      <c r="DQG376" s="14"/>
      <c r="DQH376" s="14"/>
      <c r="DQI376" s="14"/>
      <c r="DQJ376" s="14"/>
      <c r="DQK376" s="14"/>
      <c r="DQL376" s="14"/>
      <c r="DQM376" s="14"/>
      <c r="DQN376" s="14"/>
      <c r="DQO376" s="14"/>
      <c r="DQP376" s="14"/>
      <c r="DQQ376" s="14"/>
      <c r="DQR376" s="14"/>
      <c r="DQS376" s="14"/>
      <c r="DQT376" s="14"/>
      <c r="DQU376" s="14"/>
      <c r="DQV376" s="14"/>
      <c r="DQW376" s="14"/>
      <c r="DQX376" s="14"/>
      <c r="DQY376" s="14"/>
      <c r="DQZ376" s="14"/>
      <c r="DRA376" s="14"/>
      <c r="DRB376" s="14"/>
      <c r="DRC376" s="14"/>
      <c r="DRD376" s="14"/>
      <c r="DRE376" s="14"/>
      <c r="DRF376" s="14"/>
      <c r="DRG376" s="14"/>
      <c r="DRH376" s="14"/>
      <c r="DRI376" s="14"/>
      <c r="DRJ376" s="14"/>
      <c r="DRK376" s="14"/>
      <c r="DRL376" s="14"/>
      <c r="DRM376" s="14"/>
      <c r="DRN376" s="14"/>
      <c r="DRO376" s="14"/>
      <c r="DRP376" s="14"/>
      <c r="DRQ376" s="14"/>
      <c r="DRR376" s="14"/>
      <c r="DRS376" s="14"/>
      <c r="DRT376" s="14"/>
      <c r="DRU376" s="14"/>
      <c r="DRV376" s="14"/>
      <c r="DRW376" s="14"/>
      <c r="DRX376" s="14"/>
      <c r="DRY376" s="14"/>
      <c r="DRZ376" s="14"/>
      <c r="DSA376" s="14"/>
      <c r="DSB376" s="14"/>
      <c r="DSC376" s="14"/>
      <c r="DSD376" s="14"/>
      <c r="DSE376" s="14"/>
      <c r="DSF376" s="14"/>
      <c r="DSG376" s="14"/>
      <c r="DSH376" s="14"/>
      <c r="DSI376" s="14"/>
      <c r="DSJ376" s="14"/>
      <c r="DSK376" s="14"/>
      <c r="DSL376" s="14"/>
      <c r="DSM376" s="14"/>
      <c r="DSN376" s="14"/>
      <c r="DSO376" s="14"/>
      <c r="DSP376" s="14"/>
      <c r="DSQ376" s="14"/>
      <c r="DSR376" s="14"/>
      <c r="DSS376" s="14"/>
      <c r="DST376" s="14"/>
      <c r="DSU376" s="14"/>
      <c r="DSV376" s="14"/>
      <c r="DSW376" s="14"/>
      <c r="DSX376" s="14"/>
      <c r="DSY376" s="14"/>
      <c r="DSZ376" s="14"/>
      <c r="DTA376" s="14"/>
      <c r="DTB376" s="14"/>
      <c r="DTC376" s="14"/>
      <c r="DTD376" s="14"/>
      <c r="DTE376" s="14"/>
      <c r="DTF376" s="14"/>
      <c r="DTG376" s="14"/>
      <c r="DTH376" s="14"/>
      <c r="DTI376" s="14"/>
      <c r="DTJ376" s="14"/>
      <c r="DTK376" s="14"/>
      <c r="DTL376" s="14"/>
      <c r="DTM376" s="14"/>
      <c r="DTN376" s="14"/>
      <c r="DTO376" s="14"/>
      <c r="DTP376" s="14"/>
      <c r="DTQ376" s="14"/>
      <c r="DTR376" s="14"/>
      <c r="DTS376" s="14"/>
      <c r="DTT376" s="14"/>
      <c r="DTU376" s="14"/>
      <c r="DTV376" s="14"/>
      <c r="DTW376" s="14"/>
      <c r="DTX376" s="14"/>
      <c r="DTY376" s="14"/>
      <c r="DTZ376" s="14"/>
      <c r="DUA376" s="14"/>
      <c r="DUB376" s="14"/>
      <c r="DUC376" s="14"/>
      <c r="DUD376" s="14"/>
      <c r="DUE376" s="14"/>
      <c r="DUF376" s="14"/>
      <c r="DUG376" s="14"/>
      <c r="DUH376" s="14"/>
      <c r="DUI376" s="14"/>
      <c r="DUJ376" s="14"/>
      <c r="DUK376" s="14"/>
      <c r="DUL376" s="14"/>
      <c r="DUM376" s="14"/>
      <c r="DUN376" s="14"/>
      <c r="DUO376" s="14"/>
      <c r="DUP376" s="14"/>
      <c r="DUQ376" s="14"/>
      <c r="DUR376" s="14"/>
      <c r="DUS376" s="14"/>
      <c r="DUT376" s="14"/>
      <c r="DUU376" s="14"/>
      <c r="DUV376" s="14"/>
      <c r="DUW376" s="14"/>
      <c r="DUX376" s="14"/>
      <c r="DUY376" s="14"/>
      <c r="DUZ376" s="14"/>
      <c r="DVA376" s="14"/>
      <c r="DVB376" s="14"/>
      <c r="DVC376" s="14"/>
      <c r="DVD376" s="14"/>
      <c r="DVE376" s="14"/>
      <c r="DVF376" s="14"/>
      <c r="DVG376" s="14"/>
      <c r="DVH376" s="14"/>
      <c r="DVI376" s="14"/>
      <c r="DVJ376" s="14"/>
      <c r="DVK376" s="14"/>
      <c r="DVL376" s="14"/>
      <c r="DVM376" s="14"/>
      <c r="DVN376" s="14"/>
      <c r="DVO376" s="14"/>
      <c r="DVP376" s="14"/>
      <c r="DVQ376" s="14"/>
      <c r="DVR376" s="14"/>
      <c r="DVS376" s="14"/>
      <c r="DVT376" s="14"/>
      <c r="DVU376" s="14"/>
      <c r="DVV376" s="14"/>
      <c r="DVW376" s="14"/>
      <c r="DVX376" s="14"/>
      <c r="DVY376" s="14"/>
      <c r="DVZ376" s="14"/>
      <c r="DWA376" s="14"/>
      <c r="DWB376" s="14"/>
      <c r="DWC376" s="14"/>
      <c r="DWD376" s="14"/>
      <c r="DWE376" s="14"/>
      <c r="DWF376" s="14"/>
      <c r="DWG376" s="14"/>
      <c r="DWH376" s="14"/>
      <c r="DWI376" s="14"/>
      <c r="DWJ376" s="14"/>
      <c r="DWK376" s="14"/>
      <c r="DWL376" s="14"/>
      <c r="DWM376" s="14"/>
      <c r="DWN376" s="14"/>
      <c r="DWO376" s="14"/>
      <c r="DWP376" s="14"/>
      <c r="DWQ376" s="14"/>
      <c r="DWR376" s="14"/>
      <c r="DWS376" s="14"/>
      <c r="DWT376" s="14"/>
      <c r="DWU376" s="14"/>
      <c r="DWV376" s="14"/>
      <c r="DWW376" s="14"/>
      <c r="DWX376" s="14"/>
      <c r="DWY376" s="14"/>
      <c r="DWZ376" s="14"/>
      <c r="DXA376" s="14"/>
      <c r="DXB376" s="14"/>
      <c r="DXC376" s="14"/>
      <c r="DXD376" s="14"/>
      <c r="DXE376" s="14"/>
      <c r="DXF376" s="14"/>
      <c r="DXG376" s="14"/>
      <c r="DXH376" s="14"/>
      <c r="DXI376" s="14"/>
      <c r="DXJ376" s="14"/>
      <c r="DXK376" s="14"/>
      <c r="DXL376" s="14"/>
      <c r="DXM376" s="14"/>
      <c r="DXN376" s="14"/>
      <c r="DXO376" s="14"/>
      <c r="DXP376" s="14"/>
      <c r="DXQ376" s="14"/>
      <c r="DXR376" s="14"/>
      <c r="DXS376" s="14"/>
      <c r="DXT376" s="14"/>
      <c r="DXU376" s="14"/>
      <c r="DXV376" s="14"/>
      <c r="DXW376" s="14"/>
      <c r="DXX376" s="14"/>
      <c r="DXY376" s="14"/>
      <c r="DXZ376" s="14"/>
      <c r="DYA376" s="14"/>
      <c r="DYB376" s="14"/>
      <c r="DYC376" s="14"/>
      <c r="DYD376" s="14"/>
      <c r="DYE376" s="14"/>
      <c r="DYF376" s="14"/>
      <c r="DYG376" s="14"/>
      <c r="DYH376" s="14"/>
      <c r="DYI376" s="14"/>
      <c r="DYJ376" s="14"/>
      <c r="DYK376" s="14"/>
      <c r="DYL376" s="14"/>
      <c r="DYM376" s="14"/>
      <c r="DYN376" s="14"/>
      <c r="DYO376" s="14"/>
      <c r="DYP376" s="14"/>
      <c r="DYQ376" s="14"/>
      <c r="DYR376" s="14"/>
      <c r="DYS376" s="14"/>
      <c r="DYT376" s="14"/>
      <c r="DYU376" s="14"/>
      <c r="DYV376" s="14"/>
      <c r="DYW376" s="14"/>
      <c r="DYX376" s="14"/>
      <c r="DYY376" s="14"/>
      <c r="DYZ376" s="14"/>
      <c r="DZA376" s="14"/>
      <c r="DZB376" s="14"/>
      <c r="DZC376" s="14"/>
      <c r="DZD376" s="14"/>
      <c r="DZE376" s="14"/>
      <c r="DZF376" s="14"/>
      <c r="DZG376" s="14"/>
      <c r="DZH376" s="14"/>
      <c r="DZI376" s="14"/>
      <c r="DZJ376" s="14"/>
      <c r="DZK376" s="14"/>
      <c r="DZL376" s="14"/>
      <c r="DZM376" s="14"/>
      <c r="DZN376" s="14"/>
      <c r="DZO376" s="14"/>
      <c r="DZP376" s="14"/>
      <c r="DZQ376" s="14"/>
      <c r="DZR376" s="14"/>
      <c r="DZS376" s="14"/>
      <c r="DZT376" s="14"/>
      <c r="DZU376" s="14"/>
      <c r="DZV376" s="14"/>
      <c r="DZW376" s="14"/>
      <c r="DZX376" s="14"/>
      <c r="DZY376" s="14"/>
      <c r="DZZ376" s="14"/>
      <c r="EAA376" s="14"/>
      <c r="EAB376" s="14"/>
      <c r="EAC376" s="14"/>
      <c r="EAD376" s="14"/>
      <c r="EAE376" s="14"/>
      <c r="EAF376" s="14"/>
      <c r="EAG376" s="14"/>
      <c r="EAH376" s="14"/>
      <c r="EAI376" s="14"/>
      <c r="EAJ376" s="14"/>
      <c r="EAK376" s="14"/>
      <c r="EAL376" s="14"/>
      <c r="EAM376" s="14"/>
      <c r="EAN376" s="14"/>
      <c r="EAO376" s="14"/>
      <c r="EAP376" s="14"/>
      <c r="EAQ376" s="14"/>
      <c r="EAR376" s="14"/>
      <c r="EAS376" s="14"/>
      <c r="EAT376" s="14"/>
      <c r="EAU376" s="14"/>
      <c r="EAV376" s="14"/>
      <c r="EAW376" s="14"/>
      <c r="EAX376" s="14"/>
      <c r="EAY376" s="14"/>
      <c r="EAZ376" s="14"/>
      <c r="EBA376" s="14"/>
      <c r="EBB376" s="14"/>
      <c r="EBC376" s="14"/>
      <c r="EBD376" s="14"/>
      <c r="EBE376" s="14"/>
      <c r="EBF376" s="14"/>
      <c r="EBG376" s="14"/>
      <c r="EBH376" s="14"/>
      <c r="EBI376" s="14"/>
      <c r="EBJ376" s="14"/>
      <c r="EBK376" s="14"/>
      <c r="EBL376" s="14"/>
      <c r="EBM376" s="14"/>
      <c r="EBN376" s="14"/>
      <c r="EBO376" s="14"/>
      <c r="EBP376" s="14"/>
      <c r="EBQ376" s="14"/>
      <c r="EBR376" s="14"/>
      <c r="EBS376" s="14"/>
      <c r="EBT376" s="14"/>
      <c r="EBU376" s="14"/>
      <c r="EBV376" s="14"/>
      <c r="EBW376" s="14"/>
      <c r="EBX376" s="14"/>
      <c r="EBY376" s="14"/>
      <c r="EBZ376" s="14"/>
      <c r="ECA376" s="14"/>
      <c r="ECB376" s="14"/>
      <c r="ECC376" s="14"/>
      <c r="ECD376" s="14"/>
      <c r="ECE376" s="14"/>
      <c r="ECF376" s="14"/>
      <c r="ECG376" s="14"/>
      <c r="ECH376" s="14"/>
      <c r="ECI376" s="14"/>
      <c r="ECJ376" s="14"/>
      <c r="ECK376" s="14"/>
      <c r="ECL376" s="14"/>
      <c r="ECM376" s="14"/>
      <c r="ECN376" s="14"/>
      <c r="ECO376" s="14"/>
      <c r="ECP376" s="14"/>
      <c r="ECQ376" s="14"/>
      <c r="ECR376" s="14"/>
      <c r="ECS376" s="14"/>
      <c r="ECT376" s="14"/>
      <c r="ECU376" s="14"/>
      <c r="ECV376" s="14"/>
      <c r="ECW376" s="14"/>
      <c r="ECX376" s="14"/>
      <c r="ECY376" s="14"/>
      <c r="ECZ376" s="14"/>
      <c r="EDA376" s="14"/>
      <c r="EDB376" s="14"/>
      <c r="EDC376" s="14"/>
      <c r="EDD376" s="14"/>
      <c r="EDE376" s="14"/>
      <c r="EDF376" s="14"/>
      <c r="EDG376" s="14"/>
      <c r="EDH376" s="14"/>
      <c r="EDI376" s="14"/>
      <c r="EDJ376" s="14"/>
      <c r="EDK376" s="14"/>
      <c r="EDL376" s="14"/>
      <c r="EDM376" s="14"/>
      <c r="EDN376" s="14"/>
      <c r="EDO376" s="14"/>
      <c r="EDP376" s="14"/>
      <c r="EDQ376" s="14"/>
      <c r="EDR376" s="14"/>
      <c r="EDS376" s="14"/>
      <c r="EDT376" s="14"/>
      <c r="EDU376" s="14"/>
      <c r="EDV376" s="14"/>
      <c r="EDW376" s="14"/>
      <c r="EDX376" s="14"/>
      <c r="EDY376" s="14"/>
      <c r="EDZ376" s="14"/>
      <c r="EEA376" s="14"/>
      <c r="EEB376" s="14"/>
      <c r="EEC376" s="14"/>
      <c r="EED376" s="14"/>
      <c r="EEE376" s="14"/>
      <c r="EEF376" s="14"/>
      <c r="EEG376" s="14"/>
      <c r="EEH376" s="14"/>
      <c r="EEI376" s="14"/>
      <c r="EEJ376" s="14"/>
      <c r="EEK376" s="14"/>
      <c r="EEL376" s="14"/>
      <c r="EEM376" s="14"/>
      <c r="EEN376" s="14"/>
      <c r="EEO376" s="14"/>
      <c r="EEP376" s="14"/>
      <c r="EEQ376" s="14"/>
      <c r="EER376" s="14"/>
      <c r="EES376" s="14"/>
      <c r="EET376" s="14"/>
      <c r="EEU376" s="14"/>
      <c r="EEV376" s="14"/>
      <c r="EEW376" s="14"/>
      <c r="EEX376" s="14"/>
      <c r="EEY376" s="14"/>
      <c r="EEZ376" s="14"/>
      <c r="EFA376" s="14"/>
      <c r="EFB376" s="14"/>
      <c r="EFC376" s="14"/>
      <c r="EFD376" s="14"/>
      <c r="EFE376" s="14"/>
      <c r="EFF376" s="14"/>
      <c r="EFG376" s="14"/>
      <c r="EFH376" s="14"/>
      <c r="EFI376" s="14"/>
      <c r="EFJ376" s="14"/>
      <c r="EFK376" s="14"/>
      <c r="EFL376" s="14"/>
      <c r="EFM376" s="14"/>
      <c r="EFN376" s="14"/>
      <c r="EFO376" s="14"/>
      <c r="EFP376" s="14"/>
      <c r="EFQ376" s="14"/>
      <c r="EFR376" s="14"/>
      <c r="EFS376" s="14"/>
      <c r="EFT376" s="14"/>
      <c r="EFU376" s="14"/>
      <c r="EFV376" s="14"/>
      <c r="EFW376" s="14"/>
      <c r="EFX376" s="14"/>
      <c r="EFY376" s="14"/>
      <c r="EFZ376" s="14"/>
      <c r="EGA376" s="14"/>
      <c r="EGB376" s="14"/>
      <c r="EGC376" s="14"/>
      <c r="EGD376" s="14"/>
      <c r="EGE376" s="14"/>
      <c r="EGF376" s="14"/>
      <c r="EGG376" s="14"/>
      <c r="EGH376" s="14"/>
      <c r="EGI376" s="14"/>
      <c r="EGJ376" s="14"/>
      <c r="EGK376" s="14"/>
      <c r="EGL376" s="14"/>
      <c r="EGM376" s="14"/>
      <c r="EGN376" s="14"/>
      <c r="EGO376" s="14"/>
      <c r="EGP376" s="14"/>
      <c r="EGQ376" s="14"/>
      <c r="EGR376" s="14"/>
      <c r="EGS376" s="14"/>
      <c r="EGT376" s="14"/>
      <c r="EGU376" s="14"/>
      <c r="EGV376" s="14"/>
      <c r="EGW376" s="14"/>
      <c r="EGX376" s="14"/>
      <c r="EGY376" s="14"/>
      <c r="EGZ376" s="14"/>
      <c r="EHA376" s="14"/>
      <c r="EHB376" s="14"/>
      <c r="EHC376" s="14"/>
      <c r="EHD376" s="14"/>
      <c r="EHE376" s="14"/>
      <c r="EHF376" s="14"/>
      <c r="EHG376" s="14"/>
      <c r="EHH376" s="14"/>
      <c r="EHI376" s="14"/>
      <c r="EHJ376" s="14"/>
      <c r="EHK376" s="14"/>
      <c r="EHL376" s="14"/>
      <c r="EHM376" s="14"/>
      <c r="EHN376" s="14"/>
      <c r="EHO376" s="14"/>
      <c r="EHP376" s="14"/>
      <c r="EHQ376" s="14"/>
      <c r="EHR376" s="14"/>
      <c r="EHS376" s="14"/>
      <c r="EHT376" s="14"/>
      <c r="EHU376" s="14"/>
      <c r="EHV376" s="14"/>
      <c r="EHW376" s="14"/>
      <c r="EHX376" s="14"/>
      <c r="EHY376" s="14"/>
      <c r="EHZ376" s="14"/>
      <c r="EIA376" s="14"/>
      <c r="EIB376" s="14"/>
      <c r="EIC376" s="14"/>
      <c r="EID376" s="14"/>
      <c r="EIE376" s="14"/>
      <c r="EIF376" s="14"/>
      <c r="EIG376" s="14"/>
      <c r="EIH376" s="14"/>
      <c r="EII376" s="14"/>
      <c r="EIJ376" s="14"/>
      <c r="EIK376" s="14"/>
      <c r="EIL376" s="14"/>
      <c r="EIM376" s="14"/>
      <c r="EIN376" s="14"/>
      <c r="EIO376" s="14"/>
      <c r="EIP376" s="14"/>
      <c r="EIQ376" s="14"/>
      <c r="EIR376" s="14"/>
      <c r="EIS376" s="14"/>
      <c r="EIT376" s="14"/>
      <c r="EIU376" s="14"/>
      <c r="EIV376" s="14"/>
      <c r="EIW376" s="14"/>
      <c r="EIX376" s="14"/>
      <c r="EIY376" s="14"/>
      <c r="EIZ376" s="14"/>
      <c r="EJA376" s="14"/>
      <c r="EJB376" s="14"/>
      <c r="EJC376" s="14"/>
      <c r="EJD376" s="14"/>
      <c r="EJE376" s="14"/>
      <c r="EJF376" s="14"/>
      <c r="EJG376" s="14"/>
      <c r="EJH376" s="14"/>
      <c r="EJI376" s="14"/>
      <c r="EJJ376" s="14"/>
      <c r="EJK376" s="14"/>
      <c r="EJL376" s="14"/>
      <c r="EJM376" s="14"/>
      <c r="EJN376" s="14"/>
      <c r="EJO376" s="14"/>
      <c r="EJP376" s="14"/>
      <c r="EJQ376" s="14"/>
      <c r="EJR376" s="14"/>
      <c r="EJS376" s="14"/>
      <c r="EJT376" s="14"/>
      <c r="EJU376" s="14"/>
      <c r="EJV376" s="14"/>
      <c r="EJW376" s="14"/>
      <c r="EJX376" s="14"/>
      <c r="EJY376" s="14"/>
      <c r="EJZ376" s="14"/>
      <c r="EKA376" s="14"/>
      <c r="EKB376" s="14"/>
      <c r="EKC376" s="14"/>
      <c r="EKD376" s="14"/>
      <c r="EKE376" s="14"/>
      <c r="EKF376" s="14"/>
      <c r="EKG376" s="14"/>
      <c r="EKH376" s="14"/>
      <c r="EKI376" s="14"/>
      <c r="EKJ376" s="14"/>
      <c r="EKK376" s="14"/>
      <c r="EKL376" s="14"/>
      <c r="EKM376" s="14"/>
      <c r="EKN376" s="14"/>
      <c r="EKO376" s="14"/>
      <c r="EKP376" s="14"/>
      <c r="EKQ376" s="14"/>
      <c r="EKR376" s="14"/>
      <c r="EKS376" s="14"/>
      <c r="EKT376" s="14"/>
      <c r="EKU376" s="14"/>
      <c r="EKV376" s="14"/>
      <c r="EKW376" s="14"/>
      <c r="EKX376" s="14"/>
      <c r="EKY376" s="14"/>
      <c r="EKZ376" s="14"/>
      <c r="ELA376" s="14"/>
      <c r="ELB376" s="14"/>
      <c r="ELC376" s="14"/>
      <c r="ELD376" s="14"/>
      <c r="ELE376" s="14"/>
      <c r="ELF376" s="14"/>
      <c r="ELG376" s="14"/>
      <c r="ELH376" s="14"/>
      <c r="ELI376" s="14"/>
      <c r="ELJ376" s="14"/>
      <c r="ELK376" s="14"/>
      <c r="ELL376" s="14"/>
      <c r="ELM376" s="14"/>
      <c r="ELN376" s="14"/>
      <c r="ELO376" s="14"/>
      <c r="ELP376" s="14"/>
      <c r="ELQ376" s="14"/>
      <c r="ELR376" s="14"/>
      <c r="ELS376" s="14"/>
      <c r="ELT376" s="14"/>
      <c r="ELU376" s="14"/>
      <c r="ELV376" s="14"/>
      <c r="ELW376" s="14"/>
      <c r="ELX376" s="14"/>
      <c r="ELY376" s="14"/>
      <c r="ELZ376" s="14"/>
      <c r="EMA376" s="14"/>
      <c r="EMB376" s="14"/>
      <c r="EMC376" s="14"/>
      <c r="EMD376" s="14"/>
      <c r="EME376" s="14"/>
      <c r="EMF376" s="14"/>
      <c r="EMG376" s="14"/>
      <c r="EMH376" s="14"/>
      <c r="EMI376" s="14"/>
      <c r="EMJ376" s="14"/>
      <c r="EMK376" s="14"/>
      <c r="EML376" s="14"/>
      <c r="EMM376" s="14"/>
      <c r="EMN376" s="14"/>
      <c r="EMO376" s="14"/>
      <c r="EMP376" s="14"/>
      <c r="EMQ376" s="14"/>
      <c r="EMR376" s="14"/>
      <c r="EMS376" s="14"/>
      <c r="EMT376" s="14"/>
      <c r="EMU376" s="14"/>
      <c r="EMV376" s="14"/>
      <c r="EMW376" s="14"/>
      <c r="EMX376" s="14"/>
      <c r="EMY376" s="14"/>
      <c r="EMZ376" s="14"/>
      <c r="ENA376" s="14"/>
      <c r="ENB376" s="14"/>
      <c r="ENC376" s="14"/>
      <c r="END376" s="14"/>
      <c r="ENE376" s="14"/>
      <c r="ENF376" s="14"/>
      <c r="ENG376" s="14"/>
      <c r="ENH376" s="14"/>
      <c r="ENI376" s="14"/>
      <c r="ENJ376" s="14"/>
      <c r="ENK376" s="14"/>
      <c r="ENL376" s="14"/>
      <c r="ENM376" s="14"/>
      <c r="ENN376" s="14"/>
      <c r="ENO376" s="14"/>
      <c r="ENP376" s="14"/>
      <c r="ENQ376" s="14"/>
      <c r="ENR376" s="14"/>
      <c r="ENS376" s="14"/>
      <c r="ENT376" s="14"/>
      <c r="ENU376" s="14"/>
      <c r="ENV376" s="14"/>
      <c r="ENW376" s="14"/>
      <c r="ENX376" s="14"/>
      <c r="ENY376" s="14"/>
      <c r="ENZ376" s="14"/>
      <c r="EOA376" s="14"/>
      <c r="EOB376" s="14"/>
      <c r="EOC376" s="14"/>
      <c r="EOD376" s="14"/>
      <c r="EOE376" s="14"/>
      <c r="EOF376" s="14"/>
      <c r="EOG376" s="14"/>
      <c r="EOH376" s="14"/>
      <c r="EOI376" s="14"/>
      <c r="EOJ376" s="14"/>
      <c r="EOK376" s="14"/>
      <c r="EOL376" s="14"/>
      <c r="EOM376" s="14"/>
      <c r="EON376" s="14"/>
      <c r="EOO376" s="14"/>
      <c r="EOP376" s="14"/>
      <c r="EOQ376" s="14"/>
      <c r="EOR376" s="14"/>
      <c r="EOS376" s="14"/>
      <c r="EOT376" s="14"/>
      <c r="EOU376" s="14"/>
      <c r="EOV376" s="14"/>
      <c r="EOW376" s="14"/>
      <c r="EOX376" s="14"/>
      <c r="EOY376" s="14"/>
      <c r="EOZ376" s="14"/>
      <c r="EPA376" s="14"/>
      <c r="EPB376" s="14"/>
      <c r="EPC376" s="14"/>
      <c r="EPD376" s="14"/>
      <c r="EPE376" s="14"/>
      <c r="EPF376" s="14"/>
      <c r="EPG376" s="14"/>
      <c r="EPH376" s="14"/>
      <c r="EPI376" s="14"/>
      <c r="EPJ376" s="14"/>
      <c r="EPK376" s="14"/>
      <c r="EPL376" s="14"/>
      <c r="EPM376" s="14"/>
      <c r="EPN376" s="14"/>
      <c r="EPO376" s="14"/>
      <c r="EPP376" s="14"/>
      <c r="EPQ376" s="14"/>
      <c r="EPR376" s="14"/>
      <c r="EPS376" s="14"/>
      <c r="EPT376" s="14"/>
      <c r="EPU376" s="14"/>
      <c r="EPV376" s="14"/>
      <c r="EPW376" s="14"/>
      <c r="EPX376" s="14"/>
      <c r="EPY376" s="14"/>
      <c r="EPZ376" s="14"/>
      <c r="EQA376" s="14"/>
      <c r="EQB376" s="14"/>
      <c r="EQC376" s="14"/>
      <c r="EQD376" s="14"/>
      <c r="EQE376" s="14"/>
      <c r="EQF376" s="14"/>
      <c r="EQG376" s="14"/>
      <c r="EQH376" s="14"/>
      <c r="EQI376" s="14"/>
      <c r="EQJ376" s="14"/>
      <c r="EQK376" s="14"/>
      <c r="EQL376" s="14"/>
      <c r="EQM376" s="14"/>
      <c r="EQN376" s="14"/>
      <c r="EQO376" s="14"/>
      <c r="EQP376" s="14"/>
      <c r="EQQ376" s="14"/>
      <c r="EQR376" s="14"/>
      <c r="EQS376" s="14"/>
      <c r="EQT376" s="14"/>
      <c r="EQU376" s="14"/>
      <c r="EQV376" s="14"/>
      <c r="EQW376" s="14"/>
      <c r="EQX376" s="14"/>
      <c r="EQY376" s="14"/>
      <c r="EQZ376" s="14"/>
      <c r="ERA376" s="14"/>
      <c r="ERB376" s="14"/>
      <c r="ERC376" s="14"/>
      <c r="ERD376" s="14"/>
      <c r="ERE376" s="14"/>
      <c r="ERF376" s="14"/>
      <c r="ERG376" s="14"/>
      <c r="ERH376" s="14"/>
      <c r="ERI376" s="14"/>
      <c r="ERJ376" s="14"/>
      <c r="ERK376" s="14"/>
      <c r="ERL376" s="14"/>
      <c r="ERM376" s="14"/>
      <c r="ERN376" s="14"/>
      <c r="ERO376" s="14"/>
      <c r="ERP376" s="14"/>
      <c r="ERQ376" s="14"/>
      <c r="ERR376" s="14"/>
      <c r="ERS376" s="14"/>
      <c r="ERT376" s="14"/>
      <c r="ERU376" s="14"/>
      <c r="ERV376" s="14"/>
      <c r="ERW376" s="14"/>
      <c r="ERX376" s="14"/>
      <c r="ERY376" s="14"/>
      <c r="ERZ376" s="14"/>
      <c r="ESA376" s="14"/>
      <c r="ESB376" s="14"/>
      <c r="ESC376" s="14"/>
      <c r="ESD376" s="14"/>
      <c r="ESE376" s="14"/>
      <c r="ESF376" s="14"/>
      <c r="ESG376" s="14"/>
      <c r="ESH376" s="14"/>
      <c r="ESI376" s="14"/>
      <c r="ESJ376" s="14"/>
      <c r="ESK376" s="14"/>
      <c r="ESL376" s="14"/>
      <c r="ESM376" s="14"/>
      <c r="ESN376" s="14"/>
      <c r="ESO376" s="14"/>
      <c r="ESP376" s="14"/>
      <c r="ESQ376" s="14"/>
      <c r="ESR376" s="14"/>
      <c r="ESS376" s="14"/>
      <c r="EST376" s="14"/>
      <c r="ESU376" s="14"/>
      <c r="ESV376" s="14"/>
      <c r="ESW376" s="14"/>
      <c r="ESX376" s="14"/>
      <c r="ESY376" s="14"/>
      <c r="ESZ376" s="14"/>
      <c r="ETA376" s="14"/>
      <c r="ETB376" s="14"/>
      <c r="ETC376" s="14"/>
      <c r="ETD376" s="14"/>
      <c r="ETE376" s="14"/>
      <c r="ETF376" s="14"/>
      <c r="ETG376" s="14"/>
      <c r="ETH376" s="14"/>
      <c r="ETI376" s="14"/>
      <c r="ETJ376" s="14"/>
      <c r="ETK376" s="14"/>
      <c r="ETL376" s="14"/>
      <c r="ETM376" s="14"/>
      <c r="ETN376" s="14"/>
      <c r="ETO376" s="14"/>
      <c r="ETP376" s="14"/>
      <c r="ETQ376" s="14"/>
      <c r="ETR376" s="14"/>
      <c r="ETS376" s="14"/>
      <c r="ETT376" s="14"/>
      <c r="ETU376" s="14"/>
      <c r="ETV376" s="14"/>
      <c r="ETW376" s="14"/>
      <c r="ETX376" s="14"/>
      <c r="ETY376" s="14"/>
      <c r="ETZ376" s="14"/>
      <c r="EUA376" s="14"/>
      <c r="EUB376" s="14"/>
      <c r="EUC376" s="14"/>
      <c r="EUD376" s="14"/>
      <c r="EUE376" s="14"/>
      <c r="EUF376" s="14"/>
      <c r="EUG376" s="14"/>
      <c r="EUH376" s="14"/>
      <c r="EUI376" s="14"/>
      <c r="EUJ376" s="14"/>
      <c r="EUK376" s="14"/>
      <c r="EUL376" s="14"/>
      <c r="EUM376" s="14"/>
      <c r="EUN376" s="14"/>
      <c r="EUO376" s="14"/>
      <c r="EUP376" s="14"/>
      <c r="EUQ376" s="14"/>
      <c r="EUR376" s="14"/>
      <c r="EUS376" s="14"/>
      <c r="EUT376" s="14"/>
      <c r="EUU376" s="14"/>
      <c r="EUV376" s="14"/>
      <c r="EUW376" s="14"/>
      <c r="EUX376" s="14"/>
      <c r="EUY376" s="14"/>
      <c r="EUZ376" s="14"/>
      <c r="EVA376" s="14"/>
      <c r="EVB376" s="14"/>
      <c r="EVC376" s="14"/>
      <c r="EVD376" s="14"/>
      <c r="EVE376" s="14"/>
      <c r="EVF376" s="14"/>
      <c r="EVG376" s="14"/>
      <c r="EVH376" s="14"/>
      <c r="EVI376" s="14"/>
      <c r="EVJ376" s="14"/>
      <c r="EVK376" s="14"/>
      <c r="EVL376" s="14"/>
      <c r="EVM376" s="14"/>
      <c r="EVN376" s="14"/>
      <c r="EVO376" s="14"/>
      <c r="EVP376" s="14"/>
      <c r="EVQ376" s="14"/>
      <c r="EVR376" s="14"/>
      <c r="EVS376" s="14"/>
      <c r="EVT376" s="14"/>
      <c r="EVU376" s="14"/>
      <c r="EVV376" s="14"/>
      <c r="EVW376" s="14"/>
      <c r="EVX376" s="14"/>
      <c r="EVY376" s="14"/>
      <c r="EVZ376" s="14"/>
      <c r="EWA376" s="14"/>
      <c r="EWB376" s="14"/>
      <c r="EWC376" s="14"/>
      <c r="EWD376" s="14"/>
      <c r="EWE376" s="14"/>
      <c r="EWF376" s="14"/>
      <c r="EWG376" s="14"/>
      <c r="EWH376" s="14"/>
      <c r="EWI376" s="14"/>
      <c r="EWJ376" s="14"/>
      <c r="EWK376" s="14"/>
      <c r="EWL376" s="14"/>
      <c r="EWM376" s="14"/>
      <c r="EWN376" s="14"/>
      <c r="EWO376" s="14"/>
      <c r="EWP376" s="14"/>
      <c r="EWQ376" s="14"/>
      <c r="EWR376" s="14"/>
      <c r="EWS376" s="14"/>
      <c r="EWT376" s="14"/>
      <c r="EWU376" s="14"/>
      <c r="EWV376" s="14"/>
      <c r="EWW376" s="14"/>
      <c r="EWX376" s="14"/>
      <c r="EWY376" s="14"/>
      <c r="EWZ376" s="14"/>
      <c r="EXA376" s="14"/>
      <c r="EXB376" s="14"/>
      <c r="EXC376" s="14"/>
      <c r="EXD376" s="14"/>
      <c r="EXE376" s="14"/>
      <c r="EXF376" s="14"/>
      <c r="EXG376" s="14"/>
      <c r="EXH376" s="14"/>
      <c r="EXI376" s="14"/>
      <c r="EXJ376" s="14"/>
      <c r="EXK376" s="14"/>
      <c r="EXL376" s="14"/>
      <c r="EXM376" s="14"/>
      <c r="EXN376" s="14"/>
      <c r="EXO376" s="14"/>
      <c r="EXP376" s="14"/>
      <c r="EXQ376" s="14"/>
      <c r="EXR376" s="14"/>
      <c r="EXS376" s="14"/>
      <c r="EXT376" s="14"/>
      <c r="EXU376" s="14"/>
      <c r="EXV376" s="14"/>
      <c r="EXW376" s="14"/>
      <c r="EXX376" s="14"/>
      <c r="EXY376" s="14"/>
      <c r="EXZ376" s="14"/>
      <c r="EYA376" s="14"/>
      <c r="EYB376" s="14"/>
      <c r="EYC376" s="14"/>
      <c r="EYD376" s="14"/>
      <c r="EYE376" s="14"/>
      <c r="EYF376" s="14"/>
      <c r="EYG376" s="14"/>
      <c r="EYH376" s="14"/>
      <c r="EYI376" s="14"/>
      <c r="EYJ376" s="14"/>
      <c r="EYK376" s="14"/>
      <c r="EYL376" s="14"/>
      <c r="EYM376" s="14"/>
      <c r="EYN376" s="14"/>
      <c r="EYO376" s="14"/>
      <c r="EYP376" s="14"/>
      <c r="EYQ376" s="14"/>
      <c r="EYR376" s="14"/>
      <c r="EYS376" s="14"/>
      <c r="EYT376" s="14"/>
      <c r="EYU376" s="14"/>
      <c r="EYV376" s="14"/>
      <c r="EYW376" s="14"/>
      <c r="EYX376" s="14"/>
      <c r="EYY376" s="14"/>
      <c r="EYZ376" s="14"/>
      <c r="EZA376" s="14"/>
      <c r="EZB376" s="14"/>
      <c r="EZC376" s="14"/>
      <c r="EZD376" s="14"/>
      <c r="EZE376" s="14"/>
      <c r="EZF376" s="14"/>
      <c r="EZG376" s="14"/>
      <c r="EZH376" s="14"/>
      <c r="EZI376" s="14"/>
      <c r="EZJ376" s="14"/>
      <c r="EZK376" s="14"/>
      <c r="EZL376" s="14"/>
      <c r="EZM376" s="14"/>
      <c r="EZN376" s="14"/>
      <c r="EZO376" s="14"/>
      <c r="EZP376" s="14"/>
      <c r="EZQ376" s="14"/>
      <c r="EZR376" s="14"/>
      <c r="EZS376" s="14"/>
      <c r="EZT376" s="14"/>
      <c r="EZU376" s="14"/>
      <c r="EZV376" s="14"/>
      <c r="EZW376" s="14"/>
      <c r="EZX376" s="14"/>
      <c r="EZY376" s="14"/>
      <c r="EZZ376" s="14"/>
      <c r="FAA376" s="14"/>
      <c r="FAB376" s="14"/>
      <c r="FAC376" s="14"/>
      <c r="FAD376" s="14"/>
      <c r="FAE376" s="14"/>
      <c r="FAF376" s="14"/>
      <c r="FAG376" s="14"/>
      <c r="FAH376" s="14"/>
      <c r="FAI376" s="14"/>
      <c r="FAJ376" s="14"/>
      <c r="FAK376" s="14"/>
      <c r="FAL376" s="14"/>
      <c r="FAM376" s="14"/>
      <c r="FAN376" s="14"/>
      <c r="FAO376" s="14"/>
      <c r="FAP376" s="14"/>
      <c r="FAQ376" s="14"/>
      <c r="FAR376" s="14"/>
      <c r="FAS376" s="14"/>
      <c r="FAT376" s="14"/>
      <c r="FAU376" s="14"/>
      <c r="FAV376" s="14"/>
      <c r="FAW376" s="14"/>
      <c r="FAX376" s="14"/>
      <c r="FAY376" s="14"/>
      <c r="FAZ376" s="14"/>
      <c r="FBA376" s="14"/>
      <c r="FBB376" s="14"/>
      <c r="FBC376" s="14"/>
      <c r="FBD376" s="14"/>
      <c r="FBE376" s="14"/>
      <c r="FBF376" s="14"/>
      <c r="FBG376" s="14"/>
      <c r="FBH376" s="14"/>
      <c r="FBI376" s="14"/>
      <c r="FBJ376" s="14"/>
      <c r="FBK376" s="14"/>
      <c r="FBL376" s="14"/>
      <c r="FBM376" s="14"/>
      <c r="FBN376" s="14"/>
      <c r="FBO376" s="14"/>
      <c r="FBP376" s="14"/>
      <c r="FBQ376" s="14"/>
      <c r="FBR376" s="14"/>
      <c r="FBS376" s="14"/>
      <c r="FBT376" s="14"/>
      <c r="FBU376" s="14"/>
      <c r="FBV376" s="14"/>
      <c r="FBW376" s="14"/>
      <c r="FBX376" s="14"/>
      <c r="FBY376" s="14"/>
      <c r="FBZ376" s="14"/>
      <c r="FCA376" s="14"/>
      <c r="FCB376" s="14"/>
      <c r="FCC376" s="14"/>
      <c r="FCD376" s="14"/>
      <c r="FCE376" s="14"/>
      <c r="FCF376" s="14"/>
      <c r="FCG376" s="14"/>
      <c r="FCH376" s="14"/>
      <c r="FCI376" s="14"/>
      <c r="FCJ376" s="14"/>
      <c r="FCK376" s="14"/>
      <c r="FCL376" s="14"/>
      <c r="FCM376" s="14"/>
      <c r="FCN376" s="14"/>
      <c r="FCO376" s="14"/>
      <c r="FCP376" s="14"/>
      <c r="FCQ376" s="14"/>
      <c r="FCR376" s="14"/>
      <c r="FCS376" s="14"/>
      <c r="FCT376" s="14"/>
      <c r="FCU376" s="14"/>
      <c r="FCV376" s="14"/>
      <c r="FCW376" s="14"/>
      <c r="FCX376" s="14"/>
      <c r="FCY376" s="14"/>
      <c r="FCZ376" s="14"/>
      <c r="FDA376" s="14"/>
      <c r="FDB376" s="14"/>
      <c r="FDC376" s="14"/>
      <c r="FDD376" s="14"/>
      <c r="FDE376" s="14"/>
      <c r="FDF376" s="14"/>
      <c r="FDG376" s="14"/>
      <c r="FDH376" s="14"/>
      <c r="FDI376" s="14"/>
      <c r="FDJ376" s="14"/>
      <c r="FDK376" s="14"/>
      <c r="FDL376" s="14"/>
      <c r="FDM376" s="14"/>
      <c r="FDN376" s="14"/>
      <c r="FDO376" s="14"/>
      <c r="FDP376" s="14"/>
      <c r="FDQ376" s="14"/>
      <c r="FDR376" s="14"/>
      <c r="FDS376" s="14"/>
      <c r="FDT376" s="14"/>
      <c r="FDU376" s="14"/>
      <c r="FDV376" s="14"/>
      <c r="FDW376" s="14"/>
      <c r="FDX376" s="14"/>
      <c r="FDY376" s="14"/>
      <c r="FDZ376" s="14"/>
      <c r="FEA376" s="14"/>
      <c r="FEB376" s="14"/>
      <c r="FEC376" s="14"/>
      <c r="FED376" s="14"/>
      <c r="FEE376" s="14"/>
      <c r="FEF376" s="14"/>
      <c r="FEG376" s="14"/>
      <c r="FEH376" s="14"/>
      <c r="FEI376" s="14"/>
      <c r="FEJ376" s="14"/>
      <c r="FEK376" s="14"/>
      <c r="FEL376" s="14"/>
      <c r="FEM376" s="14"/>
      <c r="FEN376" s="14"/>
      <c r="FEO376" s="14"/>
      <c r="FEP376" s="14"/>
      <c r="FEQ376" s="14"/>
      <c r="FER376" s="14"/>
      <c r="FES376" s="14"/>
      <c r="FET376" s="14"/>
      <c r="FEU376" s="14"/>
      <c r="FEV376" s="14"/>
      <c r="FEW376" s="14"/>
      <c r="FEX376" s="14"/>
      <c r="FEY376" s="14"/>
      <c r="FEZ376" s="14"/>
      <c r="FFA376" s="14"/>
      <c r="FFB376" s="14"/>
      <c r="FFC376" s="14"/>
      <c r="FFD376" s="14"/>
      <c r="FFE376" s="14"/>
      <c r="FFF376" s="14"/>
      <c r="FFG376" s="14"/>
      <c r="FFH376" s="14"/>
      <c r="FFI376" s="14"/>
      <c r="FFJ376" s="14"/>
      <c r="FFK376" s="14"/>
      <c r="FFL376" s="14"/>
      <c r="FFM376" s="14"/>
      <c r="FFN376" s="14"/>
      <c r="FFO376" s="14"/>
      <c r="FFP376" s="14"/>
      <c r="FFQ376" s="14"/>
      <c r="FFR376" s="14"/>
      <c r="FFS376" s="14"/>
      <c r="FFT376" s="14"/>
      <c r="FFU376" s="14"/>
      <c r="FFV376" s="14"/>
      <c r="FFW376" s="14"/>
      <c r="FFX376" s="14"/>
      <c r="FFY376" s="14"/>
      <c r="FFZ376" s="14"/>
      <c r="FGA376" s="14"/>
      <c r="FGB376" s="14"/>
      <c r="FGC376" s="14"/>
      <c r="FGD376" s="14"/>
      <c r="FGE376" s="14"/>
      <c r="FGF376" s="14"/>
      <c r="FGG376" s="14"/>
      <c r="FGH376" s="14"/>
      <c r="FGI376" s="14"/>
      <c r="FGJ376" s="14"/>
      <c r="FGK376" s="14"/>
      <c r="FGL376" s="14"/>
      <c r="FGM376" s="14"/>
      <c r="FGN376" s="14"/>
      <c r="FGO376" s="14"/>
      <c r="FGP376" s="14"/>
      <c r="FGQ376" s="14"/>
      <c r="FGR376" s="14"/>
      <c r="FGS376" s="14"/>
      <c r="FGT376" s="14"/>
      <c r="FGU376" s="14"/>
      <c r="FGV376" s="14"/>
      <c r="FGW376" s="14"/>
      <c r="FGX376" s="14"/>
      <c r="FGY376" s="14"/>
      <c r="FGZ376" s="14"/>
      <c r="FHA376" s="14"/>
      <c r="FHB376" s="14"/>
      <c r="FHC376" s="14"/>
      <c r="FHD376" s="14"/>
      <c r="FHE376" s="14"/>
      <c r="FHF376" s="14"/>
      <c r="FHG376" s="14"/>
      <c r="FHH376" s="14"/>
      <c r="FHI376" s="14"/>
      <c r="FHJ376" s="14"/>
      <c r="FHK376" s="14"/>
      <c r="FHL376" s="14"/>
      <c r="FHM376" s="14"/>
      <c r="FHN376" s="14"/>
      <c r="FHO376" s="14"/>
      <c r="FHP376" s="14"/>
      <c r="FHQ376" s="14"/>
      <c r="FHR376" s="14"/>
      <c r="FHS376" s="14"/>
      <c r="FHT376" s="14"/>
      <c r="FHU376" s="14"/>
      <c r="FHV376" s="14"/>
      <c r="FHW376" s="14"/>
      <c r="FHX376" s="14"/>
      <c r="FHY376" s="14"/>
      <c r="FHZ376" s="14"/>
      <c r="FIA376" s="14"/>
      <c r="FIB376" s="14"/>
      <c r="FIC376" s="14"/>
      <c r="FID376" s="14"/>
      <c r="FIE376" s="14"/>
      <c r="FIF376" s="14"/>
      <c r="FIG376" s="14"/>
      <c r="FIH376" s="14"/>
      <c r="FII376" s="14"/>
      <c r="FIJ376" s="14"/>
      <c r="FIK376" s="14"/>
      <c r="FIL376" s="14"/>
      <c r="FIM376" s="14"/>
      <c r="FIN376" s="14"/>
      <c r="FIO376" s="14"/>
      <c r="FIP376" s="14"/>
      <c r="FIQ376" s="14"/>
      <c r="FIR376" s="14"/>
      <c r="FIS376" s="14"/>
      <c r="FIT376" s="14"/>
      <c r="FIU376" s="14"/>
      <c r="FIV376" s="14"/>
      <c r="FIW376" s="14"/>
      <c r="FIX376" s="14"/>
      <c r="FIY376" s="14"/>
      <c r="FIZ376" s="14"/>
      <c r="FJA376" s="14"/>
      <c r="FJB376" s="14"/>
      <c r="FJC376" s="14"/>
      <c r="FJD376" s="14"/>
      <c r="FJE376" s="14"/>
      <c r="FJF376" s="14"/>
      <c r="FJG376" s="14"/>
      <c r="FJH376" s="14"/>
      <c r="FJI376" s="14"/>
      <c r="FJJ376" s="14"/>
      <c r="FJK376" s="14"/>
      <c r="FJL376" s="14"/>
      <c r="FJM376" s="14"/>
      <c r="FJN376" s="14"/>
      <c r="FJO376" s="14"/>
      <c r="FJP376" s="14"/>
      <c r="FJQ376" s="14"/>
      <c r="FJR376" s="14"/>
      <c r="FJS376" s="14"/>
      <c r="FJT376" s="14"/>
      <c r="FJU376" s="14"/>
      <c r="FJV376" s="14"/>
      <c r="FJW376" s="14"/>
      <c r="FJX376" s="14"/>
      <c r="FJY376" s="14"/>
      <c r="FJZ376" s="14"/>
      <c r="FKA376" s="14"/>
      <c r="FKB376" s="14"/>
      <c r="FKC376" s="14"/>
      <c r="FKD376" s="14"/>
      <c r="FKE376" s="14"/>
      <c r="FKF376" s="14"/>
      <c r="FKG376" s="14"/>
      <c r="FKH376" s="14"/>
      <c r="FKI376" s="14"/>
      <c r="FKJ376" s="14"/>
      <c r="FKK376" s="14"/>
      <c r="FKL376" s="14"/>
      <c r="FKM376" s="14"/>
      <c r="FKN376" s="14"/>
      <c r="FKO376" s="14"/>
      <c r="FKP376" s="14"/>
      <c r="FKQ376" s="14"/>
      <c r="FKR376" s="14"/>
      <c r="FKS376" s="14"/>
      <c r="FKT376" s="14"/>
      <c r="FKU376" s="14"/>
      <c r="FKV376" s="14"/>
      <c r="FKW376" s="14"/>
      <c r="FKX376" s="14"/>
      <c r="FKY376" s="14"/>
      <c r="FKZ376" s="14"/>
      <c r="FLA376" s="14"/>
      <c r="FLB376" s="14"/>
      <c r="FLC376" s="14"/>
      <c r="FLD376" s="14"/>
      <c r="FLE376" s="14"/>
      <c r="FLF376" s="14"/>
      <c r="FLG376" s="14"/>
      <c r="FLH376" s="14"/>
      <c r="FLI376" s="14"/>
      <c r="FLJ376" s="14"/>
      <c r="FLK376" s="14"/>
      <c r="FLL376" s="14"/>
      <c r="FLM376" s="14"/>
      <c r="FLN376" s="14"/>
      <c r="FLO376" s="14"/>
      <c r="FLP376" s="14"/>
      <c r="FLQ376" s="14"/>
      <c r="FLR376" s="14"/>
      <c r="FLS376" s="14"/>
      <c r="FLT376" s="14"/>
      <c r="FLU376" s="14"/>
      <c r="FLV376" s="14"/>
      <c r="FLW376" s="14"/>
      <c r="FLX376" s="14"/>
      <c r="FLY376" s="14"/>
      <c r="FLZ376" s="14"/>
      <c r="FMA376" s="14"/>
      <c r="FMB376" s="14"/>
      <c r="FMC376" s="14"/>
      <c r="FMD376" s="14"/>
      <c r="FME376" s="14"/>
      <c r="FMF376" s="14"/>
      <c r="FMG376" s="14"/>
      <c r="FMH376" s="14"/>
      <c r="FMI376" s="14"/>
      <c r="FMJ376" s="14"/>
      <c r="FMK376" s="14"/>
      <c r="FML376" s="14"/>
      <c r="FMM376" s="14"/>
      <c r="FMN376" s="14"/>
      <c r="FMO376" s="14"/>
      <c r="FMP376" s="14"/>
      <c r="FMQ376" s="14"/>
      <c r="FMR376" s="14"/>
      <c r="FMS376" s="14"/>
      <c r="FMT376" s="14"/>
      <c r="FMU376" s="14"/>
      <c r="FMV376" s="14"/>
      <c r="FMW376" s="14"/>
      <c r="FMX376" s="14"/>
      <c r="FMY376" s="14"/>
      <c r="FMZ376" s="14"/>
      <c r="FNA376" s="14"/>
      <c r="FNB376" s="14"/>
      <c r="FNC376" s="14"/>
      <c r="FND376" s="14"/>
      <c r="FNE376" s="14"/>
      <c r="FNF376" s="14"/>
      <c r="FNG376" s="14"/>
      <c r="FNH376" s="14"/>
      <c r="FNI376" s="14"/>
      <c r="FNJ376" s="14"/>
      <c r="FNK376" s="14"/>
      <c r="FNL376" s="14"/>
      <c r="FNM376" s="14"/>
      <c r="FNN376" s="14"/>
      <c r="FNO376" s="14"/>
      <c r="FNP376" s="14"/>
      <c r="FNQ376" s="14"/>
      <c r="FNR376" s="14"/>
      <c r="FNS376" s="14"/>
      <c r="FNT376" s="14"/>
      <c r="FNU376" s="14"/>
      <c r="FNV376" s="14"/>
      <c r="FNW376" s="14"/>
      <c r="FNX376" s="14"/>
      <c r="FNY376" s="14"/>
      <c r="FNZ376" s="14"/>
      <c r="FOA376" s="14"/>
      <c r="FOB376" s="14"/>
      <c r="FOC376" s="14"/>
      <c r="FOD376" s="14"/>
      <c r="FOE376" s="14"/>
      <c r="FOF376" s="14"/>
      <c r="FOG376" s="14"/>
      <c r="FOH376" s="14"/>
      <c r="FOI376" s="14"/>
      <c r="FOJ376" s="14"/>
      <c r="FOK376" s="14"/>
      <c r="FOL376" s="14"/>
      <c r="FOM376" s="14"/>
      <c r="FON376" s="14"/>
      <c r="FOO376" s="14"/>
      <c r="FOP376" s="14"/>
      <c r="FOQ376" s="14"/>
      <c r="FOR376" s="14"/>
      <c r="FOS376" s="14"/>
      <c r="FOT376" s="14"/>
      <c r="FOU376" s="14"/>
      <c r="FOV376" s="14"/>
      <c r="FOW376" s="14"/>
      <c r="FOX376" s="14"/>
      <c r="FOY376" s="14"/>
      <c r="FOZ376" s="14"/>
      <c r="FPA376" s="14"/>
      <c r="FPB376" s="14"/>
      <c r="FPC376" s="14"/>
      <c r="FPD376" s="14"/>
      <c r="FPE376" s="14"/>
      <c r="FPF376" s="14"/>
      <c r="FPG376" s="14"/>
      <c r="FPH376" s="14"/>
      <c r="FPI376" s="14"/>
      <c r="FPJ376" s="14"/>
      <c r="FPK376" s="14"/>
      <c r="FPL376" s="14"/>
      <c r="FPM376" s="14"/>
      <c r="FPN376" s="14"/>
      <c r="FPO376" s="14"/>
      <c r="FPP376" s="14"/>
      <c r="FPQ376" s="14"/>
      <c r="FPR376" s="14"/>
      <c r="FPS376" s="14"/>
      <c r="FPT376" s="14"/>
      <c r="FPU376" s="14"/>
      <c r="FPV376" s="14"/>
      <c r="FPW376" s="14"/>
      <c r="FPX376" s="14"/>
      <c r="FPY376" s="14"/>
      <c r="FPZ376" s="14"/>
      <c r="FQA376" s="14"/>
      <c r="FQB376" s="14"/>
      <c r="FQC376" s="14"/>
      <c r="FQD376" s="14"/>
      <c r="FQE376" s="14"/>
      <c r="FQF376" s="14"/>
      <c r="FQG376" s="14"/>
      <c r="FQH376" s="14"/>
      <c r="FQI376" s="14"/>
      <c r="FQJ376" s="14"/>
      <c r="FQK376" s="14"/>
      <c r="FQL376" s="14"/>
      <c r="FQM376" s="14"/>
      <c r="FQN376" s="14"/>
      <c r="FQO376" s="14"/>
      <c r="FQP376" s="14"/>
      <c r="FQQ376" s="14"/>
      <c r="FQR376" s="14"/>
      <c r="FQS376" s="14"/>
      <c r="FQT376" s="14"/>
      <c r="FQU376" s="14"/>
      <c r="FQV376" s="14"/>
      <c r="FQW376" s="14"/>
      <c r="FQX376" s="14"/>
      <c r="FQY376" s="14"/>
      <c r="FQZ376" s="14"/>
      <c r="FRA376" s="14"/>
      <c r="FRB376" s="14"/>
      <c r="FRC376" s="14"/>
      <c r="FRD376" s="14"/>
      <c r="FRE376" s="14"/>
      <c r="FRF376" s="14"/>
      <c r="FRG376" s="14"/>
      <c r="FRH376" s="14"/>
      <c r="FRI376" s="14"/>
      <c r="FRJ376" s="14"/>
      <c r="FRK376" s="14"/>
      <c r="FRL376" s="14"/>
      <c r="FRM376" s="14"/>
      <c r="FRN376" s="14"/>
      <c r="FRO376" s="14"/>
      <c r="FRP376" s="14"/>
      <c r="FRQ376" s="14"/>
      <c r="FRR376" s="14"/>
      <c r="FRS376" s="14"/>
      <c r="FRT376" s="14"/>
      <c r="FRU376" s="14"/>
      <c r="FRV376" s="14"/>
      <c r="FRW376" s="14"/>
      <c r="FRX376" s="14"/>
      <c r="FRY376" s="14"/>
      <c r="FRZ376" s="14"/>
      <c r="FSA376" s="14"/>
      <c r="FSB376" s="14"/>
      <c r="FSC376" s="14"/>
      <c r="FSD376" s="14"/>
      <c r="FSE376" s="14"/>
      <c r="FSF376" s="14"/>
      <c r="FSG376" s="14"/>
      <c r="FSH376" s="14"/>
      <c r="FSI376" s="14"/>
      <c r="FSJ376" s="14"/>
      <c r="FSK376" s="14"/>
      <c r="FSL376" s="14"/>
      <c r="FSM376" s="14"/>
      <c r="FSN376" s="14"/>
      <c r="FSO376" s="14"/>
      <c r="FSP376" s="14"/>
      <c r="FSQ376" s="14"/>
      <c r="FSR376" s="14"/>
      <c r="FSS376" s="14"/>
      <c r="FST376" s="14"/>
      <c r="FSU376" s="14"/>
      <c r="FSV376" s="14"/>
      <c r="FSW376" s="14"/>
      <c r="FSX376" s="14"/>
      <c r="FSY376" s="14"/>
      <c r="FSZ376" s="14"/>
      <c r="FTA376" s="14"/>
      <c r="FTB376" s="14"/>
      <c r="FTC376" s="14"/>
      <c r="FTD376" s="14"/>
      <c r="FTE376" s="14"/>
      <c r="FTF376" s="14"/>
      <c r="FTG376" s="14"/>
      <c r="FTH376" s="14"/>
      <c r="FTI376" s="14"/>
      <c r="FTJ376" s="14"/>
      <c r="FTK376" s="14"/>
      <c r="FTL376" s="14"/>
      <c r="FTM376" s="14"/>
      <c r="FTN376" s="14"/>
      <c r="FTO376" s="14"/>
      <c r="FTP376" s="14"/>
      <c r="FTQ376" s="14"/>
      <c r="FTR376" s="14"/>
      <c r="FTS376" s="14"/>
      <c r="FTT376" s="14"/>
      <c r="FTU376" s="14"/>
      <c r="FTV376" s="14"/>
      <c r="FTW376" s="14"/>
      <c r="FTX376" s="14"/>
      <c r="FTY376" s="14"/>
      <c r="FTZ376" s="14"/>
      <c r="FUA376" s="14"/>
      <c r="FUB376" s="14"/>
      <c r="FUC376" s="14"/>
      <c r="FUD376" s="14"/>
      <c r="FUE376" s="14"/>
      <c r="FUF376" s="14"/>
      <c r="FUG376" s="14"/>
      <c r="FUH376" s="14"/>
      <c r="FUI376" s="14"/>
      <c r="FUJ376" s="14"/>
      <c r="FUK376" s="14"/>
      <c r="FUL376" s="14"/>
      <c r="FUM376" s="14"/>
      <c r="FUN376" s="14"/>
      <c r="FUO376" s="14"/>
      <c r="FUP376" s="14"/>
      <c r="FUQ376" s="14"/>
      <c r="FUR376" s="14"/>
      <c r="FUS376" s="14"/>
      <c r="FUT376" s="14"/>
      <c r="FUU376" s="14"/>
      <c r="FUV376" s="14"/>
      <c r="FUW376" s="14"/>
      <c r="FUX376" s="14"/>
      <c r="FUY376" s="14"/>
      <c r="FUZ376" s="14"/>
      <c r="FVA376" s="14"/>
      <c r="FVB376" s="14"/>
      <c r="FVC376" s="14"/>
      <c r="FVD376" s="14"/>
      <c r="FVE376" s="14"/>
      <c r="FVF376" s="14"/>
      <c r="FVG376" s="14"/>
      <c r="FVH376" s="14"/>
      <c r="FVI376" s="14"/>
      <c r="FVJ376" s="14"/>
      <c r="FVK376" s="14"/>
      <c r="FVL376" s="14"/>
      <c r="FVM376" s="14"/>
      <c r="FVN376" s="14"/>
      <c r="FVO376" s="14"/>
      <c r="FVP376" s="14"/>
      <c r="FVQ376" s="14"/>
      <c r="FVR376" s="14"/>
      <c r="FVS376" s="14"/>
      <c r="FVT376" s="14"/>
      <c r="FVU376" s="14"/>
      <c r="FVV376" s="14"/>
      <c r="FVW376" s="14"/>
      <c r="FVX376" s="14"/>
      <c r="FVY376" s="14"/>
      <c r="FVZ376" s="14"/>
      <c r="FWA376" s="14"/>
      <c r="FWB376" s="14"/>
      <c r="FWC376" s="14"/>
      <c r="FWD376" s="14"/>
      <c r="FWE376" s="14"/>
      <c r="FWF376" s="14"/>
      <c r="FWG376" s="14"/>
      <c r="FWH376" s="14"/>
      <c r="FWI376" s="14"/>
      <c r="FWJ376" s="14"/>
      <c r="FWK376" s="14"/>
      <c r="FWL376" s="14"/>
      <c r="FWM376" s="14"/>
      <c r="FWN376" s="14"/>
      <c r="FWO376" s="14"/>
      <c r="FWP376" s="14"/>
      <c r="FWQ376" s="14"/>
      <c r="FWR376" s="14"/>
      <c r="FWS376" s="14"/>
      <c r="FWT376" s="14"/>
      <c r="FWU376" s="14"/>
      <c r="FWV376" s="14"/>
      <c r="FWW376" s="14"/>
      <c r="FWX376" s="14"/>
      <c r="FWY376" s="14"/>
      <c r="FWZ376" s="14"/>
      <c r="FXA376" s="14"/>
      <c r="FXB376" s="14"/>
      <c r="FXC376" s="14"/>
      <c r="FXD376" s="14"/>
      <c r="FXE376" s="14"/>
      <c r="FXF376" s="14"/>
      <c r="FXG376" s="14"/>
      <c r="FXH376" s="14"/>
      <c r="FXI376" s="14"/>
      <c r="FXJ376" s="14"/>
      <c r="FXK376" s="14"/>
      <c r="FXL376" s="14"/>
      <c r="FXM376" s="14"/>
      <c r="FXN376" s="14"/>
      <c r="FXO376" s="14"/>
      <c r="FXP376" s="14"/>
      <c r="FXQ376" s="14"/>
      <c r="FXR376" s="14"/>
      <c r="FXS376" s="14"/>
      <c r="FXT376" s="14"/>
      <c r="FXU376" s="14"/>
      <c r="FXV376" s="14"/>
      <c r="FXW376" s="14"/>
      <c r="FXX376" s="14"/>
      <c r="FXY376" s="14"/>
      <c r="FXZ376" s="14"/>
      <c r="FYA376" s="14"/>
      <c r="FYB376" s="14"/>
      <c r="FYC376" s="14"/>
      <c r="FYD376" s="14"/>
      <c r="FYE376" s="14"/>
      <c r="FYF376" s="14"/>
      <c r="FYG376" s="14"/>
      <c r="FYH376" s="14"/>
      <c r="FYI376" s="14"/>
      <c r="FYJ376" s="14"/>
      <c r="FYK376" s="14"/>
      <c r="FYL376" s="14"/>
      <c r="FYM376" s="14"/>
      <c r="FYN376" s="14"/>
      <c r="FYO376" s="14"/>
      <c r="FYP376" s="14"/>
      <c r="FYQ376" s="14"/>
      <c r="FYR376" s="14"/>
      <c r="FYS376" s="14"/>
      <c r="FYT376" s="14"/>
      <c r="FYU376" s="14"/>
      <c r="FYV376" s="14"/>
      <c r="FYW376" s="14"/>
      <c r="FYX376" s="14"/>
      <c r="FYY376" s="14"/>
      <c r="FYZ376" s="14"/>
      <c r="FZA376" s="14"/>
      <c r="FZB376" s="14"/>
      <c r="FZC376" s="14"/>
      <c r="FZD376" s="14"/>
      <c r="FZE376" s="14"/>
      <c r="FZF376" s="14"/>
      <c r="FZG376" s="14"/>
      <c r="FZH376" s="14"/>
      <c r="FZI376" s="14"/>
      <c r="FZJ376" s="14"/>
      <c r="FZK376" s="14"/>
      <c r="FZL376" s="14"/>
      <c r="FZM376" s="14"/>
      <c r="FZN376" s="14"/>
      <c r="FZO376" s="14"/>
      <c r="FZP376" s="14"/>
      <c r="FZQ376" s="14"/>
      <c r="FZR376" s="14"/>
      <c r="FZS376" s="14"/>
      <c r="FZT376" s="14"/>
      <c r="FZU376" s="14"/>
      <c r="FZV376" s="14"/>
      <c r="FZW376" s="14"/>
      <c r="FZX376" s="14"/>
      <c r="FZY376" s="14"/>
      <c r="FZZ376" s="14"/>
      <c r="GAA376" s="14"/>
      <c r="GAB376" s="14"/>
      <c r="GAC376" s="14"/>
      <c r="GAD376" s="14"/>
      <c r="GAE376" s="14"/>
      <c r="GAF376" s="14"/>
      <c r="GAG376" s="14"/>
      <c r="GAH376" s="14"/>
      <c r="GAI376" s="14"/>
      <c r="GAJ376" s="14"/>
      <c r="GAK376" s="14"/>
      <c r="GAL376" s="14"/>
      <c r="GAM376" s="14"/>
      <c r="GAN376" s="14"/>
      <c r="GAO376" s="14"/>
      <c r="GAP376" s="14"/>
      <c r="GAQ376" s="14"/>
      <c r="GAR376" s="14"/>
      <c r="GAS376" s="14"/>
      <c r="GAT376" s="14"/>
      <c r="GAU376" s="14"/>
      <c r="GAV376" s="14"/>
      <c r="GAW376" s="14"/>
      <c r="GAX376" s="14"/>
      <c r="GAY376" s="14"/>
      <c r="GAZ376" s="14"/>
      <c r="GBA376" s="14"/>
      <c r="GBB376" s="14"/>
      <c r="GBC376" s="14"/>
      <c r="GBD376" s="14"/>
      <c r="GBE376" s="14"/>
      <c r="GBF376" s="14"/>
      <c r="GBG376" s="14"/>
      <c r="GBH376" s="14"/>
      <c r="GBI376" s="14"/>
      <c r="GBJ376" s="14"/>
      <c r="GBK376" s="14"/>
      <c r="GBL376" s="14"/>
      <c r="GBM376" s="14"/>
      <c r="GBN376" s="14"/>
      <c r="GBO376" s="14"/>
      <c r="GBP376" s="14"/>
      <c r="GBQ376" s="14"/>
      <c r="GBR376" s="14"/>
      <c r="GBS376" s="14"/>
      <c r="GBT376" s="14"/>
      <c r="GBU376" s="14"/>
      <c r="GBV376" s="14"/>
      <c r="GBW376" s="14"/>
      <c r="GBX376" s="14"/>
      <c r="GBY376" s="14"/>
      <c r="GBZ376" s="14"/>
      <c r="GCA376" s="14"/>
      <c r="GCB376" s="14"/>
      <c r="GCC376" s="14"/>
      <c r="GCD376" s="14"/>
      <c r="GCE376" s="14"/>
      <c r="GCF376" s="14"/>
      <c r="GCG376" s="14"/>
      <c r="GCH376" s="14"/>
      <c r="GCI376" s="14"/>
      <c r="GCJ376" s="14"/>
      <c r="GCK376" s="14"/>
      <c r="GCL376" s="14"/>
      <c r="GCM376" s="14"/>
      <c r="GCN376" s="14"/>
      <c r="GCO376" s="14"/>
      <c r="GCP376" s="14"/>
      <c r="GCQ376" s="14"/>
      <c r="GCR376" s="14"/>
      <c r="GCS376" s="14"/>
      <c r="GCT376" s="14"/>
      <c r="GCU376" s="14"/>
      <c r="GCV376" s="14"/>
      <c r="GCW376" s="14"/>
      <c r="GCX376" s="14"/>
      <c r="GCY376" s="14"/>
      <c r="GCZ376" s="14"/>
      <c r="GDA376" s="14"/>
      <c r="GDB376" s="14"/>
      <c r="GDC376" s="14"/>
      <c r="GDD376" s="14"/>
      <c r="GDE376" s="14"/>
      <c r="GDF376" s="14"/>
      <c r="GDG376" s="14"/>
      <c r="GDH376" s="14"/>
      <c r="GDI376" s="14"/>
      <c r="GDJ376" s="14"/>
      <c r="GDK376" s="14"/>
      <c r="GDL376" s="14"/>
      <c r="GDM376" s="14"/>
      <c r="GDN376" s="14"/>
      <c r="GDO376" s="14"/>
      <c r="GDP376" s="14"/>
      <c r="GDQ376" s="14"/>
      <c r="GDR376" s="14"/>
      <c r="GDS376" s="14"/>
      <c r="GDT376" s="14"/>
      <c r="GDU376" s="14"/>
      <c r="GDV376" s="14"/>
      <c r="GDW376" s="14"/>
      <c r="GDX376" s="14"/>
      <c r="GDY376" s="14"/>
      <c r="GDZ376" s="14"/>
      <c r="GEA376" s="14"/>
      <c r="GEB376" s="14"/>
      <c r="GEC376" s="14"/>
      <c r="GED376" s="14"/>
      <c r="GEE376" s="14"/>
      <c r="GEF376" s="14"/>
      <c r="GEG376" s="14"/>
      <c r="GEH376" s="14"/>
      <c r="GEI376" s="14"/>
      <c r="GEJ376" s="14"/>
      <c r="GEK376" s="14"/>
      <c r="GEL376" s="14"/>
      <c r="GEM376" s="14"/>
      <c r="GEN376" s="14"/>
      <c r="GEO376" s="14"/>
      <c r="GEP376" s="14"/>
      <c r="GEQ376" s="14"/>
      <c r="GER376" s="14"/>
      <c r="GES376" s="14"/>
      <c r="GET376" s="14"/>
      <c r="GEU376" s="14"/>
      <c r="GEV376" s="14"/>
      <c r="GEW376" s="14"/>
      <c r="GEX376" s="14"/>
      <c r="GEY376" s="14"/>
      <c r="GEZ376" s="14"/>
      <c r="GFA376" s="14"/>
      <c r="GFB376" s="14"/>
      <c r="GFC376" s="14"/>
      <c r="GFD376" s="14"/>
      <c r="GFE376" s="14"/>
      <c r="GFF376" s="14"/>
      <c r="GFG376" s="14"/>
      <c r="GFH376" s="14"/>
      <c r="GFI376" s="14"/>
      <c r="GFJ376" s="14"/>
      <c r="GFK376" s="14"/>
      <c r="GFL376" s="14"/>
      <c r="GFM376" s="14"/>
      <c r="GFN376" s="14"/>
      <c r="GFO376" s="14"/>
      <c r="GFP376" s="14"/>
      <c r="GFQ376" s="14"/>
      <c r="GFR376" s="14"/>
      <c r="GFS376" s="14"/>
      <c r="GFT376" s="14"/>
      <c r="GFU376" s="14"/>
      <c r="GFV376" s="14"/>
      <c r="GFW376" s="14"/>
      <c r="GFX376" s="14"/>
      <c r="GFY376" s="14"/>
      <c r="GFZ376" s="14"/>
      <c r="GGA376" s="14"/>
      <c r="GGB376" s="14"/>
      <c r="GGC376" s="14"/>
      <c r="GGD376" s="14"/>
      <c r="GGE376" s="14"/>
      <c r="GGF376" s="14"/>
      <c r="GGG376" s="14"/>
      <c r="GGH376" s="14"/>
      <c r="GGI376" s="14"/>
      <c r="GGJ376" s="14"/>
      <c r="GGK376" s="14"/>
      <c r="GGL376" s="14"/>
      <c r="GGM376" s="14"/>
      <c r="GGN376" s="14"/>
      <c r="GGO376" s="14"/>
      <c r="GGP376" s="14"/>
      <c r="GGQ376" s="14"/>
      <c r="GGR376" s="14"/>
      <c r="GGS376" s="14"/>
      <c r="GGT376" s="14"/>
      <c r="GGU376" s="14"/>
      <c r="GGV376" s="14"/>
      <c r="GGW376" s="14"/>
      <c r="GGX376" s="14"/>
      <c r="GGY376" s="14"/>
      <c r="GGZ376" s="14"/>
      <c r="GHA376" s="14"/>
      <c r="GHB376" s="14"/>
      <c r="GHC376" s="14"/>
      <c r="GHD376" s="14"/>
      <c r="GHE376" s="14"/>
      <c r="GHF376" s="14"/>
      <c r="GHG376" s="14"/>
      <c r="GHH376" s="14"/>
      <c r="GHI376" s="14"/>
      <c r="GHJ376" s="14"/>
      <c r="GHK376" s="14"/>
      <c r="GHL376" s="14"/>
      <c r="GHM376" s="14"/>
      <c r="GHN376" s="14"/>
      <c r="GHO376" s="14"/>
      <c r="GHP376" s="14"/>
      <c r="GHQ376" s="14"/>
      <c r="GHR376" s="14"/>
      <c r="GHS376" s="14"/>
      <c r="GHT376" s="14"/>
      <c r="GHU376" s="14"/>
      <c r="GHV376" s="14"/>
      <c r="GHW376" s="14"/>
      <c r="GHX376" s="14"/>
      <c r="GHY376" s="14"/>
      <c r="GHZ376" s="14"/>
      <c r="GIA376" s="14"/>
      <c r="GIB376" s="14"/>
      <c r="GIC376" s="14"/>
      <c r="GID376" s="14"/>
      <c r="GIE376" s="14"/>
      <c r="GIF376" s="14"/>
      <c r="GIG376" s="14"/>
      <c r="GIH376" s="14"/>
      <c r="GII376" s="14"/>
      <c r="GIJ376" s="14"/>
      <c r="GIK376" s="14"/>
      <c r="GIL376" s="14"/>
      <c r="GIM376" s="14"/>
      <c r="GIN376" s="14"/>
      <c r="GIO376" s="14"/>
      <c r="GIP376" s="14"/>
      <c r="GIQ376" s="14"/>
      <c r="GIR376" s="14"/>
      <c r="GIS376" s="14"/>
      <c r="GIT376" s="14"/>
      <c r="GIU376" s="14"/>
      <c r="GIV376" s="14"/>
      <c r="GIW376" s="14"/>
      <c r="GIX376" s="14"/>
      <c r="GIY376" s="14"/>
      <c r="GIZ376" s="14"/>
      <c r="GJA376" s="14"/>
      <c r="GJB376" s="14"/>
      <c r="GJC376" s="14"/>
      <c r="GJD376" s="14"/>
      <c r="GJE376" s="14"/>
      <c r="GJF376" s="14"/>
      <c r="GJG376" s="14"/>
      <c r="GJH376" s="14"/>
      <c r="GJI376" s="14"/>
      <c r="GJJ376" s="14"/>
      <c r="GJK376" s="14"/>
      <c r="GJL376" s="14"/>
      <c r="GJM376" s="14"/>
      <c r="GJN376" s="14"/>
      <c r="GJO376" s="14"/>
      <c r="GJP376" s="14"/>
      <c r="GJQ376" s="14"/>
      <c r="GJR376" s="14"/>
      <c r="GJS376" s="14"/>
      <c r="GJT376" s="14"/>
      <c r="GJU376" s="14"/>
      <c r="GJV376" s="14"/>
      <c r="GJW376" s="14"/>
      <c r="GJX376" s="14"/>
      <c r="GJY376" s="14"/>
      <c r="GJZ376" s="14"/>
      <c r="GKA376" s="14"/>
      <c r="GKB376" s="14"/>
      <c r="GKC376" s="14"/>
      <c r="GKD376" s="14"/>
      <c r="GKE376" s="14"/>
      <c r="GKF376" s="14"/>
      <c r="GKG376" s="14"/>
      <c r="GKH376" s="14"/>
      <c r="GKI376" s="14"/>
      <c r="GKJ376" s="14"/>
      <c r="GKK376" s="14"/>
      <c r="GKL376" s="14"/>
      <c r="GKM376" s="14"/>
      <c r="GKN376" s="14"/>
      <c r="GKO376" s="14"/>
      <c r="GKP376" s="14"/>
      <c r="GKQ376" s="14"/>
      <c r="GKR376" s="14"/>
      <c r="GKS376" s="14"/>
      <c r="GKT376" s="14"/>
      <c r="GKU376" s="14"/>
      <c r="GKV376" s="14"/>
      <c r="GKW376" s="14"/>
      <c r="GKX376" s="14"/>
      <c r="GKY376" s="14"/>
      <c r="GKZ376" s="14"/>
      <c r="GLA376" s="14"/>
      <c r="GLB376" s="14"/>
      <c r="GLC376" s="14"/>
      <c r="GLD376" s="14"/>
      <c r="GLE376" s="14"/>
      <c r="GLF376" s="14"/>
      <c r="GLG376" s="14"/>
      <c r="GLH376" s="14"/>
      <c r="GLI376" s="14"/>
      <c r="GLJ376" s="14"/>
      <c r="GLK376" s="14"/>
      <c r="GLL376" s="14"/>
      <c r="GLM376" s="14"/>
      <c r="GLN376" s="14"/>
      <c r="GLO376" s="14"/>
      <c r="GLP376" s="14"/>
      <c r="GLQ376" s="14"/>
      <c r="GLR376" s="14"/>
      <c r="GLS376" s="14"/>
      <c r="GLT376" s="14"/>
      <c r="GLU376" s="14"/>
      <c r="GLV376" s="14"/>
      <c r="GLW376" s="14"/>
      <c r="GLX376" s="14"/>
      <c r="GLY376" s="14"/>
      <c r="GLZ376" s="14"/>
      <c r="GMA376" s="14"/>
      <c r="GMB376" s="14"/>
      <c r="GMC376" s="14"/>
      <c r="GMD376" s="14"/>
      <c r="GME376" s="14"/>
      <c r="GMF376" s="14"/>
      <c r="GMG376" s="14"/>
      <c r="GMH376" s="14"/>
      <c r="GMI376" s="14"/>
      <c r="GMJ376" s="14"/>
      <c r="GMK376" s="14"/>
      <c r="GML376" s="14"/>
      <c r="GMM376" s="14"/>
      <c r="GMN376" s="14"/>
      <c r="GMO376" s="14"/>
      <c r="GMP376" s="14"/>
      <c r="GMQ376" s="14"/>
      <c r="GMR376" s="14"/>
      <c r="GMS376" s="14"/>
      <c r="GMT376" s="14"/>
      <c r="GMU376" s="14"/>
      <c r="GMV376" s="14"/>
      <c r="GMW376" s="14"/>
      <c r="GMX376" s="14"/>
      <c r="GMY376" s="14"/>
      <c r="GMZ376" s="14"/>
      <c r="GNA376" s="14"/>
      <c r="GNB376" s="14"/>
      <c r="GNC376" s="14"/>
      <c r="GND376" s="14"/>
      <c r="GNE376" s="14"/>
      <c r="GNF376" s="14"/>
      <c r="GNG376" s="14"/>
      <c r="GNH376" s="14"/>
      <c r="GNI376" s="14"/>
      <c r="GNJ376" s="14"/>
      <c r="GNK376" s="14"/>
      <c r="GNL376" s="14"/>
      <c r="GNM376" s="14"/>
      <c r="GNN376" s="14"/>
      <c r="GNO376" s="14"/>
      <c r="GNP376" s="14"/>
      <c r="GNQ376" s="14"/>
      <c r="GNR376" s="14"/>
      <c r="GNS376" s="14"/>
      <c r="GNT376" s="14"/>
      <c r="GNU376" s="14"/>
      <c r="GNV376" s="14"/>
      <c r="GNW376" s="14"/>
      <c r="GNX376" s="14"/>
      <c r="GNY376" s="14"/>
      <c r="GNZ376" s="14"/>
      <c r="GOA376" s="14"/>
      <c r="GOB376" s="14"/>
      <c r="GOC376" s="14"/>
      <c r="GOD376" s="14"/>
      <c r="GOE376" s="14"/>
      <c r="GOF376" s="14"/>
      <c r="GOG376" s="14"/>
      <c r="GOH376" s="14"/>
      <c r="GOI376" s="14"/>
      <c r="GOJ376" s="14"/>
      <c r="GOK376" s="14"/>
      <c r="GOL376" s="14"/>
      <c r="GOM376" s="14"/>
      <c r="GON376" s="14"/>
      <c r="GOO376" s="14"/>
      <c r="GOP376" s="14"/>
      <c r="GOQ376" s="14"/>
      <c r="GOR376" s="14"/>
      <c r="GOS376" s="14"/>
      <c r="GOT376" s="14"/>
      <c r="GOU376" s="14"/>
      <c r="GOV376" s="14"/>
      <c r="GOW376" s="14"/>
      <c r="GOX376" s="14"/>
      <c r="GOY376" s="14"/>
      <c r="GOZ376" s="14"/>
      <c r="GPA376" s="14"/>
      <c r="GPB376" s="14"/>
      <c r="GPC376" s="14"/>
      <c r="GPD376" s="14"/>
      <c r="GPE376" s="14"/>
      <c r="GPF376" s="14"/>
      <c r="GPG376" s="14"/>
      <c r="GPH376" s="14"/>
      <c r="GPI376" s="14"/>
      <c r="GPJ376" s="14"/>
      <c r="GPK376" s="14"/>
      <c r="GPL376" s="14"/>
      <c r="GPM376" s="14"/>
      <c r="GPN376" s="14"/>
      <c r="GPO376" s="14"/>
      <c r="GPP376" s="14"/>
      <c r="GPQ376" s="14"/>
      <c r="GPR376" s="14"/>
      <c r="GPS376" s="14"/>
      <c r="GPT376" s="14"/>
      <c r="GPU376" s="14"/>
      <c r="GPV376" s="14"/>
      <c r="GPW376" s="14"/>
      <c r="GPX376" s="14"/>
      <c r="GPY376" s="14"/>
      <c r="GPZ376" s="14"/>
      <c r="GQA376" s="14"/>
      <c r="GQB376" s="14"/>
      <c r="GQC376" s="14"/>
      <c r="GQD376" s="14"/>
      <c r="GQE376" s="14"/>
      <c r="GQF376" s="14"/>
      <c r="GQG376" s="14"/>
      <c r="GQH376" s="14"/>
      <c r="GQI376" s="14"/>
      <c r="GQJ376" s="14"/>
      <c r="GQK376" s="14"/>
      <c r="GQL376" s="14"/>
      <c r="GQM376" s="14"/>
      <c r="GQN376" s="14"/>
      <c r="GQO376" s="14"/>
      <c r="GQP376" s="14"/>
      <c r="GQQ376" s="14"/>
      <c r="GQR376" s="14"/>
      <c r="GQS376" s="14"/>
      <c r="GQT376" s="14"/>
      <c r="GQU376" s="14"/>
      <c r="GQV376" s="14"/>
      <c r="GQW376" s="14"/>
      <c r="GQX376" s="14"/>
      <c r="GQY376" s="14"/>
      <c r="GQZ376" s="14"/>
      <c r="GRA376" s="14"/>
      <c r="GRB376" s="14"/>
      <c r="GRC376" s="14"/>
      <c r="GRD376" s="14"/>
      <c r="GRE376" s="14"/>
      <c r="GRF376" s="14"/>
      <c r="GRG376" s="14"/>
      <c r="GRH376" s="14"/>
      <c r="GRI376" s="14"/>
      <c r="GRJ376" s="14"/>
      <c r="GRK376" s="14"/>
      <c r="GRL376" s="14"/>
      <c r="GRM376" s="14"/>
      <c r="GRN376" s="14"/>
      <c r="GRO376" s="14"/>
      <c r="GRP376" s="14"/>
      <c r="GRQ376" s="14"/>
      <c r="GRR376" s="14"/>
      <c r="GRS376" s="14"/>
      <c r="GRT376" s="14"/>
      <c r="GRU376" s="14"/>
      <c r="GRV376" s="14"/>
      <c r="GRW376" s="14"/>
      <c r="GRX376" s="14"/>
      <c r="GRY376" s="14"/>
      <c r="GRZ376" s="14"/>
      <c r="GSA376" s="14"/>
      <c r="GSB376" s="14"/>
      <c r="GSC376" s="14"/>
      <c r="GSD376" s="14"/>
      <c r="GSE376" s="14"/>
      <c r="GSF376" s="14"/>
      <c r="GSG376" s="14"/>
      <c r="GSH376" s="14"/>
      <c r="GSI376" s="14"/>
      <c r="GSJ376" s="14"/>
      <c r="GSK376" s="14"/>
      <c r="GSL376" s="14"/>
      <c r="GSM376" s="14"/>
      <c r="GSN376" s="14"/>
      <c r="GSO376" s="14"/>
      <c r="GSP376" s="14"/>
      <c r="GSQ376" s="14"/>
      <c r="GSR376" s="14"/>
      <c r="GSS376" s="14"/>
      <c r="GST376" s="14"/>
      <c r="GSU376" s="14"/>
      <c r="GSV376" s="14"/>
      <c r="GSW376" s="14"/>
      <c r="GSX376" s="14"/>
      <c r="GSY376" s="14"/>
      <c r="GSZ376" s="14"/>
      <c r="GTA376" s="14"/>
      <c r="GTB376" s="14"/>
      <c r="GTC376" s="14"/>
      <c r="GTD376" s="14"/>
      <c r="GTE376" s="14"/>
      <c r="GTF376" s="14"/>
      <c r="GTG376" s="14"/>
      <c r="GTH376" s="14"/>
      <c r="GTI376" s="14"/>
      <c r="GTJ376" s="14"/>
      <c r="GTK376" s="14"/>
      <c r="GTL376" s="14"/>
      <c r="GTM376" s="14"/>
      <c r="GTN376" s="14"/>
      <c r="GTO376" s="14"/>
      <c r="GTP376" s="14"/>
      <c r="GTQ376" s="14"/>
      <c r="GTR376" s="14"/>
      <c r="GTS376" s="14"/>
      <c r="GTT376" s="14"/>
      <c r="GTU376" s="14"/>
      <c r="GTV376" s="14"/>
      <c r="GTW376" s="14"/>
      <c r="GTX376" s="14"/>
      <c r="GTY376" s="14"/>
      <c r="GTZ376" s="14"/>
      <c r="GUA376" s="14"/>
      <c r="GUB376" s="14"/>
      <c r="GUC376" s="14"/>
      <c r="GUD376" s="14"/>
      <c r="GUE376" s="14"/>
      <c r="GUF376" s="14"/>
      <c r="GUG376" s="14"/>
      <c r="GUH376" s="14"/>
      <c r="GUI376" s="14"/>
      <c r="GUJ376" s="14"/>
      <c r="GUK376" s="14"/>
      <c r="GUL376" s="14"/>
      <c r="GUM376" s="14"/>
      <c r="GUN376" s="14"/>
      <c r="GUO376" s="14"/>
      <c r="GUP376" s="14"/>
      <c r="GUQ376" s="14"/>
      <c r="GUR376" s="14"/>
      <c r="GUS376" s="14"/>
      <c r="GUT376" s="14"/>
      <c r="GUU376" s="14"/>
      <c r="GUV376" s="14"/>
      <c r="GUW376" s="14"/>
      <c r="GUX376" s="14"/>
      <c r="GUY376" s="14"/>
      <c r="GUZ376" s="14"/>
      <c r="GVA376" s="14"/>
      <c r="GVB376" s="14"/>
      <c r="GVC376" s="14"/>
      <c r="GVD376" s="14"/>
      <c r="GVE376" s="14"/>
      <c r="GVF376" s="14"/>
      <c r="GVG376" s="14"/>
      <c r="GVH376" s="14"/>
      <c r="GVI376" s="14"/>
      <c r="GVJ376" s="14"/>
      <c r="GVK376" s="14"/>
      <c r="GVL376" s="14"/>
      <c r="GVM376" s="14"/>
      <c r="GVN376" s="14"/>
      <c r="GVO376" s="14"/>
      <c r="GVP376" s="14"/>
      <c r="GVQ376" s="14"/>
      <c r="GVR376" s="14"/>
      <c r="GVS376" s="14"/>
      <c r="GVT376" s="14"/>
      <c r="GVU376" s="14"/>
      <c r="GVV376" s="14"/>
      <c r="GVW376" s="14"/>
      <c r="GVX376" s="14"/>
      <c r="GVY376" s="14"/>
      <c r="GVZ376" s="14"/>
      <c r="GWA376" s="14"/>
      <c r="GWB376" s="14"/>
      <c r="GWC376" s="14"/>
      <c r="GWD376" s="14"/>
      <c r="GWE376" s="14"/>
      <c r="GWF376" s="14"/>
      <c r="GWG376" s="14"/>
      <c r="GWH376" s="14"/>
      <c r="GWI376" s="14"/>
      <c r="GWJ376" s="14"/>
      <c r="GWK376" s="14"/>
      <c r="GWL376" s="14"/>
      <c r="GWM376" s="14"/>
      <c r="GWN376" s="14"/>
      <c r="GWO376" s="14"/>
      <c r="GWP376" s="14"/>
      <c r="GWQ376" s="14"/>
      <c r="GWR376" s="14"/>
      <c r="GWS376" s="14"/>
      <c r="GWT376" s="14"/>
      <c r="GWU376" s="14"/>
      <c r="GWV376" s="14"/>
      <c r="GWW376" s="14"/>
      <c r="GWX376" s="14"/>
      <c r="GWY376" s="14"/>
      <c r="GWZ376" s="14"/>
      <c r="GXA376" s="14"/>
      <c r="GXB376" s="14"/>
      <c r="GXC376" s="14"/>
      <c r="GXD376" s="14"/>
      <c r="GXE376" s="14"/>
      <c r="GXF376" s="14"/>
      <c r="GXG376" s="14"/>
      <c r="GXH376" s="14"/>
      <c r="GXI376" s="14"/>
      <c r="GXJ376" s="14"/>
      <c r="GXK376" s="14"/>
      <c r="GXL376" s="14"/>
      <c r="GXM376" s="14"/>
      <c r="GXN376" s="14"/>
      <c r="GXO376" s="14"/>
      <c r="GXP376" s="14"/>
      <c r="GXQ376" s="14"/>
      <c r="GXR376" s="14"/>
      <c r="GXS376" s="14"/>
      <c r="GXT376" s="14"/>
      <c r="GXU376" s="14"/>
      <c r="GXV376" s="14"/>
      <c r="GXW376" s="14"/>
      <c r="GXX376" s="14"/>
      <c r="GXY376" s="14"/>
      <c r="GXZ376" s="14"/>
      <c r="GYA376" s="14"/>
      <c r="GYB376" s="14"/>
      <c r="GYC376" s="14"/>
      <c r="GYD376" s="14"/>
      <c r="GYE376" s="14"/>
      <c r="GYF376" s="14"/>
      <c r="GYG376" s="14"/>
      <c r="GYH376" s="14"/>
      <c r="GYI376" s="14"/>
      <c r="GYJ376" s="14"/>
      <c r="GYK376" s="14"/>
      <c r="GYL376" s="14"/>
      <c r="GYM376" s="14"/>
      <c r="GYN376" s="14"/>
      <c r="GYO376" s="14"/>
      <c r="GYP376" s="14"/>
      <c r="GYQ376" s="14"/>
      <c r="GYR376" s="14"/>
      <c r="GYS376" s="14"/>
      <c r="GYT376" s="14"/>
      <c r="GYU376" s="14"/>
      <c r="GYV376" s="14"/>
      <c r="GYW376" s="14"/>
      <c r="GYX376" s="14"/>
      <c r="GYY376" s="14"/>
      <c r="GYZ376" s="14"/>
      <c r="GZA376" s="14"/>
      <c r="GZB376" s="14"/>
      <c r="GZC376" s="14"/>
      <c r="GZD376" s="14"/>
      <c r="GZE376" s="14"/>
      <c r="GZF376" s="14"/>
      <c r="GZG376" s="14"/>
      <c r="GZH376" s="14"/>
      <c r="GZI376" s="14"/>
      <c r="GZJ376" s="14"/>
      <c r="GZK376" s="14"/>
      <c r="GZL376" s="14"/>
      <c r="GZM376" s="14"/>
      <c r="GZN376" s="14"/>
      <c r="GZO376" s="14"/>
      <c r="GZP376" s="14"/>
      <c r="GZQ376" s="14"/>
      <c r="GZR376" s="14"/>
      <c r="GZS376" s="14"/>
      <c r="GZT376" s="14"/>
      <c r="GZU376" s="14"/>
      <c r="GZV376" s="14"/>
      <c r="GZW376" s="14"/>
      <c r="GZX376" s="14"/>
      <c r="GZY376" s="14"/>
      <c r="GZZ376" s="14"/>
      <c r="HAA376" s="14"/>
      <c r="HAB376" s="14"/>
      <c r="HAC376" s="14"/>
      <c r="HAD376" s="14"/>
      <c r="HAE376" s="14"/>
      <c r="HAF376" s="14"/>
      <c r="HAG376" s="14"/>
      <c r="HAH376" s="14"/>
      <c r="HAI376" s="14"/>
      <c r="HAJ376" s="14"/>
      <c r="HAK376" s="14"/>
      <c r="HAL376" s="14"/>
      <c r="HAM376" s="14"/>
      <c r="HAN376" s="14"/>
      <c r="HAO376" s="14"/>
      <c r="HAP376" s="14"/>
      <c r="HAQ376" s="14"/>
      <c r="HAR376" s="14"/>
      <c r="HAS376" s="14"/>
      <c r="HAT376" s="14"/>
      <c r="HAU376" s="14"/>
      <c r="HAV376" s="14"/>
      <c r="HAW376" s="14"/>
      <c r="HAX376" s="14"/>
      <c r="HAY376" s="14"/>
      <c r="HAZ376" s="14"/>
      <c r="HBA376" s="14"/>
      <c r="HBB376" s="14"/>
      <c r="HBC376" s="14"/>
      <c r="HBD376" s="14"/>
      <c r="HBE376" s="14"/>
      <c r="HBF376" s="14"/>
      <c r="HBG376" s="14"/>
      <c r="HBH376" s="14"/>
      <c r="HBI376" s="14"/>
      <c r="HBJ376" s="14"/>
      <c r="HBK376" s="14"/>
      <c r="HBL376" s="14"/>
      <c r="HBM376" s="14"/>
      <c r="HBN376" s="14"/>
      <c r="HBO376" s="14"/>
      <c r="HBP376" s="14"/>
      <c r="HBQ376" s="14"/>
      <c r="HBR376" s="14"/>
      <c r="HBS376" s="14"/>
      <c r="HBT376" s="14"/>
      <c r="HBU376" s="14"/>
      <c r="HBV376" s="14"/>
      <c r="HBW376" s="14"/>
      <c r="HBX376" s="14"/>
      <c r="HBY376" s="14"/>
      <c r="HBZ376" s="14"/>
      <c r="HCA376" s="14"/>
      <c r="HCB376" s="14"/>
      <c r="HCC376" s="14"/>
      <c r="HCD376" s="14"/>
      <c r="HCE376" s="14"/>
      <c r="HCF376" s="14"/>
      <c r="HCG376" s="14"/>
      <c r="HCH376" s="14"/>
      <c r="HCI376" s="14"/>
      <c r="HCJ376" s="14"/>
      <c r="HCK376" s="14"/>
      <c r="HCL376" s="14"/>
      <c r="HCM376" s="14"/>
      <c r="HCN376" s="14"/>
      <c r="HCO376" s="14"/>
      <c r="HCP376" s="14"/>
      <c r="HCQ376" s="14"/>
      <c r="HCR376" s="14"/>
      <c r="HCS376" s="14"/>
      <c r="HCT376" s="14"/>
      <c r="HCU376" s="14"/>
      <c r="HCV376" s="14"/>
      <c r="HCW376" s="14"/>
      <c r="HCX376" s="14"/>
      <c r="HCY376" s="14"/>
      <c r="HCZ376" s="14"/>
      <c r="HDA376" s="14"/>
      <c r="HDB376" s="14"/>
      <c r="HDC376" s="14"/>
      <c r="HDD376" s="14"/>
      <c r="HDE376" s="14"/>
      <c r="HDF376" s="14"/>
      <c r="HDG376" s="14"/>
      <c r="HDH376" s="14"/>
      <c r="HDI376" s="14"/>
      <c r="HDJ376" s="14"/>
      <c r="HDK376" s="14"/>
      <c r="HDL376" s="14"/>
      <c r="HDM376" s="14"/>
      <c r="HDN376" s="14"/>
      <c r="HDO376" s="14"/>
      <c r="HDP376" s="14"/>
      <c r="HDQ376" s="14"/>
      <c r="HDR376" s="14"/>
      <c r="HDS376" s="14"/>
      <c r="HDT376" s="14"/>
      <c r="HDU376" s="14"/>
      <c r="HDV376" s="14"/>
      <c r="HDW376" s="14"/>
      <c r="HDX376" s="14"/>
      <c r="HDY376" s="14"/>
      <c r="HDZ376" s="14"/>
      <c r="HEA376" s="14"/>
      <c r="HEB376" s="14"/>
      <c r="HEC376" s="14"/>
      <c r="HED376" s="14"/>
      <c r="HEE376" s="14"/>
      <c r="HEF376" s="14"/>
      <c r="HEG376" s="14"/>
      <c r="HEH376" s="14"/>
      <c r="HEI376" s="14"/>
      <c r="HEJ376" s="14"/>
      <c r="HEK376" s="14"/>
      <c r="HEL376" s="14"/>
      <c r="HEM376" s="14"/>
      <c r="HEN376" s="14"/>
      <c r="HEO376" s="14"/>
      <c r="HEP376" s="14"/>
      <c r="HEQ376" s="14"/>
      <c r="HER376" s="14"/>
      <c r="HES376" s="14"/>
      <c r="HET376" s="14"/>
      <c r="HEU376" s="14"/>
      <c r="HEV376" s="14"/>
      <c r="HEW376" s="14"/>
      <c r="HEX376" s="14"/>
      <c r="HEY376" s="14"/>
      <c r="HEZ376" s="14"/>
      <c r="HFA376" s="14"/>
      <c r="HFB376" s="14"/>
      <c r="HFC376" s="14"/>
      <c r="HFD376" s="14"/>
      <c r="HFE376" s="14"/>
      <c r="HFF376" s="14"/>
      <c r="HFG376" s="14"/>
      <c r="HFH376" s="14"/>
      <c r="HFI376" s="14"/>
      <c r="HFJ376" s="14"/>
      <c r="HFK376" s="14"/>
      <c r="HFL376" s="14"/>
      <c r="HFM376" s="14"/>
      <c r="HFN376" s="14"/>
      <c r="HFO376" s="14"/>
      <c r="HFP376" s="14"/>
      <c r="HFQ376" s="14"/>
      <c r="HFR376" s="14"/>
      <c r="HFS376" s="14"/>
      <c r="HFT376" s="14"/>
      <c r="HFU376" s="14"/>
      <c r="HFV376" s="14"/>
      <c r="HFW376" s="14"/>
      <c r="HFX376" s="14"/>
      <c r="HFY376" s="14"/>
      <c r="HFZ376" s="14"/>
      <c r="HGA376" s="14"/>
      <c r="HGB376" s="14"/>
      <c r="HGC376" s="14"/>
      <c r="HGD376" s="14"/>
      <c r="HGE376" s="14"/>
      <c r="HGF376" s="14"/>
      <c r="HGG376" s="14"/>
      <c r="HGH376" s="14"/>
      <c r="HGI376" s="14"/>
      <c r="HGJ376" s="14"/>
      <c r="HGK376" s="14"/>
      <c r="HGL376" s="14"/>
      <c r="HGM376" s="14"/>
      <c r="HGN376" s="14"/>
      <c r="HGO376" s="14"/>
      <c r="HGP376" s="14"/>
      <c r="HGQ376" s="14"/>
      <c r="HGR376" s="14"/>
      <c r="HGS376" s="14"/>
      <c r="HGT376" s="14"/>
      <c r="HGU376" s="14"/>
      <c r="HGV376" s="14"/>
      <c r="HGW376" s="14"/>
      <c r="HGX376" s="14"/>
      <c r="HGY376" s="14"/>
      <c r="HGZ376" s="14"/>
      <c r="HHA376" s="14"/>
      <c r="HHB376" s="14"/>
      <c r="HHC376" s="14"/>
      <c r="HHD376" s="14"/>
      <c r="HHE376" s="14"/>
      <c r="HHF376" s="14"/>
      <c r="HHG376" s="14"/>
      <c r="HHH376" s="14"/>
      <c r="HHI376" s="14"/>
      <c r="HHJ376" s="14"/>
      <c r="HHK376" s="14"/>
      <c r="HHL376" s="14"/>
      <c r="HHM376" s="14"/>
      <c r="HHN376" s="14"/>
      <c r="HHO376" s="14"/>
      <c r="HHP376" s="14"/>
      <c r="HHQ376" s="14"/>
      <c r="HHR376" s="14"/>
      <c r="HHS376" s="14"/>
      <c r="HHT376" s="14"/>
      <c r="HHU376" s="14"/>
      <c r="HHV376" s="14"/>
      <c r="HHW376" s="14"/>
      <c r="HHX376" s="14"/>
      <c r="HHY376" s="14"/>
      <c r="HHZ376" s="14"/>
      <c r="HIA376" s="14"/>
      <c r="HIB376" s="14"/>
      <c r="HIC376" s="14"/>
      <c r="HID376" s="14"/>
      <c r="HIE376" s="14"/>
      <c r="HIF376" s="14"/>
      <c r="HIG376" s="14"/>
      <c r="HIH376" s="14"/>
      <c r="HII376" s="14"/>
      <c r="HIJ376" s="14"/>
      <c r="HIK376" s="14"/>
      <c r="HIL376" s="14"/>
      <c r="HIM376" s="14"/>
      <c r="HIN376" s="14"/>
      <c r="HIO376" s="14"/>
      <c r="HIP376" s="14"/>
      <c r="HIQ376" s="14"/>
      <c r="HIR376" s="14"/>
      <c r="HIS376" s="14"/>
      <c r="HIT376" s="14"/>
      <c r="HIU376" s="14"/>
      <c r="HIV376" s="14"/>
      <c r="HIW376" s="14"/>
      <c r="HIX376" s="14"/>
      <c r="HIY376" s="14"/>
      <c r="HIZ376" s="14"/>
      <c r="HJA376" s="14"/>
      <c r="HJB376" s="14"/>
      <c r="HJC376" s="14"/>
      <c r="HJD376" s="14"/>
      <c r="HJE376" s="14"/>
      <c r="HJF376" s="14"/>
      <c r="HJG376" s="14"/>
      <c r="HJH376" s="14"/>
      <c r="HJI376" s="14"/>
      <c r="HJJ376" s="14"/>
      <c r="HJK376" s="14"/>
      <c r="HJL376" s="14"/>
      <c r="HJM376" s="14"/>
      <c r="HJN376" s="14"/>
      <c r="HJO376" s="14"/>
      <c r="HJP376" s="14"/>
      <c r="HJQ376" s="14"/>
      <c r="HJR376" s="14"/>
      <c r="HJS376" s="14"/>
      <c r="HJT376" s="14"/>
      <c r="HJU376" s="14"/>
      <c r="HJV376" s="14"/>
      <c r="HJW376" s="14"/>
      <c r="HJX376" s="14"/>
      <c r="HJY376" s="14"/>
      <c r="HJZ376" s="14"/>
      <c r="HKA376" s="14"/>
      <c r="HKB376" s="14"/>
      <c r="HKC376" s="14"/>
      <c r="HKD376" s="14"/>
      <c r="HKE376" s="14"/>
      <c r="HKF376" s="14"/>
      <c r="HKG376" s="14"/>
      <c r="HKH376" s="14"/>
      <c r="HKI376" s="14"/>
      <c r="HKJ376" s="14"/>
      <c r="HKK376" s="14"/>
      <c r="HKL376" s="14"/>
      <c r="HKM376" s="14"/>
      <c r="HKN376" s="14"/>
      <c r="HKO376" s="14"/>
      <c r="HKP376" s="14"/>
      <c r="HKQ376" s="14"/>
      <c r="HKR376" s="14"/>
      <c r="HKS376" s="14"/>
      <c r="HKT376" s="14"/>
      <c r="HKU376" s="14"/>
      <c r="HKV376" s="14"/>
      <c r="HKW376" s="14"/>
      <c r="HKX376" s="14"/>
      <c r="HKY376" s="14"/>
      <c r="HKZ376" s="14"/>
      <c r="HLA376" s="14"/>
      <c r="HLB376" s="14"/>
      <c r="HLC376" s="14"/>
      <c r="HLD376" s="14"/>
      <c r="HLE376" s="14"/>
      <c r="HLF376" s="14"/>
      <c r="HLG376" s="14"/>
      <c r="HLH376" s="14"/>
      <c r="HLI376" s="14"/>
      <c r="HLJ376" s="14"/>
      <c r="HLK376" s="14"/>
      <c r="HLL376" s="14"/>
      <c r="HLM376" s="14"/>
      <c r="HLN376" s="14"/>
      <c r="HLO376" s="14"/>
      <c r="HLP376" s="14"/>
      <c r="HLQ376" s="14"/>
      <c r="HLR376" s="14"/>
      <c r="HLS376" s="14"/>
      <c r="HLT376" s="14"/>
      <c r="HLU376" s="14"/>
      <c r="HLV376" s="14"/>
      <c r="HLW376" s="14"/>
      <c r="HLX376" s="14"/>
      <c r="HLY376" s="14"/>
      <c r="HLZ376" s="14"/>
      <c r="HMA376" s="14"/>
      <c r="HMB376" s="14"/>
      <c r="HMC376" s="14"/>
      <c r="HMD376" s="14"/>
      <c r="HME376" s="14"/>
      <c r="HMF376" s="14"/>
      <c r="HMG376" s="14"/>
      <c r="HMH376" s="14"/>
      <c r="HMI376" s="14"/>
      <c r="HMJ376" s="14"/>
      <c r="HMK376" s="14"/>
      <c r="HML376" s="14"/>
      <c r="HMM376" s="14"/>
      <c r="HMN376" s="14"/>
      <c r="HMO376" s="14"/>
      <c r="HMP376" s="14"/>
      <c r="HMQ376" s="14"/>
      <c r="HMR376" s="14"/>
      <c r="HMS376" s="14"/>
      <c r="HMT376" s="14"/>
      <c r="HMU376" s="14"/>
      <c r="HMV376" s="14"/>
      <c r="HMW376" s="14"/>
      <c r="HMX376" s="14"/>
      <c r="HMY376" s="14"/>
      <c r="HMZ376" s="14"/>
      <c r="HNA376" s="14"/>
      <c r="HNB376" s="14"/>
      <c r="HNC376" s="14"/>
      <c r="HND376" s="14"/>
      <c r="HNE376" s="14"/>
      <c r="HNF376" s="14"/>
      <c r="HNG376" s="14"/>
      <c r="HNH376" s="14"/>
      <c r="HNI376" s="14"/>
      <c r="HNJ376" s="14"/>
      <c r="HNK376" s="14"/>
      <c r="HNL376" s="14"/>
      <c r="HNM376" s="14"/>
      <c r="HNN376" s="14"/>
      <c r="HNO376" s="14"/>
      <c r="HNP376" s="14"/>
      <c r="HNQ376" s="14"/>
      <c r="HNR376" s="14"/>
      <c r="HNS376" s="14"/>
      <c r="HNT376" s="14"/>
      <c r="HNU376" s="14"/>
      <c r="HNV376" s="14"/>
      <c r="HNW376" s="14"/>
      <c r="HNX376" s="14"/>
      <c r="HNY376" s="14"/>
      <c r="HNZ376" s="14"/>
      <c r="HOA376" s="14"/>
      <c r="HOB376" s="14"/>
      <c r="HOC376" s="14"/>
      <c r="HOD376" s="14"/>
      <c r="HOE376" s="14"/>
      <c r="HOF376" s="14"/>
      <c r="HOG376" s="14"/>
      <c r="HOH376" s="14"/>
      <c r="HOI376" s="14"/>
      <c r="HOJ376" s="14"/>
      <c r="HOK376" s="14"/>
      <c r="HOL376" s="14"/>
      <c r="HOM376" s="14"/>
      <c r="HON376" s="14"/>
      <c r="HOO376" s="14"/>
      <c r="HOP376" s="14"/>
      <c r="HOQ376" s="14"/>
      <c r="HOR376" s="14"/>
      <c r="HOS376" s="14"/>
      <c r="HOT376" s="14"/>
      <c r="HOU376" s="14"/>
      <c r="HOV376" s="14"/>
      <c r="HOW376" s="14"/>
      <c r="HOX376" s="14"/>
      <c r="HOY376" s="14"/>
      <c r="HOZ376" s="14"/>
      <c r="HPA376" s="14"/>
      <c r="HPB376" s="14"/>
      <c r="HPC376" s="14"/>
      <c r="HPD376" s="14"/>
      <c r="HPE376" s="14"/>
      <c r="HPF376" s="14"/>
      <c r="HPG376" s="14"/>
      <c r="HPH376" s="14"/>
      <c r="HPI376" s="14"/>
      <c r="HPJ376" s="14"/>
      <c r="HPK376" s="14"/>
      <c r="HPL376" s="14"/>
      <c r="HPM376" s="14"/>
      <c r="HPN376" s="14"/>
      <c r="HPO376" s="14"/>
      <c r="HPP376" s="14"/>
      <c r="HPQ376" s="14"/>
      <c r="HPR376" s="14"/>
      <c r="HPS376" s="14"/>
      <c r="HPT376" s="14"/>
      <c r="HPU376" s="14"/>
      <c r="HPV376" s="14"/>
      <c r="HPW376" s="14"/>
      <c r="HPX376" s="14"/>
      <c r="HPY376" s="14"/>
      <c r="HPZ376" s="14"/>
      <c r="HQA376" s="14"/>
      <c r="HQB376" s="14"/>
      <c r="HQC376" s="14"/>
      <c r="HQD376" s="14"/>
      <c r="HQE376" s="14"/>
      <c r="HQF376" s="14"/>
      <c r="HQG376" s="14"/>
      <c r="HQH376" s="14"/>
      <c r="HQI376" s="14"/>
      <c r="HQJ376" s="14"/>
      <c r="HQK376" s="14"/>
      <c r="HQL376" s="14"/>
      <c r="HQM376" s="14"/>
      <c r="HQN376" s="14"/>
      <c r="HQO376" s="14"/>
      <c r="HQP376" s="14"/>
      <c r="HQQ376" s="14"/>
      <c r="HQR376" s="14"/>
      <c r="HQS376" s="14"/>
      <c r="HQT376" s="14"/>
      <c r="HQU376" s="14"/>
      <c r="HQV376" s="14"/>
      <c r="HQW376" s="14"/>
      <c r="HQX376" s="14"/>
      <c r="HQY376" s="14"/>
      <c r="HQZ376" s="14"/>
      <c r="HRA376" s="14"/>
      <c r="HRB376" s="14"/>
      <c r="HRC376" s="14"/>
      <c r="HRD376" s="14"/>
      <c r="HRE376" s="14"/>
      <c r="HRF376" s="14"/>
      <c r="HRG376" s="14"/>
      <c r="HRH376" s="14"/>
      <c r="HRI376" s="14"/>
      <c r="HRJ376" s="14"/>
      <c r="HRK376" s="14"/>
      <c r="HRL376" s="14"/>
      <c r="HRM376" s="14"/>
      <c r="HRN376" s="14"/>
      <c r="HRO376" s="14"/>
      <c r="HRP376" s="14"/>
      <c r="HRQ376" s="14"/>
      <c r="HRR376" s="14"/>
      <c r="HRS376" s="14"/>
      <c r="HRT376" s="14"/>
      <c r="HRU376" s="14"/>
      <c r="HRV376" s="14"/>
      <c r="HRW376" s="14"/>
      <c r="HRX376" s="14"/>
      <c r="HRY376" s="14"/>
      <c r="HRZ376" s="14"/>
      <c r="HSA376" s="14"/>
      <c r="HSB376" s="14"/>
      <c r="HSC376" s="14"/>
      <c r="HSD376" s="14"/>
      <c r="HSE376" s="14"/>
      <c r="HSF376" s="14"/>
      <c r="HSG376" s="14"/>
      <c r="HSH376" s="14"/>
      <c r="HSI376" s="14"/>
      <c r="HSJ376" s="14"/>
      <c r="HSK376" s="14"/>
      <c r="HSL376" s="14"/>
      <c r="HSM376" s="14"/>
      <c r="HSN376" s="14"/>
      <c r="HSO376" s="14"/>
      <c r="HSP376" s="14"/>
      <c r="HSQ376" s="14"/>
      <c r="HSR376" s="14"/>
      <c r="HSS376" s="14"/>
      <c r="HST376" s="14"/>
      <c r="HSU376" s="14"/>
      <c r="HSV376" s="14"/>
      <c r="HSW376" s="14"/>
      <c r="HSX376" s="14"/>
      <c r="HSY376" s="14"/>
      <c r="HSZ376" s="14"/>
      <c r="HTA376" s="14"/>
      <c r="HTB376" s="14"/>
      <c r="HTC376" s="14"/>
      <c r="HTD376" s="14"/>
      <c r="HTE376" s="14"/>
      <c r="HTF376" s="14"/>
      <c r="HTG376" s="14"/>
      <c r="HTH376" s="14"/>
      <c r="HTI376" s="14"/>
      <c r="HTJ376" s="14"/>
      <c r="HTK376" s="14"/>
      <c r="HTL376" s="14"/>
      <c r="HTM376" s="14"/>
      <c r="HTN376" s="14"/>
      <c r="HTO376" s="14"/>
      <c r="HTP376" s="14"/>
      <c r="HTQ376" s="14"/>
      <c r="HTR376" s="14"/>
      <c r="HTS376" s="14"/>
      <c r="HTT376" s="14"/>
      <c r="HTU376" s="14"/>
      <c r="HTV376" s="14"/>
      <c r="HTW376" s="14"/>
      <c r="HTX376" s="14"/>
      <c r="HTY376" s="14"/>
      <c r="HTZ376" s="14"/>
      <c r="HUA376" s="14"/>
      <c r="HUB376" s="14"/>
      <c r="HUC376" s="14"/>
      <c r="HUD376" s="14"/>
      <c r="HUE376" s="14"/>
      <c r="HUF376" s="14"/>
      <c r="HUG376" s="14"/>
      <c r="HUH376" s="14"/>
      <c r="HUI376" s="14"/>
      <c r="HUJ376" s="14"/>
      <c r="HUK376" s="14"/>
      <c r="HUL376" s="14"/>
      <c r="HUM376" s="14"/>
      <c r="HUN376" s="14"/>
      <c r="HUO376" s="14"/>
      <c r="HUP376" s="14"/>
      <c r="HUQ376" s="14"/>
      <c r="HUR376" s="14"/>
      <c r="HUS376" s="14"/>
      <c r="HUT376" s="14"/>
      <c r="HUU376" s="14"/>
      <c r="HUV376" s="14"/>
      <c r="HUW376" s="14"/>
      <c r="HUX376" s="14"/>
      <c r="HUY376" s="14"/>
      <c r="HUZ376" s="14"/>
      <c r="HVA376" s="14"/>
      <c r="HVB376" s="14"/>
      <c r="HVC376" s="14"/>
      <c r="HVD376" s="14"/>
      <c r="HVE376" s="14"/>
      <c r="HVF376" s="14"/>
      <c r="HVG376" s="14"/>
      <c r="HVH376" s="14"/>
      <c r="HVI376" s="14"/>
      <c r="HVJ376" s="14"/>
      <c r="HVK376" s="14"/>
      <c r="HVL376" s="14"/>
      <c r="HVM376" s="14"/>
      <c r="HVN376" s="14"/>
      <c r="HVO376" s="14"/>
      <c r="HVP376" s="14"/>
      <c r="HVQ376" s="14"/>
      <c r="HVR376" s="14"/>
      <c r="HVS376" s="14"/>
      <c r="HVT376" s="14"/>
      <c r="HVU376" s="14"/>
      <c r="HVV376" s="14"/>
      <c r="HVW376" s="14"/>
      <c r="HVX376" s="14"/>
      <c r="HVY376" s="14"/>
      <c r="HVZ376" s="14"/>
      <c r="HWA376" s="14"/>
      <c r="HWB376" s="14"/>
      <c r="HWC376" s="14"/>
      <c r="HWD376" s="14"/>
      <c r="HWE376" s="14"/>
      <c r="HWF376" s="14"/>
      <c r="HWG376" s="14"/>
      <c r="HWH376" s="14"/>
      <c r="HWI376" s="14"/>
      <c r="HWJ376" s="14"/>
      <c r="HWK376" s="14"/>
      <c r="HWL376" s="14"/>
      <c r="HWM376" s="14"/>
      <c r="HWN376" s="14"/>
      <c r="HWO376" s="14"/>
      <c r="HWP376" s="14"/>
      <c r="HWQ376" s="14"/>
      <c r="HWR376" s="14"/>
      <c r="HWS376" s="14"/>
      <c r="HWT376" s="14"/>
      <c r="HWU376" s="14"/>
      <c r="HWV376" s="14"/>
      <c r="HWW376" s="14"/>
      <c r="HWX376" s="14"/>
      <c r="HWY376" s="14"/>
      <c r="HWZ376" s="14"/>
      <c r="HXA376" s="14"/>
      <c r="HXB376" s="14"/>
      <c r="HXC376" s="14"/>
      <c r="HXD376" s="14"/>
      <c r="HXE376" s="14"/>
      <c r="HXF376" s="14"/>
      <c r="HXG376" s="14"/>
      <c r="HXH376" s="14"/>
      <c r="HXI376" s="14"/>
      <c r="HXJ376" s="14"/>
      <c r="HXK376" s="14"/>
      <c r="HXL376" s="14"/>
      <c r="HXM376" s="14"/>
      <c r="HXN376" s="14"/>
      <c r="HXO376" s="14"/>
      <c r="HXP376" s="14"/>
      <c r="HXQ376" s="14"/>
      <c r="HXR376" s="14"/>
      <c r="HXS376" s="14"/>
      <c r="HXT376" s="14"/>
      <c r="HXU376" s="14"/>
      <c r="HXV376" s="14"/>
      <c r="HXW376" s="14"/>
      <c r="HXX376" s="14"/>
      <c r="HXY376" s="14"/>
      <c r="HXZ376" s="14"/>
      <c r="HYA376" s="14"/>
      <c r="HYB376" s="14"/>
      <c r="HYC376" s="14"/>
      <c r="HYD376" s="14"/>
      <c r="HYE376" s="14"/>
      <c r="HYF376" s="14"/>
      <c r="HYG376" s="14"/>
      <c r="HYH376" s="14"/>
      <c r="HYI376" s="14"/>
      <c r="HYJ376" s="14"/>
      <c r="HYK376" s="14"/>
      <c r="HYL376" s="14"/>
      <c r="HYM376" s="14"/>
      <c r="HYN376" s="14"/>
      <c r="HYO376" s="14"/>
      <c r="HYP376" s="14"/>
      <c r="HYQ376" s="14"/>
      <c r="HYR376" s="14"/>
      <c r="HYS376" s="14"/>
      <c r="HYT376" s="14"/>
      <c r="HYU376" s="14"/>
      <c r="HYV376" s="14"/>
      <c r="HYW376" s="14"/>
      <c r="HYX376" s="14"/>
      <c r="HYY376" s="14"/>
      <c r="HYZ376" s="14"/>
      <c r="HZA376" s="14"/>
      <c r="HZB376" s="14"/>
      <c r="HZC376" s="14"/>
      <c r="HZD376" s="14"/>
      <c r="HZE376" s="14"/>
      <c r="HZF376" s="14"/>
      <c r="HZG376" s="14"/>
      <c r="HZH376" s="14"/>
      <c r="HZI376" s="14"/>
      <c r="HZJ376" s="14"/>
      <c r="HZK376" s="14"/>
      <c r="HZL376" s="14"/>
      <c r="HZM376" s="14"/>
      <c r="HZN376" s="14"/>
      <c r="HZO376" s="14"/>
      <c r="HZP376" s="14"/>
      <c r="HZQ376" s="14"/>
      <c r="HZR376" s="14"/>
      <c r="HZS376" s="14"/>
      <c r="HZT376" s="14"/>
      <c r="HZU376" s="14"/>
      <c r="HZV376" s="14"/>
      <c r="HZW376" s="14"/>
      <c r="HZX376" s="14"/>
      <c r="HZY376" s="14"/>
      <c r="HZZ376" s="14"/>
      <c r="IAA376" s="14"/>
      <c r="IAB376" s="14"/>
      <c r="IAC376" s="14"/>
      <c r="IAD376" s="14"/>
      <c r="IAE376" s="14"/>
      <c r="IAF376" s="14"/>
      <c r="IAG376" s="14"/>
      <c r="IAH376" s="14"/>
      <c r="IAI376" s="14"/>
      <c r="IAJ376" s="14"/>
      <c r="IAK376" s="14"/>
      <c r="IAL376" s="14"/>
      <c r="IAM376" s="14"/>
      <c r="IAN376" s="14"/>
      <c r="IAO376" s="14"/>
      <c r="IAP376" s="14"/>
      <c r="IAQ376" s="14"/>
      <c r="IAR376" s="14"/>
      <c r="IAS376" s="14"/>
      <c r="IAT376" s="14"/>
      <c r="IAU376" s="14"/>
      <c r="IAV376" s="14"/>
      <c r="IAW376" s="14"/>
      <c r="IAX376" s="14"/>
      <c r="IAY376" s="14"/>
      <c r="IAZ376" s="14"/>
      <c r="IBA376" s="14"/>
      <c r="IBB376" s="14"/>
      <c r="IBC376" s="14"/>
      <c r="IBD376" s="14"/>
      <c r="IBE376" s="14"/>
      <c r="IBF376" s="14"/>
      <c r="IBG376" s="14"/>
      <c r="IBH376" s="14"/>
      <c r="IBI376" s="14"/>
      <c r="IBJ376" s="14"/>
      <c r="IBK376" s="14"/>
      <c r="IBL376" s="14"/>
      <c r="IBM376" s="14"/>
      <c r="IBN376" s="14"/>
      <c r="IBO376" s="14"/>
      <c r="IBP376" s="14"/>
      <c r="IBQ376" s="14"/>
      <c r="IBR376" s="14"/>
      <c r="IBS376" s="14"/>
      <c r="IBT376" s="14"/>
      <c r="IBU376" s="14"/>
      <c r="IBV376" s="14"/>
      <c r="IBW376" s="14"/>
      <c r="IBX376" s="14"/>
      <c r="IBY376" s="14"/>
      <c r="IBZ376" s="14"/>
      <c r="ICA376" s="14"/>
      <c r="ICB376" s="14"/>
      <c r="ICC376" s="14"/>
      <c r="ICD376" s="14"/>
      <c r="ICE376" s="14"/>
      <c r="ICF376" s="14"/>
      <c r="ICG376" s="14"/>
      <c r="ICH376" s="14"/>
      <c r="ICI376" s="14"/>
      <c r="ICJ376" s="14"/>
      <c r="ICK376" s="14"/>
      <c r="ICL376" s="14"/>
      <c r="ICM376" s="14"/>
      <c r="ICN376" s="14"/>
      <c r="ICO376" s="14"/>
      <c r="ICP376" s="14"/>
      <c r="ICQ376" s="14"/>
      <c r="ICR376" s="14"/>
      <c r="ICS376" s="14"/>
      <c r="ICT376" s="14"/>
      <c r="ICU376" s="14"/>
      <c r="ICV376" s="14"/>
      <c r="ICW376" s="14"/>
      <c r="ICX376" s="14"/>
      <c r="ICY376" s="14"/>
      <c r="ICZ376" s="14"/>
      <c r="IDA376" s="14"/>
      <c r="IDB376" s="14"/>
      <c r="IDC376" s="14"/>
      <c r="IDD376" s="14"/>
      <c r="IDE376" s="14"/>
      <c r="IDF376" s="14"/>
      <c r="IDG376" s="14"/>
      <c r="IDH376" s="14"/>
      <c r="IDI376" s="14"/>
      <c r="IDJ376" s="14"/>
      <c r="IDK376" s="14"/>
      <c r="IDL376" s="14"/>
      <c r="IDM376" s="14"/>
      <c r="IDN376" s="14"/>
      <c r="IDO376" s="14"/>
      <c r="IDP376" s="14"/>
      <c r="IDQ376" s="14"/>
      <c r="IDR376" s="14"/>
      <c r="IDS376" s="14"/>
      <c r="IDT376" s="14"/>
      <c r="IDU376" s="14"/>
      <c r="IDV376" s="14"/>
      <c r="IDW376" s="14"/>
      <c r="IDX376" s="14"/>
      <c r="IDY376" s="14"/>
      <c r="IDZ376" s="14"/>
      <c r="IEA376" s="14"/>
      <c r="IEB376" s="14"/>
      <c r="IEC376" s="14"/>
      <c r="IED376" s="14"/>
      <c r="IEE376" s="14"/>
      <c r="IEF376" s="14"/>
      <c r="IEG376" s="14"/>
      <c r="IEH376" s="14"/>
      <c r="IEI376" s="14"/>
      <c r="IEJ376" s="14"/>
      <c r="IEK376" s="14"/>
      <c r="IEL376" s="14"/>
      <c r="IEM376" s="14"/>
      <c r="IEN376" s="14"/>
      <c r="IEO376" s="14"/>
      <c r="IEP376" s="14"/>
      <c r="IEQ376" s="14"/>
      <c r="IER376" s="14"/>
      <c r="IES376" s="14"/>
      <c r="IET376" s="14"/>
      <c r="IEU376" s="14"/>
      <c r="IEV376" s="14"/>
      <c r="IEW376" s="14"/>
      <c r="IEX376" s="14"/>
      <c r="IEY376" s="14"/>
      <c r="IEZ376" s="14"/>
      <c r="IFA376" s="14"/>
      <c r="IFB376" s="14"/>
      <c r="IFC376" s="14"/>
      <c r="IFD376" s="14"/>
      <c r="IFE376" s="14"/>
      <c r="IFF376" s="14"/>
      <c r="IFG376" s="14"/>
      <c r="IFH376" s="14"/>
      <c r="IFI376" s="14"/>
      <c r="IFJ376" s="14"/>
      <c r="IFK376" s="14"/>
      <c r="IFL376" s="14"/>
      <c r="IFM376" s="14"/>
      <c r="IFN376" s="14"/>
      <c r="IFO376" s="14"/>
      <c r="IFP376" s="14"/>
      <c r="IFQ376" s="14"/>
      <c r="IFR376" s="14"/>
      <c r="IFS376" s="14"/>
      <c r="IFT376" s="14"/>
      <c r="IFU376" s="14"/>
      <c r="IFV376" s="14"/>
      <c r="IFW376" s="14"/>
      <c r="IFX376" s="14"/>
      <c r="IFY376" s="14"/>
      <c r="IFZ376" s="14"/>
      <c r="IGA376" s="14"/>
      <c r="IGB376" s="14"/>
      <c r="IGC376" s="14"/>
      <c r="IGD376" s="14"/>
      <c r="IGE376" s="14"/>
      <c r="IGF376" s="14"/>
      <c r="IGG376" s="14"/>
      <c r="IGH376" s="14"/>
      <c r="IGI376" s="14"/>
      <c r="IGJ376" s="14"/>
      <c r="IGK376" s="14"/>
      <c r="IGL376" s="14"/>
      <c r="IGM376" s="14"/>
      <c r="IGN376" s="14"/>
      <c r="IGO376" s="14"/>
      <c r="IGP376" s="14"/>
      <c r="IGQ376" s="14"/>
      <c r="IGR376" s="14"/>
      <c r="IGS376" s="14"/>
      <c r="IGT376" s="14"/>
      <c r="IGU376" s="14"/>
      <c r="IGV376" s="14"/>
      <c r="IGW376" s="14"/>
      <c r="IGX376" s="14"/>
      <c r="IGY376" s="14"/>
      <c r="IGZ376" s="14"/>
      <c r="IHA376" s="14"/>
      <c r="IHB376" s="14"/>
      <c r="IHC376" s="14"/>
      <c r="IHD376" s="14"/>
      <c r="IHE376" s="14"/>
      <c r="IHF376" s="14"/>
      <c r="IHG376" s="14"/>
      <c r="IHH376" s="14"/>
      <c r="IHI376" s="14"/>
      <c r="IHJ376" s="14"/>
      <c r="IHK376" s="14"/>
      <c r="IHL376" s="14"/>
      <c r="IHM376" s="14"/>
      <c r="IHN376" s="14"/>
      <c r="IHO376" s="14"/>
      <c r="IHP376" s="14"/>
      <c r="IHQ376" s="14"/>
      <c r="IHR376" s="14"/>
      <c r="IHS376" s="14"/>
      <c r="IHT376" s="14"/>
      <c r="IHU376" s="14"/>
      <c r="IHV376" s="14"/>
      <c r="IHW376" s="14"/>
      <c r="IHX376" s="14"/>
      <c r="IHY376" s="14"/>
      <c r="IHZ376" s="14"/>
      <c r="IIA376" s="14"/>
      <c r="IIB376" s="14"/>
      <c r="IIC376" s="14"/>
      <c r="IID376" s="14"/>
      <c r="IIE376" s="14"/>
      <c r="IIF376" s="14"/>
      <c r="IIG376" s="14"/>
      <c r="IIH376" s="14"/>
      <c r="III376" s="14"/>
      <c r="IIJ376" s="14"/>
      <c r="IIK376" s="14"/>
      <c r="IIL376" s="14"/>
      <c r="IIM376" s="14"/>
      <c r="IIN376" s="14"/>
      <c r="IIO376" s="14"/>
      <c r="IIP376" s="14"/>
      <c r="IIQ376" s="14"/>
      <c r="IIR376" s="14"/>
      <c r="IIS376" s="14"/>
      <c r="IIT376" s="14"/>
      <c r="IIU376" s="14"/>
      <c r="IIV376" s="14"/>
      <c r="IIW376" s="14"/>
      <c r="IIX376" s="14"/>
      <c r="IIY376" s="14"/>
      <c r="IIZ376" s="14"/>
      <c r="IJA376" s="14"/>
      <c r="IJB376" s="14"/>
      <c r="IJC376" s="14"/>
      <c r="IJD376" s="14"/>
      <c r="IJE376" s="14"/>
      <c r="IJF376" s="14"/>
      <c r="IJG376" s="14"/>
      <c r="IJH376" s="14"/>
      <c r="IJI376" s="14"/>
      <c r="IJJ376" s="14"/>
      <c r="IJK376" s="14"/>
      <c r="IJL376" s="14"/>
      <c r="IJM376" s="14"/>
      <c r="IJN376" s="14"/>
      <c r="IJO376" s="14"/>
      <c r="IJP376" s="14"/>
      <c r="IJQ376" s="14"/>
      <c r="IJR376" s="14"/>
      <c r="IJS376" s="14"/>
      <c r="IJT376" s="14"/>
      <c r="IJU376" s="14"/>
      <c r="IJV376" s="14"/>
      <c r="IJW376" s="14"/>
      <c r="IJX376" s="14"/>
      <c r="IJY376" s="14"/>
      <c r="IJZ376" s="14"/>
      <c r="IKA376" s="14"/>
      <c r="IKB376" s="14"/>
      <c r="IKC376" s="14"/>
      <c r="IKD376" s="14"/>
      <c r="IKE376" s="14"/>
      <c r="IKF376" s="14"/>
      <c r="IKG376" s="14"/>
      <c r="IKH376" s="14"/>
      <c r="IKI376" s="14"/>
      <c r="IKJ376" s="14"/>
      <c r="IKK376" s="14"/>
      <c r="IKL376" s="14"/>
      <c r="IKM376" s="14"/>
      <c r="IKN376" s="14"/>
      <c r="IKO376" s="14"/>
      <c r="IKP376" s="14"/>
      <c r="IKQ376" s="14"/>
      <c r="IKR376" s="14"/>
      <c r="IKS376" s="14"/>
      <c r="IKT376" s="14"/>
      <c r="IKU376" s="14"/>
      <c r="IKV376" s="14"/>
      <c r="IKW376" s="14"/>
      <c r="IKX376" s="14"/>
      <c r="IKY376" s="14"/>
      <c r="IKZ376" s="14"/>
      <c r="ILA376" s="14"/>
      <c r="ILB376" s="14"/>
      <c r="ILC376" s="14"/>
      <c r="ILD376" s="14"/>
      <c r="ILE376" s="14"/>
      <c r="ILF376" s="14"/>
      <c r="ILG376" s="14"/>
      <c r="ILH376" s="14"/>
      <c r="ILI376" s="14"/>
      <c r="ILJ376" s="14"/>
      <c r="ILK376" s="14"/>
      <c r="ILL376" s="14"/>
      <c r="ILM376" s="14"/>
      <c r="ILN376" s="14"/>
      <c r="ILO376" s="14"/>
      <c r="ILP376" s="14"/>
      <c r="ILQ376" s="14"/>
      <c r="ILR376" s="14"/>
      <c r="ILS376" s="14"/>
      <c r="ILT376" s="14"/>
      <c r="ILU376" s="14"/>
      <c r="ILV376" s="14"/>
      <c r="ILW376" s="14"/>
      <c r="ILX376" s="14"/>
      <c r="ILY376" s="14"/>
      <c r="ILZ376" s="14"/>
      <c r="IMA376" s="14"/>
      <c r="IMB376" s="14"/>
      <c r="IMC376" s="14"/>
      <c r="IMD376" s="14"/>
      <c r="IME376" s="14"/>
      <c r="IMF376" s="14"/>
      <c r="IMG376" s="14"/>
      <c r="IMH376" s="14"/>
      <c r="IMI376" s="14"/>
      <c r="IMJ376" s="14"/>
      <c r="IMK376" s="14"/>
      <c r="IML376" s="14"/>
      <c r="IMM376" s="14"/>
      <c r="IMN376" s="14"/>
      <c r="IMO376" s="14"/>
      <c r="IMP376" s="14"/>
      <c r="IMQ376" s="14"/>
      <c r="IMR376" s="14"/>
      <c r="IMS376" s="14"/>
      <c r="IMT376" s="14"/>
      <c r="IMU376" s="14"/>
      <c r="IMV376" s="14"/>
      <c r="IMW376" s="14"/>
      <c r="IMX376" s="14"/>
      <c r="IMY376" s="14"/>
      <c r="IMZ376" s="14"/>
      <c r="INA376" s="14"/>
      <c r="INB376" s="14"/>
      <c r="INC376" s="14"/>
      <c r="IND376" s="14"/>
      <c r="INE376" s="14"/>
      <c r="INF376" s="14"/>
      <c r="ING376" s="14"/>
      <c r="INH376" s="14"/>
      <c r="INI376" s="14"/>
      <c r="INJ376" s="14"/>
      <c r="INK376" s="14"/>
      <c r="INL376" s="14"/>
      <c r="INM376" s="14"/>
      <c r="INN376" s="14"/>
      <c r="INO376" s="14"/>
      <c r="INP376" s="14"/>
      <c r="INQ376" s="14"/>
      <c r="INR376" s="14"/>
      <c r="INS376" s="14"/>
      <c r="INT376" s="14"/>
      <c r="INU376" s="14"/>
      <c r="INV376" s="14"/>
      <c r="INW376" s="14"/>
      <c r="INX376" s="14"/>
      <c r="INY376" s="14"/>
      <c r="INZ376" s="14"/>
      <c r="IOA376" s="14"/>
      <c r="IOB376" s="14"/>
      <c r="IOC376" s="14"/>
      <c r="IOD376" s="14"/>
      <c r="IOE376" s="14"/>
      <c r="IOF376" s="14"/>
      <c r="IOG376" s="14"/>
      <c r="IOH376" s="14"/>
      <c r="IOI376" s="14"/>
      <c r="IOJ376" s="14"/>
      <c r="IOK376" s="14"/>
      <c r="IOL376" s="14"/>
      <c r="IOM376" s="14"/>
      <c r="ION376" s="14"/>
      <c r="IOO376" s="14"/>
      <c r="IOP376" s="14"/>
      <c r="IOQ376" s="14"/>
      <c r="IOR376" s="14"/>
      <c r="IOS376" s="14"/>
      <c r="IOT376" s="14"/>
      <c r="IOU376" s="14"/>
      <c r="IOV376" s="14"/>
      <c r="IOW376" s="14"/>
      <c r="IOX376" s="14"/>
      <c r="IOY376" s="14"/>
      <c r="IOZ376" s="14"/>
      <c r="IPA376" s="14"/>
      <c r="IPB376" s="14"/>
      <c r="IPC376" s="14"/>
      <c r="IPD376" s="14"/>
      <c r="IPE376" s="14"/>
      <c r="IPF376" s="14"/>
      <c r="IPG376" s="14"/>
      <c r="IPH376" s="14"/>
      <c r="IPI376" s="14"/>
      <c r="IPJ376" s="14"/>
      <c r="IPK376" s="14"/>
      <c r="IPL376" s="14"/>
      <c r="IPM376" s="14"/>
      <c r="IPN376" s="14"/>
      <c r="IPO376" s="14"/>
      <c r="IPP376" s="14"/>
      <c r="IPQ376" s="14"/>
      <c r="IPR376" s="14"/>
      <c r="IPS376" s="14"/>
      <c r="IPT376" s="14"/>
      <c r="IPU376" s="14"/>
      <c r="IPV376" s="14"/>
      <c r="IPW376" s="14"/>
      <c r="IPX376" s="14"/>
      <c r="IPY376" s="14"/>
      <c r="IPZ376" s="14"/>
      <c r="IQA376" s="14"/>
      <c r="IQB376" s="14"/>
      <c r="IQC376" s="14"/>
      <c r="IQD376" s="14"/>
      <c r="IQE376" s="14"/>
      <c r="IQF376" s="14"/>
      <c r="IQG376" s="14"/>
      <c r="IQH376" s="14"/>
      <c r="IQI376" s="14"/>
      <c r="IQJ376" s="14"/>
      <c r="IQK376" s="14"/>
      <c r="IQL376" s="14"/>
      <c r="IQM376" s="14"/>
      <c r="IQN376" s="14"/>
      <c r="IQO376" s="14"/>
      <c r="IQP376" s="14"/>
      <c r="IQQ376" s="14"/>
      <c r="IQR376" s="14"/>
      <c r="IQS376" s="14"/>
      <c r="IQT376" s="14"/>
      <c r="IQU376" s="14"/>
      <c r="IQV376" s="14"/>
      <c r="IQW376" s="14"/>
      <c r="IQX376" s="14"/>
      <c r="IQY376" s="14"/>
      <c r="IQZ376" s="14"/>
      <c r="IRA376" s="14"/>
      <c r="IRB376" s="14"/>
      <c r="IRC376" s="14"/>
      <c r="IRD376" s="14"/>
      <c r="IRE376" s="14"/>
      <c r="IRF376" s="14"/>
      <c r="IRG376" s="14"/>
      <c r="IRH376" s="14"/>
      <c r="IRI376" s="14"/>
      <c r="IRJ376" s="14"/>
      <c r="IRK376" s="14"/>
      <c r="IRL376" s="14"/>
      <c r="IRM376" s="14"/>
      <c r="IRN376" s="14"/>
      <c r="IRO376" s="14"/>
      <c r="IRP376" s="14"/>
      <c r="IRQ376" s="14"/>
      <c r="IRR376" s="14"/>
      <c r="IRS376" s="14"/>
      <c r="IRT376" s="14"/>
      <c r="IRU376" s="14"/>
      <c r="IRV376" s="14"/>
      <c r="IRW376" s="14"/>
      <c r="IRX376" s="14"/>
      <c r="IRY376" s="14"/>
      <c r="IRZ376" s="14"/>
      <c r="ISA376" s="14"/>
      <c r="ISB376" s="14"/>
      <c r="ISC376" s="14"/>
      <c r="ISD376" s="14"/>
      <c r="ISE376" s="14"/>
      <c r="ISF376" s="14"/>
      <c r="ISG376" s="14"/>
      <c r="ISH376" s="14"/>
      <c r="ISI376" s="14"/>
      <c r="ISJ376" s="14"/>
      <c r="ISK376" s="14"/>
      <c r="ISL376" s="14"/>
      <c r="ISM376" s="14"/>
      <c r="ISN376" s="14"/>
      <c r="ISO376" s="14"/>
      <c r="ISP376" s="14"/>
      <c r="ISQ376" s="14"/>
      <c r="ISR376" s="14"/>
      <c r="ISS376" s="14"/>
      <c r="IST376" s="14"/>
      <c r="ISU376" s="14"/>
      <c r="ISV376" s="14"/>
      <c r="ISW376" s="14"/>
      <c r="ISX376" s="14"/>
      <c r="ISY376" s="14"/>
      <c r="ISZ376" s="14"/>
      <c r="ITA376" s="14"/>
      <c r="ITB376" s="14"/>
      <c r="ITC376" s="14"/>
      <c r="ITD376" s="14"/>
      <c r="ITE376" s="14"/>
      <c r="ITF376" s="14"/>
      <c r="ITG376" s="14"/>
      <c r="ITH376" s="14"/>
      <c r="ITI376" s="14"/>
      <c r="ITJ376" s="14"/>
      <c r="ITK376" s="14"/>
      <c r="ITL376" s="14"/>
      <c r="ITM376" s="14"/>
      <c r="ITN376" s="14"/>
      <c r="ITO376" s="14"/>
      <c r="ITP376" s="14"/>
      <c r="ITQ376" s="14"/>
      <c r="ITR376" s="14"/>
      <c r="ITS376" s="14"/>
      <c r="ITT376" s="14"/>
      <c r="ITU376" s="14"/>
      <c r="ITV376" s="14"/>
      <c r="ITW376" s="14"/>
      <c r="ITX376" s="14"/>
      <c r="ITY376" s="14"/>
      <c r="ITZ376" s="14"/>
      <c r="IUA376" s="14"/>
      <c r="IUB376" s="14"/>
      <c r="IUC376" s="14"/>
      <c r="IUD376" s="14"/>
      <c r="IUE376" s="14"/>
      <c r="IUF376" s="14"/>
      <c r="IUG376" s="14"/>
      <c r="IUH376" s="14"/>
      <c r="IUI376" s="14"/>
      <c r="IUJ376" s="14"/>
      <c r="IUK376" s="14"/>
      <c r="IUL376" s="14"/>
      <c r="IUM376" s="14"/>
      <c r="IUN376" s="14"/>
      <c r="IUO376" s="14"/>
      <c r="IUP376" s="14"/>
      <c r="IUQ376" s="14"/>
      <c r="IUR376" s="14"/>
      <c r="IUS376" s="14"/>
      <c r="IUT376" s="14"/>
      <c r="IUU376" s="14"/>
      <c r="IUV376" s="14"/>
      <c r="IUW376" s="14"/>
      <c r="IUX376" s="14"/>
      <c r="IUY376" s="14"/>
      <c r="IUZ376" s="14"/>
      <c r="IVA376" s="14"/>
      <c r="IVB376" s="14"/>
      <c r="IVC376" s="14"/>
      <c r="IVD376" s="14"/>
      <c r="IVE376" s="14"/>
      <c r="IVF376" s="14"/>
      <c r="IVG376" s="14"/>
      <c r="IVH376" s="14"/>
      <c r="IVI376" s="14"/>
      <c r="IVJ376" s="14"/>
      <c r="IVK376" s="14"/>
      <c r="IVL376" s="14"/>
      <c r="IVM376" s="14"/>
      <c r="IVN376" s="14"/>
      <c r="IVO376" s="14"/>
      <c r="IVP376" s="14"/>
      <c r="IVQ376" s="14"/>
      <c r="IVR376" s="14"/>
      <c r="IVS376" s="14"/>
      <c r="IVT376" s="14"/>
      <c r="IVU376" s="14"/>
      <c r="IVV376" s="14"/>
      <c r="IVW376" s="14"/>
      <c r="IVX376" s="14"/>
      <c r="IVY376" s="14"/>
      <c r="IVZ376" s="14"/>
      <c r="IWA376" s="14"/>
      <c r="IWB376" s="14"/>
      <c r="IWC376" s="14"/>
      <c r="IWD376" s="14"/>
      <c r="IWE376" s="14"/>
      <c r="IWF376" s="14"/>
      <c r="IWG376" s="14"/>
      <c r="IWH376" s="14"/>
      <c r="IWI376" s="14"/>
      <c r="IWJ376" s="14"/>
      <c r="IWK376" s="14"/>
      <c r="IWL376" s="14"/>
      <c r="IWM376" s="14"/>
      <c r="IWN376" s="14"/>
      <c r="IWO376" s="14"/>
      <c r="IWP376" s="14"/>
      <c r="IWQ376" s="14"/>
      <c r="IWR376" s="14"/>
      <c r="IWS376" s="14"/>
      <c r="IWT376" s="14"/>
      <c r="IWU376" s="14"/>
      <c r="IWV376" s="14"/>
      <c r="IWW376" s="14"/>
      <c r="IWX376" s="14"/>
      <c r="IWY376" s="14"/>
      <c r="IWZ376" s="14"/>
      <c r="IXA376" s="14"/>
      <c r="IXB376" s="14"/>
      <c r="IXC376" s="14"/>
      <c r="IXD376" s="14"/>
      <c r="IXE376" s="14"/>
      <c r="IXF376" s="14"/>
      <c r="IXG376" s="14"/>
      <c r="IXH376" s="14"/>
      <c r="IXI376" s="14"/>
      <c r="IXJ376" s="14"/>
      <c r="IXK376" s="14"/>
      <c r="IXL376" s="14"/>
      <c r="IXM376" s="14"/>
      <c r="IXN376" s="14"/>
      <c r="IXO376" s="14"/>
      <c r="IXP376" s="14"/>
      <c r="IXQ376" s="14"/>
      <c r="IXR376" s="14"/>
      <c r="IXS376" s="14"/>
      <c r="IXT376" s="14"/>
      <c r="IXU376" s="14"/>
      <c r="IXV376" s="14"/>
      <c r="IXW376" s="14"/>
      <c r="IXX376" s="14"/>
      <c r="IXY376" s="14"/>
      <c r="IXZ376" s="14"/>
      <c r="IYA376" s="14"/>
      <c r="IYB376" s="14"/>
      <c r="IYC376" s="14"/>
      <c r="IYD376" s="14"/>
      <c r="IYE376" s="14"/>
      <c r="IYF376" s="14"/>
      <c r="IYG376" s="14"/>
      <c r="IYH376" s="14"/>
      <c r="IYI376" s="14"/>
      <c r="IYJ376" s="14"/>
      <c r="IYK376" s="14"/>
      <c r="IYL376" s="14"/>
      <c r="IYM376" s="14"/>
      <c r="IYN376" s="14"/>
      <c r="IYO376" s="14"/>
      <c r="IYP376" s="14"/>
      <c r="IYQ376" s="14"/>
      <c r="IYR376" s="14"/>
      <c r="IYS376" s="14"/>
      <c r="IYT376" s="14"/>
      <c r="IYU376" s="14"/>
      <c r="IYV376" s="14"/>
      <c r="IYW376" s="14"/>
      <c r="IYX376" s="14"/>
      <c r="IYY376" s="14"/>
      <c r="IYZ376" s="14"/>
      <c r="IZA376" s="14"/>
      <c r="IZB376" s="14"/>
      <c r="IZC376" s="14"/>
      <c r="IZD376" s="14"/>
      <c r="IZE376" s="14"/>
      <c r="IZF376" s="14"/>
      <c r="IZG376" s="14"/>
      <c r="IZH376" s="14"/>
      <c r="IZI376" s="14"/>
      <c r="IZJ376" s="14"/>
      <c r="IZK376" s="14"/>
      <c r="IZL376" s="14"/>
      <c r="IZM376" s="14"/>
      <c r="IZN376" s="14"/>
      <c r="IZO376" s="14"/>
      <c r="IZP376" s="14"/>
      <c r="IZQ376" s="14"/>
      <c r="IZR376" s="14"/>
      <c r="IZS376" s="14"/>
      <c r="IZT376" s="14"/>
      <c r="IZU376" s="14"/>
      <c r="IZV376" s="14"/>
      <c r="IZW376" s="14"/>
      <c r="IZX376" s="14"/>
      <c r="IZY376" s="14"/>
      <c r="IZZ376" s="14"/>
      <c r="JAA376" s="14"/>
      <c r="JAB376" s="14"/>
      <c r="JAC376" s="14"/>
      <c r="JAD376" s="14"/>
      <c r="JAE376" s="14"/>
      <c r="JAF376" s="14"/>
      <c r="JAG376" s="14"/>
      <c r="JAH376" s="14"/>
      <c r="JAI376" s="14"/>
      <c r="JAJ376" s="14"/>
      <c r="JAK376" s="14"/>
      <c r="JAL376" s="14"/>
      <c r="JAM376" s="14"/>
      <c r="JAN376" s="14"/>
      <c r="JAO376" s="14"/>
      <c r="JAP376" s="14"/>
      <c r="JAQ376" s="14"/>
      <c r="JAR376" s="14"/>
      <c r="JAS376" s="14"/>
      <c r="JAT376" s="14"/>
      <c r="JAU376" s="14"/>
      <c r="JAV376" s="14"/>
      <c r="JAW376" s="14"/>
      <c r="JAX376" s="14"/>
      <c r="JAY376" s="14"/>
      <c r="JAZ376" s="14"/>
      <c r="JBA376" s="14"/>
      <c r="JBB376" s="14"/>
      <c r="JBC376" s="14"/>
      <c r="JBD376" s="14"/>
      <c r="JBE376" s="14"/>
      <c r="JBF376" s="14"/>
      <c r="JBG376" s="14"/>
      <c r="JBH376" s="14"/>
      <c r="JBI376" s="14"/>
      <c r="JBJ376" s="14"/>
      <c r="JBK376" s="14"/>
      <c r="JBL376" s="14"/>
      <c r="JBM376" s="14"/>
      <c r="JBN376" s="14"/>
      <c r="JBO376" s="14"/>
      <c r="JBP376" s="14"/>
      <c r="JBQ376" s="14"/>
      <c r="JBR376" s="14"/>
      <c r="JBS376" s="14"/>
      <c r="JBT376" s="14"/>
      <c r="JBU376" s="14"/>
      <c r="JBV376" s="14"/>
      <c r="JBW376" s="14"/>
      <c r="JBX376" s="14"/>
      <c r="JBY376" s="14"/>
      <c r="JBZ376" s="14"/>
      <c r="JCA376" s="14"/>
      <c r="JCB376" s="14"/>
      <c r="JCC376" s="14"/>
      <c r="JCD376" s="14"/>
      <c r="JCE376" s="14"/>
      <c r="JCF376" s="14"/>
      <c r="JCG376" s="14"/>
      <c r="JCH376" s="14"/>
      <c r="JCI376" s="14"/>
      <c r="JCJ376" s="14"/>
      <c r="JCK376" s="14"/>
      <c r="JCL376" s="14"/>
      <c r="JCM376" s="14"/>
      <c r="JCN376" s="14"/>
      <c r="JCO376" s="14"/>
      <c r="JCP376" s="14"/>
      <c r="JCQ376" s="14"/>
      <c r="JCR376" s="14"/>
      <c r="JCS376" s="14"/>
      <c r="JCT376" s="14"/>
      <c r="JCU376" s="14"/>
      <c r="JCV376" s="14"/>
      <c r="JCW376" s="14"/>
      <c r="JCX376" s="14"/>
      <c r="JCY376" s="14"/>
      <c r="JCZ376" s="14"/>
      <c r="JDA376" s="14"/>
      <c r="JDB376" s="14"/>
      <c r="JDC376" s="14"/>
      <c r="JDD376" s="14"/>
      <c r="JDE376" s="14"/>
      <c r="JDF376" s="14"/>
      <c r="JDG376" s="14"/>
      <c r="JDH376" s="14"/>
      <c r="JDI376" s="14"/>
      <c r="JDJ376" s="14"/>
      <c r="JDK376" s="14"/>
      <c r="JDL376" s="14"/>
      <c r="JDM376" s="14"/>
      <c r="JDN376" s="14"/>
      <c r="JDO376" s="14"/>
      <c r="JDP376" s="14"/>
      <c r="JDQ376" s="14"/>
      <c r="JDR376" s="14"/>
      <c r="JDS376" s="14"/>
      <c r="JDT376" s="14"/>
      <c r="JDU376" s="14"/>
      <c r="JDV376" s="14"/>
      <c r="JDW376" s="14"/>
      <c r="JDX376" s="14"/>
      <c r="JDY376" s="14"/>
      <c r="JDZ376" s="14"/>
      <c r="JEA376" s="14"/>
      <c r="JEB376" s="14"/>
      <c r="JEC376" s="14"/>
      <c r="JED376" s="14"/>
      <c r="JEE376" s="14"/>
      <c r="JEF376" s="14"/>
      <c r="JEG376" s="14"/>
      <c r="JEH376" s="14"/>
      <c r="JEI376" s="14"/>
      <c r="JEJ376" s="14"/>
      <c r="JEK376" s="14"/>
      <c r="JEL376" s="14"/>
      <c r="JEM376" s="14"/>
      <c r="JEN376" s="14"/>
      <c r="JEO376" s="14"/>
      <c r="JEP376" s="14"/>
      <c r="JEQ376" s="14"/>
      <c r="JER376" s="14"/>
      <c r="JES376" s="14"/>
      <c r="JET376" s="14"/>
      <c r="JEU376" s="14"/>
      <c r="JEV376" s="14"/>
      <c r="JEW376" s="14"/>
      <c r="JEX376" s="14"/>
      <c r="JEY376" s="14"/>
      <c r="JEZ376" s="14"/>
      <c r="JFA376" s="14"/>
      <c r="JFB376" s="14"/>
      <c r="JFC376" s="14"/>
      <c r="JFD376" s="14"/>
      <c r="JFE376" s="14"/>
      <c r="JFF376" s="14"/>
      <c r="JFG376" s="14"/>
      <c r="JFH376" s="14"/>
      <c r="JFI376" s="14"/>
      <c r="JFJ376" s="14"/>
      <c r="JFK376" s="14"/>
      <c r="JFL376" s="14"/>
      <c r="JFM376" s="14"/>
      <c r="JFN376" s="14"/>
      <c r="JFO376" s="14"/>
      <c r="JFP376" s="14"/>
      <c r="JFQ376" s="14"/>
      <c r="JFR376" s="14"/>
      <c r="JFS376" s="14"/>
      <c r="JFT376" s="14"/>
      <c r="JFU376" s="14"/>
      <c r="JFV376" s="14"/>
      <c r="JFW376" s="14"/>
      <c r="JFX376" s="14"/>
      <c r="JFY376" s="14"/>
      <c r="JFZ376" s="14"/>
      <c r="JGA376" s="14"/>
      <c r="JGB376" s="14"/>
      <c r="JGC376" s="14"/>
      <c r="JGD376" s="14"/>
      <c r="JGE376" s="14"/>
      <c r="JGF376" s="14"/>
      <c r="JGG376" s="14"/>
      <c r="JGH376" s="14"/>
      <c r="JGI376" s="14"/>
      <c r="JGJ376" s="14"/>
      <c r="JGK376" s="14"/>
      <c r="JGL376" s="14"/>
      <c r="JGM376" s="14"/>
      <c r="JGN376" s="14"/>
      <c r="JGO376" s="14"/>
      <c r="JGP376" s="14"/>
      <c r="JGQ376" s="14"/>
      <c r="JGR376" s="14"/>
      <c r="JGS376" s="14"/>
      <c r="JGT376" s="14"/>
      <c r="JGU376" s="14"/>
      <c r="JGV376" s="14"/>
      <c r="JGW376" s="14"/>
      <c r="JGX376" s="14"/>
      <c r="JGY376" s="14"/>
      <c r="JGZ376" s="14"/>
      <c r="JHA376" s="14"/>
      <c r="JHB376" s="14"/>
      <c r="JHC376" s="14"/>
      <c r="JHD376" s="14"/>
      <c r="JHE376" s="14"/>
      <c r="JHF376" s="14"/>
      <c r="JHG376" s="14"/>
      <c r="JHH376" s="14"/>
      <c r="JHI376" s="14"/>
      <c r="JHJ376" s="14"/>
      <c r="JHK376" s="14"/>
      <c r="JHL376" s="14"/>
      <c r="JHM376" s="14"/>
      <c r="JHN376" s="14"/>
      <c r="JHO376" s="14"/>
      <c r="JHP376" s="14"/>
      <c r="JHQ376" s="14"/>
      <c r="JHR376" s="14"/>
      <c r="JHS376" s="14"/>
      <c r="JHT376" s="14"/>
      <c r="JHU376" s="14"/>
      <c r="JHV376" s="14"/>
      <c r="JHW376" s="14"/>
      <c r="JHX376" s="14"/>
      <c r="JHY376" s="14"/>
      <c r="JHZ376" s="14"/>
      <c r="JIA376" s="14"/>
      <c r="JIB376" s="14"/>
      <c r="JIC376" s="14"/>
      <c r="JID376" s="14"/>
      <c r="JIE376" s="14"/>
      <c r="JIF376" s="14"/>
      <c r="JIG376" s="14"/>
      <c r="JIH376" s="14"/>
      <c r="JII376" s="14"/>
      <c r="JIJ376" s="14"/>
      <c r="JIK376" s="14"/>
      <c r="JIL376" s="14"/>
      <c r="JIM376" s="14"/>
      <c r="JIN376" s="14"/>
      <c r="JIO376" s="14"/>
      <c r="JIP376" s="14"/>
      <c r="JIQ376" s="14"/>
      <c r="JIR376" s="14"/>
      <c r="JIS376" s="14"/>
      <c r="JIT376" s="14"/>
      <c r="JIU376" s="14"/>
      <c r="JIV376" s="14"/>
      <c r="JIW376" s="14"/>
      <c r="JIX376" s="14"/>
      <c r="JIY376" s="14"/>
      <c r="JIZ376" s="14"/>
      <c r="JJA376" s="14"/>
      <c r="JJB376" s="14"/>
      <c r="JJC376" s="14"/>
      <c r="JJD376" s="14"/>
      <c r="JJE376" s="14"/>
      <c r="JJF376" s="14"/>
      <c r="JJG376" s="14"/>
      <c r="JJH376" s="14"/>
      <c r="JJI376" s="14"/>
      <c r="JJJ376" s="14"/>
      <c r="JJK376" s="14"/>
      <c r="JJL376" s="14"/>
      <c r="JJM376" s="14"/>
      <c r="JJN376" s="14"/>
      <c r="JJO376" s="14"/>
      <c r="JJP376" s="14"/>
      <c r="JJQ376" s="14"/>
      <c r="JJR376" s="14"/>
      <c r="JJS376" s="14"/>
      <c r="JJT376" s="14"/>
      <c r="JJU376" s="14"/>
      <c r="JJV376" s="14"/>
      <c r="JJW376" s="14"/>
      <c r="JJX376" s="14"/>
      <c r="JJY376" s="14"/>
      <c r="JJZ376" s="14"/>
      <c r="JKA376" s="14"/>
      <c r="JKB376" s="14"/>
      <c r="JKC376" s="14"/>
      <c r="JKD376" s="14"/>
      <c r="JKE376" s="14"/>
      <c r="JKF376" s="14"/>
      <c r="JKG376" s="14"/>
      <c r="JKH376" s="14"/>
      <c r="JKI376" s="14"/>
      <c r="JKJ376" s="14"/>
      <c r="JKK376" s="14"/>
      <c r="JKL376" s="14"/>
      <c r="JKM376" s="14"/>
      <c r="JKN376" s="14"/>
      <c r="JKO376" s="14"/>
      <c r="JKP376" s="14"/>
      <c r="JKQ376" s="14"/>
      <c r="JKR376" s="14"/>
      <c r="JKS376" s="14"/>
      <c r="JKT376" s="14"/>
      <c r="JKU376" s="14"/>
      <c r="JKV376" s="14"/>
      <c r="JKW376" s="14"/>
      <c r="JKX376" s="14"/>
      <c r="JKY376" s="14"/>
      <c r="JKZ376" s="14"/>
      <c r="JLA376" s="14"/>
      <c r="JLB376" s="14"/>
      <c r="JLC376" s="14"/>
      <c r="JLD376" s="14"/>
      <c r="JLE376" s="14"/>
      <c r="JLF376" s="14"/>
      <c r="JLG376" s="14"/>
      <c r="JLH376" s="14"/>
      <c r="JLI376" s="14"/>
      <c r="JLJ376" s="14"/>
      <c r="JLK376" s="14"/>
      <c r="JLL376" s="14"/>
      <c r="JLM376" s="14"/>
      <c r="JLN376" s="14"/>
      <c r="JLO376" s="14"/>
      <c r="JLP376" s="14"/>
      <c r="JLQ376" s="14"/>
      <c r="JLR376" s="14"/>
      <c r="JLS376" s="14"/>
      <c r="JLT376" s="14"/>
      <c r="JLU376" s="14"/>
      <c r="JLV376" s="14"/>
      <c r="JLW376" s="14"/>
      <c r="JLX376" s="14"/>
      <c r="JLY376" s="14"/>
      <c r="JLZ376" s="14"/>
      <c r="JMA376" s="14"/>
      <c r="JMB376" s="14"/>
      <c r="JMC376" s="14"/>
      <c r="JMD376" s="14"/>
      <c r="JME376" s="14"/>
      <c r="JMF376" s="14"/>
      <c r="JMG376" s="14"/>
      <c r="JMH376" s="14"/>
      <c r="JMI376" s="14"/>
      <c r="JMJ376" s="14"/>
      <c r="JMK376" s="14"/>
      <c r="JML376" s="14"/>
      <c r="JMM376" s="14"/>
      <c r="JMN376" s="14"/>
      <c r="JMO376" s="14"/>
      <c r="JMP376" s="14"/>
      <c r="JMQ376" s="14"/>
      <c r="JMR376" s="14"/>
      <c r="JMS376" s="14"/>
      <c r="JMT376" s="14"/>
      <c r="JMU376" s="14"/>
      <c r="JMV376" s="14"/>
      <c r="JMW376" s="14"/>
      <c r="JMX376" s="14"/>
      <c r="JMY376" s="14"/>
      <c r="JMZ376" s="14"/>
      <c r="JNA376" s="14"/>
      <c r="JNB376" s="14"/>
      <c r="JNC376" s="14"/>
      <c r="JND376" s="14"/>
      <c r="JNE376" s="14"/>
      <c r="JNF376" s="14"/>
      <c r="JNG376" s="14"/>
      <c r="JNH376" s="14"/>
      <c r="JNI376" s="14"/>
      <c r="JNJ376" s="14"/>
      <c r="JNK376" s="14"/>
      <c r="JNL376" s="14"/>
      <c r="JNM376" s="14"/>
      <c r="JNN376" s="14"/>
      <c r="JNO376" s="14"/>
      <c r="JNP376" s="14"/>
      <c r="JNQ376" s="14"/>
      <c r="JNR376" s="14"/>
      <c r="JNS376" s="14"/>
      <c r="JNT376" s="14"/>
      <c r="JNU376" s="14"/>
      <c r="JNV376" s="14"/>
      <c r="JNW376" s="14"/>
      <c r="JNX376" s="14"/>
      <c r="JNY376" s="14"/>
      <c r="JNZ376" s="14"/>
      <c r="JOA376" s="14"/>
      <c r="JOB376" s="14"/>
      <c r="JOC376" s="14"/>
      <c r="JOD376" s="14"/>
      <c r="JOE376" s="14"/>
      <c r="JOF376" s="14"/>
      <c r="JOG376" s="14"/>
      <c r="JOH376" s="14"/>
      <c r="JOI376" s="14"/>
      <c r="JOJ376" s="14"/>
      <c r="JOK376" s="14"/>
      <c r="JOL376" s="14"/>
      <c r="JOM376" s="14"/>
      <c r="JON376" s="14"/>
      <c r="JOO376" s="14"/>
      <c r="JOP376" s="14"/>
      <c r="JOQ376" s="14"/>
      <c r="JOR376" s="14"/>
      <c r="JOS376" s="14"/>
      <c r="JOT376" s="14"/>
      <c r="JOU376" s="14"/>
      <c r="JOV376" s="14"/>
      <c r="JOW376" s="14"/>
      <c r="JOX376" s="14"/>
      <c r="JOY376" s="14"/>
      <c r="JOZ376" s="14"/>
      <c r="JPA376" s="14"/>
      <c r="JPB376" s="14"/>
      <c r="JPC376" s="14"/>
      <c r="JPD376" s="14"/>
      <c r="JPE376" s="14"/>
      <c r="JPF376" s="14"/>
      <c r="JPG376" s="14"/>
      <c r="JPH376" s="14"/>
      <c r="JPI376" s="14"/>
      <c r="JPJ376" s="14"/>
      <c r="JPK376" s="14"/>
      <c r="JPL376" s="14"/>
      <c r="JPM376" s="14"/>
      <c r="JPN376" s="14"/>
      <c r="JPO376" s="14"/>
      <c r="JPP376" s="14"/>
      <c r="JPQ376" s="14"/>
      <c r="JPR376" s="14"/>
      <c r="JPS376" s="14"/>
      <c r="JPT376" s="14"/>
      <c r="JPU376" s="14"/>
      <c r="JPV376" s="14"/>
      <c r="JPW376" s="14"/>
      <c r="JPX376" s="14"/>
      <c r="JPY376" s="14"/>
      <c r="JPZ376" s="14"/>
      <c r="JQA376" s="14"/>
      <c r="JQB376" s="14"/>
      <c r="JQC376" s="14"/>
      <c r="JQD376" s="14"/>
      <c r="JQE376" s="14"/>
      <c r="JQF376" s="14"/>
      <c r="JQG376" s="14"/>
      <c r="JQH376" s="14"/>
      <c r="JQI376" s="14"/>
      <c r="JQJ376" s="14"/>
      <c r="JQK376" s="14"/>
      <c r="JQL376" s="14"/>
      <c r="JQM376" s="14"/>
      <c r="JQN376" s="14"/>
      <c r="JQO376" s="14"/>
      <c r="JQP376" s="14"/>
      <c r="JQQ376" s="14"/>
      <c r="JQR376" s="14"/>
      <c r="JQS376" s="14"/>
      <c r="JQT376" s="14"/>
      <c r="JQU376" s="14"/>
      <c r="JQV376" s="14"/>
      <c r="JQW376" s="14"/>
      <c r="JQX376" s="14"/>
      <c r="JQY376" s="14"/>
      <c r="JQZ376" s="14"/>
      <c r="JRA376" s="14"/>
      <c r="JRB376" s="14"/>
      <c r="JRC376" s="14"/>
      <c r="JRD376" s="14"/>
      <c r="JRE376" s="14"/>
      <c r="JRF376" s="14"/>
      <c r="JRG376" s="14"/>
      <c r="JRH376" s="14"/>
      <c r="JRI376" s="14"/>
      <c r="JRJ376" s="14"/>
      <c r="JRK376" s="14"/>
      <c r="JRL376" s="14"/>
      <c r="JRM376" s="14"/>
      <c r="JRN376" s="14"/>
      <c r="JRO376" s="14"/>
      <c r="JRP376" s="14"/>
      <c r="JRQ376" s="14"/>
      <c r="JRR376" s="14"/>
      <c r="JRS376" s="14"/>
      <c r="JRT376" s="14"/>
      <c r="JRU376" s="14"/>
      <c r="JRV376" s="14"/>
      <c r="JRW376" s="14"/>
      <c r="JRX376" s="14"/>
      <c r="JRY376" s="14"/>
      <c r="JRZ376" s="14"/>
      <c r="JSA376" s="14"/>
      <c r="JSB376" s="14"/>
      <c r="JSC376" s="14"/>
      <c r="JSD376" s="14"/>
      <c r="JSE376" s="14"/>
      <c r="JSF376" s="14"/>
      <c r="JSG376" s="14"/>
      <c r="JSH376" s="14"/>
      <c r="JSI376" s="14"/>
      <c r="JSJ376" s="14"/>
      <c r="JSK376" s="14"/>
      <c r="JSL376" s="14"/>
      <c r="JSM376" s="14"/>
      <c r="JSN376" s="14"/>
      <c r="JSO376" s="14"/>
      <c r="JSP376" s="14"/>
      <c r="JSQ376" s="14"/>
      <c r="JSR376" s="14"/>
      <c r="JSS376" s="14"/>
      <c r="JST376" s="14"/>
      <c r="JSU376" s="14"/>
      <c r="JSV376" s="14"/>
      <c r="JSW376" s="14"/>
      <c r="JSX376" s="14"/>
      <c r="JSY376" s="14"/>
      <c r="JSZ376" s="14"/>
      <c r="JTA376" s="14"/>
      <c r="JTB376" s="14"/>
      <c r="JTC376" s="14"/>
      <c r="JTD376" s="14"/>
      <c r="JTE376" s="14"/>
      <c r="JTF376" s="14"/>
      <c r="JTG376" s="14"/>
      <c r="JTH376" s="14"/>
      <c r="JTI376" s="14"/>
      <c r="JTJ376" s="14"/>
      <c r="JTK376" s="14"/>
      <c r="JTL376" s="14"/>
      <c r="JTM376" s="14"/>
      <c r="JTN376" s="14"/>
      <c r="JTO376" s="14"/>
      <c r="JTP376" s="14"/>
      <c r="JTQ376" s="14"/>
      <c r="JTR376" s="14"/>
      <c r="JTS376" s="14"/>
      <c r="JTT376" s="14"/>
      <c r="JTU376" s="14"/>
      <c r="JTV376" s="14"/>
      <c r="JTW376" s="14"/>
      <c r="JTX376" s="14"/>
      <c r="JTY376" s="14"/>
      <c r="JTZ376" s="14"/>
      <c r="JUA376" s="14"/>
      <c r="JUB376" s="14"/>
      <c r="JUC376" s="14"/>
      <c r="JUD376" s="14"/>
      <c r="JUE376" s="14"/>
      <c r="JUF376" s="14"/>
      <c r="JUG376" s="14"/>
      <c r="JUH376" s="14"/>
      <c r="JUI376" s="14"/>
      <c r="JUJ376" s="14"/>
      <c r="JUK376" s="14"/>
      <c r="JUL376" s="14"/>
      <c r="JUM376" s="14"/>
      <c r="JUN376" s="14"/>
      <c r="JUO376" s="14"/>
      <c r="JUP376" s="14"/>
      <c r="JUQ376" s="14"/>
      <c r="JUR376" s="14"/>
      <c r="JUS376" s="14"/>
      <c r="JUT376" s="14"/>
      <c r="JUU376" s="14"/>
      <c r="JUV376" s="14"/>
      <c r="JUW376" s="14"/>
      <c r="JUX376" s="14"/>
      <c r="JUY376" s="14"/>
      <c r="JUZ376" s="14"/>
      <c r="JVA376" s="14"/>
      <c r="JVB376" s="14"/>
      <c r="JVC376" s="14"/>
      <c r="JVD376" s="14"/>
      <c r="JVE376" s="14"/>
      <c r="JVF376" s="14"/>
      <c r="JVG376" s="14"/>
      <c r="JVH376" s="14"/>
      <c r="JVI376" s="14"/>
      <c r="JVJ376" s="14"/>
      <c r="JVK376" s="14"/>
      <c r="JVL376" s="14"/>
      <c r="JVM376" s="14"/>
      <c r="JVN376" s="14"/>
      <c r="JVO376" s="14"/>
      <c r="JVP376" s="14"/>
      <c r="JVQ376" s="14"/>
      <c r="JVR376" s="14"/>
      <c r="JVS376" s="14"/>
      <c r="JVT376" s="14"/>
      <c r="JVU376" s="14"/>
      <c r="JVV376" s="14"/>
      <c r="JVW376" s="14"/>
      <c r="JVX376" s="14"/>
      <c r="JVY376" s="14"/>
      <c r="JVZ376" s="14"/>
      <c r="JWA376" s="14"/>
      <c r="JWB376" s="14"/>
      <c r="JWC376" s="14"/>
      <c r="JWD376" s="14"/>
      <c r="JWE376" s="14"/>
      <c r="JWF376" s="14"/>
      <c r="JWG376" s="14"/>
      <c r="JWH376" s="14"/>
      <c r="JWI376" s="14"/>
      <c r="JWJ376" s="14"/>
      <c r="JWK376" s="14"/>
      <c r="JWL376" s="14"/>
      <c r="JWM376" s="14"/>
      <c r="JWN376" s="14"/>
      <c r="JWO376" s="14"/>
      <c r="JWP376" s="14"/>
      <c r="JWQ376" s="14"/>
      <c r="JWR376" s="14"/>
      <c r="JWS376" s="14"/>
      <c r="JWT376" s="14"/>
      <c r="JWU376" s="14"/>
      <c r="JWV376" s="14"/>
      <c r="JWW376" s="14"/>
      <c r="JWX376" s="14"/>
      <c r="JWY376" s="14"/>
      <c r="JWZ376" s="14"/>
      <c r="JXA376" s="14"/>
      <c r="JXB376" s="14"/>
      <c r="JXC376" s="14"/>
      <c r="JXD376" s="14"/>
      <c r="JXE376" s="14"/>
      <c r="JXF376" s="14"/>
      <c r="JXG376" s="14"/>
      <c r="JXH376" s="14"/>
      <c r="JXI376" s="14"/>
      <c r="JXJ376" s="14"/>
      <c r="JXK376" s="14"/>
      <c r="JXL376" s="14"/>
      <c r="JXM376" s="14"/>
      <c r="JXN376" s="14"/>
      <c r="JXO376" s="14"/>
      <c r="JXP376" s="14"/>
      <c r="JXQ376" s="14"/>
      <c r="JXR376" s="14"/>
      <c r="JXS376" s="14"/>
      <c r="JXT376" s="14"/>
      <c r="JXU376" s="14"/>
      <c r="JXV376" s="14"/>
      <c r="JXW376" s="14"/>
      <c r="JXX376" s="14"/>
      <c r="JXY376" s="14"/>
      <c r="JXZ376" s="14"/>
      <c r="JYA376" s="14"/>
      <c r="JYB376" s="14"/>
      <c r="JYC376" s="14"/>
      <c r="JYD376" s="14"/>
      <c r="JYE376" s="14"/>
      <c r="JYF376" s="14"/>
      <c r="JYG376" s="14"/>
      <c r="JYH376" s="14"/>
      <c r="JYI376" s="14"/>
      <c r="JYJ376" s="14"/>
      <c r="JYK376" s="14"/>
      <c r="JYL376" s="14"/>
      <c r="JYM376" s="14"/>
      <c r="JYN376" s="14"/>
      <c r="JYO376" s="14"/>
      <c r="JYP376" s="14"/>
      <c r="JYQ376" s="14"/>
      <c r="JYR376" s="14"/>
      <c r="JYS376" s="14"/>
      <c r="JYT376" s="14"/>
      <c r="JYU376" s="14"/>
      <c r="JYV376" s="14"/>
      <c r="JYW376" s="14"/>
      <c r="JYX376" s="14"/>
      <c r="JYY376" s="14"/>
      <c r="JYZ376" s="14"/>
      <c r="JZA376" s="14"/>
      <c r="JZB376" s="14"/>
      <c r="JZC376" s="14"/>
      <c r="JZD376" s="14"/>
      <c r="JZE376" s="14"/>
      <c r="JZF376" s="14"/>
      <c r="JZG376" s="14"/>
      <c r="JZH376" s="14"/>
      <c r="JZI376" s="14"/>
      <c r="JZJ376" s="14"/>
      <c r="JZK376" s="14"/>
      <c r="JZL376" s="14"/>
      <c r="JZM376" s="14"/>
      <c r="JZN376" s="14"/>
      <c r="JZO376" s="14"/>
      <c r="JZP376" s="14"/>
      <c r="JZQ376" s="14"/>
      <c r="JZR376" s="14"/>
      <c r="JZS376" s="14"/>
      <c r="JZT376" s="14"/>
      <c r="JZU376" s="14"/>
      <c r="JZV376" s="14"/>
      <c r="JZW376" s="14"/>
      <c r="JZX376" s="14"/>
      <c r="JZY376" s="14"/>
      <c r="JZZ376" s="14"/>
      <c r="KAA376" s="14"/>
      <c r="KAB376" s="14"/>
      <c r="KAC376" s="14"/>
      <c r="KAD376" s="14"/>
      <c r="KAE376" s="14"/>
      <c r="KAF376" s="14"/>
      <c r="KAG376" s="14"/>
      <c r="KAH376" s="14"/>
      <c r="KAI376" s="14"/>
      <c r="KAJ376" s="14"/>
      <c r="KAK376" s="14"/>
      <c r="KAL376" s="14"/>
      <c r="KAM376" s="14"/>
      <c r="KAN376" s="14"/>
      <c r="KAO376" s="14"/>
      <c r="KAP376" s="14"/>
      <c r="KAQ376" s="14"/>
      <c r="KAR376" s="14"/>
      <c r="KAS376" s="14"/>
      <c r="KAT376" s="14"/>
      <c r="KAU376" s="14"/>
      <c r="KAV376" s="14"/>
      <c r="KAW376" s="14"/>
      <c r="KAX376" s="14"/>
      <c r="KAY376" s="14"/>
      <c r="KAZ376" s="14"/>
      <c r="KBA376" s="14"/>
      <c r="KBB376" s="14"/>
      <c r="KBC376" s="14"/>
      <c r="KBD376" s="14"/>
      <c r="KBE376" s="14"/>
      <c r="KBF376" s="14"/>
      <c r="KBG376" s="14"/>
      <c r="KBH376" s="14"/>
      <c r="KBI376" s="14"/>
      <c r="KBJ376" s="14"/>
      <c r="KBK376" s="14"/>
      <c r="KBL376" s="14"/>
      <c r="KBM376" s="14"/>
      <c r="KBN376" s="14"/>
      <c r="KBO376" s="14"/>
      <c r="KBP376" s="14"/>
      <c r="KBQ376" s="14"/>
      <c r="KBR376" s="14"/>
      <c r="KBS376" s="14"/>
      <c r="KBT376" s="14"/>
      <c r="KBU376" s="14"/>
      <c r="KBV376" s="14"/>
      <c r="KBW376" s="14"/>
      <c r="KBX376" s="14"/>
      <c r="KBY376" s="14"/>
      <c r="KBZ376" s="14"/>
      <c r="KCA376" s="14"/>
      <c r="KCB376" s="14"/>
      <c r="KCC376" s="14"/>
      <c r="KCD376" s="14"/>
      <c r="KCE376" s="14"/>
      <c r="KCF376" s="14"/>
      <c r="KCG376" s="14"/>
      <c r="KCH376" s="14"/>
      <c r="KCI376" s="14"/>
      <c r="KCJ376" s="14"/>
      <c r="KCK376" s="14"/>
      <c r="KCL376" s="14"/>
      <c r="KCM376" s="14"/>
      <c r="KCN376" s="14"/>
      <c r="KCO376" s="14"/>
      <c r="KCP376" s="14"/>
      <c r="KCQ376" s="14"/>
      <c r="KCR376" s="14"/>
      <c r="KCS376" s="14"/>
      <c r="KCT376" s="14"/>
      <c r="KCU376" s="14"/>
      <c r="KCV376" s="14"/>
      <c r="KCW376" s="14"/>
      <c r="KCX376" s="14"/>
      <c r="KCY376" s="14"/>
      <c r="KCZ376" s="14"/>
      <c r="KDA376" s="14"/>
      <c r="KDB376" s="14"/>
      <c r="KDC376" s="14"/>
      <c r="KDD376" s="14"/>
      <c r="KDE376" s="14"/>
      <c r="KDF376" s="14"/>
      <c r="KDG376" s="14"/>
      <c r="KDH376" s="14"/>
      <c r="KDI376" s="14"/>
      <c r="KDJ376" s="14"/>
      <c r="KDK376" s="14"/>
      <c r="KDL376" s="14"/>
      <c r="KDM376" s="14"/>
      <c r="KDN376" s="14"/>
      <c r="KDO376" s="14"/>
      <c r="KDP376" s="14"/>
      <c r="KDQ376" s="14"/>
      <c r="KDR376" s="14"/>
      <c r="KDS376" s="14"/>
      <c r="KDT376" s="14"/>
      <c r="KDU376" s="14"/>
      <c r="KDV376" s="14"/>
      <c r="KDW376" s="14"/>
      <c r="KDX376" s="14"/>
      <c r="KDY376" s="14"/>
      <c r="KDZ376" s="14"/>
      <c r="KEA376" s="14"/>
      <c r="KEB376" s="14"/>
      <c r="KEC376" s="14"/>
      <c r="KED376" s="14"/>
      <c r="KEE376" s="14"/>
      <c r="KEF376" s="14"/>
      <c r="KEG376" s="14"/>
      <c r="KEH376" s="14"/>
      <c r="KEI376" s="14"/>
      <c r="KEJ376" s="14"/>
      <c r="KEK376" s="14"/>
      <c r="KEL376" s="14"/>
      <c r="KEM376" s="14"/>
      <c r="KEN376" s="14"/>
      <c r="KEO376" s="14"/>
      <c r="KEP376" s="14"/>
      <c r="KEQ376" s="14"/>
      <c r="KER376" s="14"/>
      <c r="KES376" s="14"/>
      <c r="KET376" s="14"/>
      <c r="KEU376" s="14"/>
      <c r="KEV376" s="14"/>
      <c r="KEW376" s="14"/>
      <c r="KEX376" s="14"/>
      <c r="KEY376" s="14"/>
      <c r="KEZ376" s="14"/>
      <c r="KFA376" s="14"/>
      <c r="KFB376" s="14"/>
      <c r="KFC376" s="14"/>
      <c r="KFD376" s="14"/>
      <c r="KFE376" s="14"/>
      <c r="KFF376" s="14"/>
      <c r="KFG376" s="14"/>
      <c r="KFH376" s="14"/>
      <c r="KFI376" s="14"/>
      <c r="KFJ376" s="14"/>
      <c r="KFK376" s="14"/>
      <c r="KFL376" s="14"/>
      <c r="KFM376" s="14"/>
      <c r="KFN376" s="14"/>
      <c r="KFO376" s="14"/>
      <c r="KFP376" s="14"/>
      <c r="KFQ376" s="14"/>
      <c r="KFR376" s="14"/>
      <c r="KFS376" s="14"/>
      <c r="KFT376" s="14"/>
      <c r="KFU376" s="14"/>
      <c r="KFV376" s="14"/>
      <c r="KFW376" s="14"/>
      <c r="KFX376" s="14"/>
      <c r="KFY376" s="14"/>
      <c r="KFZ376" s="14"/>
      <c r="KGA376" s="14"/>
      <c r="KGB376" s="14"/>
      <c r="KGC376" s="14"/>
      <c r="KGD376" s="14"/>
      <c r="KGE376" s="14"/>
      <c r="KGF376" s="14"/>
      <c r="KGG376" s="14"/>
      <c r="KGH376" s="14"/>
      <c r="KGI376" s="14"/>
      <c r="KGJ376" s="14"/>
      <c r="KGK376" s="14"/>
      <c r="KGL376" s="14"/>
      <c r="KGM376" s="14"/>
      <c r="KGN376" s="14"/>
      <c r="KGO376" s="14"/>
      <c r="KGP376" s="14"/>
      <c r="KGQ376" s="14"/>
      <c r="KGR376" s="14"/>
      <c r="KGS376" s="14"/>
      <c r="KGT376" s="14"/>
      <c r="KGU376" s="14"/>
      <c r="KGV376" s="14"/>
      <c r="KGW376" s="14"/>
      <c r="KGX376" s="14"/>
      <c r="KGY376" s="14"/>
      <c r="KGZ376" s="14"/>
      <c r="KHA376" s="14"/>
      <c r="KHB376" s="14"/>
      <c r="KHC376" s="14"/>
      <c r="KHD376" s="14"/>
      <c r="KHE376" s="14"/>
      <c r="KHF376" s="14"/>
      <c r="KHG376" s="14"/>
      <c r="KHH376" s="14"/>
      <c r="KHI376" s="14"/>
      <c r="KHJ376" s="14"/>
      <c r="KHK376" s="14"/>
      <c r="KHL376" s="14"/>
      <c r="KHM376" s="14"/>
      <c r="KHN376" s="14"/>
      <c r="KHO376" s="14"/>
      <c r="KHP376" s="14"/>
      <c r="KHQ376" s="14"/>
      <c r="KHR376" s="14"/>
      <c r="KHS376" s="14"/>
      <c r="KHT376" s="14"/>
      <c r="KHU376" s="14"/>
      <c r="KHV376" s="14"/>
      <c r="KHW376" s="14"/>
      <c r="KHX376" s="14"/>
      <c r="KHY376" s="14"/>
      <c r="KHZ376" s="14"/>
      <c r="KIA376" s="14"/>
      <c r="KIB376" s="14"/>
      <c r="KIC376" s="14"/>
      <c r="KID376" s="14"/>
      <c r="KIE376" s="14"/>
      <c r="KIF376" s="14"/>
      <c r="KIG376" s="14"/>
      <c r="KIH376" s="14"/>
      <c r="KII376" s="14"/>
      <c r="KIJ376" s="14"/>
      <c r="KIK376" s="14"/>
      <c r="KIL376" s="14"/>
      <c r="KIM376" s="14"/>
      <c r="KIN376" s="14"/>
      <c r="KIO376" s="14"/>
      <c r="KIP376" s="14"/>
      <c r="KIQ376" s="14"/>
      <c r="KIR376" s="14"/>
      <c r="KIS376" s="14"/>
      <c r="KIT376" s="14"/>
      <c r="KIU376" s="14"/>
      <c r="KIV376" s="14"/>
      <c r="KIW376" s="14"/>
      <c r="KIX376" s="14"/>
      <c r="KIY376" s="14"/>
      <c r="KIZ376" s="14"/>
      <c r="KJA376" s="14"/>
      <c r="KJB376" s="14"/>
      <c r="KJC376" s="14"/>
      <c r="KJD376" s="14"/>
      <c r="KJE376" s="14"/>
      <c r="KJF376" s="14"/>
      <c r="KJG376" s="14"/>
      <c r="KJH376" s="14"/>
      <c r="KJI376" s="14"/>
      <c r="KJJ376" s="14"/>
      <c r="KJK376" s="14"/>
      <c r="KJL376" s="14"/>
      <c r="KJM376" s="14"/>
      <c r="KJN376" s="14"/>
      <c r="KJO376" s="14"/>
      <c r="KJP376" s="14"/>
      <c r="KJQ376" s="14"/>
      <c r="KJR376" s="14"/>
      <c r="KJS376" s="14"/>
      <c r="KJT376" s="14"/>
      <c r="KJU376" s="14"/>
      <c r="KJV376" s="14"/>
      <c r="KJW376" s="14"/>
      <c r="KJX376" s="14"/>
      <c r="KJY376" s="14"/>
      <c r="KJZ376" s="14"/>
      <c r="KKA376" s="14"/>
      <c r="KKB376" s="14"/>
      <c r="KKC376" s="14"/>
      <c r="KKD376" s="14"/>
      <c r="KKE376" s="14"/>
      <c r="KKF376" s="14"/>
      <c r="KKG376" s="14"/>
      <c r="KKH376" s="14"/>
      <c r="KKI376" s="14"/>
      <c r="KKJ376" s="14"/>
      <c r="KKK376" s="14"/>
      <c r="KKL376" s="14"/>
      <c r="KKM376" s="14"/>
      <c r="KKN376" s="14"/>
      <c r="KKO376" s="14"/>
      <c r="KKP376" s="14"/>
      <c r="KKQ376" s="14"/>
      <c r="KKR376" s="14"/>
      <c r="KKS376" s="14"/>
      <c r="KKT376" s="14"/>
      <c r="KKU376" s="14"/>
      <c r="KKV376" s="14"/>
      <c r="KKW376" s="14"/>
      <c r="KKX376" s="14"/>
      <c r="KKY376" s="14"/>
      <c r="KKZ376" s="14"/>
      <c r="KLA376" s="14"/>
      <c r="KLB376" s="14"/>
      <c r="KLC376" s="14"/>
      <c r="KLD376" s="14"/>
      <c r="KLE376" s="14"/>
      <c r="KLF376" s="14"/>
      <c r="KLG376" s="14"/>
      <c r="KLH376" s="14"/>
      <c r="KLI376" s="14"/>
      <c r="KLJ376" s="14"/>
      <c r="KLK376" s="14"/>
      <c r="KLL376" s="14"/>
      <c r="KLM376" s="14"/>
      <c r="KLN376" s="14"/>
      <c r="KLO376" s="14"/>
      <c r="KLP376" s="14"/>
      <c r="KLQ376" s="14"/>
      <c r="KLR376" s="14"/>
      <c r="KLS376" s="14"/>
      <c r="KLT376" s="14"/>
      <c r="KLU376" s="14"/>
      <c r="KLV376" s="14"/>
      <c r="KLW376" s="14"/>
      <c r="KLX376" s="14"/>
      <c r="KLY376" s="14"/>
      <c r="KLZ376" s="14"/>
      <c r="KMA376" s="14"/>
      <c r="KMB376" s="14"/>
      <c r="KMC376" s="14"/>
      <c r="KMD376" s="14"/>
      <c r="KME376" s="14"/>
      <c r="KMF376" s="14"/>
      <c r="KMG376" s="14"/>
      <c r="KMH376" s="14"/>
      <c r="KMI376" s="14"/>
      <c r="KMJ376" s="14"/>
      <c r="KMK376" s="14"/>
      <c r="KML376" s="14"/>
      <c r="KMM376" s="14"/>
      <c r="KMN376" s="14"/>
      <c r="KMO376" s="14"/>
      <c r="KMP376" s="14"/>
      <c r="KMQ376" s="14"/>
      <c r="KMR376" s="14"/>
      <c r="KMS376" s="14"/>
      <c r="KMT376" s="14"/>
      <c r="KMU376" s="14"/>
      <c r="KMV376" s="14"/>
      <c r="KMW376" s="14"/>
      <c r="KMX376" s="14"/>
      <c r="KMY376" s="14"/>
      <c r="KMZ376" s="14"/>
      <c r="KNA376" s="14"/>
      <c r="KNB376" s="14"/>
      <c r="KNC376" s="14"/>
      <c r="KND376" s="14"/>
      <c r="KNE376" s="14"/>
      <c r="KNF376" s="14"/>
      <c r="KNG376" s="14"/>
      <c r="KNH376" s="14"/>
      <c r="KNI376" s="14"/>
      <c r="KNJ376" s="14"/>
      <c r="KNK376" s="14"/>
      <c r="KNL376" s="14"/>
      <c r="KNM376" s="14"/>
      <c r="KNN376" s="14"/>
      <c r="KNO376" s="14"/>
      <c r="KNP376" s="14"/>
      <c r="KNQ376" s="14"/>
      <c r="KNR376" s="14"/>
      <c r="KNS376" s="14"/>
      <c r="KNT376" s="14"/>
      <c r="KNU376" s="14"/>
      <c r="KNV376" s="14"/>
      <c r="KNW376" s="14"/>
      <c r="KNX376" s="14"/>
      <c r="KNY376" s="14"/>
      <c r="KNZ376" s="14"/>
      <c r="KOA376" s="14"/>
      <c r="KOB376" s="14"/>
      <c r="KOC376" s="14"/>
      <c r="KOD376" s="14"/>
      <c r="KOE376" s="14"/>
      <c r="KOF376" s="14"/>
      <c r="KOG376" s="14"/>
      <c r="KOH376" s="14"/>
      <c r="KOI376" s="14"/>
      <c r="KOJ376" s="14"/>
      <c r="KOK376" s="14"/>
      <c r="KOL376" s="14"/>
      <c r="KOM376" s="14"/>
      <c r="KON376" s="14"/>
      <c r="KOO376" s="14"/>
      <c r="KOP376" s="14"/>
      <c r="KOQ376" s="14"/>
      <c r="KOR376" s="14"/>
      <c r="KOS376" s="14"/>
      <c r="KOT376" s="14"/>
      <c r="KOU376" s="14"/>
      <c r="KOV376" s="14"/>
      <c r="KOW376" s="14"/>
      <c r="KOX376" s="14"/>
      <c r="KOY376" s="14"/>
      <c r="KOZ376" s="14"/>
      <c r="KPA376" s="14"/>
      <c r="KPB376" s="14"/>
      <c r="KPC376" s="14"/>
      <c r="KPD376" s="14"/>
      <c r="KPE376" s="14"/>
      <c r="KPF376" s="14"/>
      <c r="KPG376" s="14"/>
      <c r="KPH376" s="14"/>
      <c r="KPI376" s="14"/>
      <c r="KPJ376" s="14"/>
      <c r="KPK376" s="14"/>
      <c r="KPL376" s="14"/>
      <c r="KPM376" s="14"/>
      <c r="KPN376" s="14"/>
      <c r="KPO376" s="14"/>
      <c r="KPP376" s="14"/>
      <c r="KPQ376" s="14"/>
      <c r="KPR376" s="14"/>
      <c r="KPS376" s="14"/>
      <c r="KPT376" s="14"/>
      <c r="KPU376" s="14"/>
      <c r="KPV376" s="14"/>
      <c r="KPW376" s="14"/>
      <c r="KPX376" s="14"/>
      <c r="KPY376" s="14"/>
      <c r="KPZ376" s="14"/>
      <c r="KQA376" s="14"/>
      <c r="KQB376" s="14"/>
      <c r="KQC376" s="14"/>
      <c r="KQD376" s="14"/>
      <c r="KQE376" s="14"/>
      <c r="KQF376" s="14"/>
      <c r="KQG376" s="14"/>
      <c r="KQH376" s="14"/>
      <c r="KQI376" s="14"/>
      <c r="KQJ376" s="14"/>
      <c r="KQK376" s="14"/>
      <c r="KQL376" s="14"/>
      <c r="KQM376" s="14"/>
      <c r="KQN376" s="14"/>
      <c r="KQO376" s="14"/>
      <c r="KQP376" s="14"/>
      <c r="KQQ376" s="14"/>
      <c r="KQR376" s="14"/>
      <c r="KQS376" s="14"/>
      <c r="KQT376" s="14"/>
      <c r="KQU376" s="14"/>
      <c r="KQV376" s="14"/>
      <c r="KQW376" s="14"/>
      <c r="KQX376" s="14"/>
      <c r="KQY376" s="14"/>
      <c r="KQZ376" s="14"/>
      <c r="KRA376" s="14"/>
      <c r="KRB376" s="14"/>
      <c r="KRC376" s="14"/>
      <c r="KRD376" s="14"/>
      <c r="KRE376" s="14"/>
      <c r="KRF376" s="14"/>
      <c r="KRG376" s="14"/>
      <c r="KRH376" s="14"/>
      <c r="KRI376" s="14"/>
      <c r="KRJ376" s="14"/>
      <c r="KRK376" s="14"/>
      <c r="KRL376" s="14"/>
      <c r="KRM376" s="14"/>
      <c r="KRN376" s="14"/>
      <c r="KRO376" s="14"/>
      <c r="KRP376" s="14"/>
      <c r="KRQ376" s="14"/>
      <c r="KRR376" s="14"/>
      <c r="KRS376" s="14"/>
      <c r="KRT376" s="14"/>
      <c r="KRU376" s="14"/>
      <c r="KRV376" s="14"/>
      <c r="KRW376" s="14"/>
      <c r="KRX376" s="14"/>
      <c r="KRY376" s="14"/>
      <c r="KRZ376" s="14"/>
      <c r="KSA376" s="14"/>
      <c r="KSB376" s="14"/>
      <c r="KSC376" s="14"/>
      <c r="KSD376" s="14"/>
      <c r="KSE376" s="14"/>
      <c r="KSF376" s="14"/>
      <c r="KSG376" s="14"/>
      <c r="KSH376" s="14"/>
      <c r="KSI376" s="14"/>
      <c r="KSJ376" s="14"/>
      <c r="KSK376" s="14"/>
      <c r="KSL376" s="14"/>
      <c r="KSM376" s="14"/>
      <c r="KSN376" s="14"/>
      <c r="KSO376" s="14"/>
      <c r="KSP376" s="14"/>
      <c r="KSQ376" s="14"/>
      <c r="KSR376" s="14"/>
      <c r="KSS376" s="14"/>
      <c r="KST376" s="14"/>
      <c r="KSU376" s="14"/>
      <c r="KSV376" s="14"/>
      <c r="KSW376" s="14"/>
      <c r="KSX376" s="14"/>
      <c r="KSY376" s="14"/>
      <c r="KSZ376" s="14"/>
      <c r="KTA376" s="14"/>
      <c r="KTB376" s="14"/>
      <c r="KTC376" s="14"/>
      <c r="KTD376" s="14"/>
      <c r="KTE376" s="14"/>
      <c r="KTF376" s="14"/>
      <c r="KTG376" s="14"/>
      <c r="KTH376" s="14"/>
      <c r="KTI376" s="14"/>
      <c r="KTJ376" s="14"/>
      <c r="KTK376" s="14"/>
      <c r="KTL376" s="14"/>
      <c r="KTM376" s="14"/>
      <c r="KTN376" s="14"/>
      <c r="KTO376" s="14"/>
      <c r="KTP376" s="14"/>
      <c r="KTQ376" s="14"/>
      <c r="KTR376" s="14"/>
      <c r="KTS376" s="14"/>
      <c r="KTT376" s="14"/>
      <c r="KTU376" s="14"/>
      <c r="KTV376" s="14"/>
      <c r="KTW376" s="14"/>
      <c r="KTX376" s="14"/>
      <c r="KTY376" s="14"/>
      <c r="KTZ376" s="14"/>
      <c r="KUA376" s="14"/>
      <c r="KUB376" s="14"/>
      <c r="KUC376" s="14"/>
      <c r="KUD376" s="14"/>
      <c r="KUE376" s="14"/>
      <c r="KUF376" s="14"/>
      <c r="KUG376" s="14"/>
      <c r="KUH376" s="14"/>
      <c r="KUI376" s="14"/>
      <c r="KUJ376" s="14"/>
      <c r="KUK376" s="14"/>
      <c r="KUL376" s="14"/>
      <c r="KUM376" s="14"/>
      <c r="KUN376" s="14"/>
      <c r="KUO376" s="14"/>
      <c r="KUP376" s="14"/>
      <c r="KUQ376" s="14"/>
      <c r="KUR376" s="14"/>
      <c r="KUS376" s="14"/>
      <c r="KUT376" s="14"/>
      <c r="KUU376" s="14"/>
      <c r="KUV376" s="14"/>
      <c r="KUW376" s="14"/>
      <c r="KUX376" s="14"/>
      <c r="KUY376" s="14"/>
      <c r="KUZ376" s="14"/>
      <c r="KVA376" s="14"/>
      <c r="KVB376" s="14"/>
      <c r="KVC376" s="14"/>
      <c r="KVD376" s="14"/>
      <c r="KVE376" s="14"/>
      <c r="KVF376" s="14"/>
      <c r="KVG376" s="14"/>
      <c r="KVH376" s="14"/>
      <c r="KVI376" s="14"/>
      <c r="KVJ376" s="14"/>
      <c r="KVK376" s="14"/>
      <c r="KVL376" s="14"/>
      <c r="KVM376" s="14"/>
      <c r="KVN376" s="14"/>
      <c r="KVO376" s="14"/>
      <c r="KVP376" s="14"/>
      <c r="KVQ376" s="14"/>
      <c r="KVR376" s="14"/>
      <c r="KVS376" s="14"/>
      <c r="KVT376" s="14"/>
      <c r="KVU376" s="14"/>
      <c r="KVV376" s="14"/>
      <c r="KVW376" s="14"/>
      <c r="KVX376" s="14"/>
      <c r="KVY376" s="14"/>
      <c r="KVZ376" s="14"/>
      <c r="KWA376" s="14"/>
      <c r="KWB376" s="14"/>
      <c r="KWC376" s="14"/>
      <c r="KWD376" s="14"/>
      <c r="KWE376" s="14"/>
      <c r="KWF376" s="14"/>
      <c r="KWG376" s="14"/>
      <c r="KWH376" s="14"/>
      <c r="KWI376" s="14"/>
      <c r="KWJ376" s="14"/>
      <c r="KWK376" s="14"/>
      <c r="KWL376" s="14"/>
      <c r="KWM376" s="14"/>
      <c r="KWN376" s="14"/>
      <c r="KWO376" s="14"/>
      <c r="KWP376" s="14"/>
      <c r="KWQ376" s="14"/>
      <c r="KWR376" s="14"/>
      <c r="KWS376" s="14"/>
      <c r="KWT376" s="14"/>
      <c r="KWU376" s="14"/>
      <c r="KWV376" s="14"/>
      <c r="KWW376" s="14"/>
      <c r="KWX376" s="14"/>
      <c r="KWY376" s="14"/>
      <c r="KWZ376" s="14"/>
      <c r="KXA376" s="14"/>
      <c r="KXB376" s="14"/>
      <c r="KXC376" s="14"/>
      <c r="KXD376" s="14"/>
      <c r="KXE376" s="14"/>
      <c r="KXF376" s="14"/>
      <c r="KXG376" s="14"/>
      <c r="KXH376" s="14"/>
      <c r="KXI376" s="14"/>
      <c r="KXJ376" s="14"/>
      <c r="KXK376" s="14"/>
      <c r="KXL376" s="14"/>
      <c r="KXM376" s="14"/>
      <c r="KXN376" s="14"/>
      <c r="KXO376" s="14"/>
      <c r="KXP376" s="14"/>
      <c r="KXQ376" s="14"/>
      <c r="KXR376" s="14"/>
      <c r="KXS376" s="14"/>
      <c r="KXT376" s="14"/>
      <c r="KXU376" s="14"/>
      <c r="KXV376" s="14"/>
      <c r="KXW376" s="14"/>
      <c r="KXX376" s="14"/>
      <c r="KXY376" s="14"/>
      <c r="KXZ376" s="14"/>
      <c r="KYA376" s="14"/>
      <c r="KYB376" s="14"/>
      <c r="KYC376" s="14"/>
      <c r="KYD376" s="14"/>
      <c r="KYE376" s="14"/>
      <c r="KYF376" s="14"/>
      <c r="KYG376" s="14"/>
      <c r="KYH376" s="14"/>
      <c r="KYI376" s="14"/>
      <c r="KYJ376" s="14"/>
      <c r="KYK376" s="14"/>
      <c r="KYL376" s="14"/>
      <c r="KYM376" s="14"/>
      <c r="KYN376" s="14"/>
      <c r="KYO376" s="14"/>
      <c r="KYP376" s="14"/>
      <c r="KYQ376" s="14"/>
      <c r="KYR376" s="14"/>
      <c r="KYS376" s="14"/>
      <c r="KYT376" s="14"/>
      <c r="KYU376" s="14"/>
      <c r="KYV376" s="14"/>
      <c r="KYW376" s="14"/>
      <c r="KYX376" s="14"/>
      <c r="KYY376" s="14"/>
      <c r="KYZ376" s="14"/>
      <c r="KZA376" s="14"/>
      <c r="KZB376" s="14"/>
      <c r="KZC376" s="14"/>
      <c r="KZD376" s="14"/>
      <c r="KZE376" s="14"/>
      <c r="KZF376" s="14"/>
      <c r="KZG376" s="14"/>
      <c r="KZH376" s="14"/>
      <c r="KZI376" s="14"/>
      <c r="KZJ376" s="14"/>
      <c r="KZK376" s="14"/>
      <c r="KZL376" s="14"/>
      <c r="KZM376" s="14"/>
      <c r="KZN376" s="14"/>
      <c r="KZO376" s="14"/>
      <c r="KZP376" s="14"/>
      <c r="KZQ376" s="14"/>
      <c r="KZR376" s="14"/>
      <c r="KZS376" s="14"/>
      <c r="KZT376" s="14"/>
      <c r="KZU376" s="14"/>
      <c r="KZV376" s="14"/>
      <c r="KZW376" s="14"/>
      <c r="KZX376" s="14"/>
      <c r="KZY376" s="14"/>
      <c r="KZZ376" s="14"/>
      <c r="LAA376" s="14"/>
      <c r="LAB376" s="14"/>
      <c r="LAC376" s="14"/>
      <c r="LAD376" s="14"/>
      <c r="LAE376" s="14"/>
      <c r="LAF376" s="14"/>
      <c r="LAG376" s="14"/>
      <c r="LAH376" s="14"/>
      <c r="LAI376" s="14"/>
      <c r="LAJ376" s="14"/>
      <c r="LAK376" s="14"/>
      <c r="LAL376" s="14"/>
      <c r="LAM376" s="14"/>
      <c r="LAN376" s="14"/>
      <c r="LAO376" s="14"/>
      <c r="LAP376" s="14"/>
      <c r="LAQ376" s="14"/>
      <c r="LAR376" s="14"/>
      <c r="LAS376" s="14"/>
      <c r="LAT376" s="14"/>
      <c r="LAU376" s="14"/>
      <c r="LAV376" s="14"/>
      <c r="LAW376" s="14"/>
      <c r="LAX376" s="14"/>
      <c r="LAY376" s="14"/>
      <c r="LAZ376" s="14"/>
      <c r="LBA376" s="14"/>
      <c r="LBB376" s="14"/>
      <c r="LBC376" s="14"/>
      <c r="LBD376" s="14"/>
      <c r="LBE376" s="14"/>
      <c r="LBF376" s="14"/>
      <c r="LBG376" s="14"/>
      <c r="LBH376" s="14"/>
      <c r="LBI376" s="14"/>
      <c r="LBJ376" s="14"/>
      <c r="LBK376" s="14"/>
      <c r="LBL376" s="14"/>
      <c r="LBM376" s="14"/>
      <c r="LBN376" s="14"/>
      <c r="LBO376" s="14"/>
      <c r="LBP376" s="14"/>
      <c r="LBQ376" s="14"/>
      <c r="LBR376" s="14"/>
      <c r="LBS376" s="14"/>
      <c r="LBT376" s="14"/>
      <c r="LBU376" s="14"/>
      <c r="LBV376" s="14"/>
      <c r="LBW376" s="14"/>
      <c r="LBX376" s="14"/>
      <c r="LBY376" s="14"/>
      <c r="LBZ376" s="14"/>
      <c r="LCA376" s="14"/>
      <c r="LCB376" s="14"/>
      <c r="LCC376" s="14"/>
      <c r="LCD376" s="14"/>
      <c r="LCE376" s="14"/>
      <c r="LCF376" s="14"/>
      <c r="LCG376" s="14"/>
      <c r="LCH376" s="14"/>
      <c r="LCI376" s="14"/>
      <c r="LCJ376" s="14"/>
      <c r="LCK376" s="14"/>
      <c r="LCL376" s="14"/>
      <c r="LCM376" s="14"/>
      <c r="LCN376" s="14"/>
      <c r="LCO376" s="14"/>
      <c r="LCP376" s="14"/>
      <c r="LCQ376" s="14"/>
      <c r="LCR376" s="14"/>
      <c r="LCS376" s="14"/>
      <c r="LCT376" s="14"/>
      <c r="LCU376" s="14"/>
      <c r="LCV376" s="14"/>
      <c r="LCW376" s="14"/>
      <c r="LCX376" s="14"/>
      <c r="LCY376" s="14"/>
      <c r="LCZ376" s="14"/>
      <c r="LDA376" s="14"/>
      <c r="LDB376" s="14"/>
      <c r="LDC376" s="14"/>
      <c r="LDD376" s="14"/>
      <c r="LDE376" s="14"/>
      <c r="LDF376" s="14"/>
      <c r="LDG376" s="14"/>
      <c r="LDH376" s="14"/>
      <c r="LDI376" s="14"/>
      <c r="LDJ376" s="14"/>
      <c r="LDK376" s="14"/>
      <c r="LDL376" s="14"/>
      <c r="LDM376" s="14"/>
      <c r="LDN376" s="14"/>
      <c r="LDO376" s="14"/>
      <c r="LDP376" s="14"/>
      <c r="LDQ376" s="14"/>
      <c r="LDR376" s="14"/>
      <c r="LDS376" s="14"/>
      <c r="LDT376" s="14"/>
      <c r="LDU376" s="14"/>
      <c r="LDV376" s="14"/>
      <c r="LDW376" s="14"/>
      <c r="LDX376" s="14"/>
      <c r="LDY376" s="14"/>
      <c r="LDZ376" s="14"/>
      <c r="LEA376" s="14"/>
      <c r="LEB376" s="14"/>
      <c r="LEC376" s="14"/>
      <c r="LED376" s="14"/>
      <c r="LEE376" s="14"/>
      <c r="LEF376" s="14"/>
      <c r="LEG376" s="14"/>
      <c r="LEH376" s="14"/>
      <c r="LEI376" s="14"/>
      <c r="LEJ376" s="14"/>
      <c r="LEK376" s="14"/>
      <c r="LEL376" s="14"/>
      <c r="LEM376" s="14"/>
      <c r="LEN376" s="14"/>
      <c r="LEO376" s="14"/>
      <c r="LEP376" s="14"/>
      <c r="LEQ376" s="14"/>
      <c r="LER376" s="14"/>
      <c r="LES376" s="14"/>
      <c r="LET376" s="14"/>
      <c r="LEU376" s="14"/>
      <c r="LEV376" s="14"/>
      <c r="LEW376" s="14"/>
      <c r="LEX376" s="14"/>
      <c r="LEY376" s="14"/>
      <c r="LEZ376" s="14"/>
      <c r="LFA376" s="14"/>
      <c r="LFB376" s="14"/>
      <c r="LFC376" s="14"/>
      <c r="LFD376" s="14"/>
      <c r="LFE376" s="14"/>
      <c r="LFF376" s="14"/>
      <c r="LFG376" s="14"/>
      <c r="LFH376" s="14"/>
      <c r="LFI376" s="14"/>
      <c r="LFJ376" s="14"/>
      <c r="LFK376" s="14"/>
      <c r="LFL376" s="14"/>
      <c r="LFM376" s="14"/>
      <c r="LFN376" s="14"/>
      <c r="LFO376" s="14"/>
      <c r="LFP376" s="14"/>
      <c r="LFQ376" s="14"/>
      <c r="LFR376" s="14"/>
      <c r="LFS376" s="14"/>
      <c r="LFT376" s="14"/>
      <c r="LFU376" s="14"/>
      <c r="LFV376" s="14"/>
      <c r="LFW376" s="14"/>
      <c r="LFX376" s="14"/>
      <c r="LFY376" s="14"/>
      <c r="LFZ376" s="14"/>
      <c r="LGA376" s="14"/>
      <c r="LGB376" s="14"/>
      <c r="LGC376" s="14"/>
      <c r="LGD376" s="14"/>
      <c r="LGE376" s="14"/>
      <c r="LGF376" s="14"/>
      <c r="LGG376" s="14"/>
      <c r="LGH376" s="14"/>
      <c r="LGI376" s="14"/>
      <c r="LGJ376" s="14"/>
      <c r="LGK376" s="14"/>
      <c r="LGL376" s="14"/>
      <c r="LGM376" s="14"/>
      <c r="LGN376" s="14"/>
      <c r="LGO376" s="14"/>
      <c r="LGP376" s="14"/>
      <c r="LGQ376" s="14"/>
      <c r="LGR376" s="14"/>
      <c r="LGS376" s="14"/>
      <c r="LGT376" s="14"/>
      <c r="LGU376" s="14"/>
      <c r="LGV376" s="14"/>
      <c r="LGW376" s="14"/>
      <c r="LGX376" s="14"/>
      <c r="LGY376" s="14"/>
      <c r="LGZ376" s="14"/>
      <c r="LHA376" s="14"/>
      <c r="LHB376" s="14"/>
      <c r="LHC376" s="14"/>
      <c r="LHD376" s="14"/>
      <c r="LHE376" s="14"/>
      <c r="LHF376" s="14"/>
      <c r="LHG376" s="14"/>
      <c r="LHH376" s="14"/>
      <c r="LHI376" s="14"/>
      <c r="LHJ376" s="14"/>
      <c r="LHK376" s="14"/>
      <c r="LHL376" s="14"/>
      <c r="LHM376" s="14"/>
      <c r="LHN376" s="14"/>
      <c r="LHO376" s="14"/>
      <c r="LHP376" s="14"/>
      <c r="LHQ376" s="14"/>
      <c r="LHR376" s="14"/>
      <c r="LHS376" s="14"/>
      <c r="LHT376" s="14"/>
      <c r="LHU376" s="14"/>
      <c r="LHV376" s="14"/>
      <c r="LHW376" s="14"/>
      <c r="LHX376" s="14"/>
      <c r="LHY376" s="14"/>
      <c r="LHZ376" s="14"/>
      <c r="LIA376" s="14"/>
      <c r="LIB376" s="14"/>
      <c r="LIC376" s="14"/>
      <c r="LID376" s="14"/>
      <c r="LIE376" s="14"/>
      <c r="LIF376" s="14"/>
      <c r="LIG376" s="14"/>
      <c r="LIH376" s="14"/>
      <c r="LII376" s="14"/>
      <c r="LIJ376" s="14"/>
      <c r="LIK376" s="14"/>
      <c r="LIL376" s="14"/>
      <c r="LIM376" s="14"/>
      <c r="LIN376" s="14"/>
      <c r="LIO376" s="14"/>
      <c r="LIP376" s="14"/>
      <c r="LIQ376" s="14"/>
      <c r="LIR376" s="14"/>
      <c r="LIS376" s="14"/>
      <c r="LIT376" s="14"/>
      <c r="LIU376" s="14"/>
      <c r="LIV376" s="14"/>
      <c r="LIW376" s="14"/>
      <c r="LIX376" s="14"/>
      <c r="LIY376" s="14"/>
      <c r="LIZ376" s="14"/>
      <c r="LJA376" s="14"/>
      <c r="LJB376" s="14"/>
      <c r="LJC376" s="14"/>
      <c r="LJD376" s="14"/>
      <c r="LJE376" s="14"/>
      <c r="LJF376" s="14"/>
      <c r="LJG376" s="14"/>
      <c r="LJH376" s="14"/>
      <c r="LJI376" s="14"/>
      <c r="LJJ376" s="14"/>
      <c r="LJK376" s="14"/>
      <c r="LJL376" s="14"/>
      <c r="LJM376" s="14"/>
      <c r="LJN376" s="14"/>
      <c r="LJO376" s="14"/>
      <c r="LJP376" s="14"/>
      <c r="LJQ376" s="14"/>
      <c r="LJR376" s="14"/>
      <c r="LJS376" s="14"/>
      <c r="LJT376" s="14"/>
      <c r="LJU376" s="14"/>
      <c r="LJV376" s="14"/>
      <c r="LJW376" s="14"/>
      <c r="LJX376" s="14"/>
      <c r="LJY376" s="14"/>
      <c r="LJZ376" s="14"/>
      <c r="LKA376" s="14"/>
      <c r="LKB376" s="14"/>
      <c r="LKC376" s="14"/>
      <c r="LKD376" s="14"/>
      <c r="LKE376" s="14"/>
      <c r="LKF376" s="14"/>
      <c r="LKG376" s="14"/>
      <c r="LKH376" s="14"/>
      <c r="LKI376" s="14"/>
      <c r="LKJ376" s="14"/>
      <c r="LKK376" s="14"/>
      <c r="LKL376" s="14"/>
      <c r="LKM376" s="14"/>
      <c r="LKN376" s="14"/>
      <c r="LKO376" s="14"/>
      <c r="LKP376" s="14"/>
      <c r="LKQ376" s="14"/>
      <c r="LKR376" s="14"/>
      <c r="LKS376" s="14"/>
      <c r="LKT376" s="14"/>
      <c r="LKU376" s="14"/>
      <c r="LKV376" s="14"/>
      <c r="LKW376" s="14"/>
      <c r="LKX376" s="14"/>
      <c r="LKY376" s="14"/>
      <c r="LKZ376" s="14"/>
      <c r="LLA376" s="14"/>
      <c r="LLB376" s="14"/>
      <c r="LLC376" s="14"/>
      <c r="LLD376" s="14"/>
      <c r="LLE376" s="14"/>
      <c r="LLF376" s="14"/>
      <c r="LLG376" s="14"/>
      <c r="LLH376" s="14"/>
      <c r="LLI376" s="14"/>
      <c r="LLJ376" s="14"/>
      <c r="LLK376" s="14"/>
      <c r="LLL376" s="14"/>
      <c r="LLM376" s="14"/>
      <c r="LLN376" s="14"/>
      <c r="LLO376" s="14"/>
      <c r="LLP376" s="14"/>
      <c r="LLQ376" s="14"/>
      <c r="LLR376" s="14"/>
      <c r="LLS376" s="14"/>
      <c r="LLT376" s="14"/>
      <c r="LLU376" s="14"/>
      <c r="LLV376" s="14"/>
      <c r="LLW376" s="14"/>
      <c r="LLX376" s="14"/>
      <c r="LLY376" s="14"/>
      <c r="LLZ376" s="14"/>
      <c r="LMA376" s="14"/>
      <c r="LMB376" s="14"/>
      <c r="LMC376" s="14"/>
      <c r="LMD376" s="14"/>
      <c r="LME376" s="14"/>
      <c r="LMF376" s="14"/>
      <c r="LMG376" s="14"/>
      <c r="LMH376" s="14"/>
      <c r="LMI376" s="14"/>
      <c r="LMJ376" s="14"/>
      <c r="LMK376" s="14"/>
      <c r="LML376" s="14"/>
      <c r="LMM376" s="14"/>
      <c r="LMN376" s="14"/>
      <c r="LMO376" s="14"/>
      <c r="LMP376" s="14"/>
      <c r="LMQ376" s="14"/>
      <c r="LMR376" s="14"/>
      <c r="LMS376" s="14"/>
      <c r="LMT376" s="14"/>
      <c r="LMU376" s="14"/>
      <c r="LMV376" s="14"/>
      <c r="LMW376" s="14"/>
      <c r="LMX376" s="14"/>
      <c r="LMY376" s="14"/>
      <c r="LMZ376" s="14"/>
      <c r="LNA376" s="14"/>
      <c r="LNB376" s="14"/>
      <c r="LNC376" s="14"/>
      <c r="LND376" s="14"/>
      <c r="LNE376" s="14"/>
      <c r="LNF376" s="14"/>
      <c r="LNG376" s="14"/>
      <c r="LNH376" s="14"/>
      <c r="LNI376" s="14"/>
      <c r="LNJ376" s="14"/>
      <c r="LNK376" s="14"/>
      <c r="LNL376" s="14"/>
      <c r="LNM376" s="14"/>
      <c r="LNN376" s="14"/>
      <c r="LNO376" s="14"/>
      <c r="LNP376" s="14"/>
      <c r="LNQ376" s="14"/>
      <c r="LNR376" s="14"/>
      <c r="LNS376" s="14"/>
      <c r="LNT376" s="14"/>
      <c r="LNU376" s="14"/>
      <c r="LNV376" s="14"/>
      <c r="LNW376" s="14"/>
      <c r="LNX376" s="14"/>
      <c r="LNY376" s="14"/>
      <c r="LNZ376" s="14"/>
      <c r="LOA376" s="14"/>
      <c r="LOB376" s="14"/>
      <c r="LOC376" s="14"/>
      <c r="LOD376" s="14"/>
      <c r="LOE376" s="14"/>
      <c r="LOF376" s="14"/>
      <c r="LOG376" s="14"/>
      <c r="LOH376" s="14"/>
      <c r="LOI376" s="14"/>
      <c r="LOJ376" s="14"/>
      <c r="LOK376" s="14"/>
      <c r="LOL376" s="14"/>
      <c r="LOM376" s="14"/>
      <c r="LON376" s="14"/>
      <c r="LOO376" s="14"/>
      <c r="LOP376" s="14"/>
      <c r="LOQ376" s="14"/>
      <c r="LOR376" s="14"/>
      <c r="LOS376" s="14"/>
      <c r="LOT376" s="14"/>
      <c r="LOU376" s="14"/>
      <c r="LOV376" s="14"/>
      <c r="LOW376" s="14"/>
      <c r="LOX376" s="14"/>
      <c r="LOY376" s="14"/>
      <c r="LOZ376" s="14"/>
      <c r="LPA376" s="14"/>
      <c r="LPB376" s="14"/>
      <c r="LPC376" s="14"/>
      <c r="LPD376" s="14"/>
      <c r="LPE376" s="14"/>
      <c r="LPF376" s="14"/>
      <c r="LPG376" s="14"/>
      <c r="LPH376" s="14"/>
      <c r="LPI376" s="14"/>
      <c r="LPJ376" s="14"/>
      <c r="LPK376" s="14"/>
      <c r="LPL376" s="14"/>
      <c r="LPM376" s="14"/>
      <c r="LPN376" s="14"/>
      <c r="LPO376" s="14"/>
      <c r="LPP376" s="14"/>
      <c r="LPQ376" s="14"/>
      <c r="LPR376" s="14"/>
      <c r="LPS376" s="14"/>
      <c r="LPT376" s="14"/>
      <c r="LPU376" s="14"/>
      <c r="LPV376" s="14"/>
      <c r="LPW376" s="14"/>
      <c r="LPX376" s="14"/>
      <c r="LPY376" s="14"/>
      <c r="LPZ376" s="14"/>
      <c r="LQA376" s="14"/>
      <c r="LQB376" s="14"/>
      <c r="LQC376" s="14"/>
      <c r="LQD376" s="14"/>
      <c r="LQE376" s="14"/>
      <c r="LQF376" s="14"/>
      <c r="LQG376" s="14"/>
      <c r="LQH376" s="14"/>
      <c r="LQI376" s="14"/>
      <c r="LQJ376" s="14"/>
      <c r="LQK376" s="14"/>
      <c r="LQL376" s="14"/>
      <c r="LQM376" s="14"/>
      <c r="LQN376" s="14"/>
      <c r="LQO376" s="14"/>
      <c r="LQP376" s="14"/>
      <c r="LQQ376" s="14"/>
      <c r="LQR376" s="14"/>
      <c r="LQS376" s="14"/>
      <c r="LQT376" s="14"/>
      <c r="LQU376" s="14"/>
      <c r="LQV376" s="14"/>
      <c r="LQW376" s="14"/>
      <c r="LQX376" s="14"/>
      <c r="LQY376" s="14"/>
      <c r="LQZ376" s="14"/>
      <c r="LRA376" s="14"/>
      <c r="LRB376" s="14"/>
      <c r="LRC376" s="14"/>
      <c r="LRD376" s="14"/>
      <c r="LRE376" s="14"/>
      <c r="LRF376" s="14"/>
      <c r="LRG376" s="14"/>
      <c r="LRH376" s="14"/>
      <c r="LRI376" s="14"/>
      <c r="LRJ376" s="14"/>
      <c r="LRK376" s="14"/>
      <c r="LRL376" s="14"/>
      <c r="LRM376" s="14"/>
      <c r="LRN376" s="14"/>
      <c r="LRO376" s="14"/>
      <c r="LRP376" s="14"/>
      <c r="LRQ376" s="14"/>
      <c r="LRR376" s="14"/>
      <c r="LRS376" s="14"/>
      <c r="LRT376" s="14"/>
      <c r="LRU376" s="14"/>
      <c r="LRV376" s="14"/>
      <c r="LRW376" s="14"/>
      <c r="LRX376" s="14"/>
      <c r="LRY376" s="14"/>
      <c r="LRZ376" s="14"/>
      <c r="LSA376" s="14"/>
      <c r="LSB376" s="14"/>
      <c r="LSC376" s="14"/>
      <c r="LSD376" s="14"/>
      <c r="LSE376" s="14"/>
      <c r="LSF376" s="14"/>
      <c r="LSG376" s="14"/>
      <c r="LSH376" s="14"/>
      <c r="LSI376" s="14"/>
      <c r="LSJ376" s="14"/>
      <c r="LSK376" s="14"/>
      <c r="LSL376" s="14"/>
      <c r="LSM376" s="14"/>
      <c r="LSN376" s="14"/>
      <c r="LSO376" s="14"/>
      <c r="LSP376" s="14"/>
      <c r="LSQ376" s="14"/>
      <c r="LSR376" s="14"/>
      <c r="LSS376" s="14"/>
      <c r="LST376" s="14"/>
      <c r="LSU376" s="14"/>
      <c r="LSV376" s="14"/>
      <c r="LSW376" s="14"/>
      <c r="LSX376" s="14"/>
      <c r="LSY376" s="14"/>
      <c r="LSZ376" s="14"/>
      <c r="LTA376" s="14"/>
      <c r="LTB376" s="14"/>
      <c r="LTC376" s="14"/>
      <c r="LTD376" s="14"/>
      <c r="LTE376" s="14"/>
      <c r="LTF376" s="14"/>
      <c r="LTG376" s="14"/>
      <c r="LTH376" s="14"/>
      <c r="LTI376" s="14"/>
      <c r="LTJ376" s="14"/>
      <c r="LTK376" s="14"/>
      <c r="LTL376" s="14"/>
      <c r="LTM376" s="14"/>
      <c r="LTN376" s="14"/>
      <c r="LTO376" s="14"/>
      <c r="LTP376" s="14"/>
      <c r="LTQ376" s="14"/>
      <c r="LTR376" s="14"/>
      <c r="LTS376" s="14"/>
      <c r="LTT376" s="14"/>
      <c r="LTU376" s="14"/>
      <c r="LTV376" s="14"/>
      <c r="LTW376" s="14"/>
      <c r="LTX376" s="14"/>
      <c r="LTY376" s="14"/>
      <c r="LTZ376" s="14"/>
      <c r="LUA376" s="14"/>
      <c r="LUB376" s="14"/>
      <c r="LUC376" s="14"/>
      <c r="LUD376" s="14"/>
      <c r="LUE376" s="14"/>
      <c r="LUF376" s="14"/>
      <c r="LUG376" s="14"/>
      <c r="LUH376" s="14"/>
      <c r="LUI376" s="14"/>
      <c r="LUJ376" s="14"/>
      <c r="LUK376" s="14"/>
      <c r="LUL376" s="14"/>
      <c r="LUM376" s="14"/>
      <c r="LUN376" s="14"/>
      <c r="LUO376" s="14"/>
      <c r="LUP376" s="14"/>
      <c r="LUQ376" s="14"/>
      <c r="LUR376" s="14"/>
      <c r="LUS376" s="14"/>
      <c r="LUT376" s="14"/>
      <c r="LUU376" s="14"/>
      <c r="LUV376" s="14"/>
      <c r="LUW376" s="14"/>
      <c r="LUX376" s="14"/>
      <c r="LUY376" s="14"/>
      <c r="LUZ376" s="14"/>
      <c r="LVA376" s="14"/>
      <c r="LVB376" s="14"/>
      <c r="LVC376" s="14"/>
      <c r="LVD376" s="14"/>
      <c r="LVE376" s="14"/>
      <c r="LVF376" s="14"/>
      <c r="LVG376" s="14"/>
      <c r="LVH376" s="14"/>
      <c r="LVI376" s="14"/>
      <c r="LVJ376" s="14"/>
      <c r="LVK376" s="14"/>
      <c r="LVL376" s="14"/>
      <c r="LVM376" s="14"/>
      <c r="LVN376" s="14"/>
      <c r="LVO376" s="14"/>
      <c r="LVP376" s="14"/>
      <c r="LVQ376" s="14"/>
      <c r="LVR376" s="14"/>
      <c r="LVS376" s="14"/>
      <c r="LVT376" s="14"/>
      <c r="LVU376" s="14"/>
      <c r="LVV376" s="14"/>
      <c r="LVW376" s="14"/>
      <c r="LVX376" s="14"/>
      <c r="LVY376" s="14"/>
      <c r="LVZ376" s="14"/>
      <c r="LWA376" s="14"/>
      <c r="LWB376" s="14"/>
      <c r="LWC376" s="14"/>
      <c r="LWD376" s="14"/>
      <c r="LWE376" s="14"/>
      <c r="LWF376" s="14"/>
      <c r="LWG376" s="14"/>
      <c r="LWH376" s="14"/>
      <c r="LWI376" s="14"/>
      <c r="LWJ376" s="14"/>
      <c r="LWK376" s="14"/>
      <c r="LWL376" s="14"/>
      <c r="LWM376" s="14"/>
      <c r="LWN376" s="14"/>
      <c r="LWO376" s="14"/>
      <c r="LWP376" s="14"/>
      <c r="LWQ376" s="14"/>
      <c r="LWR376" s="14"/>
      <c r="LWS376" s="14"/>
      <c r="LWT376" s="14"/>
      <c r="LWU376" s="14"/>
      <c r="LWV376" s="14"/>
      <c r="LWW376" s="14"/>
      <c r="LWX376" s="14"/>
      <c r="LWY376" s="14"/>
      <c r="LWZ376" s="14"/>
      <c r="LXA376" s="14"/>
      <c r="LXB376" s="14"/>
      <c r="LXC376" s="14"/>
      <c r="LXD376" s="14"/>
      <c r="LXE376" s="14"/>
      <c r="LXF376" s="14"/>
      <c r="LXG376" s="14"/>
      <c r="LXH376" s="14"/>
      <c r="LXI376" s="14"/>
      <c r="LXJ376" s="14"/>
      <c r="LXK376" s="14"/>
      <c r="LXL376" s="14"/>
      <c r="LXM376" s="14"/>
      <c r="LXN376" s="14"/>
      <c r="LXO376" s="14"/>
      <c r="LXP376" s="14"/>
      <c r="LXQ376" s="14"/>
      <c r="LXR376" s="14"/>
      <c r="LXS376" s="14"/>
      <c r="LXT376" s="14"/>
      <c r="LXU376" s="14"/>
      <c r="LXV376" s="14"/>
      <c r="LXW376" s="14"/>
      <c r="LXX376" s="14"/>
      <c r="LXY376" s="14"/>
      <c r="LXZ376" s="14"/>
      <c r="LYA376" s="14"/>
      <c r="LYB376" s="14"/>
      <c r="LYC376" s="14"/>
      <c r="LYD376" s="14"/>
      <c r="LYE376" s="14"/>
      <c r="LYF376" s="14"/>
      <c r="LYG376" s="14"/>
      <c r="LYH376" s="14"/>
      <c r="LYI376" s="14"/>
      <c r="LYJ376" s="14"/>
      <c r="LYK376" s="14"/>
      <c r="LYL376" s="14"/>
      <c r="LYM376" s="14"/>
      <c r="LYN376" s="14"/>
      <c r="LYO376" s="14"/>
      <c r="LYP376" s="14"/>
      <c r="LYQ376" s="14"/>
      <c r="LYR376" s="14"/>
      <c r="LYS376" s="14"/>
      <c r="LYT376" s="14"/>
      <c r="LYU376" s="14"/>
      <c r="LYV376" s="14"/>
      <c r="LYW376" s="14"/>
      <c r="LYX376" s="14"/>
      <c r="LYY376" s="14"/>
      <c r="LYZ376" s="14"/>
      <c r="LZA376" s="14"/>
      <c r="LZB376" s="14"/>
      <c r="LZC376" s="14"/>
      <c r="LZD376" s="14"/>
      <c r="LZE376" s="14"/>
      <c r="LZF376" s="14"/>
      <c r="LZG376" s="14"/>
      <c r="LZH376" s="14"/>
      <c r="LZI376" s="14"/>
      <c r="LZJ376" s="14"/>
      <c r="LZK376" s="14"/>
      <c r="LZL376" s="14"/>
      <c r="LZM376" s="14"/>
      <c r="LZN376" s="14"/>
      <c r="LZO376" s="14"/>
      <c r="LZP376" s="14"/>
      <c r="LZQ376" s="14"/>
      <c r="LZR376" s="14"/>
      <c r="LZS376" s="14"/>
      <c r="LZT376" s="14"/>
      <c r="LZU376" s="14"/>
      <c r="LZV376" s="14"/>
      <c r="LZW376" s="14"/>
      <c r="LZX376" s="14"/>
      <c r="LZY376" s="14"/>
      <c r="LZZ376" s="14"/>
      <c r="MAA376" s="14"/>
      <c r="MAB376" s="14"/>
      <c r="MAC376" s="14"/>
      <c r="MAD376" s="14"/>
      <c r="MAE376" s="14"/>
      <c r="MAF376" s="14"/>
      <c r="MAG376" s="14"/>
      <c r="MAH376" s="14"/>
      <c r="MAI376" s="14"/>
      <c r="MAJ376" s="14"/>
      <c r="MAK376" s="14"/>
      <c r="MAL376" s="14"/>
      <c r="MAM376" s="14"/>
      <c r="MAN376" s="14"/>
      <c r="MAO376" s="14"/>
      <c r="MAP376" s="14"/>
      <c r="MAQ376" s="14"/>
      <c r="MAR376" s="14"/>
      <c r="MAS376" s="14"/>
      <c r="MAT376" s="14"/>
      <c r="MAU376" s="14"/>
      <c r="MAV376" s="14"/>
      <c r="MAW376" s="14"/>
      <c r="MAX376" s="14"/>
      <c r="MAY376" s="14"/>
      <c r="MAZ376" s="14"/>
      <c r="MBA376" s="14"/>
      <c r="MBB376" s="14"/>
      <c r="MBC376" s="14"/>
      <c r="MBD376" s="14"/>
      <c r="MBE376" s="14"/>
      <c r="MBF376" s="14"/>
      <c r="MBG376" s="14"/>
      <c r="MBH376" s="14"/>
      <c r="MBI376" s="14"/>
      <c r="MBJ376" s="14"/>
      <c r="MBK376" s="14"/>
      <c r="MBL376" s="14"/>
      <c r="MBM376" s="14"/>
      <c r="MBN376" s="14"/>
      <c r="MBO376" s="14"/>
      <c r="MBP376" s="14"/>
      <c r="MBQ376" s="14"/>
      <c r="MBR376" s="14"/>
      <c r="MBS376" s="14"/>
      <c r="MBT376" s="14"/>
      <c r="MBU376" s="14"/>
      <c r="MBV376" s="14"/>
      <c r="MBW376" s="14"/>
      <c r="MBX376" s="14"/>
      <c r="MBY376" s="14"/>
      <c r="MBZ376" s="14"/>
      <c r="MCA376" s="14"/>
      <c r="MCB376" s="14"/>
      <c r="MCC376" s="14"/>
      <c r="MCD376" s="14"/>
      <c r="MCE376" s="14"/>
      <c r="MCF376" s="14"/>
      <c r="MCG376" s="14"/>
      <c r="MCH376" s="14"/>
      <c r="MCI376" s="14"/>
      <c r="MCJ376" s="14"/>
      <c r="MCK376" s="14"/>
      <c r="MCL376" s="14"/>
      <c r="MCM376" s="14"/>
      <c r="MCN376" s="14"/>
      <c r="MCO376" s="14"/>
      <c r="MCP376" s="14"/>
      <c r="MCQ376" s="14"/>
      <c r="MCR376" s="14"/>
      <c r="MCS376" s="14"/>
      <c r="MCT376" s="14"/>
      <c r="MCU376" s="14"/>
      <c r="MCV376" s="14"/>
      <c r="MCW376" s="14"/>
      <c r="MCX376" s="14"/>
      <c r="MCY376" s="14"/>
      <c r="MCZ376" s="14"/>
      <c r="MDA376" s="14"/>
      <c r="MDB376" s="14"/>
      <c r="MDC376" s="14"/>
      <c r="MDD376" s="14"/>
      <c r="MDE376" s="14"/>
      <c r="MDF376" s="14"/>
      <c r="MDG376" s="14"/>
      <c r="MDH376" s="14"/>
      <c r="MDI376" s="14"/>
      <c r="MDJ376" s="14"/>
      <c r="MDK376" s="14"/>
      <c r="MDL376" s="14"/>
      <c r="MDM376" s="14"/>
      <c r="MDN376" s="14"/>
      <c r="MDO376" s="14"/>
      <c r="MDP376" s="14"/>
      <c r="MDQ376" s="14"/>
      <c r="MDR376" s="14"/>
      <c r="MDS376" s="14"/>
      <c r="MDT376" s="14"/>
      <c r="MDU376" s="14"/>
      <c r="MDV376" s="14"/>
      <c r="MDW376" s="14"/>
      <c r="MDX376" s="14"/>
      <c r="MDY376" s="14"/>
      <c r="MDZ376" s="14"/>
      <c r="MEA376" s="14"/>
      <c r="MEB376" s="14"/>
      <c r="MEC376" s="14"/>
      <c r="MED376" s="14"/>
      <c r="MEE376" s="14"/>
      <c r="MEF376" s="14"/>
      <c r="MEG376" s="14"/>
      <c r="MEH376" s="14"/>
      <c r="MEI376" s="14"/>
      <c r="MEJ376" s="14"/>
      <c r="MEK376" s="14"/>
      <c r="MEL376" s="14"/>
      <c r="MEM376" s="14"/>
      <c r="MEN376" s="14"/>
      <c r="MEO376" s="14"/>
      <c r="MEP376" s="14"/>
      <c r="MEQ376" s="14"/>
      <c r="MER376" s="14"/>
      <c r="MES376" s="14"/>
      <c r="MET376" s="14"/>
      <c r="MEU376" s="14"/>
      <c r="MEV376" s="14"/>
      <c r="MEW376" s="14"/>
      <c r="MEX376" s="14"/>
      <c r="MEY376" s="14"/>
      <c r="MEZ376" s="14"/>
      <c r="MFA376" s="14"/>
      <c r="MFB376" s="14"/>
      <c r="MFC376" s="14"/>
      <c r="MFD376" s="14"/>
      <c r="MFE376" s="14"/>
      <c r="MFF376" s="14"/>
      <c r="MFG376" s="14"/>
      <c r="MFH376" s="14"/>
      <c r="MFI376" s="14"/>
      <c r="MFJ376" s="14"/>
      <c r="MFK376" s="14"/>
      <c r="MFL376" s="14"/>
      <c r="MFM376" s="14"/>
      <c r="MFN376" s="14"/>
      <c r="MFO376" s="14"/>
      <c r="MFP376" s="14"/>
      <c r="MFQ376" s="14"/>
      <c r="MFR376" s="14"/>
      <c r="MFS376" s="14"/>
      <c r="MFT376" s="14"/>
      <c r="MFU376" s="14"/>
      <c r="MFV376" s="14"/>
      <c r="MFW376" s="14"/>
      <c r="MFX376" s="14"/>
      <c r="MFY376" s="14"/>
      <c r="MFZ376" s="14"/>
      <c r="MGA376" s="14"/>
      <c r="MGB376" s="14"/>
      <c r="MGC376" s="14"/>
      <c r="MGD376" s="14"/>
      <c r="MGE376" s="14"/>
      <c r="MGF376" s="14"/>
      <c r="MGG376" s="14"/>
      <c r="MGH376" s="14"/>
      <c r="MGI376" s="14"/>
      <c r="MGJ376" s="14"/>
      <c r="MGK376" s="14"/>
      <c r="MGL376" s="14"/>
      <c r="MGM376" s="14"/>
      <c r="MGN376" s="14"/>
      <c r="MGO376" s="14"/>
      <c r="MGP376" s="14"/>
      <c r="MGQ376" s="14"/>
      <c r="MGR376" s="14"/>
      <c r="MGS376" s="14"/>
      <c r="MGT376" s="14"/>
      <c r="MGU376" s="14"/>
      <c r="MGV376" s="14"/>
      <c r="MGW376" s="14"/>
      <c r="MGX376" s="14"/>
      <c r="MGY376" s="14"/>
      <c r="MGZ376" s="14"/>
      <c r="MHA376" s="14"/>
      <c r="MHB376" s="14"/>
      <c r="MHC376" s="14"/>
      <c r="MHD376" s="14"/>
      <c r="MHE376" s="14"/>
      <c r="MHF376" s="14"/>
      <c r="MHG376" s="14"/>
      <c r="MHH376" s="14"/>
      <c r="MHI376" s="14"/>
      <c r="MHJ376" s="14"/>
      <c r="MHK376" s="14"/>
      <c r="MHL376" s="14"/>
      <c r="MHM376" s="14"/>
      <c r="MHN376" s="14"/>
      <c r="MHO376" s="14"/>
      <c r="MHP376" s="14"/>
      <c r="MHQ376" s="14"/>
      <c r="MHR376" s="14"/>
      <c r="MHS376" s="14"/>
      <c r="MHT376" s="14"/>
      <c r="MHU376" s="14"/>
      <c r="MHV376" s="14"/>
      <c r="MHW376" s="14"/>
      <c r="MHX376" s="14"/>
      <c r="MHY376" s="14"/>
      <c r="MHZ376" s="14"/>
      <c r="MIA376" s="14"/>
      <c r="MIB376" s="14"/>
      <c r="MIC376" s="14"/>
      <c r="MID376" s="14"/>
      <c r="MIE376" s="14"/>
      <c r="MIF376" s="14"/>
      <c r="MIG376" s="14"/>
      <c r="MIH376" s="14"/>
      <c r="MII376" s="14"/>
      <c r="MIJ376" s="14"/>
      <c r="MIK376" s="14"/>
      <c r="MIL376" s="14"/>
      <c r="MIM376" s="14"/>
      <c r="MIN376" s="14"/>
      <c r="MIO376" s="14"/>
      <c r="MIP376" s="14"/>
      <c r="MIQ376" s="14"/>
      <c r="MIR376" s="14"/>
      <c r="MIS376" s="14"/>
      <c r="MIT376" s="14"/>
      <c r="MIU376" s="14"/>
      <c r="MIV376" s="14"/>
      <c r="MIW376" s="14"/>
      <c r="MIX376" s="14"/>
      <c r="MIY376" s="14"/>
      <c r="MIZ376" s="14"/>
      <c r="MJA376" s="14"/>
      <c r="MJB376" s="14"/>
      <c r="MJC376" s="14"/>
      <c r="MJD376" s="14"/>
      <c r="MJE376" s="14"/>
      <c r="MJF376" s="14"/>
      <c r="MJG376" s="14"/>
      <c r="MJH376" s="14"/>
      <c r="MJI376" s="14"/>
      <c r="MJJ376" s="14"/>
      <c r="MJK376" s="14"/>
      <c r="MJL376" s="14"/>
      <c r="MJM376" s="14"/>
      <c r="MJN376" s="14"/>
      <c r="MJO376" s="14"/>
      <c r="MJP376" s="14"/>
      <c r="MJQ376" s="14"/>
      <c r="MJR376" s="14"/>
      <c r="MJS376" s="14"/>
      <c r="MJT376" s="14"/>
      <c r="MJU376" s="14"/>
      <c r="MJV376" s="14"/>
      <c r="MJW376" s="14"/>
      <c r="MJX376" s="14"/>
      <c r="MJY376" s="14"/>
      <c r="MJZ376" s="14"/>
      <c r="MKA376" s="14"/>
      <c r="MKB376" s="14"/>
      <c r="MKC376" s="14"/>
      <c r="MKD376" s="14"/>
      <c r="MKE376" s="14"/>
      <c r="MKF376" s="14"/>
      <c r="MKG376" s="14"/>
      <c r="MKH376" s="14"/>
      <c r="MKI376" s="14"/>
      <c r="MKJ376" s="14"/>
      <c r="MKK376" s="14"/>
      <c r="MKL376" s="14"/>
      <c r="MKM376" s="14"/>
      <c r="MKN376" s="14"/>
      <c r="MKO376" s="14"/>
      <c r="MKP376" s="14"/>
      <c r="MKQ376" s="14"/>
      <c r="MKR376" s="14"/>
      <c r="MKS376" s="14"/>
      <c r="MKT376" s="14"/>
      <c r="MKU376" s="14"/>
      <c r="MKV376" s="14"/>
      <c r="MKW376" s="14"/>
      <c r="MKX376" s="14"/>
      <c r="MKY376" s="14"/>
      <c r="MKZ376" s="14"/>
      <c r="MLA376" s="14"/>
      <c r="MLB376" s="14"/>
      <c r="MLC376" s="14"/>
      <c r="MLD376" s="14"/>
      <c r="MLE376" s="14"/>
      <c r="MLF376" s="14"/>
      <c r="MLG376" s="14"/>
      <c r="MLH376" s="14"/>
      <c r="MLI376" s="14"/>
      <c r="MLJ376" s="14"/>
      <c r="MLK376" s="14"/>
      <c r="MLL376" s="14"/>
      <c r="MLM376" s="14"/>
      <c r="MLN376" s="14"/>
      <c r="MLO376" s="14"/>
      <c r="MLP376" s="14"/>
      <c r="MLQ376" s="14"/>
      <c r="MLR376" s="14"/>
      <c r="MLS376" s="14"/>
      <c r="MLT376" s="14"/>
      <c r="MLU376" s="14"/>
      <c r="MLV376" s="14"/>
      <c r="MLW376" s="14"/>
      <c r="MLX376" s="14"/>
      <c r="MLY376" s="14"/>
      <c r="MLZ376" s="14"/>
      <c r="MMA376" s="14"/>
      <c r="MMB376" s="14"/>
      <c r="MMC376" s="14"/>
      <c r="MMD376" s="14"/>
      <c r="MME376" s="14"/>
      <c r="MMF376" s="14"/>
      <c r="MMG376" s="14"/>
      <c r="MMH376" s="14"/>
      <c r="MMI376" s="14"/>
      <c r="MMJ376" s="14"/>
      <c r="MMK376" s="14"/>
      <c r="MML376" s="14"/>
      <c r="MMM376" s="14"/>
      <c r="MMN376" s="14"/>
      <c r="MMO376" s="14"/>
      <c r="MMP376" s="14"/>
      <c r="MMQ376" s="14"/>
      <c r="MMR376" s="14"/>
      <c r="MMS376" s="14"/>
      <c r="MMT376" s="14"/>
      <c r="MMU376" s="14"/>
      <c r="MMV376" s="14"/>
      <c r="MMW376" s="14"/>
      <c r="MMX376" s="14"/>
      <c r="MMY376" s="14"/>
      <c r="MMZ376" s="14"/>
      <c r="MNA376" s="14"/>
      <c r="MNB376" s="14"/>
      <c r="MNC376" s="14"/>
      <c r="MND376" s="14"/>
      <c r="MNE376" s="14"/>
      <c r="MNF376" s="14"/>
      <c r="MNG376" s="14"/>
      <c r="MNH376" s="14"/>
      <c r="MNI376" s="14"/>
      <c r="MNJ376" s="14"/>
      <c r="MNK376" s="14"/>
      <c r="MNL376" s="14"/>
      <c r="MNM376" s="14"/>
      <c r="MNN376" s="14"/>
      <c r="MNO376" s="14"/>
      <c r="MNP376" s="14"/>
      <c r="MNQ376" s="14"/>
      <c r="MNR376" s="14"/>
      <c r="MNS376" s="14"/>
      <c r="MNT376" s="14"/>
      <c r="MNU376" s="14"/>
      <c r="MNV376" s="14"/>
      <c r="MNW376" s="14"/>
      <c r="MNX376" s="14"/>
      <c r="MNY376" s="14"/>
      <c r="MNZ376" s="14"/>
      <c r="MOA376" s="14"/>
      <c r="MOB376" s="14"/>
      <c r="MOC376" s="14"/>
      <c r="MOD376" s="14"/>
      <c r="MOE376" s="14"/>
      <c r="MOF376" s="14"/>
      <c r="MOG376" s="14"/>
      <c r="MOH376" s="14"/>
      <c r="MOI376" s="14"/>
      <c r="MOJ376" s="14"/>
      <c r="MOK376" s="14"/>
      <c r="MOL376" s="14"/>
      <c r="MOM376" s="14"/>
      <c r="MON376" s="14"/>
      <c r="MOO376" s="14"/>
      <c r="MOP376" s="14"/>
      <c r="MOQ376" s="14"/>
      <c r="MOR376" s="14"/>
      <c r="MOS376" s="14"/>
      <c r="MOT376" s="14"/>
      <c r="MOU376" s="14"/>
      <c r="MOV376" s="14"/>
      <c r="MOW376" s="14"/>
      <c r="MOX376" s="14"/>
      <c r="MOY376" s="14"/>
      <c r="MOZ376" s="14"/>
      <c r="MPA376" s="14"/>
      <c r="MPB376" s="14"/>
      <c r="MPC376" s="14"/>
      <c r="MPD376" s="14"/>
      <c r="MPE376" s="14"/>
      <c r="MPF376" s="14"/>
      <c r="MPG376" s="14"/>
      <c r="MPH376" s="14"/>
      <c r="MPI376" s="14"/>
      <c r="MPJ376" s="14"/>
      <c r="MPK376" s="14"/>
      <c r="MPL376" s="14"/>
      <c r="MPM376" s="14"/>
      <c r="MPN376" s="14"/>
      <c r="MPO376" s="14"/>
      <c r="MPP376" s="14"/>
      <c r="MPQ376" s="14"/>
      <c r="MPR376" s="14"/>
      <c r="MPS376" s="14"/>
      <c r="MPT376" s="14"/>
      <c r="MPU376" s="14"/>
      <c r="MPV376" s="14"/>
      <c r="MPW376" s="14"/>
      <c r="MPX376" s="14"/>
      <c r="MPY376" s="14"/>
      <c r="MPZ376" s="14"/>
      <c r="MQA376" s="14"/>
      <c r="MQB376" s="14"/>
      <c r="MQC376" s="14"/>
      <c r="MQD376" s="14"/>
      <c r="MQE376" s="14"/>
      <c r="MQF376" s="14"/>
      <c r="MQG376" s="14"/>
      <c r="MQH376" s="14"/>
      <c r="MQI376" s="14"/>
      <c r="MQJ376" s="14"/>
      <c r="MQK376" s="14"/>
      <c r="MQL376" s="14"/>
      <c r="MQM376" s="14"/>
      <c r="MQN376" s="14"/>
      <c r="MQO376" s="14"/>
      <c r="MQP376" s="14"/>
      <c r="MQQ376" s="14"/>
      <c r="MQR376" s="14"/>
      <c r="MQS376" s="14"/>
      <c r="MQT376" s="14"/>
      <c r="MQU376" s="14"/>
      <c r="MQV376" s="14"/>
      <c r="MQW376" s="14"/>
      <c r="MQX376" s="14"/>
      <c r="MQY376" s="14"/>
      <c r="MQZ376" s="14"/>
      <c r="MRA376" s="14"/>
      <c r="MRB376" s="14"/>
      <c r="MRC376" s="14"/>
      <c r="MRD376" s="14"/>
      <c r="MRE376" s="14"/>
      <c r="MRF376" s="14"/>
      <c r="MRG376" s="14"/>
      <c r="MRH376" s="14"/>
      <c r="MRI376" s="14"/>
      <c r="MRJ376" s="14"/>
      <c r="MRK376" s="14"/>
      <c r="MRL376" s="14"/>
      <c r="MRM376" s="14"/>
      <c r="MRN376" s="14"/>
      <c r="MRO376" s="14"/>
      <c r="MRP376" s="14"/>
      <c r="MRQ376" s="14"/>
      <c r="MRR376" s="14"/>
      <c r="MRS376" s="14"/>
      <c r="MRT376" s="14"/>
      <c r="MRU376" s="14"/>
      <c r="MRV376" s="14"/>
      <c r="MRW376" s="14"/>
      <c r="MRX376" s="14"/>
      <c r="MRY376" s="14"/>
      <c r="MRZ376" s="14"/>
      <c r="MSA376" s="14"/>
      <c r="MSB376" s="14"/>
      <c r="MSC376" s="14"/>
      <c r="MSD376" s="14"/>
      <c r="MSE376" s="14"/>
      <c r="MSF376" s="14"/>
      <c r="MSG376" s="14"/>
      <c r="MSH376" s="14"/>
      <c r="MSI376" s="14"/>
      <c r="MSJ376" s="14"/>
      <c r="MSK376" s="14"/>
      <c r="MSL376" s="14"/>
      <c r="MSM376" s="14"/>
      <c r="MSN376" s="14"/>
      <c r="MSO376" s="14"/>
      <c r="MSP376" s="14"/>
      <c r="MSQ376" s="14"/>
      <c r="MSR376" s="14"/>
      <c r="MSS376" s="14"/>
      <c r="MST376" s="14"/>
      <c r="MSU376" s="14"/>
      <c r="MSV376" s="14"/>
      <c r="MSW376" s="14"/>
      <c r="MSX376" s="14"/>
      <c r="MSY376" s="14"/>
      <c r="MSZ376" s="14"/>
      <c r="MTA376" s="14"/>
      <c r="MTB376" s="14"/>
      <c r="MTC376" s="14"/>
      <c r="MTD376" s="14"/>
      <c r="MTE376" s="14"/>
      <c r="MTF376" s="14"/>
      <c r="MTG376" s="14"/>
      <c r="MTH376" s="14"/>
      <c r="MTI376" s="14"/>
      <c r="MTJ376" s="14"/>
      <c r="MTK376" s="14"/>
      <c r="MTL376" s="14"/>
      <c r="MTM376" s="14"/>
      <c r="MTN376" s="14"/>
      <c r="MTO376" s="14"/>
      <c r="MTP376" s="14"/>
      <c r="MTQ376" s="14"/>
      <c r="MTR376" s="14"/>
      <c r="MTS376" s="14"/>
      <c r="MTT376" s="14"/>
      <c r="MTU376" s="14"/>
      <c r="MTV376" s="14"/>
      <c r="MTW376" s="14"/>
      <c r="MTX376" s="14"/>
      <c r="MTY376" s="14"/>
      <c r="MTZ376" s="14"/>
      <c r="MUA376" s="14"/>
      <c r="MUB376" s="14"/>
      <c r="MUC376" s="14"/>
      <c r="MUD376" s="14"/>
      <c r="MUE376" s="14"/>
      <c r="MUF376" s="14"/>
      <c r="MUG376" s="14"/>
      <c r="MUH376" s="14"/>
      <c r="MUI376" s="14"/>
      <c r="MUJ376" s="14"/>
      <c r="MUK376" s="14"/>
      <c r="MUL376" s="14"/>
      <c r="MUM376" s="14"/>
      <c r="MUN376" s="14"/>
      <c r="MUO376" s="14"/>
      <c r="MUP376" s="14"/>
      <c r="MUQ376" s="14"/>
      <c r="MUR376" s="14"/>
      <c r="MUS376" s="14"/>
      <c r="MUT376" s="14"/>
      <c r="MUU376" s="14"/>
      <c r="MUV376" s="14"/>
      <c r="MUW376" s="14"/>
      <c r="MUX376" s="14"/>
      <c r="MUY376" s="14"/>
      <c r="MUZ376" s="14"/>
      <c r="MVA376" s="14"/>
      <c r="MVB376" s="14"/>
      <c r="MVC376" s="14"/>
      <c r="MVD376" s="14"/>
      <c r="MVE376" s="14"/>
      <c r="MVF376" s="14"/>
      <c r="MVG376" s="14"/>
      <c r="MVH376" s="14"/>
      <c r="MVI376" s="14"/>
      <c r="MVJ376" s="14"/>
      <c r="MVK376" s="14"/>
      <c r="MVL376" s="14"/>
      <c r="MVM376" s="14"/>
      <c r="MVN376" s="14"/>
      <c r="MVO376" s="14"/>
      <c r="MVP376" s="14"/>
      <c r="MVQ376" s="14"/>
      <c r="MVR376" s="14"/>
      <c r="MVS376" s="14"/>
      <c r="MVT376" s="14"/>
      <c r="MVU376" s="14"/>
      <c r="MVV376" s="14"/>
      <c r="MVW376" s="14"/>
      <c r="MVX376" s="14"/>
      <c r="MVY376" s="14"/>
      <c r="MVZ376" s="14"/>
      <c r="MWA376" s="14"/>
      <c r="MWB376" s="14"/>
      <c r="MWC376" s="14"/>
      <c r="MWD376" s="14"/>
      <c r="MWE376" s="14"/>
      <c r="MWF376" s="14"/>
      <c r="MWG376" s="14"/>
      <c r="MWH376" s="14"/>
      <c r="MWI376" s="14"/>
      <c r="MWJ376" s="14"/>
      <c r="MWK376" s="14"/>
      <c r="MWL376" s="14"/>
      <c r="MWM376" s="14"/>
      <c r="MWN376" s="14"/>
      <c r="MWO376" s="14"/>
      <c r="MWP376" s="14"/>
      <c r="MWQ376" s="14"/>
      <c r="MWR376" s="14"/>
      <c r="MWS376" s="14"/>
      <c r="MWT376" s="14"/>
      <c r="MWU376" s="14"/>
      <c r="MWV376" s="14"/>
      <c r="MWW376" s="14"/>
      <c r="MWX376" s="14"/>
      <c r="MWY376" s="14"/>
      <c r="MWZ376" s="14"/>
      <c r="MXA376" s="14"/>
      <c r="MXB376" s="14"/>
      <c r="MXC376" s="14"/>
      <c r="MXD376" s="14"/>
      <c r="MXE376" s="14"/>
      <c r="MXF376" s="14"/>
      <c r="MXG376" s="14"/>
      <c r="MXH376" s="14"/>
      <c r="MXI376" s="14"/>
      <c r="MXJ376" s="14"/>
      <c r="MXK376" s="14"/>
      <c r="MXL376" s="14"/>
      <c r="MXM376" s="14"/>
      <c r="MXN376" s="14"/>
      <c r="MXO376" s="14"/>
      <c r="MXP376" s="14"/>
      <c r="MXQ376" s="14"/>
      <c r="MXR376" s="14"/>
      <c r="MXS376" s="14"/>
      <c r="MXT376" s="14"/>
      <c r="MXU376" s="14"/>
      <c r="MXV376" s="14"/>
      <c r="MXW376" s="14"/>
      <c r="MXX376" s="14"/>
      <c r="MXY376" s="14"/>
      <c r="MXZ376" s="14"/>
      <c r="MYA376" s="14"/>
      <c r="MYB376" s="14"/>
      <c r="MYC376" s="14"/>
      <c r="MYD376" s="14"/>
      <c r="MYE376" s="14"/>
      <c r="MYF376" s="14"/>
      <c r="MYG376" s="14"/>
      <c r="MYH376" s="14"/>
      <c r="MYI376" s="14"/>
      <c r="MYJ376" s="14"/>
      <c r="MYK376" s="14"/>
      <c r="MYL376" s="14"/>
      <c r="MYM376" s="14"/>
      <c r="MYN376" s="14"/>
      <c r="MYO376" s="14"/>
      <c r="MYP376" s="14"/>
      <c r="MYQ376" s="14"/>
      <c r="MYR376" s="14"/>
      <c r="MYS376" s="14"/>
      <c r="MYT376" s="14"/>
      <c r="MYU376" s="14"/>
      <c r="MYV376" s="14"/>
      <c r="MYW376" s="14"/>
      <c r="MYX376" s="14"/>
      <c r="MYY376" s="14"/>
      <c r="MYZ376" s="14"/>
      <c r="MZA376" s="14"/>
      <c r="MZB376" s="14"/>
      <c r="MZC376" s="14"/>
      <c r="MZD376" s="14"/>
      <c r="MZE376" s="14"/>
      <c r="MZF376" s="14"/>
      <c r="MZG376" s="14"/>
      <c r="MZH376" s="14"/>
      <c r="MZI376" s="14"/>
      <c r="MZJ376" s="14"/>
      <c r="MZK376" s="14"/>
      <c r="MZL376" s="14"/>
      <c r="MZM376" s="14"/>
      <c r="MZN376" s="14"/>
      <c r="MZO376" s="14"/>
      <c r="MZP376" s="14"/>
      <c r="MZQ376" s="14"/>
      <c r="MZR376" s="14"/>
      <c r="MZS376" s="14"/>
      <c r="MZT376" s="14"/>
      <c r="MZU376" s="14"/>
      <c r="MZV376" s="14"/>
      <c r="MZW376" s="14"/>
      <c r="MZX376" s="14"/>
      <c r="MZY376" s="14"/>
      <c r="MZZ376" s="14"/>
      <c r="NAA376" s="14"/>
      <c r="NAB376" s="14"/>
      <c r="NAC376" s="14"/>
      <c r="NAD376" s="14"/>
      <c r="NAE376" s="14"/>
      <c r="NAF376" s="14"/>
      <c r="NAG376" s="14"/>
      <c r="NAH376" s="14"/>
      <c r="NAI376" s="14"/>
      <c r="NAJ376" s="14"/>
      <c r="NAK376" s="14"/>
      <c r="NAL376" s="14"/>
      <c r="NAM376" s="14"/>
      <c r="NAN376" s="14"/>
      <c r="NAO376" s="14"/>
      <c r="NAP376" s="14"/>
      <c r="NAQ376" s="14"/>
      <c r="NAR376" s="14"/>
      <c r="NAS376" s="14"/>
      <c r="NAT376" s="14"/>
      <c r="NAU376" s="14"/>
      <c r="NAV376" s="14"/>
      <c r="NAW376" s="14"/>
      <c r="NAX376" s="14"/>
      <c r="NAY376" s="14"/>
      <c r="NAZ376" s="14"/>
      <c r="NBA376" s="14"/>
      <c r="NBB376" s="14"/>
      <c r="NBC376" s="14"/>
      <c r="NBD376" s="14"/>
      <c r="NBE376" s="14"/>
      <c r="NBF376" s="14"/>
      <c r="NBG376" s="14"/>
      <c r="NBH376" s="14"/>
      <c r="NBI376" s="14"/>
      <c r="NBJ376" s="14"/>
      <c r="NBK376" s="14"/>
      <c r="NBL376" s="14"/>
      <c r="NBM376" s="14"/>
      <c r="NBN376" s="14"/>
      <c r="NBO376" s="14"/>
      <c r="NBP376" s="14"/>
      <c r="NBQ376" s="14"/>
      <c r="NBR376" s="14"/>
      <c r="NBS376" s="14"/>
      <c r="NBT376" s="14"/>
      <c r="NBU376" s="14"/>
      <c r="NBV376" s="14"/>
      <c r="NBW376" s="14"/>
      <c r="NBX376" s="14"/>
      <c r="NBY376" s="14"/>
      <c r="NBZ376" s="14"/>
      <c r="NCA376" s="14"/>
      <c r="NCB376" s="14"/>
      <c r="NCC376" s="14"/>
      <c r="NCD376" s="14"/>
      <c r="NCE376" s="14"/>
      <c r="NCF376" s="14"/>
      <c r="NCG376" s="14"/>
      <c r="NCH376" s="14"/>
      <c r="NCI376" s="14"/>
      <c r="NCJ376" s="14"/>
      <c r="NCK376" s="14"/>
      <c r="NCL376" s="14"/>
      <c r="NCM376" s="14"/>
      <c r="NCN376" s="14"/>
      <c r="NCO376" s="14"/>
      <c r="NCP376" s="14"/>
      <c r="NCQ376" s="14"/>
      <c r="NCR376" s="14"/>
      <c r="NCS376" s="14"/>
      <c r="NCT376" s="14"/>
      <c r="NCU376" s="14"/>
      <c r="NCV376" s="14"/>
      <c r="NCW376" s="14"/>
      <c r="NCX376" s="14"/>
      <c r="NCY376" s="14"/>
      <c r="NCZ376" s="14"/>
      <c r="NDA376" s="14"/>
      <c r="NDB376" s="14"/>
      <c r="NDC376" s="14"/>
      <c r="NDD376" s="14"/>
      <c r="NDE376" s="14"/>
      <c r="NDF376" s="14"/>
      <c r="NDG376" s="14"/>
      <c r="NDH376" s="14"/>
      <c r="NDI376" s="14"/>
      <c r="NDJ376" s="14"/>
      <c r="NDK376" s="14"/>
      <c r="NDL376" s="14"/>
      <c r="NDM376" s="14"/>
      <c r="NDN376" s="14"/>
      <c r="NDO376" s="14"/>
      <c r="NDP376" s="14"/>
      <c r="NDQ376" s="14"/>
      <c r="NDR376" s="14"/>
      <c r="NDS376" s="14"/>
      <c r="NDT376" s="14"/>
      <c r="NDU376" s="14"/>
      <c r="NDV376" s="14"/>
      <c r="NDW376" s="14"/>
      <c r="NDX376" s="14"/>
      <c r="NDY376" s="14"/>
      <c r="NDZ376" s="14"/>
      <c r="NEA376" s="14"/>
      <c r="NEB376" s="14"/>
      <c r="NEC376" s="14"/>
      <c r="NED376" s="14"/>
      <c r="NEE376" s="14"/>
      <c r="NEF376" s="14"/>
      <c r="NEG376" s="14"/>
      <c r="NEH376" s="14"/>
      <c r="NEI376" s="14"/>
      <c r="NEJ376" s="14"/>
      <c r="NEK376" s="14"/>
      <c r="NEL376" s="14"/>
      <c r="NEM376" s="14"/>
      <c r="NEN376" s="14"/>
      <c r="NEO376" s="14"/>
      <c r="NEP376" s="14"/>
      <c r="NEQ376" s="14"/>
      <c r="NER376" s="14"/>
      <c r="NES376" s="14"/>
      <c r="NET376" s="14"/>
      <c r="NEU376" s="14"/>
      <c r="NEV376" s="14"/>
      <c r="NEW376" s="14"/>
      <c r="NEX376" s="14"/>
      <c r="NEY376" s="14"/>
      <c r="NEZ376" s="14"/>
      <c r="NFA376" s="14"/>
      <c r="NFB376" s="14"/>
      <c r="NFC376" s="14"/>
      <c r="NFD376" s="14"/>
      <c r="NFE376" s="14"/>
      <c r="NFF376" s="14"/>
      <c r="NFG376" s="14"/>
      <c r="NFH376" s="14"/>
      <c r="NFI376" s="14"/>
      <c r="NFJ376" s="14"/>
      <c r="NFK376" s="14"/>
      <c r="NFL376" s="14"/>
      <c r="NFM376" s="14"/>
      <c r="NFN376" s="14"/>
      <c r="NFO376" s="14"/>
      <c r="NFP376" s="14"/>
      <c r="NFQ376" s="14"/>
      <c r="NFR376" s="14"/>
      <c r="NFS376" s="14"/>
      <c r="NFT376" s="14"/>
      <c r="NFU376" s="14"/>
      <c r="NFV376" s="14"/>
      <c r="NFW376" s="14"/>
      <c r="NFX376" s="14"/>
      <c r="NFY376" s="14"/>
      <c r="NFZ376" s="14"/>
      <c r="NGA376" s="14"/>
      <c r="NGB376" s="14"/>
      <c r="NGC376" s="14"/>
      <c r="NGD376" s="14"/>
      <c r="NGE376" s="14"/>
      <c r="NGF376" s="14"/>
      <c r="NGG376" s="14"/>
      <c r="NGH376" s="14"/>
      <c r="NGI376" s="14"/>
      <c r="NGJ376" s="14"/>
      <c r="NGK376" s="14"/>
      <c r="NGL376" s="14"/>
      <c r="NGM376" s="14"/>
      <c r="NGN376" s="14"/>
      <c r="NGO376" s="14"/>
      <c r="NGP376" s="14"/>
      <c r="NGQ376" s="14"/>
      <c r="NGR376" s="14"/>
      <c r="NGS376" s="14"/>
      <c r="NGT376" s="14"/>
      <c r="NGU376" s="14"/>
      <c r="NGV376" s="14"/>
      <c r="NGW376" s="14"/>
      <c r="NGX376" s="14"/>
      <c r="NGY376" s="14"/>
      <c r="NGZ376" s="14"/>
      <c r="NHA376" s="14"/>
      <c r="NHB376" s="14"/>
      <c r="NHC376" s="14"/>
      <c r="NHD376" s="14"/>
      <c r="NHE376" s="14"/>
      <c r="NHF376" s="14"/>
      <c r="NHG376" s="14"/>
      <c r="NHH376" s="14"/>
      <c r="NHI376" s="14"/>
      <c r="NHJ376" s="14"/>
      <c r="NHK376" s="14"/>
      <c r="NHL376" s="14"/>
      <c r="NHM376" s="14"/>
      <c r="NHN376" s="14"/>
      <c r="NHO376" s="14"/>
      <c r="NHP376" s="14"/>
      <c r="NHQ376" s="14"/>
      <c r="NHR376" s="14"/>
      <c r="NHS376" s="14"/>
      <c r="NHT376" s="14"/>
      <c r="NHU376" s="14"/>
      <c r="NHV376" s="14"/>
      <c r="NHW376" s="14"/>
      <c r="NHX376" s="14"/>
      <c r="NHY376" s="14"/>
      <c r="NHZ376" s="14"/>
      <c r="NIA376" s="14"/>
      <c r="NIB376" s="14"/>
      <c r="NIC376" s="14"/>
      <c r="NID376" s="14"/>
      <c r="NIE376" s="14"/>
      <c r="NIF376" s="14"/>
      <c r="NIG376" s="14"/>
      <c r="NIH376" s="14"/>
      <c r="NII376" s="14"/>
      <c r="NIJ376" s="14"/>
      <c r="NIK376" s="14"/>
      <c r="NIL376" s="14"/>
      <c r="NIM376" s="14"/>
      <c r="NIN376" s="14"/>
      <c r="NIO376" s="14"/>
      <c r="NIP376" s="14"/>
      <c r="NIQ376" s="14"/>
      <c r="NIR376" s="14"/>
      <c r="NIS376" s="14"/>
      <c r="NIT376" s="14"/>
      <c r="NIU376" s="14"/>
      <c r="NIV376" s="14"/>
      <c r="NIW376" s="14"/>
      <c r="NIX376" s="14"/>
      <c r="NIY376" s="14"/>
      <c r="NIZ376" s="14"/>
      <c r="NJA376" s="14"/>
      <c r="NJB376" s="14"/>
      <c r="NJC376" s="14"/>
      <c r="NJD376" s="14"/>
      <c r="NJE376" s="14"/>
      <c r="NJF376" s="14"/>
      <c r="NJG376" s="14"/>
      <c r="NJH376" s="14"/>
      <c r="NJI376" s="14"/>
      <c r="NJJ376" s="14"/>
      <c r="NJK376" s="14"/>
      <c r="NJL376" s="14"/>
      <c r="NJM376" s="14"/>
      <c r="NJN376" s="14"/>
      <c r="NJO376" s="14"/>
      <c r="NJP376" s="14"/>
      <c r="NJQ376" s="14"/>
      <c r="NJR376" s="14"/>
      <c r="NJS376" s="14"/>
      <c r="NJT376" s="14"/>
      <c r="NJU376" s="14"/>
      <c r="NJV376" s="14"/>
      <c r="NJW376" s="14"/>
      <c r="NJX376" s="14"/>
      <c r="NJY376" s="14"/>
      <c r="NJZ376" s="14"/>
      <c r="NKA376" s="14"/>
      <c r="NKB376" s="14"/>
      <c r="NKC376" s="14"/>
      <c r="NKD376" s="14"/>
      <c r="NKE376" s="14"/>
      <c r="NKF376" s="14"/>
      <c r="NKG376" s="14"/>
      <c r="NKH376" s="14"/>
      <c r="NKI376" s="14"/>
      <c r="NKJ376" s="14"/>
      <c r="NKK376" s="14"/>
      <c r="NKL376" s="14"/>
      <c r="NKM376" s="14"/>
      <c r="NKN376" s="14"/>
      <c r="NKO376" s="14"/>
      <c r="NKP376" s="14"/>
      <c r="NKQ376" s="14"/>
      <c r="NKR376" s="14"/>
      <c r="NKS376" s="14"/>
      <c r="NKT376" s="14"/>
      <c r="NKU376" s="14"/>
      <c r="NKV376" s="14"/>
      <c r="NKW376" s="14"/>
      <c r="NKX376" s="14"/>
      <c r="NKY376" s="14"/>
      <c r="NKZ376" s="14"/>
      <c r="NLA376" s="14"/>
      <c r="NLB376" s="14"/>
      <c r="NLC376" s="14"/>
      <c r="NLD376" s="14"/>
      <c r="NLE376" s="14"/>
      <c r="NLF376" s="14"/>
      <c r="NLG376" s="14"/>
      <c r="NLH376" s="14"/>
      <c r="NLI376" s="14"/>
      <c r="NLJ376" s="14"/>
      <c r="NLK376" s="14"/>
      <c r="NLL376" s="14"/>
      <c r="NLM376" s="14"/>
      <c r="NLN376" s="14"/>
      <c r="NLO376" s="14"/>
      <c r="NLP376" s="14"/>
      <c r="NLQ376" s="14"/>
      <c r="NLR376" s="14"/>
      <c r="NLS376" s="14"/>
      <c r="NLT376" s="14"/>
      <c r="NLU376" s="14"/>
      <c r="NLV376" s="14"/>
      <c r="NLW376" s="14"/>
      <c r="NLX376" s="14"/>
      <c r="NLY376" s="14"/>
      <c r="NLZ376" s="14"/>
      <c r="NMA376" s="14"/>
      <c r="NMB376" s="14"/>
      <c r="NMC376" s="14"/>
      <c r="NMD376" s="14"/>
      <c r="NME376" s="14"/>
      <c r="NMF376" s="14"/>
      <c r="NMG376" s="14"/>
      <c r="NMH376" s="14"/>
      <c r="NMI376" s="14"/>
      <c r="NMJ376" s="14"/>
      <c r="NMK376" s="14"/>
      <c r="NML376" s="14"/>
      <c r="NMM376" s="14"/>
      <c r="NMN376" s="14"/>
      <c r="NMO376" s="14"/>
      <c r="NMP376" s="14"/>
      <c r="NMQ376" s="14"/>
      <c r="NMR376" s="14"/>
      <c r="NMS376" s="14"/>
      <c r="NMT376" s="14"/>
      <c r="NMU376" s="14"/>
      <c r="NMV376" s="14"/>
      <c r="NMW376" s="14"/>
      <c r="NMX376" s="14"/>
      <c r="NMY376" s="14"/>
      <c r="NMZ376" s="14"/>
      <c r="NNA376" s="14"/>
      <c r="NNB376" s="14"/>
      <c r="NNC376" s="14"/>
      <c r="NND376" s="14"/>
      <c r="NNE376" s="14"/>
      <c r="NNF376" s="14"/>
      <c r="NNG376" s="14"/>
      <c r="NNH376" s="14"/>
      <c r="NNI376" s="14"/>
      <c r="NNJ376" s="14"/>
      <c r="NNK376" s="14"/>
      <c r="NNL376" s="14"/>
      <c r="NNM376" s="14"/>
      <c r="NNN376" s="14"/>
      <c r="NNO376" s="14"/>
      <c r="NNP376" s="14"/>
      <c r="NNQ376" s="14"/>
      <c r="NNR376" s="14"/>
      <c r="NNS376" s="14"/>
      <c r="NNT376" s="14"/>
      <c r="NNU376" s="14"/>
      <c r="NNV376" s="14"/>
      <c r="NNW376" s="14"/>
      <c r="NNX376" s="14"/>
      <c r="NNY376" s="14"/>
      <c r="NNZ376" s="14"/>
      <c r="NOA376" s="14"/>
      <c r="NOB376" s="14"/>
      <c r="NOC376" s="14"/>
      <c r="NOD376" s="14"/>
      <c r="NOE376" s="14"/>
      <c r="NOF376" s="14"/>
      <c r="NOG376" s="14"/>
      <c r="NOH376" s="14"/>
      <c r="NOI376" s="14"/>
      <c r="NOJ376" s="14"/>
      <c r="NOK376" s="14"/>
      <c r="NOL376" s="14"/>
      <c r="NOM376" s="14"/>
      <c r="NON376" s="14"/>
      <c r="NOO376" s="14"/>
      <c r="NOP376" s="14"/>
      <c r="NOQ376" s="14"/>
      <c r="NOR376" s="14"/>
      <c r="NOS376" s="14"/>
      <c r="NOT376" s="14"/>
      <c r="NOU376" s="14"/>
      <c r="NOV376" s="14"/>
      <c r="NOW376" s="14"/>
      <c r="NOX376" s="14"/>
      <c r="NOY376" s="14"/>
      <c r="NOZ376" s="14"/>
      <c r="NPA376" s="14"/>
      <c r="NPB376" s="14"/>
      <c r="NPC376" s="14"/>
      <c r="NPD376" s="14"/>
      <c r="NPE376" s="14"/>
      <c r="NPF376" s="14"/>
      <c r="NPG376" s="14"/>
      <c r="NPH376" s="14"/>
      <c r="NPI376" s="14"/>
      <c r="NPJ376" s="14"/>
      <c r="NPK376" s="14"/>
      <c r="NPL376" s="14"/>
      <c r="NPM376" s="14"/>
      <c r="NPN376" s="14"/>
      <c r="NPO376" s="14"/>
      <c r="NPP376" s="14"/>
      <c r="NPQ376" s="14"/>
      <c r="NPR376" s="14"/>
      <c r="NPS376" s="14"/>
      <c r="NPT376" s="14"/>
      <c r="NPU376" s="14"/>
      <c r="NPV376" s="14"/>
      <c r="NPW376" s="14"/>
      <c r="NPX376" s="14"/>
      <c r="NPY376" s="14"/>
      <c r="NPZ376" s="14"/>
      <c r="NQA376" s="14"/>
      <c r="NQB376" s="14"/>
      <c r="NQC376" s="14"/>
      <c r="NQD376" s="14"/>
      <c r="NQE376" s="14"/>
      <c r="NQF376" s="14"/>
      <c r="NQG376" s="14"/>
      <c r="NQH376" s="14"/>
      <c r="NQI376" s="14"/>
      <c r="NQJ376" s="14"/>
      <c r="NQK376" s="14"/>
      <c r="NQL376" s="14"/>
      <c r="NQM376" s="14"/>
      <c r="NQN376" s="14"/>
      <c r="NQO376" s="14"/>
      <c r="NQP376" s="14"/>
      <c r="NQQ376" s="14"/>
      <c r="NQR376" s="14"/>
      <c r="NQS376" s="14"/>
      <c r="NQT376" s="14"/>
      <c r="NQU376" s="14"/>
      <c r="NQV376" s="14"/>
      <c r="NQW376" s="14"/>
      <c r="NQX376" s="14"/>
      <c r="NQY376" s="14"/>
      <c r="NQZ376" s="14"/>
      <c r="NRA376" s="14"/>
      <c r="NRB376" s="14"/>
      <c r="NRC376" s="14"/>
      <c r="NRD376" s="14"/>
      <c r="NRE376" s="14"/>
      <c r="NRF376" s="14"/>
      <c r="NRG376" s="14"/>
      <c r="NRH376" s="14"/>
      <c r="NRI376" s="14"/>
      <c r="NRJ376" s="14"/>
      <c r="NRK376" s="14"/>
      <c r="NRL376" s="14"/>
      <c r="NRM376" s="14"/>
      <c r="NRN376" s="14"/>
      <c r="NRO376" s="14"/>
      <c r="NRP376" s="14"/>
      <c r="NRQ376" s="14"/>
      <c r="NRR376" s="14"/>
      <c r="NRS376" s="14"/>
      <c r="NRT376" s="14"/>
      <c r="NRU376" s="14"/>
      <c r="NRV376" s="14"/>
      <c r="NRW376" s="14"/>
      <c r="NRX376" s="14"/>
      <c r="NRY376" s="14"/>
      <c r="NRZ376" s="14"/>
      <c r="NSA376" s="14"/>
      <c r="NSB376" s="14"/>
      <c r="NSC376" s="14"/>
      <c r="NSD376" s="14"/>
      <c r="NSE376" s="14"/>
      <c r="NSF376" s="14"/>
      <c r="NSG376" s="14"/>
      <c r="NSH376" s="14"/>
      <c r="NSI376" s="14"/>
      <c r="NSJ376" s="14"/>
      <c r="NSK376" s="14"/>
      <c r="NSL376" s="14"/>
      <c r="NSM376" s="14"/>
      <c r="NSN376" s="14"/>
      <c r="NSO376" s="14"/>
      <c r="NSP376" s="14"/>
      <c r="NSQ376" s="14"/>
      <c r="NSR376" s="14"/>
      <c r="NSS376" s="14"/>
      <c r="NST376" s="14"/>
      <c r="NSU376" s="14"/>
      <c r="NSV376" s="14"/>
      <c r="NSW376" s="14"/>
      <c r="NSX376" s="14"/>
      <c r="NSY376" s="14"/>
      <c r="NSZ376" s="14"/>
      <c r="NTA376" s="14"/>
      <c r="NTB376" s="14"/>
      <c r="NTC376" s="14"/>
      <c r="NTD376" s="14"/>
      <c r="NTE376" s="14"/>
      <c r="NTF376" s="14"/>
      <c r="NTG376" s="14"/>
      <c r="NTH376" s="14"/>
      <c r="NTI376" s="14"/>
      <c r="NTJ376" s="14"/>
      <c r="NTK376" s="14"/>
      <c r="NTL376" s="14"/>
      <c r="NTM376" s="14"/>
      <c r="NTN376" s="14"/>
      <c r="NTO376" s="14"/>
      <c r="NTP376" s="14"/>
      <c r="NTQ376" s="14"/>
      <c r="NTR376" s="14"/>
      <c r="NTS376" s="14"/>
      <c r="NTT376" s="14"/>
      <c r="NTU376" s="14"/>
      <c r="NTV376" s="14"/>
      <c r="NTW376" s="14"/>
      <c r="NTX376" s="14"/>
      <c r="NTY376" s="14"/>
      <c r="NTZ376" s="14"/>
      <c r="NUA376" s="14"/>
      <c r="NUB376" s="14"/>
      <c r="NUC376" s="14"/>
      <c r="NUD376" s="14"/>
      <c r="NUE376" s="14"/>
      <c r="NUF376" s="14"/>
      <c r="NUG376" s="14"/>
      <c r="NUH376" s="14"/>
      <c r="NUI376" s="14"/>
      <c r="NUJ376" s="14"/>
      <c r="NUK376" s="14"/>
      <c r="NUL376" s="14"/>
      <c r="NUM376" s="14"/>
      <c r="NUN376" s="14"/>
      <c r="NUO376" s="14"/>
      <c r="NUP376" s="14"/>
      <c r="NUQ376" s="14"/>
      <c r="NUR376" s="14"/>
      <c r="NUS376" s="14"/>
      <c r="NUT376" s="14"/>
      <c r="NUU376" s="14"/>
      <c r="NUV376" s="14"/>
      <c r="NUW376" s="14"/>
      <c r="NUX376" s="14"/>
      <c r="NUY376" s="14"/>
      <c r="NUZ376" s="14"/>
      <c r="NVA376" s="14"/>
      <c r="NVB376" s="14"/>
      <c r="NVC376" s="14"/>
      <c r="NVD376" s="14"/>
      <c r="NVE376" s="14"/>
      <c r="NVF376" s="14"/>
      <c r="NVG376" s="14"/>
      <c r="NVH376" s="14"/>
      <c r="NVI376" s="14"/>
      <c r="NVJ376" s="14"/>
      <c r="NVK376" s="14"/>
      <c r="NVL376" s="14"/>
      <c r="NVM376" s="14"/>
      <c r="NVN376" s="14"/>
      <c r="NVO376" s="14"/>
      <c r="NVP376" s="14"/>
      <c r="NVQ376" s="14"/>
      <c r="NVR376" s="14"/>
      <c r="NVS376" s="14"/>
      <c r="NVT376" s="14"/>
      <c r="NVU376" s="14"/>
      <c r="NVV376" s="14"/>
      <c r="NVW376" s="14"/>
      <c r="NVX376" s="14"/>
      <c r="NVY376" s="14"/>
      <c r="NVZ376" s="14"/>
      <c r="NWA376" s="14"/>
      <c r="NWB376" s="14"/>
      <c r="NWC376" s="14"/>
      <c r="NWD376" s="14"/>
      <c r="NWE376" s="14"/>
      <c r="NWF376" s="14"/>
      <c r="NWG376" s="14"/>
      <c r="NWH376" s="14"/>
      <c r="NWI376" s="14"/>
      <c r="NWJ376" s="14"/>
      <c r="NWK376" s="14"/>
      <c r="NWL376" s="14"/>
      <c r="NWM376" s="14"/>
      <c r="NWN376" s="14"/>
      <c r="NWO376" s="14"/>
      <c r="NWP376" s="14"/>
      <c r="NWQ376" s="14"/>
      <c r="NWR376" s="14"/>
      <c r="NWS376" s="14"/>
      <c r="NWT376" s="14"/>
      <c r="NWU376" s="14"/>
      <c r="NWV376" s="14"/>
      <c r="NWW376" s="14"/>
      <c r="NWX376" s="14"/>
      <c r="NWY376" s="14"/>
      <c r="NWZ376" s="14"/>
      <c r="NXA376" s="14"/>
      <c r="NXB376" s="14"/>
      <c r="NXC376" s="14"/>
      <c r="NXD376" s="14"/>
      <c r="NXE376" s="14"/>
      <c r="NXF376" s="14"/>
      <c r="NXG376" s="14"/>
      <c r="NXH376" s="14"/>
      <c r="NXI376" s="14"/>
      <c r="NXJ376" s="14"/>
      <c r="NXK376" s="14"/>
      <c r="NXL376" s="14"/>
      <c r="NXM376" s="14"/>
      <c r="NXN376" s="14"/>
      <c r="NXO376" s="14"/>
      <c r="NXP376" s="14"/>
      <c r="NXQ376" s="14"/>
      <c r="NXR376" s="14"/>
      <c r="NXS376" s="14"/>
      <c r="NXT376" s="14"/>
      <c r="NXU376" s="14"/>
      <c r="NXV376" s="14"/>
      <c r="NXW376" s="14"/>
      <c r="NXX376" s="14"/>
      <c r="NXY376" s="14"/>
      <c r="NXZ376" s="14"/>
      <c r="NYA376" s="14"/>
      <c r="NYB376" s="14"/>
      <c r="NYC376" s="14"/>
      <c r="NYD376" s="14"/>
      <c r="NYE376" s="14"/>
      <c r="NYF376" s="14"/>
      <c r="NYG376" s="14"/>
      <c r="NYH376" s="14"/>
      <c r="NYI376" s="14"/>
      <c r="NYJ376" s="14"/>
      <c r="NYK376" s="14"/>
      <c r="NYL376" s="14"/>
      <c r="NYM376" s="14"/>
      <c r="NYN376" s="14"/>
      <c r="NYO376" s="14"/>
      <c r="NYP376" s="14"/>
      <c r="NYQ376" s="14"/>
      <c r="NYR376" s="14"/>
      <c r="NYS376" s="14"/>
      <c r="NYT376" s="14"/>
      <c r="NYU376" s="14"/>
      <c r="NYV376" s="14"/>
      <c r="NYW376" s="14"/>
      <c r="NYX376" s="14"/>
      <c r="NYY376" s="14"/>
      <c r="NYZ376" s="14"/>
      <c r="NZA376" s="14"/>
      <c r="NZB376" s="14"/>
      <c r="NZC376" s="14"/>
      <c r="NZD376" s="14"/>
      <c r="NZE376" s="14"/>
      <c r="NZF376" s="14"/>
      <c r="NZG376" s="14"/>
      <c r="NZH376" s="14"/>
      <c r="NZI376" s="14"/>
      <c r="NZJ376" s="14"/>
      <c r="NZK376" s="14"/>
      <c r="NZL376" s="14"/>
      <c r="NZM376" s="14"/>
      <c r="NZN376" s="14"/>
      <c r="NZO376" s="14"/>
      <c r="NZP376" s="14"/>
      <c r="NZQ376" s="14"/>
      <c r="NZR376" s="14"/>
      <c r="NZS376" s="14"/>
      <c r="NZT376" s="14"/>
      <c r="NZU376" s="14"/>
      <c r="NZV376" s="14"/>
      <c r="NZW376" s="14"/>
      <c r="NZX376" s="14"/>
      <c r="NZY376" s="14"/>
      <c r="NZZ376" s="14"/>
      <c r="OAA376" s="14"/>
      <c r="OAB376" s="14"/>
      <c r="OAC376" s="14"/>
      <c r="OAD376" s="14"/>
      <c r="OAE376" s="14"/>
      <c r="OAF376" s="14"/>
      <c r="OAG376" s="14"/>
      <c r="OAH376" s="14"/>
      <c r="OAI376" s="14"/>
      <c r="OAJ376" s="14"/>
      <c r="OAK376" s="14"/>
      <c r="OAL376" s="14"/>
      <c r="OAM376" s="14"/>
      <c r="OAN376" s="14"/>
      <c r="OAO376" s="14"/>
      <c r="OAP376" s="14"/>
      <c r="OAQ376" s="14"/>
      <c r="OAR376" s="14"/>
      <c r="OAS376" s="14"/>
      <c r="OAT376" s="14"/>
      <c r="OAU376" s="14"/>
      <c r="OAV376" s="14"/>
      <c r="OAW376" s="14"/>
      <c r="OAX376" s="14"/>
      <c r="OAY376" s="14"/>
      <c r="OAZ376" s="14"/>
      <c r="OBA376" s="14"/>
      <c r="OBB376" s="14"/>
      <c r="OBC376" s="14"/>
      <c r="OBD376" s="14"/>
      <c r="OBE376" s="14"/>
      <c r="OBF376" s="14"/>
      <c r="OBG376" s="14"/>
      <c r="OBH376" s="14"/>
      <c r="OBI376" s="14"/>
      <c r="OBJ376" s="14"/>
      <c r="OBK376" s="14"/>
      <c r="OBL376" s="14"/>
      <c r="OBM376" s="14"/>
      <c r="OBN376" s="14"/>
      <c r="OBO376" s="14"/>
      <c r="OBP376" s="14"/>
      <c r="OBQ376" s="14"/>
      <c r="OBR376" s="14"/>
      <c r="OBS376" s="14"/>
      <c r="OBT376" s="14"/>
      <c r="OBU376" s="14"/>
      <c r="OBV376" s="14"/>
      <c r="OBW376" s="14"/>
      <c r="OBX376" s="14"/>
      <c r="OBY376" s="14"/>
      <c r="OBZ376" s="14"/>
      <c r="OCA376" s="14"/>
      <c r="OCB376" s="14"/>
      <c r="OCC376" s="14"/>
      <c r="OCD376" s="14"/>
      <c r="OCE376" s="14"/>
      <c r="OCF376" s="14"/>
      <c r="OCG376" s="14"/>
      <c r="OCH376" s="14"/>
      <c r="OCI376" s="14"/>
      <c r="OCJ376" s="14"/>
      <c r="OCK376" s="14"/>
      <c r="OCL376" s="14"/>
      <c r="OCM376" s="14"/>
      <c r="OCN376" s="14"/>
      <c r="OCO376" s="14"/>
      <c r="OCP376" s="14"/>
      <c r="OCQ376" s="14"/>
      <c r="OCR376" s="14"/>
      <c r="OCS376" s="14"/>
      <c r="OCT376" s="14"/>
      <c r="OCU376" s="14"/>
      <c r="OCV376" s="14"/>
      <c r="OCW376" s="14"/>
      <c r="OCX376" s="14"/>
      <c r="OCY376" s="14"/>
      <c r="OCZ376" s="14"/>
      <c r="ODA376" s="14"/>
      <c r="ODB376" s="14"/>
      <c r="ODC376" s="14"/>
      <c r="ODD376" s="14"/>
      <c r="ODE376" s="14"/>
      <c r="ODF376" s="14"/>
      <c r="ODG376" s="14"/>
      <c r="ODH376" s="14"/>
      <c r="ODI376" s="14"/>
      <c r="ODJ376" s="14"/>
      <c r="ODK376" s="14"/>
      <c r="ODL376" s="14"/>
      <c r="ODM376" s="14"/>
      <c r="ODN376" s="14"/>
      <c r="ODO376" s="14"/>
      <c r="ODP376" s="14"/>
      <c r="ODQ376" s="14"/>
      <c r="ODR376" s="14"/>
      <c r="ODS376" s="14"/>
      <c r="ODT376" s="14"/>
      <c r="ODU376" s="14"/>
      <c r="ODV376" s="14"/>
      <c r="ODW376" s="14"/>
      <c r="ODX376" s="14"/>
      <c r="ODY376" s="14"/>
      <c r="ODZ376" s="14"/>
      <c r="OEA376" s="14"/>
      <c r="OEB376" s="14"/>
      <c r="OEC376" s="14"/>
      <c r="OED376" s="14"/>
      <c r="OEE376" s="14"/>
      <c r="OEF376" s="14"/>
      <c r="OEG376" s="14"/>
      <c r="OEH376" s="14"/>
      <c r="OEI376" s="14"/>
      <c r="OEJ376" s="14"/>
      <c r="OEK376" s="14"/>
      <c r="OEL376" s="14"/>
      <c r="OEM376" s="14"/>
      <c r="OEN376" s="14"/>
      <c r="OEO376" s="14"/>
      <c r="OEP376" s="14"/>
      <c r="OEQ376" s="14"/>
      <c r="OER376" s="14"/>
      <c r="OES376" s="14"/>
      <c r="OET376" s="14"/>
      <c r="OEU376" s="14"/>
      <c r="OEV376" s="14"/>
      <c r="OEW376" s="14"/>
      <c r="OEX376" s="14"/>
      <c r="OEY376" s="14"/>
      <c r="OEZ376" s="14"/>
      <c r="OFA376" s="14"/>
      <c r="OFB376" s="14"/>
      <c r="OFC376" s="14"/>
      <c r="OFD376" s="14"/>
      <c r="OFE376" s="14"/>
      <c r="OFF376" s="14"/>
      <c r="OFG376" s="14"/>
      <c r="OFH376" s="14"/>
      <c r="OFI376" s="14"/>
      <c r="OFJ376" s="14"/>
      <c r="OFK376" s="14"/>
      <c r="OFL376" s="14"/>
      <c r="OFM376" s="14"/>
      <c r="OFN376" s="14"/>
      <c r="OFO376" s="14"/>
      <c r="OFP376" s="14"/>
      <c r="OFQ376" s="14"/>
      <c r="OFR376" s="14"/>
      <c r="OFS376" s="14"/>
      <c r="OFT376" s="14"/>
      <c r="OFU376" s="14"/>
      <c r="OFV376" s="14"/>
      <c r="OFW376" s="14"/>
      <c r="OFX376" s="14"/>
      <c r="OFY376" s="14"/>
      <c r="OFZ376" s="14"/>
      <c r="OGA376" s="14"/>
      <c r="OGB376" s="14"/>
      <c r="OGC376" s="14"/>
      <c r="OGD376" s="14"/>
      <c r="OGE376" s="14"/>
      <c r="OGF376" s="14"/>
      <c r="OGG376" s="14"/>
      <c r="OGH376" s="14"/>
      <c r="OGI376" s="14"/>
      <c r="OGJ376" s="14"/>
      <c r="OGK376" s="14"/>
      <c r="OGL376" s="14"/>
      <c r="OGM376" s="14"/>
      <c r="OGN376" s="14"/>
      <c r="OGO376" s="14"/>
      <c r="OGP376" s="14"/>
      <c r="OGQ376" s="14"/>
      <c r="OGR376" s="14"/>
      <c r="OGS376" s="14"/>
      <c r="OGT376" s="14"/>
      <c r="OGU376" s="14"/>
      <c r="OGV376" s="14"/>
      <c r="OGW376" s="14"/>
      <c r="OGX376" s="14"/>
      <c r="OGY376" s="14"/>
      <c r="OGZ376" s="14"/>
      <c r="OHA376" s="14"/>
      <c r="OHB376" s="14"/>
      <c r="OHC376" s="14"/>
      <c r="OHD376" s="14"/>
      <c r="OHE376" s="14"/>
      <c r="OHF376" s="14"/>
      <c r="OHG376" s="14"/>
      <c r="OHH376" s="14"/>
      <c r="OHI376" s="14"/>
      <c r="OHJ376" s="14"/>
      <c r="OHK376" s="14"/>
      <c r="OHL376" s="14"/>
      <c r="OHM376" s="14"/>
      <c r="OHN376" s="14"/>
      <c r="OHO376" s="14"/>
      <c r="OHP376" s="14"/>
      <c r="OHQ376" s="14"/>
      <c r="OHR376" s="14"/>
      <c r="OHS376" s="14"/>
      <c r="OHT376" s="14"/>
      <c r="OHU376" s="14"/>
      <c r="OHV376" s="14"/>
      <c r="OHW376" s="14"/>
      <c r="OHX376" s="14"/>
      <c r="OHY376" s="14"/>
      <c r="OHZ376" s="14"/>
      <c r="OIA376" s="14"/>
      <c r="OIB376" s="14"/>
      <c r="OIC376" s="14"/>
      <c r="OID376" s="14"/>
      <c r="OIE376" s="14"/>
      <c r="OIF376" s="14"/>
      <c r="OIG376" s="14"/>
      <c r="OIH376" s="14"/>
      <c r="OII376" s="14"/>
      <c r="OIJ376" s="14"/>
      <c r="OIK376" s="14"/>
      <c r="OIL376" s="14"/>
      <c r="OIM376" s="14"/>
      <c r="OIN376" s="14"/>
      <c r="OIO376" s="14"/>
      <c r="OIP376" s="14"/>
      <c r="OIQ376" s="14"/>
      <c r="OIR376" s="14"/>
      <c r="OIS376" s="14"/>
      <c r="OIT376" s="14"/>
      <c r="OIU376" s="14"/>
      <c r="OIV376" s="14"/>
      <c r="OIW376" s="14"/>
      <c r="OIX376" s="14"/>
      <c r="OIY376" s="14"/>
      <c r="OIZ376" s="14"/>
      <c r="OJA376" s="14"/>
      <c r="OJB376" s="14"/>
      <c r="OJC376" s="14"/>
      <c r="OJD376" s="14"/>
      <c r="OJE376" s="14"/>
      <c r="OJF376" s="14"/>
      <c r="OJG376" s="14"/>
      <c r="OJH376" s="14"/>
      <c r="OJI376" s="14"/>
      <c r="OJJ376" s="14"/>
      <c r="OJK376" s="14"/>
      <c r="OJL376" s="14"/>
      <c r="OJM376" s="14"/>
      <c r="OJN376" s="14"/>
      <c r="OJO376" s="14"/>
      <c r="OJP376" s="14"/>
      <c r="OJQ376" s="14"/>
      <c r="OJR376" s="14"/>
      <c r="OJS376" s="14"/>
      <c r="OJT376" s="14"/>
      <c r="OJU376" s="14"/>
      <c r="OJV376" s="14"/>
      <c r="OJW376" s="14"/>
      <c r="OJX376" s="14"/>
      <c r="OJY376" s="14"/>
      <c r="OJZ376" s="14"/>
      <c r="OKA376" s="14"/>
      <c r="OKB376" s="14"/>
      <c r="OKC376" s="14"/>
      <c r="OKD376" s="14"/>
      <c r="OKE376" s="14"/>
      <c r="OKF376" s="14"/>
      <c r="OKG376" s="14"/>
      <c r="OKH376" s="14"/>
      <c r="OKI376" s="14"/>
      <c r="OKJ376" s="14"/>
      <c r="OKK376" s="14"/>
      <c r="OKL376" s="14"/>
      <c r="OKM376" s="14"/>
      <c r="OKN376" s="14"/>
      <c r="OKO376" s="14"/>
      <c r="OKP376" s="14"/>
      <c r="OKQ376" s="14"/>
      <c r="OKR376" s="14"/>
      <c r="OKS376" s="14"/>
      <c r="OKT376" s="14"/>
      <c r="OKU376" s="14"/>
      <c r="OKV376" s="14"/>
      <c r="OKW376" s="14"/>
      <c r="OKX376" s="14"/>
      <c r="OKY376" s="14"/>
      <c r="OKZ376" s="14"/>
      <c r="OLA376" s="14"/>
      <c r="OLB376" s="14"/>
      <c r="OLC376" s="14"/>
      <c r="OLD376" s="14"/>
      <c r="OLE376" s="14"/>
      <c r="OLF376" s="14"/>
      <c r="OLG376" s="14"/>
      <c r="OLH376" s="14"/>
      <c r="OLI376" s="14"/>
      <c r="OLJ376" s="14"/>
      <c r="OLK376" s="14"/>
      <c r="OLL376" s="14"/>
      <c r="OLM376" s="14"/>
      <c r="OLN376" s="14"/>
      <c r="OLO376" s="14"/>
      <c r="OLP376" s="14"/>
      <c r="OLQ376" s="14"/>
      <c r="OLR376" s="14"/>
      <c r="OLS376" s="14"/>
      <c r="OLT376" s="14"/>
      <c r="OLU376" s="14"/>
      <c r="OLV376" s="14"/>
      <c r="OLW376" s="14"/>
      <c r="OLX376" s="14"/>
      <c r="OLY376" s="14"/>
      <c r="OLZ376" s="14"/>
      <c r="OMA376" s="14"/>
      <c r="OMB376" s="14"/>
      <c r="OMC376" s="14"/>
      <c r="OMD376" s="14"/>
      <c r="OME376" s="14"/>
      <c r="OMF376" s="14"/>
      <c r="OMG376" s="14"/>
      <c r="OMH376" s="14"/>
      <c r="OMI376" s="14"/>
      <c r="OMJ376" s="14"/>
      <c r="OMK376" s="14"/>
      <c r="OML376" s="14"/>
      <c r="OMM376" s="14"/>
      <c r="OMN376" s="14"/>
      <c r="OMO376" s="14"/>
      <c r="OMP376" s="14"/>
      <c r="OMQ376" s="14"/>
      <c r="OMR376" s="14"/>
      <c r="OMS376" s="14"/>
      <c r="OMT376" s="14"/>
      <c r="OMU376" s="14"/>
      <c r="OMV376" s="14"/>
      <c r="OMW376" s="14"/>
      <c r="OMX376" s="14"/>
      <c r="OMY376" s="14"/>
      <c r="OMZ376" s="14"/>
      <c r="ONA376" s="14"/>
      <c r="ONB376" s="14"/>
      <c r="ONC376" s="14"/>
      <c r="OND376" s="14"/>
      <c r="ONE376" s="14"/>
      <c r="ONF376" s="14"/>
      <c r="ONG376" s="14"/>
      <c r="ONH376" s="14"/>
      <c r="ONI376" s="14"/>
      <c r="ONJ376" s="14"/>
      <c r="ONK376" s="14"/>
      <c r="ONL376" s="14"/>
      <c r="ONM376" s="14"/>
      <c r="ONN376" s="14"/>
      <c r="ONO376" s="14"/>
      <c r="ONP376" s="14"/>
      <c r="ONQ376" s="14"/>
      <c r="ONR376" s="14"/>
      <c r="ONS376" s="14"/>
      <c r="ONT376" s="14"/>
      <c r="ONU376" s="14"/>
      <c r="ONV376" s="14"/>
      <c r="ONW376" s="14"/>
      <c r="ONX376" s="14"/>
      <c r="ONY376" s="14"/>
      <c r="ONZ376" s="14"/>
      <c r="OOA376" s="14"/>
      <c r="OOB376" s="14"/>
      <c r="OOC376" s="14"/>
      <c r="OOD376" s="14"/>
      <c r="OOE376" s="14"/>
      <c r="OOF376" s="14"/>
      <c r="OOG376" s="14"/>
      <c r="OOH376" s="14"/>
      <c r="OOI376" s="14"/>
      <c r="OOJ376" s="14"/>
      <c r="OOK376" s="14"/>
      <c r="OOL376" s="14"/>
      <c r="OOM376" s="14"/>
      <c r="OON376" s="14"/>
      <c r="OOO376" s="14"/>
      <c r="OOP376" s="14"/>
      <c r="OOQ376" s="14"/>
      <c r="OOR376" s="14"/>
      <c r="OOS376" s="14"/>
      <c r="OOT376" s="14"/>
      <c r="OOU376" s="14"/>
      <c r="OOV376" s="14"/>
      <c r="OOW376" s="14"/>
      <c r="OOX376" s="14"/>
      <c r="OOY376" s="14"/>
      <c r="OOZ376" s="14"/>
      <c r="OPA376" s="14"/>
      <c r="OPB376" s="14"/>
      <c r="OPC376" s="14"/>
      <c r="OPD376" s="14"/>
      <c r="OPE376" s="14"/>
      <c r="OPF376" s="14"/>
      <c r="OPG376" s="14"/>
      <c r="OPH376" s="14"/>
      <c r="OPI376" s="14"/>
      <c r="OPJ376" s="14"/>
      <c r="OPK376" s="14"/>
      <c r="OPL376" s="14"/>
      <c r="OPM376" s="14"/>
      <c r="OPN376" s="14"/>
      <c r="OPO376" s="14"/>
      <c r="OPP376" s="14"/>
      <c r="OPQ376" s="14"/>
      <c r="OPR376" s="14"/>
      <c r="OPS376" s="14"/>
      <c r="OPT376" s="14"/>
      <c r="OPU376" s="14"/>
      <c r="OPV376" s="14"/>
      <c r="OPW376" s="14"/>
      <c r="OPX376" s="14"/>
      <c r="OPY376" s="14"/>
      <c r="OPZ376" s="14"/>
      <c r="OQA376" s="14"/>
      <c r="OQB376" s="14"/>
      <c r="OQC376" s="14"/>
      <c r="OQD376" s="14"/>
      <c r="OQE376" s="14"/>
      <c r="OQF376" s="14"/>
      <c r="OQG376" s="14"/>
      <c r="OQH376" s="14"/>
      <c r="OQI376" s="14"/>
      <c r="OQJ376" s="14"/>
      <c r="OQK376" s="14"/>
      <c r="OQL376" s="14"/>
      <c r="OQM376" s="14"/>
      <c r="OQN376" s="14"/>
      <c r="OQO376" s="14"/>
      <c r="OQP376" s="14"/>
      <c r="OQQ376" s="14"/>
      <c r="OQR376" s="14"/>
      <c r="OQS376" s="14"/>
      <c r="OQT376" s="14"/>
      <c r="OQU376" s="14"/>
      <c r="OQV376" s="14"/>
      <c r="OQW376" s="14"/>
      <c r="OQX376" s="14"/>
      <c r="OQY376" s="14"/>
      <c r="OQZ376" s="14"/>
      <c r="ORA376" s="14"/>
      <c r="ORB376" s="14"/>
      <c r="ORC376" s="14"/>
      <c r="ORD376" s="14"/>
      <c r="ORE376" s="14"/>
      <c r="ORF376" s="14"/>
      <c r="ORG376" s="14"/>
      <c r="ORH376" s="14"/>
      <c r="ORI376" s="14"/>
      <c r="ORJ376" s="14"/>
      <c r="ORK376" s="14"/>
      <c r="ORL376" s="14"/>
      <c r="ORM376" s="14"/>
      <c r="ORN376" s="14"/>
      <c r="ORO376" s="14"/>
      <c r="ORP376" s="14"/>
      <c r="ORQ376" s="14"/>
      <c r="ORR376" s="14"/>
      <c r="ORS376" s="14"/>
      <c r="ORT376" s="14"/>
      <c r="ORU376" s="14"/>
      <c r="ORV376" s="14"/>
      <c r="ORW376" s="14"/>
      <c r="ORX376" s="14"/>
      <c r="ORY376" s="14"/>
      <c r="ORZ376" s="14"/>
      <c r="OSA376" s="14"/>
      <c r="OSB376" s="14"/>
      <c r="OSC376" s="14"/>
      <c r="OSD376" s="14"/>
      <c r="OSE376" s="14"/>
      <c r="OSF376" s="14"/>
      <c r="OSG376" s="14"/>
      <c r="OSH376" s="14"/>
      <c r="OSI376" s="14"/>
      <c r="OSJ376" s="14"/>
      <c r="OSK376" s="14"/>
      <c r="OSL376" s="14"/>
      <c r="OSM376" s="14"/>
      <c r="OSN376" s="14"/>
      <c r="OSO376" s="14"/>
      <c r="OSP376" s="14"/>
      <c r="OSQ376" s="14"/>
      <c r="OSR376" s="14"/>
      <c r="OSS376" s="14"/>
      <c r="OST376" s="14"/>
      <c r="OSU376" s="14"/>
      <c r="OSV376" s="14"/>
      <c r="OSW376" s="14"/>
      <c r="OSX376" s="14"/>
      <c r="OSY376" s="14"/>
      <c r="OSZ376" s="14"/>
      <c r="OTA376" s="14"/>
      <c r="OTB376" s="14"/>
      <c r="OTC376" s="14"/>
      <c r="OTD376" s="14"/>
      <c r="OTE376" s="14"/>
      <c r="OTF376" s="14"/>
      <c r="OTG376" s="14"/>
      <c r="OTH376" s="14"/>
      <c r="OTI376" s="14"/>
      <c r="OTJ376" s="14"/>
      <c r="OTK376" s="14"/>
      <c r="OTL376" s="14"/>
      <c r="OTM376" s="14"/>
      <c r="OTN376" s="14"/>
      <c r="OTO376" s="14"/>
      <c r="OTP376" s="14"/>
      <c r="OTQ376" s="14"/>
      <c r="OTR376" s="14"/>
      <c r="OTS376" s="14"/>
      <c r="OTT376" s="14"/>
      <c r="OTU376" s="14"/>
      <c r="OTV376" s="14"/>
      <c r="OTW376" s="14"/>
      <c r="OTX376" s="14"/>
      <c r="OTY376" s="14"/>
      <c r="OTZ376" s="14"/>
      <c r="OUA376" s="14"/>
      <c r="OUB376" s="14"/>
      <c r="OUC376" s="14"/>
      <c r="OUD376" s="14"/>
      <c r="OUE376" s="14"/>
      <c r="OUF376" s="14"/>
      <c r="OUG376" s="14"/>
      <c r="OUH376" s="14"/>
      <c r="OUI376" s="14"/>
      <c r="OUJ376" s="14"/>
      <c r="OUK376" s="14"/>
      <c r="OUL376" s="14"/>
      <c r="OUM376" s="14"/>
      <c r="OUN376" s="14"/>
      <c r="OUO376" s="14"/>
      <c r="OUP376" s="14"/>
      <c r="OUQ376" s="14"/>
      <c r="OUR376" s="14"/>
      <c r="OUS376" s="14"/>
      <c r="OUT376" s="14"/>
      <c r="OUU376" s="14"/>
      <c r="OUV376" s="14"/>
      <c r="OUW376" s="14"/>
      <c r="OUX376" s="14"/>
      <c r="OUY376" s="14"/>
      <c r="OUZ376" s="14"/>
      <c r="OVA376" s="14"/>
      <c r="OVB376" s="14"/>
      <c r="OVC376" s="14"/>
      <c r="OVD376" s="14"/>
      <c r="OVE376" s="14"/>
      <c r="OVF376" s="14"/>
      <c r="OVG376" s="14"/>
      <c r="OVH376" s="14"/>
      <c r="OVI376" s="14"/>
      <c r="OVJ376" s="14"/>
      <c r="OVK376" s="14"/>
      <c r="OVL376" s="14"/>
      <c r="OVM376" s="14"/>
      <c r="OVN376" s="14"/>
      <c r="OVO376" s="14"/>
      <c r="OVP376" s="14"/>
      <c r="OVQ376" s="14"/>
      <c r="OVR376" s="14"/>
      <c r="OVS376" s="14"/>
      <c r="OVT376" s="14"/>
      <c r="OVU376" s="14"/>
      <c r="OVV376" s="14"/>
      <c r="OVW376" s="14"/>
      <c r="OVX376" s="14"/>
      <c r="OVY376" s="14"/>
      <c r="OVZ376" s="14"/>
      <c r="OWA376" s="14"/>
      <c r="OWB376" s="14"/>
      <c r="OWC376" s="14"/>
      <c r="OWD376" s="14"/>
      <c r="OWE376" s="14"/>
      <c r="OWF376" s="14"/>
      <c r="OWG376" s="14"/>
      <c r="OWH376" s="14"/>
      <c r="OWI376" s="14"/>
      <c r="OWJ376" s="14"/>
      <c r="OWK376" s="14"/>
      <c r="OWL376" s="14"/>
      <c r="OWM376" s="14"/>
      <c r="OWN376" s="14"/>
      <c r="OWO376" s="14"/>
      <c r="OWP376" s="14"/>
      <c r="OWQ376" s="14"/>
      <c r="OWR376" s="14"/>
      <c r="OWS376" s="14"/>
      <c r="OWT376" s="14"/>
      <c r="OWU376" s="14"/>
      <c r="OWV376" s="14"/>
      <c r="OWW376" s="14"/>
      <c r="OWX376" s="14"/>
      <c r="OWY376" s="14"/>
      <c r="OWZ376" s="14"/>
      <c r="OXA376" s="14"/>
      <c r="OXB376" s="14"/>
      <c r="OXC376" s="14"/>
      <c r="OXD376" s="14"/>
      <c r="OXE376" s="14"/>
      <c r="OXF376" s="14"/>
      <c r="OXG376" s="14"/>
      <c r="OXH376" s="14"/>
      <c r="OXI376" s="14"/>
      <c r="OXJ376" s="14"/>
      <c r="OXK376" s="14"/>
      <c r="OXL376" s="14"/>
      <c r="OXM376" s="14"/>
      <c r="OXN376" s="14"/>
      <c r="OXO376" s="14"/>
      <c r="OXP376" s="14"/>
      <c r="OXQ376" s="14"/>
      <c r="OXR376" s="14"/>
      <c r="OXS376" s="14"/>
      <c r="OXT376" s="14"/>
      <c r="OXU376" s="14"/>
      <c r="OXV376" s="14"/>
      <c r="OXW376" s="14"/>
      <c r="OXX376" s="14"/>
      <c r="OXY376" s="14"/>
      <c r="OXZ376" s="14"/>
      <c r="OYA376" s="14"/>
      <c r="OYB376" s="14"/>
      <c r="OYC376" s="14"/>
      <c r="OYD376" s="14"/>
      <c r="OYE376" s="14"/>
      <c r="OYF376" s="14"/>
      <c r="OYG376" s="14"/>
      <c r="OYH376" s="14"/>
      <c r="OYI376" s="14"/>
      <c r="OYJ376" s="14"/>
      <c r="OYK376" s="14"/>
      <c r="OYL376" s="14"/>
      <c r="OYM376" s="14"/>
      <c r="OYN376" s="14"/>
      <c r="OYO376" s="14"/>
      <c r="OYP376" s="14"/>
      <c r="OYQ376" s="14"/>
      <c r="OYR376" s="14"/>
      <c r="OYS376" s="14"/>
      <c r="OYT376" s="14"/>
      <c r="OYU376" s="14"/>
      <c r="OYV376" s="14"/>
      <c r="OYW376" s="14"/>
      <c r="OYX376" s="14"/>
      <c r="OYY376" s="14"/>
      <c r="OYZ376" s="14"/>
      <c r="OZA376" s="14"/>
      <c r="OZB376" s="14"/>
      <c r="OZC376" s="14"/>
      <c r="OZD376" s="14"/>
      <c r="OZE376" s="14"/>
      <c r="OZF376" s="14"/>
      <c r="OZG376" s="14"/>
      <c r="OZH376" s="14"/>
      <c r="OZI376" s="14"/>
      <c r="OZJ376" s="14"/>
      <c r="OZK376" s="14"/>
      <c r="OZL376" s="14"/>
      <c r="OZM376" s="14"/>
      <c r="OZN376" s="14"/>
      <c r="OZO376" s="14"/>
      <c r="OZP376" s="14"/>
      <c r="OZQ376" s="14"/>
      <c r="OZR376" s="14"/>
      <c r="OZS376" s="14"/>
      <c r="OZT376" s="14"/>
      <c r="OZU376" s="14"/>
      <c r="OZV376" s="14"/>
      <c r="OZW376" s="14"/>
      <c r="OZX376" s="14"/>
      <c r="OZY376" s="14"/>
      <c r="OZZ376" s="14"/>
      <c r="PAA376" s="14"/>
      <c r="PAB376" s="14"/>
      <c r="PAC376" s="14"/>
      <c r="PAD376" s="14"/>
      <c r="PAE376" s="14"/>
      <c r="PAF376" s="14"/>
      <c r="PAG376" s="14"/>
      <c r="PAH376" s="14"/>
      <c r="PAI376" s="14"/>
      <c r="PAJ376" s="14"/>
      <c r="PAK376" s="14"/>
      <c r="PAL376" s="14"/>
      <c r="PAM376" s="14"/>
      <c r="PAN376" s="14"/>
      <c r="PAO376" s="14"/>
      <c r="PAP376" s="14"/>
      <c r="PAQ376" s="14"/>
      <c r="PAR376" s="14"/>
      <c r="PAS376" s="14"/>
      <c r="PAT376" s="14"/>
      <c r="PAU376" s="14"/>
      <c r="PAV376" s="14"/>
      <c r="PAW376" s="14"/>
      <c r="PAX376" s="14"/>
      <c r="PAY376" s="14"/>
      <c r="PAZ376" s="14"/>
      <c r="PBA376" s="14"/>
      <c r="PBB376" s="14"/>
      <c r="PBC376" s="14"/>
      <c r="PBD376" s="14"/>
      <c r="PBE376" s="14"/>
      <c r="PBF376" s="14"/>
      <c r="PBG376" s="14"/>
      <c r="PBH376" s="14"/>
      <c r="PBI376" s="14"/>
      <c r="PBJ376" s="14"/>
      <c r="PBK376" s="14"/>
      <c r="PBL376" s="14"/>
      <c r="PBM376" s="14"/>
      <c r="PBN376" s="14"/>
      <c r="PBO376" s="14"/>
      <c r="PBP376" s="14"/>
      <c r="PBQ376" s="14"/>
      <c r="PBR376" s="14"/>
      <c r="PBS376" s="14"/>
      <c r="PBT376" s="14"/>
      <c r="PBU376" s="14"/>
      <c r="PBV376" s="14"/>
      <c r="PBW376" s="14"/>
      <c r="PBX376" s="14"/>
      <c r="PBY376" s="14"/>
      <c r="PBZ376" s="14"/>
      <c r="PCA376" s="14"/>
      <c r="PCB376" s="14"/>
      <c r="PCC376" s="14"/>
      <c r="PCD376" s="14"/>
      <c r="PCE376" s="14"/>
      <c r="PCF376" s="14"/>
      <c r="PCG376" s="14"/>
      <c r="PCH376" s="14"/>
      <c r="PCI376" s="14"/>
      <c r="PCJ376" s="14"/>
      <c r="PCK376" s="14"/>
      <c r="PCL376" s="14"/>
      <c r="PCM376" s="14"/>
      <c r="PCN376" s="14"/>
      <c r="PCO376" s="14"/>
      <c r="PCP376" s="14"/>
      <c r="PCQ376" s="14"/>
      <c r="PCR376" s="14"/>
      <c r="PCS376" s="14"/>
      <c r="PCT376" s="14"/>
      <c r="PCU376" s="14"/>
      <c r="PCV376" s="14"/>
      <c r="PCW376" s="14"/>
      <c r="PCX376" s="14"/>
      <c r="PCY376" s="14"/>
      <c r="PCZ376" s="14"/>
      <c r="PDA376" s="14"/>
      <c r="PDB376" s="14"/>
      <c r="PDC376" s="14"/>
      <c r="PDD376" s="14"/>
      <c r="PDE376" s="14"/>
      <c r="PDF376" s="14"/>
      <c r="PDG376" s="14"/>
      <c r="PDH376" s="14"/>
      <c r="PDI376" s="14"/>
      <c r="PDJ376" s="14"/>
      <c r="PDK376" s="14"/>
      <c r="PDL376" s="14"/>
      <c r="PDM376" s="14"/>
      <c r="PDN376" s="14"/>
      <c r="PDO376" s="14"/>
      <c r="PDP376" s="14"/>
      <c r="PDQ376" s="14"/>
      <c r="PDR376" s="14"/>
      <c r="PDS376" s="14"/>
      <c r="PDT376" s="14"/>
      <c r="PDU376" s="14"/>
      <c r="PDV376" s="14"/>
      <c r="PDW376" s="14"/>
      <c r="PDX376" s="14"/>
      <c r="PDY376" s="14"/>
      <c r="PDZ376" s="14"/>
      <c r="PEA376" s="14"/>
      <c r="PEB376" s="14"/>
      <c r="PEC376" s="14"/>
      <c r="PED376" s="14"/>
      <c r="PEE376" s="14"/>
      <c r="PEF376" s="14"/>
      <c r="PEG376" s="14"/>
      <c r="PEH376" s="14"/>
      <c r="PEI376" s="14"/>
      <c r="PEJ376" s="14"/>
      <c r="PEK376" s="14"/>
      <c r="PEL376" s="14"/>
      <c r="PEM376" s="14"/>
      <c r="PEN376" s="14"/>
      <c r="PEO376" s="14"/>
      <c r="PEP376" s="14"/>
      <c r="PEQ376" s="14"/>
      <c r="PER376" s="14"/>
      <c r="PES376" s="14"/>
      <c r="PET376" s="14"/>
      <c r="PEU376" s="14"/>
      <c r="PEV376" s="14"/>
      <c r="PEW376" s="14"/>
      <c r="PEX376" s="14"/>
      <c r="PEY376" s="14"/>
      <c r="PEZ376" s="14"/>
      <c r="PFA376" s="14"/>
      <c r="PFB376" s="14"/>
      <c r="PFC376" s="14"/>
      <c r="PFD376" s="14"/>
      <c r="PFE376" s="14"/>
      <c r="PFF376" s="14"/>
      <c r="PFG376" s="14"/>
      <c r="PFH376" s="14"/>
      <c r="PFI376" s="14"/>
      <c r="PFJ376" s="14"/>
      <c r="PFK376" s="14"/>
      <c r="PFL376" s="14"/>
      <c r="PFM376" s="14"/>
      <c r="PFN376" s="14"/>
      <c r="PFO376" s="14"/>
      <c r="PFP376" s="14"/>
      <c r="PFQ376" s="14"/>
      <c r="PFR376" s="14"/>
      <c r="PFS376" s="14"/>
      <c r="PFT376" s="14"/>
      <c r="PFU376" s="14"/>
      <c r="PFV376" s="14"/>
      <c r="PFW376" s="14"/>
      <c r="PFX376" s="14"/>
      <c r="PFY376" s="14"/>
      <c r="PFZ376" s="14"/>
      <c r="PGA376" s="14"/>
      <c r="PGB376" s="14"/>
      <c r="PGC376" s="14"/>
      <c r="PGD376" s="14"/>
      <c r="PGE376" s="14"/>
      <c r="PGF376" s="14"/>
      <c r="PGG376" s="14"/>
      <c r="PGH376" s="14"/>
      <c r="PGI376" s="14"/>
      <c r="PGJ376" s="14"/>
      <c r="PGK376" s="14"/>
      <c r="PGL376" s="14"/>
      <c r="PGM376" s="14"/>
      <c r="PGN376" s="14"/>
      <c r="PGO376" s="14"/>
      <c r="PGP376" s="14"/>
      <c r="PGQ376" s="14"/>
      <c r="PGR376" s="14"/>
      <c r="PGS376" s="14"/>
      <c r="PGT376" s="14"/>
      <c r="PGU376" s="14"/>
      <c r="PGV376" s="14"/>
      <c r="PGW376" s="14"/>
      <c r="PGX376" s="14"/>
      <c r="PGY376" s="14"/>
      <c r="PGZ376" s="14"/>
      <c r="PHA376" s="14"/>
      <c r="PHB376" s="14"/>
      <c r="PHC376" s="14"/>
      <c r="PHD376" s="14"/>
      <c r="PHE376" s="14"/>
      <c r="PHF376" s="14"/>
      <c r="PHG376" s="14"/>
      <c r="PHH376" s="14"/>
      <c r="PHI376" s="14"/>
      <c r="PHJ376" s="14"/>
      <c r="PHK376" s="14"/>
      <c r="PHL376" s="14"/>
      <c r="PHM376" s="14"/>
      <c r="PHN376" s="14"/>
      <c r="PHO376" s="14"/>
      <c r="PHP376" s="14"/>
      <c r="PHQ376" s="14"/>
      <c r="PHR376" s="14"/>
      <c r="PHS376" s="14"/>
      <c r="PHT376" s="14"/>
      <c r="PHU376" s="14"/>
      <c r="PHV376" s="14"/>
      <c r="PHW376" s="14"/>
      <c r="PHX376" s="14"/>
      <c r="PHY376" s="14"/>
      <c r="PHZ376" s="14"/>
      <c r="PIA376" s="14"/>
      <c r="PIB376" s="14"/>
      <c r="PIC376" s="14"/>
      <c r="PID376" s="14"/>
      <c r="PIE376" s="14"/>
      <c r="PIF376" s="14"/>
      <c r="PIG376" s="14"/>
      <c r="PIH376" s="14"/>
      <c r="PII376" s="14"/>
      <c r="PIJ376" s="14"/>
      <c r="PIK376" s="14"/>
      <c r="PIL376" s="14"/>
      <c r="PIM376" s="14"/>
      <c r="PIN376" s="14"/>
      <c r="PIO376" s="14"/>
      <c r="PIP376" s="14"/>
      <c r="PIQ376" s="14"/>
      <c r="PIR376" s="14"/>
      <c r="PIS376" s="14"/>
      <c r="PIT376" s="14"/>
      <c r="PIU376" s="14"/>
      <c r="PIV376" s="14"/>
      <c r="PIW376" s="14"/>
      <c r="PIX376" s="14"/>
      <c r="PIY376" s="14"/>
      <c r="PIZ376" s="14"/>
      <c r="PJA376" s="14"/>
      <c r="PJB376" s="14"/>
      <c r="PJC376" s="14"/>
      <c r="PJD376" s="14"/>
      <c r="PJE376" s="14"/>
      <c r="PJF376" s="14"/>
      <c r="PJG376" s="14"/>
      <c r="PJH376" s="14"/>
      <c r="PJI376" s="14"/>
      <c r="PJJ376" s="14"/>
      <c r="PJK376" s="14"/>
      <c r="PJL376" s="14"/>
      <c r="PJM376" s="14"/>
      <c r="PJN376" s="14"/>
      <c r="PJO376" s="14"/>
      <c r="PJP376" s="14"/>
      <c r="PJQ376" s="14"/>
      <c r="PJR376" s="14"/>
      <c r="PJS376" s="14"/>
      <c r="PJT376" s="14"/>
      <c r="PJU376" s="14"/>
      <c r="PJV376" s="14"/>
      <c r="PJW376" s="14"/>
      <c r="PJX376" s="14"/>
      <c r="PJY376" s="14"/>
      <c r="PJZ376" s="14"/>
      <c r="PKA376" s="14"/>
      <c r="PKB376" s="14"/>
      <c r="PKC376" s="14"/>
      <c r="PKD376" s="14"/>
      <c r="PKE376" s="14"/>
      <c r="PKF376" s="14"/>
      <c r="PKG376" s="14"/>
      <c r="PKH376" s="14"/>
      <c r="PKI376" s="14"/>
      <c r="PKJ376" s="14"/>
      <c r="PKK376" s="14"/>
      <c r="PKL376" s="14"/>
      <c r="PKM376" s="14"/>
      <c r="PKN376" s="14"/>
      <c r="PKO376" s="14"/>
      <c r="PKP376" s="14"/>
      <c r="PKQ376" s="14"/>
      <c r="PKR376" s="14"/>
      <c r="PKS376" s="14"/>
      <c r="PKT376" s="14"/>
      <c r="PKU376" s="14"/>
      <c r="PKV376" s="14"/>
      <c r="PKW376" s="14"/>
      <c r="PKX376" s="14"/>
      <c r="PKY376" s="14"/>
      <c r="PKZ376" s="14"/>
      <c r="PLA376" s="14"/>
      <c r="PLB376" s="14"/>
      <c r="PLC376" s="14"/>
      <c r="PLD376" s="14"/>
      <c r="PLE376" s="14"/>
      <c r="PLF376" s="14"/>
      <c r="PLG376" s="14"/>
      <c r="PLH376" s="14"/>
      <c r="PLI376" s="14"/>
      <c r="PLJ376" s="14"/>
      <c r="PLK376" s="14"/>
      <c r="PLL376" s="14"/>
      <c r="PLM376" s="14"/>
      <c r="PLN376" s="14"/>
      <c r="PLO376" s="14"/>
      <c r="PLP376" s="14"/>
      <c r="PLQ376" s="14"/>
      <c r="PLR376" s="14"/>
      <c r="PLS376" s="14"/>
      <c r="PLT376" s="14"/>
      <c r="PLU376" s="14"/>
      <c r="PLV376" s="14"/>
      <c r="PLW376" s="14"/>
      <c r="PLX376" s="14"/>
      <c r="PLY376" s="14"/>
      <c r="PLZ376" s="14"/>
      <c r="PMA376" s="14"/>
      <c r="PMB376" s="14"/>
      <c r="PMC376" s="14"/>
      <c r="PMD376" s="14"/>
      <c r="PME376" s="14"/>
      <c r="PMF376" s="14"/>
      <c r="PMG376" s="14"/>
      <c r="PMH376" s="14"/>
      <c r="PMI376" s="14"/>
      <c r="PMJ376" s="14"/>
      <c r="PMK376" s="14"/>
      <c r="PML376" s="14"/>
      <c r="PMM376" s="14"/>
      <c r="PMN376" s="14"/>
      <c r="PMO376" s="14"/>
      <c r="PMP376" s="14"/>
      <c r="PMQ376" s="14"/>
      <c r="PMR376" s="14"/>
      <c r="PMS376" s="14"/>
      <c r="PMT376" s="14"/>
      <c r="PMU376" s="14"/>
      <c r="PMV376" s="14"/>
      <c r="PMW376" s="14"/>
      <c r="PMX376" s="14"/>
      <c r="PMY376" s="14"/>
      <c r="PMZ376" s="14"/>
      <c r="PNA376" s="14"/>
      <c r="PNB376" s="14"/>
      <c r="PNC376" s="14"/>
      <c r="PND376" s="14"/>
      <c r="PNE376" s="14"/>
      <c r="PNF376" s="14"/>
      <c r="PNG376" s="14"/>
      <c r="PNH376" s="14"/>
      <c r="PNI376" s="14"/>
      <c r="PNJ376" s="14"/>
      <c r="PNK376" s="14"/>
      <c r="PNL376" s="14"/>
      <c r="PNM376" s="14"/>
      <c r="PNN376" s="14"/>
      <c r="PNO376" s="14"/>
      <c r="PNP376" s="14"/>
      <c r="PNQ376" s="14"/>
      <c r="PNR376" s="14"/>
      <c r="PNS376" s="14"/>
      <c r="PNT376" s="14"/>
      <c r="PNU376" s="14"/>
      <c r="PNV376" s="14"/>
      <c r="PNW376" s="14"/>
      <c r="PNX376" s="14"/>
      <c r="PNY376" s="14"/>
      <c r="PNZ376" s="14"/>
      <c r="POA376" s="14"/>
      <c r="POB376" s="14"/>
      <c r="POC376" s="14"/>
      <c r="POD376" s="14"/>
      <c r="POE376" s="14"/>
      <c r="POF376" s="14"/>
      <c r="POG376" s="14"/>
      <c r="POH376" s="14"/>
      <c r="POI376" s="14"/>
      <c r="POJ376" s="14"/>
      <c r="POK376" s="14"/>
      <c r="POL376" s="14"/>
      <c r="POM376" s="14"/>
      <c r="PON376" s="14"/>
      <c r="POO376" s="14"/>
      <c r="POP376" s="14"/>
      <c r="POQ376" s="14"/>
      <c r="POR376" s="14"/>
      <c r="POS376" s="14"/>
      <c r="POT376" s="14"/>
      <c r="POU376" s="14"/>
      <c r="POV376" s="14"/>
      <c r="POW376" s="14"/>
      <c r="POX376" s="14"/>
      <c r="POY376" s="14"/>
      <c r="POZ376" s="14"/>
      <c r="PPA376" s="14"/>
      <c r="PPB376" s="14"/>
      <c r="PPC376" s="14"/>
      <c r="PPD376" s="14"/>
      <c r="PPE376" s="14"/>
      <c r="PPF376" s="14"/>
      <c r="PPG376" s="14"/>
      <c r="PPH376" s="14"/>
      <c r="PPI376" s="14"/>
      <c r="PPJ376" s="14"/>
      <c r="PPK376" s="14"/>
      <c r="PPL376" s="14"/>
      <c r="PPM376" s="14"/>
      <c r="PPN376" s="14"/>
      <c r="PPO376" s="14"/>
      <c r="PPP376" s="14"/>
      <c r="PPQ376" s="14"/>
      <c r="PPR376" s="14"/>
      <c r="PPS376" s="14"/>
      <c r="PPT376" s="14"/>
      <c r="PPU376" s="14"/>
      <c r="PPV376" s="14"/>
      <c r="PPW376" s="14"/>
      <c r="PPX376" s="14"/>
      <c r="PPY376" s="14"/>
      <c r="PPZ376" s="14"/>
      <c r="PQA376" s="14"/>
      <c r="PQB376" s="14"/>
      <c r="PQC376" s="14"/>
      <c r="PQD376" s="14"/>
      <c r="PQE376" s="14"/>
      <c r="PQF376" s="14"/>
      <c r="PQG376" s="14"/>
      <c r="PQH376" s="14"/>
      <c r="PQI376" s="14"/>
      <c r="PQJ376" s="14"/>
      <c r="PQK376" s="14"/>
      <c r="PQL376" s="14"/>
      <c r="PQM376" s="14"/>
      <c r="PQN376" s="14"/>
      <c r="PQO376" s="14"/>
      <c r="PQP376" s="14"/>
      <c r="PQQ376" s="14"/>
      <c r="PQR376" s="14"/>
      <c r="PQS376" s="14"/>
      <c r="PQT376" s="14"/>
      <c r="PQU376" s="14"/>
      <c r="PQV376" s="14"/>
      <c r="PQW376" s="14"/>
      <c r="PQX376" s="14"/>
      <c r="PQY376" s="14"/>
      <c r="PQZ376" s="14"/>
      <c r="PRA376" s="14"/>
      <c r="PRB376" s="14"/>
      <c r="PRC376" s="14"/>
      <c r="PRD376" s="14"/>
      <c r="PRE376" s="14"/>
      <c r="PRF376" s="14"/>
      <c r="PRG376" s="14"/>
      <c r="PRH376" s="14"/>
      <c r="PRI376" s="14"/>
      <c r="PRJ376" s="14"/>
      <c r="PRK376" s="14"/>
      <c r="PRL376" s="14"/>
      <c r="PRM376" s="14"/>
      <c r="PRN376" s="14"/>
      <c r="PRO376" s="14"/>
      <c r="PRP376" s="14"/>
      <c r="PRQ376" s="14"/>
      <c r="PRR376" s="14"/>
      <c r="PRS376" s="14"/>
      <c r="PRT376" s="14"/>
      <c r="PRU376" s="14"/>
      <c r="PRV376" s="14"/>
      <c r="PRW376" s="14"/>
      <c r="PRX376" s="14"/>
      <c r="PRY376" s="14"/>
      <c r="PRZ376" s="14"/>
      <c r="PSA376" s="14"/>
      <c r="PSB376" s="14"/>
      <c r="PSC376" s="14"/>
      <c r="PSD376" s="14"/>
      <c r="PSE376" s="14"/>
      <c r="PSF376" s="14"/>
      <c r="PSG376" s="14"/>
      <c r="PSH376" s="14"/>
      <c r="PSI376" s="14"/>
      <c r="PSJ376" s="14"/>
      <c r="PSK376" s="14"/>
      <c r="PSL376" s="14"/>
      <c r="PSM376" s="14"/>
      <c r="PSN376" s="14"/>
      <c r="PSO376" s="14"/>
      <c r="PSP376" s="14"/>
      <c r="PSQ376" s="14"/>
      <c r="PSR376" s="14"/>
      <c r="PSS376" s="14"/>
      <c r="PST376" s="14"/>
      <c r="PSU376" s="14"/>
      <c r="PSV376" s="14"/>
      <c r="PSW376" s="14"/>
      <c r="PSX376" s="14"/>
      <c r="PSY376" s="14"/>
      <c r="PSZ376" s="14"/>
      <c r="PTA376" s="14"/>
      <c r="PTB376" s="14"/>
      <c r="PTC376" s="14"/>
      <c r="PTD376" s="14"/>
      <c r="PTE376" s="14"/>
      <c r="PTF376" s="14"/>
      <c r="PTG376" s="14"/>
      <c r="PTH376" s="14"/>
      <c r="PTI376" s="14"/>
      <c r="PTJ376" s="14"/>
      <c r="PTK376" s="14"/>
      <c r="PTL376" s="14"/>
      <c r="PTM376" s="14"/>
      <c r="PTN376" s="14"/>
      <c r="PTO376" s="14"/>
      <c r="PTP376" s="14"/>
      <c r="PTQ376" s="14"/>
      <c r="PTR376" s="14"/>
      <c r="PTS376" s="14"/>
      <c r="PTT376" s="14"/>
      <c r="PTU376" s="14"/>
      <c r="PTV376" s="14"/>
      <c r="PTW376" s="14"/>
      <c r="PTX376" s="14"/>
      <c r="PTY376" s="14"/>
      <c r="PTZ376" s="14"/>
      <c r="PUA376" s="14"/>
      <c r="PUB376" s="14"/>
      <c r="PUC376" s="14"/>
      <c r="PUD376" s="14"/>
      <c r="PUE376" s="14"/>
      <c r="PUF376" s="14"/>
      <c r="PUG376" s="14"/>
      <c r="PUH376" s="14"/>
      <c r="PUI376" s="14"/>
      <c r="PUJ376" s="14"/>
      <c r="PUK376" s="14"/>
      <c r="PUL376" s="14"/>
      <c r="PUM376" s="14"/>
      <c r="PUN376" s="14"/>
      <c r="PUO376" s="14"/>
      <c r="PUP376" s="14"/>
      <c r="PUQ376" s="14"/>
      <c r="PUR376" s="14"/>
      <c r="PUS376" s="14"/>
      <c r="PUT376" s="14"/>
      <c r="PUU376" s="14"/>
      <c r="PUV376" s="14"/>
      <c r="PUW376" s="14"/>
      <c r="PUX376" s="14"/>
      <c r="PUY376" s="14"/>
      <c r="PUZ376" s="14"/>
      <c r="PVA376" s="14"/>
      <c r="PVB376" s="14"/>
      <c r="PVC376" s="14"/>
      <c r="PVD376" s="14"/>
      <c r="PVE376" s="14"/>
      <c r="PVF376" s="14"/>
      <c r="PVG376" s="14"/>
      <c r="PVH376" s="14"/>
      <c r="PVI376" s="14"/>
      <c r="PVJ376" s="14"/>
      <c r="PVK376" s="14"/>
      <c r="PVL376" s="14"/>
      <c r="PVM376" s="14"/>
      <c r="PVN376" s="14"/>
      <c r="PVO376" s="14"/>
      <c r="PVP376" s="14"/>
      <c r="PVQ376" s="14"/>
      <c r="PVR376" s="14"/>
      <c r="PVS376" s="14"/>
      <c r="PVT376" s="14"/>
      <c r="PVU376" s="14"/>
      <c r="PVV376" s="14"/>
      <c r="PVW376" s="14"/>
      <c r="PVX376" s="14"/>
      <c r="PVY376" s="14"/>
      <c r="PVZ376" s="14"/>
      <c r="PWA376" s="14"/>
      <c r="PWB376" s="14"/>
      <c r="PWC376" s="14"/>
      <c r="PWD376" s="14"/>
      <c r="PWE376" s="14"/>
      <c r="PWF376" s="14"/>
      <c r="PWG376" s="14"/>
      <c r="PWH376" s="14"/>
      <c r="PWI376" s="14"/>
      <c r="PWJ376" s="14"/>
      <c r="PWK376" s="14"/>
      <c r="PWL376" s="14"/>
      <c r="PWM376" s="14"/>
      <c r="PWN376" s="14"/>
      <c r="PWO376" s="14"/>
      <c r="PWP376" s="14"/>
      <c r="PWQ376" s="14"/>
      <c r="PWR376" s="14"/>
      <c r="PWS376" s="14"/>
      <c r="PWT376" s="14"/>
      <c r="PWU376" s="14"/>
      <c r="PWV376" s="14"/>
      <c r="PWW376" s="14"/>
      <c r="PWX376" s="14"/>
      <c r="PWY376" s="14"/>
      <c r="PWZ376" s="14"/>
      <c r="PXA376" s="14"/>
      <c r="PXB376" s="14"/>
      <c r="PXC376" s="14"/>
      <c r="PXD376" s="14"/>
      <c r="PXE376" s="14"/>
      <c r="PXF376" s="14"/>
      <c r="PXG376" s="14"/>
      <c r="PXH376" s="14"/>
      <c r="PXI376" s="14"/>
      <c r="PXJ376" s="14"/>
      <c r="PXK376" s="14"/>
      <c r="PXL376" s="14"/>
      <c r="PXM376" s="14"/>
      <c r="PXN376" s="14"/>
      <c r="PXO376" s="14"/>
      <c r="PXP376" s="14"/>
      <c r="PXQ376" s="14"/>
      <c r="PXR376" s="14"/>
      <c r="PXS376" s="14"/>
      <c r="PXT376" s="14"/>
      <c r="PXU376" s="14"/>
      <c r="PXV376" s="14"/>
      <c r="PXW376" s="14"/>
      <c r="PXX376" s="14"/>
      <c r="PXY376" s="14"/>
      <c r="PXZ376" s="14"/>
      <c r="PYA376" s="14"/>
      <c r="PYB376" s="14"/>
      <c r="PYC376" s="14"/>
      <c r="PYD376" s="14"/>
      <c r="PYE376" s="14"/>
      <c r="PYF376" s="14"/>
      <c r="PYG376" s="14"/>
      <c r="PYH376" s="14"/>
      <c r="PYI376" s="14"/>
      <c r="PYJ376" s="14"/>
      <c r="PYK376" s="14"/>
      <c r="PYL376" s="14"/>
      <c r="PYM376" s="14"/>
      <c r="PYN376" s="14"/>
      <c r="PYO376" s="14"/>
      <c r="PYP376" s="14"/>
      <c r="PYQ376" s="14"/>
      <c r="PYR376" s="14"/>
      <c r="PYS376" s="14"/>
      <c r="PYT376" s="14"/>
      <c r="PYU376" s="14"/>
      <c r="PYV376" s="14"/>
      <c r="PYW376" s="14"/>
      <c r="PYX376" s="14"/>
      <c r="PYY376" s="14"/>
      <c r="PYZ376" s="14"/>
      <c r="PZA376" s="14"/>
      <c r="PZB376" s="14"/>
      <c r="PZC376" s="14"/>
      <c r="PZD376" s="14"/>
      <c r="PZE376" s="14"/>
      <c r="PZF376" s="14"/>
      <c r="PZG376" s="14"/>
      <c r="PZH376" s="14"/>
      <c r="PZI376" s="14"/>
      <c r="PZJ376" s="14"/>
      <c r="PZK376" s="14"/>
      <c r="PZL376" s="14"/>
      <c r="PZM376" s="14"/>
      <c r="PZN376" s="14"/>
      <c r="PZO376" s="14"/>
      <c r="PZP376" s="14"/>
      <c r="PZQ376" s="14"/>
      <c r="PZR376" s="14"/>
      <c r="PZS376" s="14"/>
      <c r="PZT376" s="14"/>
      <c r="PZU376" s="14"/>
      <c r="PZV376" s="14"/>
      <c r="PZW376" s="14"/>
      <c r="PZX376" s="14"/>
      <c r="PZY376" s="14"/>
      <c r="PZZ376" s="14"/>
      <c r="QAA376" s="14"/>
      <c r="QAB376" s="14"/>
      <c r="QAC376" s="14"/>
      <c r="QAD376" s="14"/>
      <c r="QAE376" s="14"/>
      <c r="QAF376" s="14"/>
      <c r="QAG376" s="14"/>
      <c r="QAH376" s="14"/>
      <c r="QAI376" s="14"/>
      <c r="QAJ376" s="14"/>
      <c r="QAK376" s="14"/>
      <c r="QAL376" s="14"/>
      <c r="QAM376" s="14"/>
      <c r="QAN376" s="14"/>
      <c r="QAO376" s="14"/>
      <c r="QAP376" s="14"/>
      <c r="QAQ376" s="14"/>
      <c r="QAR376" s="14"/>
      <c r="QAS376" s="14"/>
      <c r="QAT376" s="14"/>
      <c r="QAU376" s="14"/>
      <c r="QAV376" s="14"/>
      <c r="QAW376" s="14"/>
      <c r="QAX376" s="14"/>
      <c r="QAY376" s="14"/>
      <c r="QAZ376" s="14"/>
      <c r="QBA376" s="14"/>
      <c r="QBB376" s="14"/>
      <c r="QBC376" s="14"/>
      <c r="QBD376" s="14"/>
      <c r="QBE376" s="14"/>
      <c r="QBF376" s="14"/>
      <c r="QBG376" s="14"/>
      <c r="QBH376" s="14"/>
      <c r="QBI376" s="14"/>
      <c r="QBJ376" s="14"/>
      <c r="QBK376" s="14"/>
      <c r="QBL376" s="14"/>
      <c r="QBM376" s="14"/>
      <c r="QBN376" s="14"/>
      <c r="QBO376" s="14"/>
      <c r="QBP376" s="14"/>
      <c r="QBQ376" s="14"/>
      <c r="QBR376" s="14"/>
      <c r="QBS376" s="14"/>
      <c r="QBT376" s="14"/>
      <c r="QBU376" s="14"/>
      <c r="QBV376" s="14"/>
      <c r="QBW376" s="14"/>
      <c r="QBX376" s="14"/>
      <c r="QBY376" s="14"/>
      <c r="QBZ376" s="14"/>
      <c r="QCA376" s="14"/>
      <c r="QCB376" s="14"/>
      <c r="QCC376" s="14"/>
      <c r="QCD376" s="14"/>
      <c r="QCE376" s="14"/>
      <c r="QCF376" s="14"/>
      <c r="QCG376" s="14"/>
      <c r="QCH376" s="14"/>
      <c r="QCI376" s="14"/>
      <c r="QCJ376" s="14"/>
      <c r="QCK376" s="14"/>
      <c r="QCL376" s="14"/>
      <c r="QCM376" s="14"/>
      <c r="QCN376" s="14"/>
      <c r="QCO376" s="14"/>
      <c r="QCP376" s="14"/>
      <c r="QCQ376" s="14"/>
      <c r="QCR376" s="14"/>
      <c r="QCS376" s="14"/>
      <c r="QCT376" s="14"/>
      <c r="QCU376" s="14"/>
      <c r="QCV376" s="14"/>
      <c r="QCW376" s="14"/>
      <c r="QCX376" s="14"/>
      <c r="QCY376" s="14"/>
      <c r="QCZ376" s="14"/>
      <c r="QDA376" s="14"/>
      <c r="QDB376" s="14"/>
      <c r="QDC376" s="14"/>
      <c r="QDD376" s="14"/>
      <c r="QDE376" s="14"/>
      <c r="QDF376" s="14"/>
      <c r="QDG376" s="14"/>
      <c r="QDH376" s="14"/>
      <c r="QDI376" s="14"/>
      <c r="QDJ376" s="14"/>
      <c r="QDK376" s="14"/>
      <c r="QDL376" s="14"/>
      <c r="QDM376" s="14"/>
      <c r="QDN376" s="14"/>
      <c r="QDO376" s="14"/>
      <c r="QDP376" s="14"/>
      <c r="QDQ376" s="14"/>
      <c r="QDR376" s="14"/>
      <c r="QDS376" s="14"/>
      <c r="QDT376" s="14"/>
      <c r="QDU376" s="14"/>
      <c r="QDV376" s="14"/>
      <c r="QDW376" s="14"/>
      <c r="QDX376" s="14"/>
      <c r="QDY376" s="14"/>
      <c r="QDZ376" s="14"/>
      <c r="QEA376" s="14"/>
      <c r="QEB376" s="14"/>
      <c r="QEC376" s="14"/>
      <c r="QED376" s="14"/>
      <c r="QEE376" s="14"/>
      <c r="QEF376" s="14"/>
      <c r="QEG376" s="14"/>
      <c r="QEH376" s="14"/>
      <c r="QEI376" s="14"/>
      <c r="QEJ376" s="14"/>
      <c r="QEK376" s="14"/>
      <c r="QEL376" s="14"/>
      <c r="QEM376" s="14"/>
      <c r="QEN376" s="14"/>
      <c r="QEO376" s="14"/>
      <c r="QEP376" s="14"/>
      <c r="QEQ376" s="14"/>
      <c r="QER376" s="14"/>
      <c r="QES376" s="14"/>
      <c r="QET376" s="14"/>
      <c r="QEU376" s="14"/>
      <c r="QEV376" s="14"/>
      <c r="QEW376" s="14"/>
      <c r="QEX376" s="14"/>
      <c r="QEY376" s="14"/>
      <c r="QEZ376" s="14"/>
      <c r="QFA376" s="14"/>
      <c r="QFB376" s="14"/>
      <c r="QFC376" s="14"/>
      <c r="QFD376" s="14"/>
      <c r="QFE376" s="14"/>
      <c r="QFF376" s="14"/>
      <c r="QFG376" s="14"/>
      <c r="QFH376" s="14"/>
      <c r="QFI376" s="14"/>
      <c r="QFJ376" s="14"/>
      <c r="QFK376" s="14"/>
      <c r="QFL376" s="14"/>
      <c r="QFM376" s="14"/>
      <c r="QFN376" s="14"/>
      <c r="QFO376" s="14"/>
      <c r="QFP376" s="14"/>
      <c r="QFQ376" s="14"/>
      <c r="QFR376" s="14"/>
      <c r="QFS376" s="14"/>
      <c r="QFT376" s="14"/>
      <c r="QFU376" s="14"/>
      <c r="QFV376" s="14"/>
      <c r="QFW376" s="14"/>
      <c r="QFX376" s="14"/>
      <c r="QFY376" s="14"/>
      <c r="QFZ376" s="14"/>
      <c r="QGA376" s="14"/>
      <c r="QGB376" s="14"/>
      <c r="QGC376" s="14"/>
      <c r="QGD376" s="14"/>
      <c r="QGE376" s="14"/>
      <c r="QGF376" s="14"/>
      <c r="QGG376" s="14"/>
      <c r="QGH376" s="14"/>
      <c r="QGI376" s="14"/>
      <c r="QGJ376" s="14"/>
      <c r="QGK376" s="14"/>
      <c r="QGL376" s="14"/>
      <c r="QGM376" s="14"/>
      <c r="QGN376" s="14"/>
      <c r="QGO376" s="14"/>
      <c r="QGP376" s="14"/>
      <c r="QGQ376" s="14"/>
      <c r="QGR376" s="14"/>
      <c r="QGS376" s="14"/>
      <c r="QGT376" s="14"/>
      <c r="QGU376" s="14"/>
      <c r="QGV376" s="14"/>
      <c r="QGW376" s="14"/>
      <c r="QGX376" s="14"/>
      <c r="QGY376" s="14"/>
      <c r="QGZ376" s="14"/>
      <c r="QHA376" s="14"/>
      <c r="QHB376" s="14"/>
      <c r="QHC376" s="14"/>
      <c r="QHD376" s="14"/>
      <c r="QHE376" s="14"/>
      <c r="QHF376" s="14"/>
      <c r="QHG376" s="14"/>
      <c r="QHH376" s="14"/>
      <c r="QHI376" s="14"/>
      <c r="QHJ376" s="14"/>
      <c r="QHK376" s="14"/>
      <c r="QHL376" s="14"/>
      <c r="QHM376" s="14"/>
      <c r="QHN376" s="14"/>
      <c r="QHO376" s="14"/>
      <c r="QHP376" s="14"/>
      <c r="QHQ376" s="14"/>
      <c r="QHR376" s="14"/>
      <c r="QHS376" s="14"/>
      <c r="QHT376" s="14"/>
      <c r="QHU376" s="14"/>
      <c r="QHV376" s="14"/>
      <c r="QHW376" s="14"/>
      <c r="QHX376" s="14"/>
      <c r="QHY376" s="14"/>
      <c r="QHZ376" s="14"/>
      <c r="QIA376" s="14"/>
      <c r="QIB376" s="14"/>
      <c r="QIC376" s="14"/>
      <c r="QID376" s="14"/>
      <c r="QIE376" s="14"/>
      <c r="QIF376" s="14"/>
      <c r="QIG376" s="14"/>
      <c r="QIH376" s="14"/>
      <c r="QII376" s="14"/>
      <c r="QIJ376" s="14"/>
      <c r="QIK376" s="14"/>
      <c r="QIL376" s="14"/>
      <c r="QIM376" s="14"/>
      <c r="QIN376" s="14"/>
      <c r="QIO376" s="14"/>
      <c r="QIP376" s="14"/>
      <c r="QIQ376" s="14"/>
      <c r="QIR376" s="14"/>
      <c r="QIS376" s="14"/>
      <c r="QIT376" s="14"/>
      <c r="QIU376" s="14"/>
      <c r="QIV376" s="14"/>
      <c r="QIW376" s="14"/>
      <c r="QIX376" s="14"/>
      <c r="QIY376" s="14"/>
      <c r="QIZ376" s="14"/>
      <c r="QJA376" s="14"/>
      <c r="QJB376" s="14"/>
      <c r="QJC376" s="14"/>
      <c r="QJD376" s="14"/>
      <c r="QJE376" s="14"/>
      <c r="QJF376" s="14"/>
      <c r="QJG376" s="14"/>
      <c r="QJH376" s="14"/>
      <c r="QJI376" s="14"/>
      <c r="QJJ376" s="14"/>
      <c r="QJK376" s="14"/>
      <c r="QJL376" s="14"/>
      <c r="QJM376" s="14"/>
      <c r="QJN376" s="14"/>
      <c r="QJO376" s="14"/>
      <c r="QJP376" s="14"/>
      <c r="QJQ376" s="14"/>
      <c r="QJR376" s="14"/>
      <c r="QJS376" s="14"/>
      <c r="QJT376" s="14"/>
      <c r="QJU376" s="14"/>
      <c r="QJV376" s="14"/>
      <c r="QJW376" s="14"/>
      <c r="QJX376" s="14"/>
      <c r="QJY376" s="14"/>
      <c r="QJZ376" s="14"/>
      <c r="QKA376" s="14"/>
      <c r="QKB376" s="14"/>
      <c r="QKC376" s="14"/>
      <c r="QKD376" s="14"/>
      <c r="QKE376" s="14"/>
      <c r="QKF376" s="14"/>
      <c r="QKG376" s="14"/>
      <c r="QKH376" s="14"/>
      <c r="QKI376" s="14"/>
      <c r="QKJ376" s="14"/>
      <c r="QKK376" s="14"/>
      <c r="QKL376" s="14"/>
      <c r="QKM376" s="14"/>
      <c r="QKN376" s="14"/>
      <c r="QKO376" s="14"/>
      <c r="QKP376" s="14"/>
      <c r="QKQ376" s="14"/>
      <c r="QKR376" s="14"/>
      <c r="QKS376" s="14"/>
      <c r="QKT376" s="14"/>
      <c r="QKU376" s="14"/>
      <c r="QKV376" s="14"/>
      <c r="QKW376" s="14"/>
      <c r="QKX376" s="14"/>
      <c r="QKY376" s="14"/>
      <c r="QKZ376" s="14"/>
      <c r="QLA376" s="14"/>
      <c r="QLB376" s="14"/>
      <c r="QLC376" s="14"/>
      <c r="QLD376" s="14"/>
      <c r="QLE376" s="14"/>
      <c r="QLF376" s="14"/>
      <c r="QLG376" s="14"/>
      <c r="QLH376" s="14"/>
      <c r="QLI376" s="14"/>
      <c r="QLJ376" s="14"/>
      <c r="QLK376" s="14"/>
      <c r="QLL376" s="14"/>
      <c r="QLM376" s="14"/>
      <c r="QLN376" s="14"/>
      <c r="QLO376" s="14"/>
      <c r="QLP376" s="14"/>
      <c r="QLQ376" s="14"/>
      <c r="QLR376" s="14"/>
      <c r="QLS376" s="14"/>
      <c r="QLT376" s="14"/>
      <c r="QLU376" s="14"/>
      <c r="QLV376" s="14"/>
      <c r="QLW376" s="14"/>
      <c r="QLX376" s="14"/>
      <c r="QLY376" s="14"/>
      <c r="QLZ376" s="14"/>
      <c r="QMA376" s="14"/>
      <c r="QMB376" s="14"/>
      <c r="QMC376" s="14"/>
      <c r="QMD376" s="14"/>
      <c r="QME376" s="14"/>
      <c r="QMF376" s="14"/>
      <c r="QMG376" s="14"/>
      <c r="QMH376" s="14"/>
      <c r="QMI376" s="14"/>
      <c r="QMJ376" s="14"/>
      <c r="QMK376" s="14"/>
      <c r="QML376" s="14"/>
      <c r="QMM376" s="14"/>
      <c r="QMN376" s="14"/>
      <c r="QMO376" s="14"/>
      <c r="QMP376" s="14"/>
      <c r="QMQ376" s="14"/>
      <c r="QMR376" s="14"/>
      <c r="QMS376" s="14"/>
      <c r="QMT376" s="14"/>
      <c r="QMU376" s="14"/>
      <c r="QMV376" s="14"/>
      <c r="QMW376" s="14"/>
      <c r="QMX376" s="14"/>
      <c r="QMY376" s="14"/>
      <c r="QMZ376" s="14"/>
      <c r="QNA376" s="14"/>
      <c r="QNB376" s="14"/>
      <c r="QNC376" s="14"/>
      <c r="QND376" s="14"/>
      <c r="QNE376" s="14"/>
      <c r="QNF376" s="14"/>
      <c r="QNG376" s="14"/>
      <c r="QNH376" s="14"/>
      <c r="QNI376" s="14"/>
      <c r="QNJ376" s="14"/>
      <c r="QNK376" s="14"/>
      <c r="QNL376" s="14"/>
      <c r="QNM376" s="14"/>
      <c r="QNN376" s="14"/>
      <c r="QNO376" s="14"/>
      <c r="QNP376" s="14"/>
      <c r="QNQ376" s="14"/>
      <c r="QNR376" s="14"/>
      <c r="QNS376" s="14"/>
      <c r="QNT376" s="14"/>
      <c r="QNU376" s="14"/>
      <c r="QNV376" s="14"/>
      <c r="QNW376" s="14"/>
      <c r="QNX376" s="14"/>
      <c r="QNY376" s="14"/>
      <c r="QNZ376" s="14"/>
      <c r="QOA376" s="14"/>
      <c r="QOB376" s="14"/>
      <c r="QOC376" s="14"/>
      <c r="QOD376" s="14"/>
      <c r="QOE376" s="14"/>
      <c r="QOF376" s="14"/>
      <c r="QOG376" s="14"/>
      <c r="QOH376" s="14"/>
      <c r="QOI376" s="14"/>
      <c r="QOJ376" s="14"/>
      <c r="QOK376" s="14"/>
      <c r="QOL376" s="14"/>
      <c r="QOM376" s="14"/>
      <c r="QON376" s="14"/>
      <c r="QOO376" s="14"/>
      <c r="QOP376" s="14"/>
      <c r="QOQ376" s="14"/>
      <c r="QOR376" s="14"/>
      <c r="QOS376" s="14"/>
      <c r="QOT376" s="14"/>
      <c r="QOU376" s="14"/>
      <c r="QOV376" s="14"/>
      <c r="QOW376" s="14"/>
      <c r="QOX376" s="14"/>
      <c r="QOY376" s="14"/>
      <c r="QOZ376" s="14"/>
      <c r="QPA376" s="14"/>
      <c r="QPB376" s="14"/>
      <c r="QPC376" s="14"/>
      <c r="QPD376" s="14"/>
      <c r="QPE376" s="14"/>
      <c r="QPF376" s="14"/>
      <c r="QPG376" s="14"/>
      <c r="QPH376" s="14"/>
      <c r="QPI376" s="14"/>
      <c r="QPJ376" s="14"/>
      <c r="QPK376" s="14"/>
      <c r="QPL376" s="14"/>
      <c r="QPM376" s="14"/>
      <c r="QPN376" s="14"/>
      <c r="QPO376" s="14"/>
      <c r="QPP376" s="14"/>
      <c r="QPQ376" s="14"/>
      <c r="QPR376" s="14"/>
      <c r="QPS376" s="14"/>
      <c r="QPT376" s="14"/>
      <c r="QPU376" s="14"/>
      <c r="QPV376" s="14"/>
      <c r="QPW376" s="14"/>
      <c r="QPX376" s="14"/>
      <c r="QPY376" s="14"/>
      <c r="QPZ376" s="14"/>
      <c r="QQA376" s="14"/>
      <c r="QQB376" s="14"/>
      <c r="QQC376" s="14"/>
      <c r="QQD376" s="14"/>
      <c r="QQE376" s="14"/>
      <c r="QQF376" s="14"/>
      <c r="QQG376" s="14"/>
      <c r="QQH376" s="14"/>
      <c r="QQI376" s="14"/>
      <c r="QQJ376" s="14"/>
      <c r="QQK376" s="14"/>
      <c r="QQL376" s="14"/>
      <c r="QQM376" s="14"/>
      <c r="QQN376" s="14"/>
      <c r="QQO376" s="14"/>
      <c r="QQP376" s="14"/>
      <c r="QQQ376" s="14"/>
      <c r="QQR376" s="14"/>
      <c r="QQS376" s="14"/>
      <c r="QQT376" s="14"/>
      <c r="QQU376" s="14"/>
      <c r="QQV376" s="14"/>
      <c r="QQW376" s="14"/>
      <c r="QQX376" s="14"/>
      <c r="QQY376" s="14"/>
      <c r="QQZ376" s="14"/>
      <c r="QRA376" s="14"/>
      <c r="QRB376" s="14"/>
      <c r="QRC376" s="14"/>
      <c r="QRD376" s="14"/>
      <c r="QRE376" s="14"/>
      <c r="QRF376" s="14"/>
      <c r="QRG376" s="14"/>
      <c r="QRH376" s="14"/>
      <c r="QRI376" s="14"/>
      <c r="QRJ376" s="14"/>
      <c r="QRK376" s="14"/>
      <c r="QRL376" s="14"/>
      <c r="QRM376" s="14"/>
      <c r="QRN376" s="14"/>
      <c r="QRO376" s="14"/>
      <c r="QRP376" s="14"/>
      <c r="QRQ376" s="14"/>
      <c r="QRR376" s="14"/>
      <c r="QRS376" s="14"/>
      <c r="QRT376" s="14"/>
      <c r="QRU376" s="14"/>
      <c r="QRV376" s="14"/>
      <c r="QRW376" s="14"/>
      <c r="QRX376" s="14"/>
      <c r="QRY376" s="14"/>
      <c r="QRZ376" s="14"/>
      <c r="QSA376" s="14"/>
      <c r="QSB376" s="14"/>
      <c r="QSC376" s="14"/>
      <c r="QSD376" s="14"/>
      <c r="QSE376" s="14"/>
      <c r="QSF376" s="14"/>
      <c r="QSG376" s="14"/>
      <c r="QSH376" s="14"/>
      <c r="QSI376" s="14"/>
      <c r="QSJ376" s="14"/>
      <c r="QSK376" s="14"/>
      <c r="QSL376" s="14"/>
      <c r="QSM376" s="14"/>
      <c r="QSN376" s="14"/>
      <c r="QSO376" s="14"/>
      <c r="QSP376" s="14"/>
      <c r="QSQ376" s="14"/>
      <c r="QSR376" s="14"/>
      <c r="QSS376" s="14"/>
      <c r="QST376" s="14"/>
      <c r="QSU376" s="14"/>
      <c r="QSV376" s="14"/>
      <c r="QSW376" s="14"/>
      <c r="QSX376" s="14"/>
      <c r="QSY376" s="14"/>
      <c r="QSZ376" s="14"/>
      <c r="QTA376" s="14"/>
      <c r="QTB376" s="14"/>
      <c r="QTC376" s="14"/>
      <c r="QTD376" s="14"/>
      <c r="QTE376" s="14"/>
      <c r="QTF376" s="14"/>
      <c r="QTG376" s="14"/>
      <c r="QTH376" s="14"/>
      <c r="QTI376" s="14"/>
      <c r="QTJ376" s="14"/>
      <c r="QTK376" s="14"/>
      <c r="QTL376" s="14"/>
      <c r="QTM376" s="14"/>
      <c r="QTN376" s="14"/>
      <c r="QTO376" s="14"/>
      <c r="QTP376" s="14"/>
      <c r="QTQ376" s="14"/>
      <c r="QTR376" s="14"/>
      <c r="QTS376" s="14"/>
      <c r="QTT376" s="14"/>
      <c r="QTU376" s="14"/>
      <c r="QTV376" s="14"/>
      <c r="QTW376" s="14"/>
      <c r="QTX376" s="14"/>
      <c r="QTY376" s="14"/>
      <c r="QTZ376" s="14"/>
      <c r="QUA376" s="14"/>
      <c r="QUB376" s="14"/>
      <c r="QUC376" s="14"/>
      <c r="QUD376" s="14"/>
      <c r="QUE376" s="14"/>
      <c r="QUF376" s="14"/>
      <c r="QUG376" s="14"/>
      <c r="QUH376" s="14"/>
      <c r="QUI376" s="14"/>
      <c r="QUJ376" s="14"/>
      <c r="QUK376" s="14"/>
      <c r="QUL376" s="14"/>
      <c r="QUM376" s="14"/>
      <c r="QUN376" s="14"/>
      <c r="QUO376" s="14"/>
      <c r="QUP376" s="14"/>
      <c r="QUQ376" s="14"/>
      <c r="QUR376" s="14"/>
      <c r="QUS376" s="14"/>
      <c r="QUT376" s="14"/>
      <c r="QUU376" s="14"/>
      <c r="QUV376" s="14"/>
      <c r="QUW376" s="14"/>
      <c r="QUX376" s="14"/>
      <c r="QUY376" s="14"/>
      <c r="QUZ376" s="14"/>
      <c r="QVA376" s="14"/>
      <c r="QVB376" s="14"/>
      <c r="QVC376" s="14"/>
      <c r="QVD376" s="14"/>
      <c r="QVE376" s="14"/>
      <c r="QVF376" s="14"/>
      <c r="QVG376" s="14"/>
      <c r="QVH376" s="14"/>
      <c r="QVI376" s="14"/>
      <c r="QVJ376" s="14"/>
      <c r="QVK376" s="14"/>
      <c r="QVL376" s="14"/>
      <c r="QVM376" s="14"/>
      <c r="QVN376" s="14"/>
      <c r="QVO376" s="14"/>
      <c r="QVP376" s="14"/>
      <c r="QVQ376" s="14"/>
      <c r="QVR376" s="14"/>
      <c r="QVS376" s="14"/>
      <c r="QVT376" s="14"/>
      <c r="QVU376" s="14"/>
      <c r="QVV376" s="14"/>
      <c r="QVW376" s="14"/>
      <c r="QVX376" s="14"/>
      <c r="QVY376" s="14"/>
      <c r="QVZ376" s="14"/>
      <c r="QWA376" s="14"/>
      <c r="QWB376" s="14"/>
      <c r="QWC376" s="14"/>
      <c r="QWD376" s="14"/>
      <c r="QWE376" s="14"/>
      <c r="QWF376" s="14"/>
      <c r="QWG376" s="14"/>
      <c r="QWH376" s="14"/>
      <c r="QWI376" s="14"/>
      <c r="QWJ376" s="14"/>
      <c r="QWK376" s="14"/>
      <c r="QWL376" s="14"/>
      <c r="QWM376" s="14"/>
      <c r="QWN376" s="14"/>
      <c r="QWO376" s="14"/>
      <c r="QWP376" s="14"/>
      <c r="QWQ376" s="14"/>
      <c r="QWR376" s="14"/>
      <c r="QWS376" s="14"/>
      <c r="QWT376" s="14"/>
      <c r="QWU376" s="14"/>
      <c r="QWV376" s="14"/>
      <c r="QWW376" s="14"/>
      <c r="QWX376" s="14"/>
      <c r="QWY376" s="14"/>
      <c r="QWZ376" s="14"/>
      <c r="QXA376" s="14"/>
      <c r="QXB376" s="14"/>
      <c r="QXC376" s="14"/>
      <c r="QXD376" s="14"/>
      <c r="QXE376" s="14"/>
      <c r="QXF376" s="14"/>
      <c r="QXG376" s="14"/>
      <c r="QXH376" s="14"/>
      <c r="QXI376" s="14"/>
      <c r="QXJ376" s="14"/>
      <c r="QXK376" s="14"/>
      <c r="QXL376" s="14"/>
      <c r="QXM376" s="14"/>
      <c r="QXN376" s="14"/>
      <c r="QXO376" s="14"/>
      <c r="QXP376" s="14"/>
      <c r="QXQ376" s="14"/>
      <c r="QXR376" s="14"/>
      <c r="QXS376" s="14"/>
      <c r="QXT376" s="14"/>
      <c r="QXU376" s="14"/>
      <c r="QXV376" s="14"/>
      <c r="QXW376" s="14"/>
      <c r="QXX376" s="14"/>
      <c r="QXY376" s="14"/>
      <c r="QXZ376" s="14"/>
      <c r="QYA376" s="14"/>
      <c r="QYB376" s="14"/>
      <c r="QYC376" s="14"/>
      <c r="QYD376" s="14"/>
      <c r="QYE376" s="14"/>
      <c r="QYF376" s="14"/>
      <c r="QYG376" s="14"/>
      <c r="QYH376" s="14"/>
      <c r="QYI376" s="14"/>
      <c r="QYJ376" s="14"/>
      <c r="QYK376" s="14"/>
      <c r="QYL376" s="14"/>
      <c r="QYM376" s="14"/>
      <c r="QYN376" s="14"/>
      <c r="QYO376" s="14"/>
      <c r="QYP376" s="14"/>
      <c r="QYQ376" s="14"/>
      <c r="QYR376" s="14"/>
      <c r="QYS376" s="14"/>
      <c r="QYT376" s="14"/>
      <c r="QYU376" s="14"/>
      <c r="QYV376" s="14"/>
      <c r="QYW376" s="14"/>
      <c r="QYX376" s="14"/>
      <c r="QYY376" s="14"/>
      <c r="QYZ376" s="14"/>
      <c r="QZA376" s="14"/>
      <c r="QZB376" s="14"/>
      <c r="QZC376" s="14"/>
      <c r="QZD376" s="14"/>
      <c r="QZE376" s="14"/>
      <c r="QZF376" s="14"/>
      <c r="QZG376" s="14"/>
      <c r="QZH376" s="14"/>
      <c r="QZI376" s="14"/>
      <c r="QZJ376" s="14"/>
      <c r="QZK376" s="14"/>
      <c r="QZL376" s="14"/>
      <c r="QZM376" s="14"/>
      <c r="QZN376" s="14"/>
      <c r="QZO376" s="14"/>
      <c r="QZP376" s="14"/>
      <c r="QZQ376" s="14"/>
      <c r="QZR376" s="14"/>
      <c r="QZS376" s="14"/>
      <c r="QZT376" s="14"/>
      <c r="QZU376" s="14"/>
      <c r="QZV376" s="14"/>
      <c r="QZW376" s="14"/>
      <c r="QZX376" s="14"/>
      <c r="QZY376" s="14"/>
      <c r="QZZ376" s="14"/>
      <c r="RAA376" s="14"/>
      <c r="RAB376" s="14"/>
      <c r="RAC376" s="14"/>
      <c r="RAD376" s="14"/>
      <c r="RAE376" s="14"/>
      <c r="RAF376" s="14"/>
      <c r="RAG376" s="14"/>
      <c r="RAH376" s="14"/>
      <c r="RAI376" s="14"/>
      <c r="RAJ376" s="14"/>
      <c r="RAK376" s="14"/>
      <c r="RAL376" s="14"/>
      <c r="RAM376" s="14"/>
      <c r="RAN376" s="14"/>
      <c r="RAO376" s="14"/>
      <c r="RAP376" s="14"/>
      <c r="RAQ376" s="14"/>
      <c r="RAR376" s="14"/>
      <c r="RAS376" s="14"/>
      <c r="RAT376" s="14"/>
      <c r="RAU376" s="14"/>
      <c r="RAV376" s="14"/>
      <c r="RAW376" s="14"/>
      <c r="RAX376" s="14"/>
      <c r="RAY376" s="14"/>
      <c r="RAZ376" s="14"/>
      <c r="RBA376" s="14"/>
      <c r="RBB376" s="14"/>
      <c r="RBC376" s="14"/>
      <c r="RBD376" s="14"/>
      <c r="RBE376" s="14"/>
      <c r="RBF376" s="14"/>
      <c r="RBG376" s="14"/>
      <c r="RBH376" s="14"/>
      <c r="RBI376" s="14"/>
      <c r="RBJ376" s="14"/>
      <c r="RBK376" s="14"/>
      <c r="RBL376" s="14"/>
      <c r="RBM376" s="14"/>
      <c r="RBN376" s="14"/>
      <c r="RBO376" s="14"/>
      <c r="RBP376" s="14"/>
      <c r="RBQ376" s="14"/>
      <c r="RBR376" s="14"/>
      <c r="RBS376" s="14"/>
      <c r="RBT376" s="14"/>
      <c r="RBU376" s="14"/>
      <c r="RBV376" s="14"/>
      <c r="RBW376" s="14"/>
      <c r="RBX376" s="14"/>
      <c r="RBY376" s="14"/>
      <c r="RBZ376" s="14"/>
      <c r="RCA376" s="14"/>
      <c r="RCB376" s="14"/>
      <c r="RCC376" s="14"/>
      <c r="RCD376" s="14"/>
      <c r="RCE376" s="14"/>
      <c r="RCF376" s="14"/>
      <c r="RCG376" s="14"/>
      <c r="RCH376" s="14"/>
      <c r="RCI376" s="14"/>
      <c r="RCJ376" s="14"/>
      <c r="RCK376" s="14"/>
      <c r="RCL376" s="14"/>
      <c r="RCM376" s="14"/>
      <c r="RCN376" s="14"/>
      <c r="RCO376" s="14"/>
      <c r="RCP376" s="14"/>
      <c r="RCQ376" s="14"/>
      <c r="RCR376" s="14"/>
      <c r="RCS376" s="14"/>
      <c r="RCT376" s="14"/>
      <c r="RCU376" s="14"/>
      <c r="RCV376" s="14"/>
      <c r="RCW376" s="14"/>
      <c r="RCX376" s="14"/>
      <c r="RCY376" s="14"/>
      <c r="RCZ376" s="14"/>
      <c r="RDA376" s="14"/>
      <c r="RDB376" s="14"/>
      <c r="RDC376" s="14"/>
      <c r="RDD376" s="14"/>
      <c r="RDE376" s="14"/>
      <c r="RDF376" s="14"/>
      <c r="RDG376" s="14"/>
      <c r="RDH376" s="14"/>
      <c r="RDI376" s="14"/>
      <c r="RDJ376" s="14"/>
      <c r="RDK376" s="14"/>
      <c r="RDL376" s="14"/>
      <c r="RDM376" s="14"/>
      <c r="RDN376" s="14"/>
      <c r="RDO376" s="14"/>
      <c r="RDP376" s="14"/>
      <c r="RDQ376" s="14"/>
      <c r="RDR376" s="14"/>
      <c r="RDS376" s="14"/>
      <c r="RDT376" s="14"/>
      <c r="RDU376" s="14"/>
      <c r="RDV376" s="14"/>
      <c r="RDW376" s="14"/>
      <c r="RDX376" s="14"/>
      <c r="RDY376" s="14"/>
      <c r="RDZ376" s="14"/>
      <c r="REA376" s="14"/>
      <c r="REB376" s="14"/>
      <c r="REC376" s="14"/>
      <c r="RED376" s="14"/>
      <c r="REE376" s="14"/>
      <c r="REF376" s="14"/>
      <c r="REG376" s="14"/>
      <c r="REH376" s="14"/>
      <c r="REI376" s="14"/>
      <c r="REJ376" s="14"/>
      <c r="REK376" s="14"/>
      <c r="REL376" s="14"/>
      <c r="REM376" s="14"/>
      <c r="REN376" s="14"/>
      <c r="REO376" s="14"/>
      <c r="REP376" s="14"/>
      <c r="REQ376" s="14"/>
      <c r="RER376" s="14"/>
      <c r="RES376" s="14"/>
      <c r="RET376" s="14"/>
      <c r="REU376" s="14"/>
      <c r="REV376" s="14"/>
      <c r="REW376" s="14"/>
      <c r="REX376" s="14"/>
      <c r="REY376" s="14"/>
      <c r="REZ376" s="14"/>
      <c r="RFA376" s="14"/>
      <c r="RFB376" s="14"/>
      <c r="RFC376" s="14"/>
      <c r="RFD376" s="14"/>
      <c r="RFE376" s="14"/>
      <c r="RFF376" s="14"/>
      <c r="RFG376" s="14"/>
      <c r="RFH376" s="14"/>
      <c r="RFI376" s="14"/>
      <c r="RFJ376" s="14"/>
      <c r="RFK376" s="14"/>
      <c r="RFL376" s="14"/>
      <c r="RFM376" s="14"/>
      <c r="RFN376" s="14"/>
      <c r="RFO376" s="14"/>
      <c r="RFP376" s="14"/>
      <c r="RFQ376" s="14"/>
      <c r="RFR376" s="14"/>
      <c r="RFS376" s="14"/>
      <c r="RFT376" s="14"/>
      <c r="RFU376" s="14"/>
      <c r="RFV376" s="14"/>
      <c r="RFW376" s="14"/>
      <c r="RFX376" s="14"/>
      <c r="RFY376" s="14"/>
      <c r="RFZ376" s="14"/>
      <c r="RGA376" s="14"/>
      <c r="RGB376" s="14"/>
      <c r="RGC376" s="14"/>
      <c r="RGD376" s="14"/>
      <c r="RGE376" s="14"/>
      <c r="RGF376" s="14"/>
      <c r="RGG376" s="14"/>
      <c r="RGH376" s="14"/>
      <c r="RGI376" s="14"/>
      <c r="RGJ376" s="14"/>
      <c r="RGK376" s="14"/>
      <c r="RGL376" s="14"/>
      <c r="RGM376" s="14"/>
      <c r="RGN376" s="14"/>
      <c r="RGO376" s="14"/>
      <c r="RGP376" s="14"/>
      <c r="RGQ376" s="14"/>
      <c r="RGR376" s="14"/>
      <c r="RGS376" s="14"/>
      <c r="RGT376" s="14"/>
      <c r="RGU376" s="14"/>
      <c r="RGV376" s="14"/>
      <c r="RGW376" s="14"/>
      <c r="RGX376" s="14"/>
      <c r="RGY376" s="14"/>
      <c r="RGZ376" s="14"/>
      <c r="RHA376" s="14"/>
      <c r="RHB376" s="14"/>
      <c r="RHC376" s="14"/>
      <c r="RHD376" s="14"/>
      <c r="RHE376" s="14"/>
      <c r="RHF376" s="14"/>
      <c r="RHG376" s="14"/>
      <c r="RHH376" s="14"/>
      <c r="RHI376" s="14"/>
      <c r="RHJ376" s="14"/>
      <c r="RHK376" s="14"/>
      <c r="RHL376" s="14"/>
      <c r="RHM376" s="14"/>
      <c r="RHN376" s="14"/>
      <c r="RHO376" s="14"/>
      <c r="RHP376" s="14"/>
      <c r="RHQ376" s="14"/>
      <c r="RHR376" s="14"/>
      <c r="RHS376" s="14"/>
      <c r="RHT376" s="14"/>
      <c r="RHU376" s="14"/>
      <c r="RHV376" s="14"/>
      <c r="RHW376" s="14"/>
      <c r="RHX376" s="14"/>
      <c r="RHY376" s="14"/>
      <c r="RHZ376" s="14"/>
      <c r="RIA376" s="14"/>
      <c r="RIB376" s="14"/>
      <c r="RIC376" s="14"/>
      <c r="RID376" s="14"/>
      <c r="RIE376" s="14"/>
      <c r="RIF376" s="14"/>
      <c r="RIG376" s="14"/>
      <c r="RIH376" s="14"/>
      <c r="RII376" s="14"/>
      <c r="RIJ376" s="14"/>
      <c r="RIK376" s="14"/>
      <c r="RIL376" s="14"/>
      <c r="RIM376" s="14"/>
      <c r="RIN376" s="14"/>
      <c r="RIO376" s="14"/>
      <c r="RIP376" s="14"/>
      <c r="RIQ376" s="14"/>
      <c r="RIR376" s="14"/>
      <c r="RIS376" s="14"/>
      <c r="RIT376" s="14"/>
      <c r="RIU376" s="14"/>
      <c r="RIV376" s="14"/>
      <c r="RIW376" s="14"/>
      <c r="RIX376" s="14"/>
      <c r="RIY376" s="14"/>
      <c r="RIZ376" s="14"/>
      <c r="RJA376" s="14"/>
      <c r="RJB376" s="14"/>
      <c r="RJC376" s="14"/>
      <c r="RJD376" s="14"/>
      <c r="RJE376" s="14"/>
      <c r="RJF376" s="14"/>
      <c r="RJG376" s="14"/>
      <c r="RJH376" s="14"/>
      <c r="RJI376" s="14"/>
      <c r="RJJ376" s="14"/>
      <c r="RJK376" s="14"/>
      <c r="RJL376" s="14"/>
      <c r="RJM376" s="14"/>
      <c r="RJN376" s="14"/>
      <c r="RJO376" s="14"/>
      <c r="RJP376" s="14"/>
      <c r="RJQ376" s="14"/>
      <c r="RJR376" s="14"/>
      <c r="RJS376" s="14"/>
      <c r="RJT376" s="14"/>
      <c r="RJU376" s="14"/>
      <c r="RJV376" s="14"/>
      <c r="RJW376" s="14"/>
      <c r="RJX376" s="14"/>
      <c r="RJY376" s="14"/>
      <c r="RJZ376" s="14"/>
      <c r="RKA376" s="14"/>
      <c r="RKB376" s="14"/>
      <c r="RKC376" s="14"/>
      <c r="RKD376" s="14"/>
      <c r="RKE376" s="14"/>
      <c r="RKF376" s="14"/>
      <c r="RKG376" s="14"/>
      <c r="RKH376" s="14"/>
      <c r="RKI376" s="14"/>
      <c r="RKJ376" s="14"/>
      <c r="RKK376" s="14"/>
      <c r="RKL376" s="14"/>
      <c r="RKM376" s="14"/>
      <c r="RKN376" s="14"/>
      <c r="RKO376" s="14"/>
      <c r="RKP376" s="14"/>
      <c r="RKQ376" s="14"/>
      <c r="RKR376" s="14"/>
      <c r="RKS376" s="14"/>
      <c r="RKT376" s="14"/>
      <c r="RKU376" s="14"/>
      <c r="RKV376" s="14"/>
      <c r="RKW376" s="14"/>
      <c r="RKX376" s="14"/>
      <c r="RKY376" s="14"/>
      <c r="RKZ376" s="14"/>
      <c r="RLA376" s="14"/>
      <c r="RLB376" s="14"/>
      <c r="RLC376" s="14"/>
      <c r="RLD376" s="14"/>
      <c r="RLE376" s="14"/>
      <c r="RLF376" s="14"/>
      <c r="RLG376" s="14"/>
      <c r="RLH376" s="14"/>
      <c r="RLI376" s="14"/>
      <c r="RLJ376" s="14"/>
      <c r="RLK376" s="14"/>
      <c r="RLL376" s="14"/>
      <c r="RLM376" s="14"/>
      <c r="RLN376" s="14"/>
      <c r="RLO376" s="14"/>
      <c r="RLP376" s="14"/>
      <c r="RLQ376" s="14"/>
      <c r="RLR376" s="14"/>
      <c r="RLS376" s="14"/>
      <c r="RLT376" s="14"/>
      <c r="RLU376" s="14"/>
      <c r="RLV376" s="14"/>
      <c r="RLW376" s="14"/>
      <c r="RLX376" s="14"/>
      <c r="RLY376" s="14"/>
      <c r="RLZ376" s="14"/>
      <c r="RMA376" s="14"/>
      <c r="RMB376" s="14"/>
      <c r="RMC376" s="14"/>
      <c r="RMD376" s="14"/>
      <c r="RME376" s="14"/>
      <c r="RMF376" s="14"/>
      <c r="RMG376" s="14"/>
      <c r="RMH376" s="14"/>
      <c r="RMI376" s="14"/>
      <c r="RMJ376" s="14"/>
      <c r="RMK376" s="14"/>
      <c r="RML376" s="14"/>
      <c r="RMM376" s="14"/>
      <c r="RMN376" s="14"/>
      <c r="RMO376" s="14"/>
      <c r="RMP376" s="14"/>
      <c r="RMQ376" s="14"/>
      <c r="RMR376" s="14"/>
      <c r="RMS376" s="14"/>
      <c r="RMT376" s="14"/>
      <c r="RMU376" s="14"/>
      <c r="RMV376" s="14"/>
      <c r="RMW376" s="14"/>
      <c r="RMX376" s="14"/>
      <c r="RMY376" s="14"/>
      <c r="RMZ376" s="14"/>
      <c r="RNA376" s="14"/>
      <c r="RNB376" s="14"/>
      <c r="RNC376" s="14"/>
      <c r="RND376" s="14"/>
      <c r="RNE376" s="14"/>
      <c r="RNF376" s="14"/>
      <c r="RNG376" s="14"/>
      <c r="RNH376" s="14"/>
      <c r="RNI376" s="14"/>
      <c r="RNJ376" s="14"/>
      <c r="RNK376" s="14"/>
      <c r="RNL376" s="14"/>
      <c r="RNM376" s="14"/>
      <c r="RNN376" s="14"/>
      <c r="RNO376" s="14"/>
      <c r="RNP376" s="14"/>
      <c r="RNQ376" s="14"/>
      <c r="RNR376" s="14"/>
      <c r="RNS376" s="14"/>
      <c r="RNT376" s="14"/>
      <c r="RNU376" s="14"/>
      <c r="RNV376" s="14"/>
      <c r="RNW376" s="14"/>
      <c r="RNX376" s="14"/>
      <c r="RNY376" s="14"/>
      <c r="RNZ376" s="14"/>
      <c r="ROA376" s="14"/>
      <c r="ROB376" s="14"/>
      <c r="ROC376" s="14"/>
      <c r="ROD376" s="14"/>
      <c r="ROE376" s="14"/>
      <c r="ROF376" s="14"/>
      <c r="ROG376" s="14"/>
      <c r="ROH376" s="14"/>
      <c r="ROI376" s="14"/>
      <c r="ROJ376" s="14"/>
      <c r="ROK376" s="14"/>
      <c r="ROL376" s="14"/>
      <c r="ROM376" s="14"/>
      <c r="RON376" s="14"/>
      <c r="ROO376" s="14"/>
      <c r="ROP376" s="14"/>
      <c r="ROQ376" s="14"/>
      <c r="ROR376" s="14"/>
      <c r="ROS376" s="14"/>
      <c r="ROT376" s="14"/>
      <c r="ROU376" s="14"/>
      <c r="ROV376" s="14"/>
      <c r="ROW376" s="14"/>
      <c r="ROX376" s="14"/>
      <c r="ROY376" s="14"/>
      <c r="ROZ376" s="14"/>
      <c r="RPA376" s="14"/>
      <c r="RPB376" s="14"/>
      <c r="RPC376" s="14"/>
      <c r="RPD376" s="14"/>
      <c r="RPE376" s="14"/>
      <c r="RPF376" s="14"/>
      <c r="RPG376" s="14"/>
      <c r="RPH376" s="14"/>
      <c r="RPI376" s="14"/>
      <c r="RPJ376" s="14"/>
      <c r="RPK376" s="14"/>
      <c r="RPL376" s="14"/>
      <c r="RPM376" s="14"/>
      <c r="RPN376" s="14"/>
      <c r="RPO376" s="14"/>
      <c r="RPP376" s="14"/>
      <c r="RPQ376" s="14"/>
      <c r="RPR376" s="14"/>
      <c r="RPS376" s="14"/>
      <c r="RPT376" s="14"/>
      <c r="RPU376" s="14"/>
      <c r="RPV376" s="14"/>
      <c r="RPW376" s="14"/>
      <c r="RPX376" s="14"/>
      <c r="RPY376" s="14"/>
      <c r="RPZ376" s="14"/>
      <c r="RQA376" s="14"/>
      <c r="RQB376" s="14"/>
      <c r="RQC376" s="14"/>
      <c r="RQD376" s="14"/>
      <c r="RQE376" s="14"/>
      <c r="RQF376" s="14"/>
      <c r="RQG376" s="14"/>
      <c r="RQH376" s="14"/>
      <c r="RQI376" s="14"/>
      <c r="RQJ376" s="14"/>
      <c r="RQK376" s="14"/>
      <c r="RQL376" s="14"/>
      <c r="RQM376" s="14"/>
      <c r="RQN376" s="14"/>
      <c r="RQO376" s="14"/>
      <c r="RQP376" s="14"/>
      <c r="RQQ376" s="14"/>
      <c r="RQR376" s="14"/>
      <c r="RQS376" s="14"/>
      <c r="RQT376" s="14"/>
      <c r="RQU376" s="14"/>
      <c r="RQV376" s="14"/>
      <c r="RQW376" s="14"/>
      <c r="RQX376" s="14"/>
      <c r="RQY376" s="14"/>
      <c r="RQZ376" s="14"/>
      <c r="RRA376" s="14"/>
      <c r="RRB376" s="14"/>
      <c r="RRC376" s="14"/>
      <c r="RRD376" s="14"/>
      <c r="RRE376" s="14"/>
      <c r="RRF376" s="14"/>
      <c r="RRG376" s="14"/>
      <c r="RRH376" s="14"/>
      <c r="RRI376" s="14"/>
      <c r="RRJ376" s="14"/>
      <c r="RRK376" s="14"/>
      <c r="RRL376" s="14"/>
      <c r="RRM376" s="14"/>
      <c r="RRN376" s="14"/>
      <c r="RRO376" s="14"/>
      <c r="RRP376" s="14"/>
      <c r="RRQ376" s="14"/>
      <c r="RRR376" s="14"/>
      <c r="RRS376" s="14"/>
      <c r="RRT376" s="14"/>
      <c r="RRU376" s="14"/>
      <c r="RRV376" s="14"/>
      <c r="RRW376" s="14"/>
      <c r="RRX376" s="14"/>
      <c r="RRY376" s="14"/>
      <c r="RRZ376" s="14"/>
      <c r="RSA376" s="14"/>
      <c r="RSB376" s="14"/>
      <c r="RSC376" s="14"/>
      <c r="RSD376" s="14"/>
      <c r="RSE376" s="14"/>
      <c r="RSF376" s="14"/>
      <c r="RSG376" s="14"/>
      <c r="RSH376" s="14"/>
      <c r="RSI376" s="14"/>
      <c r="RSJ376" s="14"/>
      <c r="RSK376" s="14"/>
      <c r="RSL376" s="14"/>
      <c r="RSM376" s="14"/>
      <c r="RSN376" s="14"/>
      <c r="RSO376" s="14"/>
      <c r="RSP376" s="14"/>
      <c r="RSQ376" s="14"/>
      <c r="RSR376" s="14"/>
      <c r="RSS376" s="14"/>
      <c r="RST376" s="14"/>
      <c r="RSU376" s="14"/>
      <c r="RSV376" s="14"/>
      <c r="RSW376" s="14"/>
      <c r="RSX376" s="14"/>
      <c r="RSY376" s="14"/>
      <c r="RSZ376" s="14"/>
      <c r="RTA376" s="14"/>
      <c r="RTB376" s="14"/>
      <c r="RTC376" s="14"/>
      <c r="RTD376" s="14"/>
      <c r="RTE376" s="14"/>
      <c r="RTF376" s="14"/>
      <c r="RTG376" s="14"/>
      <c r="RTH376" s="14"/>
      <c r="RTI376" s="14"/>
      <c r="RTJ376" s="14"/>
      <c r="RTK376" s="14"/>
      <c r="RTL376" s="14"/>
      <c r="RTM376" s="14"/>
      <c r="RTN376" s="14"/>
      <c r="RTO376" s="14"/>
      <c r="RTP376" s="14"/>
      <c r="RTQ376" s="14"/>
      <c r="RTR376" s="14"/>
      <c r="RTS376" s="14"/>
      <c r="RTT376" s="14"/>
      <c r="RTU376" s="14"/>
      <c r="RTV376" s="14"/>
      <c r="RTW376" s="14"/>
      <c r="RTX376" s="14"/>
      <c r="RTY376" s="14"/>
      <c r="RTZ376" s="14"/>
      <c r="RUA376" s="14"/>
      <c r="RUB376" s="14"/>
      <c r="RUC376" s="14"/>
      <c r="RUD376" s="14"/>
      <c r="RUE376" s="14"/>
      <c r="RUF376" s="14"/>
      <c r="RUG376" s="14"/>
      <c r="RUH376" s="14"/>
      <c r="RUI376" s="14"/>
      <c r="RUJ376" s="14"/>
      <c r="RUK376" s="14"/>
      <c r="RUL376" s="14"/>
      <c r="RUM376" s="14"/>
      <c r="RUN376" s="14"/>
      <c r="RUO376" s="14"/>
      <c r="RUP376" s="14"/>
      <c r="RUQ376" s="14"/>
      <c r="RUR376" s="14"/>
      <c r="RUS376" s="14"/>
      <c r="RUT376" s="14"/>
      <c r="RUU376" s="14"/>
      <c r="RUV376" s="14"/>
      <c r="RUW376" s="14"/>
      <c r="RUX376" s="14"/>
      <c r="RUY376" s="14"/>
      <c r="RUZ376" s="14"/>
      <c r="RVA376" s="14"/>
      <c r="RVB376" s="14"/>
      <c r="RVC376" s="14"/>
      <c r="RVD376" s="14"/>
      <c r="RVE376" s="14"/>
      <c r="RVF376" s="14"/>
      <c r="RVG376" s="14"/>
      <c r="RVH376" s="14"/>
      <c r="RVI376" s="14"/>
      <c r="RVJ376" s="14"/>
      <c r="RVK376" s="14"/>
      <c r="RVL376" s="14"/>
      <c r="RVM376" s="14"/>
      <c r="RVN376" s="14"/>
      <c r="RVO376" s="14"/>
      <c r="RVP376" s="14"/>
      <c r="RVQ376" s="14"/>
      <c r="RVR376" s="14"/>
      <c r="RVS376" s="14"/>
      <c r="RVT376" s="14"/>
      <c r="RVU376" s="14"/>
      <c r="RVV376" s="14"/>
      <c r="RVW376" s="14"/>
      <c r="RVX376" s="14"/>
      <c r="RVY376" s="14"/>
      <c r="RVZ376" s="14"/>
      <c r="RWA376" s="14"/>
      <c r="RWB376" s="14"/>
      <c r="RWC376" s="14"/>
      <c r="RWD376" s="14"/>
      <c r="RWE376" s="14"/>
      <c r="RWF376" s="14"/>
      <c r="RWG376" s="14"/>
      <c r="RWH376" s="14"/>
      <c r="RWI376" s="14"/>
      <c r="RWJ376" s="14"/>
      <c r="RWK376" s="14"/>
      <c r="RWL376" s="14"/>
      <c r="RWM376" s="14"/>
      <c r="RWN376" s="14"/>
      <c r="RWO376" s="14"/>
      <c r="RWP376" s="14"/>
      <c r="RWQ376" s="14"/>
      <c r="RWR376" s="14"/>
      <c r="RWS376" s="14"/>
      <c r="RWT376" s="14"/>
      <c r="RWU376" s="14"/>
      <c r="RWV376" s="14"/>
      <c r="RWW376" s="14"/>
      <c r="RWX376" s="14"/>
      <c r="RWY376" s="14"/>
      <c r="RWZ376" s="14"/>
      <c r="RXA376" s="14"/>
      <c r="RXB376" s="14"/>
      <c r="RXC376" s="14"/>
      <c r="RXD376" s="14"/>
      <c r="RXE376" s="14"/>
      <c r="RXF376" s="14"/>
      <c r="RXG376" s="14"/>
      <c r="RXH376" s="14"/>
      <c r="RXI376" s="14"/>
      <c r="RXJ376" s="14"/>
      <c r="RXK376" s="14"/>
      <c r="RXL376" s="14"/>
      <c r="RXM376" s="14"/>
      <c r="RXN376" s="14"/>
      <c r="RXO376" s="14"/>
      <c r="RXP376" s="14"/>
      <c r="RXQ376" s="14"/>
      <c r="RXR376" s="14"/>
      <c r="RXS376" s="14"/>
      <c r="RXT376" s="14"/>
      <c r="RXU376" s="14"/>
      <c r="RXV376" s="14"/>
      <c r="RXW376" s="14"/>
      <c r="RXX376" s="14"/>
      <c r="RXY376" s="14"/>
      <c r="RXZ376" s="14"/>
      <c r="RYA376" s="14"/>
      <c r="RYB376" s="14"/>
      <c r="RYC376" s="14"/>
      <c r="RYD376" s="14"/>
      <c r="RYE376" s="14"/>
      <c r="RYF376" s="14"/>
      <c r="RYG376" s="14"/>
      <c r="RYH376" s="14"/>
      <c r="RYI376" s="14"/>
      <c r="RYJ376" s="14"/>
      <c r="RYK376" s="14"/>
      <c r="RYL376" s="14"/>
      <c r="RYM376" s="14"/>
      <c r="RYN376" s="14"/>
      <c r="RYO376" s="14"/>
      <c r="RYP376" s="14"/>
      <c r="RYQ376" s="14"/>
      <c r="RYR376" s="14"/>
      <c r="RYS376" s="14"/>
      <c r="RYT376" s="14"/>
      <c r="RYU376" s="14"/>
      <c r="RYV376" s="14"/>
      <c r="RYW376" s="14"/>
      <c r="RYX376" s="14"/>
      <c r="RYY376" s="14"/>
      <c r="RYZ376" s="14"/>
      <c r="RZA376" s="14"/>
      <c r="RZB376" s="14"/>
      <c r="RZC376" s="14"/>
      <c r="RZD376" s="14"/>
      <c r="RZE376" s="14"/>
      <c r="RZF376" s="14"/>
      <c r="RZG376" s="14"/>
      <c r="RZH376" s="14"/>
      <c r="RZI376" s="14"/>
      <c r="RZJ376" s="14"/>
      <c r="RZK376" s="14"/>
      <c r="RZL376" s="14"/>
      <c r="RZM376" s="14"/>
      <c r="RZN376" s="14"/>
      <c r="RZO376" s="14"/>
      <c r="RZP376" s="14"/>
      <c r="RZQ376" s="14"/>
      <c r="RZR376" s="14"/>
      <c r="RZS376" s="14"/>
      <c r="RZT376" s="14"/>
      <c r="RZU376" s="14"/>
      <c r="RZV376" s="14"/>
      <c r="RZW376" s="14"/>
      <c r="RZX376" s="14"/>
      <c r="RZY376" s="14"/>
      <c r="RZZ376" s="14"/>
      <c r="SAA376" s="14"/>
      <c r="SAB376" s="14"/>
      <c r="SAC376" s="14"/>
      <c r="SAD376" s="14"/>
      <c r="SAE376" s="14"/>
      <c r="SAF376" s="14"/>
      <c r="SAG376" s="14"/>
      <c r="SAH376" s="14"/>
      <c r="SAI376" s="14"/>
      <c r="SAJ376" s="14"/>
      <c r="SAK376" s="14"/>
      <c r="SAL376" s="14"/>
      <c r="SAM376" s="14"/>
      <c r="SAN376" s="14"/>
      <c r="SAO376" s="14"/>
      <c r="SAP376" s="14"/>
      <c r="SAQ376" s="14"/>
      <c r="SAR376" s="14"/>
      <c r="SAS376" s="14"/>
      <c r="SAT376" s="14"/>
      <c r="SAU376" s="14"/>
      <c r="SAV376" s="14"/>
      <c r="SAW376" s="14"/>
      <c r="SAX376" s="14"/>
      <c r="SAY376" s="14"/>
      <c r="SAZ376" s="14"/>
      <c r="SBA376" s="14"/>
      <c r="SBB376" s="14"/>
      <c r="SBC376" s="14"/>
      <c r="SBD376" s="14"/>
      <c r="SBE376" s="14"/>
      <c r="SBF376" s="14"/>
      <c r="SBG376" s="14"/>
      <c r="SBH376" s="14"/>
      <c r="SBI376" s="14"/>
      <c r="SBJ376" s="14"/>
      <c r="SBK376" s="14"/>
      <c r="SBL376" s="14"/>
      <c r="SBM376" s="14"/>
      <c r="SBN376" s="14"/>
      <c r="SBO376" s="14"/>
      <c r="SBP376" s="14"/>
      <c r="SBQ376" s="14"/>
      <c r="SBR376" s="14"/>
      <c r="SBS376" s="14"/>
      <c r="SBT376" s="14"/>
      <c r="SBU376" s="14"/>
      <c r="SBV376" s="14"/>
      <c r="SBW376" s="14"/>
      <c r="SBX376" s="14"/>
      <c r="SBY376" s="14"/>
      <c r="SBZ376" s="14"/>
      <c r="SCA376" s="14"/>
      <c r="SCB376" s="14"/>
      <c r="SCC376" s="14"/>
      <c r="SCD376" s="14"/>
      <c r="SCE376" s="14"/>
      <c r="SCF376" s="14"/>
      <c r="SCG376" s="14"/>
      <c r="SCH376" s="14"/>
      <c r="SCI376" s="14"/>
      <c r="SCJ376" s="14"/>
      <c r="SCK376" s="14"/>
      <c r="SCL376" s="14"/>
      <c r="SCM376" s="14"/>
      <c r="SCN376" s="14"/>
      <c r="SCO376" s="14"/>
      <c r="SCP376" s="14"/>
      <c r="SCQ376" s="14"/>
      <c r="SCR376" s="14"/>
      <c r="SCS376" s="14"/>
      <c r="SCT376" s="14"/>
      <c r="SCU376" s="14"/>
      <c r="SCV376" s="14"/>
      <c r="SCW376" s="14"/>
      <c r="SCX376" s="14"/>
      <c r="SCY376" s="14"/>
      <c r="SCZ376" s="14"/>
      <c r="SDA376" s="14"/>
      <c r="SDB376" s="14"/>
      <c r="SDC376" s="14"/>
      <c r="SDD376" s="14"/>
      <c r="SDE376" s="14"/>
      <c r="SDF376" s="14"/>
      <c r="SDG376" s="14"/>
      <c r="SDH376" s="14"/>
      <c r="SDI376" s="14"/>
      <c r="SDJ376" s="14"/>
      <c r="SDK376" s="14"/>
      <c r="SDL376" s="14"/>
      <c r="SDM376" s="14"/>
      <c r="SDN376" s="14"/>
      <c r="SDO376" s="14"/>
      <c r="SDP376" s="14"/>
      <c r="SDQ376" s="14"/>
      <c r="SDR376" s="14"/>
      <c r="SDS376" s="14"/>
      <c r="SDT376" s="14"/>
      <c r="SDU376" s="14"/>
      <c r="SDV376" s="14"/>
      <c r="SDW376" s="14"/>
      <c r="SDX376" s="14"/>
      <c r="SDY376" s="14"/>
      <c r="SDZ376" s="14"/>
      <c r="SEA376" s="14"/>
      <c r="SEB376" s="14"/>
      <c r="SEC376" s="14"/>
      <c r="SED376" s="14"/>
      <c r="SEE376" s="14"/>
      <c r="SEF376" s="14"/>
      <c r="SEG376" s="14"/>
      <c r="SEH376" s="14"/>
      <c r="SEI376" s="14"/>
      <c r="SEJ376" s="14"/>
      <c r="SEK376" s="14"/>
      <c r="SEL376" s="14"/>
      <c r="SEM376" s="14"/>
      <c r="SEN376" s="14"/>
      <c r="SEO376" s="14"/>
      <c r="SEP376" s="14"/>
      <c r="SEQ376" s="14"/>
      <c r="SER376" s="14"/>
      <c r="SES376" s="14"/>
      <c r="SET376" s="14"/>
      <c r="SEU376" s="14"/>
      <c r="SEV376" s="14"/>
      <c r="SEW376" s="14"/>
      <c r="SEX376" s="14"/>
      <c r="SEY376" s="14"/>
      <c r="SEZ376" s="14"/>
      <c r="SFA376" s="14"/>
      <c r="SFB376" s="14"/>
      <c r="SFC376" s="14"/>
      <c r="SFD376" s="14"/>
      <c r="SFE376" s="14"/>
      <c r="SFF376" s="14"/>
      <c r="SFG376" s="14"/>
      <c r="SFH376" s="14"/>
      <c r="SFI376" s="14"/>
      <c r="SFJ376" s="14"/>
      <c r="SFK376" s="14"/>
      <c r="SFL376" s="14"/>
      <c r="SFM376" s="14"/>
      <c r="SFN376" s="14"/>
      <c r="SFO376" s="14"/>
      <c r="SFP376" s="14"/>
      <c r="SFQ376" s="14"/>
      <c r="SFR376" s="14"/>
      <c r="SFS376" s="14"/>
      <c r="SFT376" s="14"/>
      <c r="SFU376" s="14"/>
      <c r="SFV376" s="14"/>
      <c r="SFW376" s="14"/>
      <c r="SFX376" s="14"/>
      <c r="SFY376" s="14"/>
      <c r="SFZ376" s="14"/>
      <c r="SGA376" s="14"/>
      <c r="SGB376" s="14"/>
      <c r="SGC376" s="14"/>
      <c r="SGD376" s="14"/>
      <c r="SGE376" s="14"/>
      <c r="SGF376" s="14"/>
      <c r="SGG376" s="14"/>
      <c r="SGH376" s="14"/>
      <c r="SGI376" s="14"/>
      <c r="SGJ376" s="14"/>
      <c r="SGK376" s="14"/>
      <c r="SGL376" s="14"/>
      <c r="SGM376" s="14"/>
      <c r="SGN376" s="14"/>
      <c r="SGO376" s="14"/>
      <c r="SGP376" s="14"/>
      <c r="SGQ376" s="14"/>
      <c r="SGR376" s="14"/>
      <c r="SGS376" s="14"/>
      <c r="SGT376" s="14"/>
      <c r="SGU376" s="14"/>
      <c r="SGV376" s="14"/>
      <c r="SGW376" s="14"/>
      <c r="SGX376" s="14"/>
      <c r="SGY376" s="14"/>
      <c r="SGZ376" s="14"/>
      <c r="SHA376" s="14"/>
      <c r="SHB376" s="14"/>
      <c r="SHC376" s="14"/>
      <c r="SHD376" s="14"/>
      <c r="SHE376" s="14"/>
      <c r="SHF376" s="14"/>
      <c r="SHG376" s="14"/>
      <c r="SHH376" s="14"/>
      <c r="SHI376" s="14"/>
      <c r="SHJ376" s="14"/>
      <c r="SHK376" s="14"/>
      <c r="SHL376" s="14"/>
      <c r="SHM376" s="14"/>
      <c r="SHN376" s="14"/>
      <c r="SHO376" s="14"/>
      <c r="SHP376" s="14"/>
      <c r="SHQ376" s="14"/>
      <c r="SHR376" s="14"/>
      <c r="SHS376" s="14"/>
      <c r="SHT376" s="14"/>
      <c r="SHU376" s="14"/>
      <c r="SHV376" s="14"/>
      <c r="SHW376" s="14"/>
      <c r="SHX376" s="14"/>
      <c r="SHY376" s="14"/>
      <c r="SHZ376" s="14"/>
      <c r="SIA376" s="14"/>
      <c r="SIB376" s="14"/>
      <c r="SIC376" s="14"/>
      <c r="SID376" s="14"/>
      <c r="SIE376" s="14"/>
      <c r="SIF376" s="14"/>
      <c r="SIG376" s="14"/>
      <c r="SIH376" s="14"/>
      <c r="SII376" s="14"/>
      <c r="SIJ376" s="14"/>
      <c r="SIK376" s="14"/>
      <c r="SIL376" s="14"/>
      <c r="SIM376" s="14"/>
      <c r="SIN376" s="14"/>
      <c r="SIO376" s="14"/>
      <c r="SIP376" s="14"/>
      <c r="SIQ376" s="14"/>
      <c r="SIR376" s="14"/>
      <c r="SIS376" s="14"/>
      <c r="SIT376" s="14"/>
      <c r="SIU376" s="14"/>
      <c r="SIV376" s="14"/>
      <c r="SIW376" s="14"/>
      <c r="SIX376" s="14"/>
      <c r="SIY376" s="14"/>
      <c r="SIZ376" s="14"/>
      <c r="SJA376" s="14"/>
      <c r="SJB376" s="14"/>
      <c r="SJC376" s="14"/>
      <c r="SJD376" s="14"/>
      <c r="SJE376" s="14"/>
      <c r="SJF376" s="14"/>
      <c r="SJG376" s="14"/>
      <c r="SJH376" s="14"/>
      <c r="SJI376" s="14"/>
      <c r="SJJ376" s="14"/>
      <c r="SJK376" s="14"/>
      <c r="SJL376" s="14"/>
      <c r="SJM376" s="14"/>
      <c r="SJN376" s="14"/>
      <c r="SJO376" s="14"/>
      <c r="SJP376" s="14"/>
      <c r="SJQ376" s="14"/>
      <c r="SJR376" s="14"/>
      <c r="SJS376" s="14"/>
      <c r="SJT376" s="14"/>
      <c r="SJU376" s="14"/>
      <c r="SJV376" s="14"/>
      <c r="SJW376" s="14"/>
      <c r="SJX376" s="14"/>
      <c r="SJY376" s="14"/>
      <c r="SJZ376" s="14"/>
      <c r="SKA376" s="14"/>
      <c r="SKB376" s="14"/>
      <c r="SKC376" s="14"/>
      <c r="SKD376" s="14"/>
      <c r="SKE376" s="14"/>
      <c r="SKF376" s="14"/>
      <c r="SKG376" s="14"/>
      <c r="SKH376" s="14"/>
      <c r="SKI376" s="14"/>
      <c r="SKJ376" s="14"/>
      <c r="SKK376" s="14"/>
      <c r="SKL376" s="14"/>
      <c r="SKM376" s="14"/>
      <c r="SKN376" s="14"/>
      <c r="SKO376" s="14"/>
      <c r="SKP376" s="14"/>
      <c r="SKQ376" s="14"/>
      <c r="SKR376" s="14"/>
      <c r="SKS376" s="14"/>
      <c r="SKT376" s="14"/>
      <c r="SKU376" s="14"/>
      <c r="SKV376" s="14"/>
      <c r="SKW376" s="14"/>
      <c r="SKX376" s="14"/>
      <c r="SKY376" s="14"/>
      <c r="SKZ376" s="14"/>
      <c r="SLA376" s="14"/>
      <c r="SLB376" s="14"/>
      <c r="SLC376" s="14"/>
      <c r="SLD376" s="14"/>
      <c r="SLE376" s="14"/>
      <c r="SLF376" s="14"/>
      <c r="SLG376" s="14"/>
      <c r="SLH376" s="14"/>
      <c r="SLI376" s="14"/>
      <c r="SLJ376" s="14"/>
      <c r="SLK376" s="14"/>
      <c r="SLL376" s="14"/>
      <c r="SLM376" s="14"/>
      <c r="SLN376" s="14"/>
      <c r="SLO376" s="14"/>
      <c r="SLP376" s="14"/>
      <c r="SLQ376" s="14"/>
      <c r="SLR376" s="14"/>
      <c r="SLS376" s="14"/>
      <c r="SLT376" s="14"/>
      <c r="SLU376" s="14"/>
      <c r="SLV376" s="14"/>
      <c r="SLW376" s="14"/>
      <c r="SLX376" s="14"/>
      <c r="SLY376" s="14"/>
      <c r="SLZ376" s="14"/>
      <c r="SMA376" s="14"/>
      <c r="SMB376" s="14"/>
      <c r="SMC376" s="14"/>
      <c r="SMD376" s="14"/>
      <c r="SME376" s="14"/>
      <c r="SMF376" s="14"/>
      <c r="SMG376" s="14"/>
      <c r="SMH376" s="14"/>
      <c r="SMI376" s="14"/>
      <c r="SMJ376" s="14"/>
      <c r="SMK376" s="14"/>
      <c r="SML376" s="14"/>
      <c r="SMM376" s="14"/>
      <c r="SMN376" s="14"/>
      <c r="SMO376" s="14"/>
      <c r="SMP376" s="14"/>
      <c r="SMQ376" s="14"/>
      <c r="SMR376" s="14"/>
      <c r="SMS376" s="14"/>
      <c r="SMT376" s="14"/>
      <c r="SMU376" s="14"/>
      <c r="SMV376" s="14"/>
      <c r="SMW376" s="14"/>
      <c r="SMX376" s="14"/>
      <c r="SMY376" s="14"/>
      <c r="SMZ376" s="14"/>
      <c r="SNA376" s="14"/>
      <c r="SNB376" s="14"/>
      <c r="SNC376" s="14"/>
      <c r="SND376" s="14"/>
      <c r="SNE376" s="14"/>
      <c r="SNF376" s="14"/>
      <c r="SNG376" s="14"/>
      <c r="SNH376" s="14"/>
      <c r="SNI376" s="14"/>
      <c r="SNJ376" s="14"/>
      <c r="SNK376" s="14"/>
      <c r="SNL376" s="14"/>
      <c r="SNM376" s="14"/>
      <c r="SNN376" s="14"/>
      <c r="SNO376" s="14"/>
      <c r="SNP376" s="14"/>
      <c r="SNQ376" s="14"/>
      <c r="SNR376" s="14"/>
      <c r="SNS376" s="14"/>
      <c r="SNT376" s="14"/>
      <c r="SNU376" s="14"/>
      <c r="SNV376" s="14"/>
      <c r="SNW376" s="14"/>
      <c r="SNX376" s="14"/>
      <c r="SNY376" s="14"/>
      <c r="SNZ376" s="14"/>
      <c r="SOA376" s="14"/>
      <c r="SOB376" s="14"/>
      <c r="SOC376" s="14"/>
      <c r="SOD376" s="14"/>
      <c r="SOE376" s="14"/>
      <c r="SOF376" s="14"/>
      <c r="SOG376" s="14"/>
      <c r="SOH376" s="14"/>
      <c r="SOI376" s="14"/>
      <c r="SOJ376" s="14"/>
      <c r="SOK376" s="14"/>
      <c r="SOL376" s="14"/>
      <c r="SOM376" s="14"/>
      <c r="SON376" s="14"/>
      <c r="SOO376" s="14"/>
      <c r="SOP376" s="14"/>
      <c r="SOQ376" s="14"/>
      <c r="SOR376" s="14"/>
      <c r="SOS376" s="14"/>
      <c r="SOT376" s="14"/>
      <c r="SOU376" s="14"/>
      <c r="SOV376" s="14"/>
      <c r="SOW376" s="14"/>
      <c r="SOX376" s="14"/>
      <c r="SOY376" s="14"/>
      <c r="SOZ376" s="14"/>
      <c r="SPA376" s="14"/>
      <c r="SPB376" s="14"/>
      <c r="SPC376" s="14"/>
      <c r="SPD376" s="14"/>
      <c r="SPE376" s="14"/>
      <c r="SPF376" s="14"/>
      <c r="SPG376" s="14"/>
      <c r="SPH376" s="14"/>
      <c r="SPI376" s="14"/>
      <c r="SPJ376" s="14"/>
      <c r="SPK376" s="14"/>
      <c r="SPL376" s="14"/>
      <c r="SPM376" s="14"/>
      <c r="SPN376" s="14"/>
      <c r="SPO376" s="14"/>
      <c r="SPP376" s="14"/>
      <c r="SPQ376" s="14"/>
      <c r="SPR376" s="14"/>
      <c r="SPS376" s="14"/>
      <c r="SPT376" s="14"/>
      <c r="SPU376" s="14"/>
      <c r="SPV376" s="14"/>
      <c r="SPW376" s="14"/>
      <c r="SPX376" s="14"/>
      <c r="SPY376" s="14"/>
      <c r="SPZ376" s="14"/>
      <c r="SQA376" s="14"/>
      <c r="SQB376" s="14"/>
      <c r="SQC376" s="14"/>
      <c r="SQD376" s="14"/>
      <c r="SQE376" s="14"/>
      <c r="SQF376" s="14"/>
      <c r="SQG376" s="14"/>
      <c r="SQH376" s="14"/>
      <c r="SQI376" s="14"/>
      <c r="SQJ376" s="14"/>
      <c r="SQK376" s="14"/>
      <c r="SQL376" s="14"/>
      <c r="SQM376" s="14"/>
      <c r="SQN376" s="14"/>
      <c r="SQO376" s="14"/>
      <c r="SQP376" s="14"/>
      <c r="SQQ376" s="14"/>
      <c r="SQR376" s="14"/>
      <c r="SQS376" s="14"/>
      <c r="SQT376" s="14"/>
      <c r="SQU376" s="14"/>
      <c r="SQV376" s="14"/>
      <c r="SQW376" s="14"/>
      <c r="SQX376" s="14"/>
      <c r="SQY376" s="14"/>
      <c r="SQZ376" s="14"/>
      <c r="SRA376" s="14"/>
      <c r="SRB376" s="14"/>
      <c r="SRC376" s="14"/>
      <c r="SRD376" s="14"/>
      <c r="SRE376" s="14"/>
      <c r="SRF376" s="14"/>
      <c r="SRG376" s="14"/>
      <c r="SRH376" s="14"/>
      <c r="SRI376" s="14"/>
      <c r="SRJ376" s="14"/>
      <c r="SRK376" s="14"/>
      <c r="SRL376" s="14"/>
      <c r="SRM376" s="14"/>
      <c r="SRN376" s="14"/>
      <c r="SRO376" s="14"/>
      <c r="SRP376" s="14"/>
      <c r="SRQ376" s="14"/>
      <c r="SRR376" s="14"/>
      <c r="SRS376" s="14"/>
      <c r="SRT376" s="14"/>
      <c r="SRU376" s="14"/>
      <c r="SRV376" s="14"/>
      <c r="SRW376" s="14"/>
      <c r="SRX376" s="14"/>
      <c r="SRY376" s="14"/>
      <c r="SRZ376" s="14"/>
      <c r="SSA376" s="14"/>
      <c r="SSB376" s="14"/>
      <c r="SSC376" s="14"/>
      <c r="SSD376" s="14"/>
      <c r="SSE376" s="14"/>
      <c r="SSF376" s="14"/>
      <c r="SSG376" s="14"/>
      <c r="SSH376" s="14"/>
      <c r="SSI376" s="14"/>
      <c r="SSJ376" s="14"/>
      <c r="SSK376" s="14"/>
      <c r="SSL376" s="14"/>
      <c r="SSM376" s="14"/>
      <c r="SSN376" s="14"/>
      <c r="SSO376" s="14"/>
      <c r="SSP376" s="14"/>
      <c r="SSQ376" s="14"/>
      <c r="SSR376" s="14"/>
      <c r="SSS376" s="14"/>
      <c r="SST376" s="14"/>
      <c r="SSU376" s="14"/>
      <c r="SSV376" s="14"/>
      <c r="SSW376" s="14"/>
      <c r="SSX376" s="14"/>
      <c r="SSY376" s="14"/>
      <c r="SSZ376" s="14"/>
      <c r="STA376" s="14"/>
      <c r="STB376" s="14"/>
      <c r="STC376" s="14"/>
      <c r="STD376" s="14"/>
      <c r="STE376" s="14"/>
      <c r="STF376" s="14"/>
      <c r="STG376" s="14"/>
      <c r="STH376" s="14"/>
      <c r="STI376" s="14"/>
      <c r="STJ376" s="14"/>
      <c r="STK376" s="14"/>
      <c r="STL376" s="14"/>
      <c r="STM376" s="14"/>
      <c r="STN376" s="14"/>
      <c r="STO376" s="14"/>
      <c r="STP376" s="14"/>
      <c r="STQ376" s="14"/>
      <c r="STR376" s="14"/>
      <c r="STS376" s="14"/>
      <c r="STT376" s="14"/>
      <c r="STU376" s="14"/>
      <c r="STV376" s="14"/>
      <c r="STW376" s="14"/>
      <c r="STX376" s="14"/>
      <c r="STY376" s="14"/>
      <c r="STZ376" s="14"/>
      <c r="SUA376" s="14"/>
      <c r="SUB376" s="14"/>
      <c r="SUC376" s="14"/>
      <c r="SUD376" s="14"/>
      <c r="SUE376" s="14"/>
      <c r="SUF376" s="14"/>
      <c r="SUG376" s="14"/>
      <c r="SUH376" s="14"/>
      <c r="SUI376" s="14"/>
      <c r="SUJ376" s="14"/>
      <c r="SUK376" s="14"/>
      <c r="SUL376" s="14"/>
      <c r="SUM376" s="14"/>
      <c r="SUN376" s="14"/>
      <c r="SUO376" s="14"/>
      <c r="SUP376" s="14"/>
      <c r="SUQ376" s="14"/>
      <c r="SUR376" s="14"/>
      <c r="SUS376" s="14"/>
      <c r="SUT376" s="14"/>
      <c r="SUU376" s="14"/>
      <c r="SUV376" s="14"/>
      <c r="SUW376" s="14"/>
      <c r="SUX376" s="14"/>
      <c r="SUY376" s="14"/>
      <c r="SUZ376" s="14"/>
      <c r="SVA376" s="14"/>
      <c r="SVB376" s="14"/>
      <c r="SVC376" s="14"/>
      <c r="SVD376" s="14"/>
      <c r="SVE376" s="14"/>
      <c r="SVF376" s="14"/>
      <c r="SVG376" s="14"/>
      <c r="SVH376" s="14"/>
      <c r="SVI376" s="14"/>
      <c r="SVJ376" s="14"/>
      <c r="SVK376" s="14"/>
      <c r="SVL376" s="14"/>
      <c r="SVM376" s="14"/>
      <c r="SVN376" s="14"/>
      <c r="SVO376" s="14"/>
      <c r="SVP376" s="14"/>
      <c r="SVQ376" s="14"/>
      <c r="SVR376" s="14"/>
      <c r="SVS376" s="14"/>
      <c r="SVT376" s="14"/>
      <c r="SVU376" s="14"/>
      <c r="SVV376" s="14"/>
      <c r="SVW376" s="14"/>
      <c r="SVX376" s="14"/>
      <c r="SVY376" s="14"/>
      <c r="SVZ376" s="14"/>
      <c r="SWA376" s="14"/>
      <c r="SWB376" s="14"/>
      <c r="SWC376" s="14"/>
      <c r="SWD376" s="14"/>
      <c r="SWE376" s="14"/>
      <c r="SWF376" s="14"/>
      <c r="SWG376" s="14"/>
      <c r="SWH376" s="14"/>
      <c r="SWI376" s="14"/>
      <c r="SWJ376" s="14"/>
      <c r="SWK376" s="14"/>
      <c r="SWL376" s="14"/>
      <c r="SWM376" s="14"/>
      <c r="SWN376" s="14"/>
      <c r="SWO376" s="14"/>
      <c r="SWP376" s="14"/>
      <c r="SWQ376" s="14"/>
      <c r="SWR376" s="14"/>
      <c r="SWS376" s="14"/>
      <c r="SWT376" s="14"/>
      <c r="SWU376" s="14"/>
      <c r="SWV376" s="14"/>
      <c r="SWW376" s="14"/>
      <c r="SWX376" s="14"/>
      <c r="SWY376" s="14"/>
      <c r="SWZ376" s="14"/>
      <c r="SXA376" s="14"/>
      <c r="SXB376" s="14"/>
      <c r="SXC376" s="14"/>
      <c r="SXD376" s="14"/>
      <c r="SXE376" s="14"/>
      <c r="SXF376" s="14"/>
      <c r="SXG376" s="14"/>
      <c r="SXH376" s="14"/>
      <c r="SXI376" s="14"/>
      <c r="SXJ376" s="14"/>
      <c r="SXK376" s="14"/>
      <c r="SXL376" s="14"/>
      <c r="SXM376" s="14"/>
      <c r="SXN376" s="14"/>
      <c r="SXO376" s="14"/>
      <c r="SXP376" s="14"/>
      <c r="SXQ376" s="14"/>
      <c r="SXR376" s="14"/>
      <c r="SXS376" s="14"/>
      <c r="SXT376" s="14"/>
      <c r="SXU376" s="14"/>
      <c r="SXV376" s="14"/>
      <c r="SXW376" s="14"/>
      <c r="SXX376" s="14"/>
      <c r="SXY376" s="14"/>
      <c r="SXZ376" s="14"/>
      <c r="SYA376" s="14"/>
      <c r="SYB376" s="14"/>
      <c r="SYC376" s="14"/>
      <c r="SYD376" s="14"/>
      <c r="SYE376" s="14"/>
      <c r="SYF376" s="14"/>
      <c r="SYG376" s="14"/>
      <c r="SYH376" s="14"/>
      <c r="SYI376" s="14"/>
      <c r="SYJ376" s="14"/>
      <c r="SYK376" s="14"/>
      <c r="SYL376" s="14"/>
      <c r="SYM376" s="14"/>
      <c r="SYN376" s="14"/>
      <c r="SYO376" s="14"/>
      <c r="SYP376" s="14"/>
      <c r="SYQ376" s="14"/>
      <c r="SYR376" s="14"/>
      <c r="SYS376" s="14"/>
      <c r="SYT376" s="14"/>
      <c r="SYU376" s="14"/>
      <c r="SYV376" s="14"/>
      <c r="SYW376" s="14"/>
      <c r="SYX376" s="14"/>
      <c r="SYY376" s="14"/>
      <c r="SYZ376" s="14"/>
      <c r="SZA376" s="14"/>
      <c r="SZB376" s="14"/>
      <c r="SZC376" s="14"/>
      <c r="SZD376" s="14"/>
      <c r="SZE376" s="14"/>
      <c r="SZF376" s="14"/>
      <c r="SZG376" s="14"/>
      <c r="SZH376" s="14"/>
      <c r="SZI376" s="14"/>
      <c r="SZJ376" s="14"/>
      <c r="SZK376" s="14"/>
      <c r="SZL376" s="14"/>
      <c r="SZM376" s="14"/>
      <c r="SZN376" s="14"/>
      <c r="SZO376" s="14"/>
      <c r="SZP376" s="14"/>
      <c r="SZQ376" s="14"/>
      <c r="SZR376" s="14"/>
      <c r="SZS376" s="14"/>
      <c r="SZT376" s="14"/>
      <c r="SZU376" s="14"/>
      <c r="SZV376" s="14"/>
      <c r="SZW376" s="14"/>
      <c r="SZX376" s="14"/>
      <c r="SZY376" s="14"/>
      <c r="SZZ376" s="14"/>
      <c r="TAA376" s="14"/>
      <c r="TAB376" s="14"/>
      <c r="TAC376" s="14"/>
      <c r="TAD376" s="14"/>
      <c r="TAE376" s="14"/>
      <c r="TAF376" s="14"/>
      <c r="TAG376" s="14"/>
      <c r="TAH376" s="14"/>
      <c r="TAI376" s="14"/>
      <c r="TAJ376" s="14"/>
      <c r="TAK376" s="14"/>
      <c r="TAL376" s="14"/>
      <c r="TAM376" s="14"/>
      <c r="TAN376" s="14"/>
      <c r="TAO376" s="14"/>
      <c r="TAP376" s="14"/>
      <c r="TAQ376" s="14"/>
      <c r="TAR376" s="14"/>
      <c r="TAS376" s="14"/>
      <c r="TAT376" s="14"/>
      <c r="TAU376" s="14"/>
      <c r="TAV376" s="14"/>
      <c r="TAW376" s="14"/>
      <c r="TAX376" s="14"/>
      <c r="TAY376" s="14"/>
      <c r="TAZ376" s="14"/>
      <c r="TBA376" s="14"/>
      <c r="TBB376" s="14"/>
      <c r="TBC376" s="14"/>
      <c r="TBD376" s="14"/>
      <c r="TBE376" s="14"/>
      <c r="TBF376" s="14"/>
      <c r="TBG376" s="14"/>
      <c r="TBH376" s="14"/>
      <c r="TBI376" s="14"/>
      <c r="TBJ376" s="14"/>
      <c r="TBK376" s="14"/>
      <c r="TBL376" s="14"/>
      <c r="TBM376" s="14"/>
      <c r="TBN376" s="14"/>
      <c r="TBO376" s="14"/>
      <c r="TBP376" s="14"/>
      <c r="TBQ376" s="14"/>
      <c r="TBR376" s="14"/>
      <c r="TBS376" s="14"/>
      <c r="TBT376" s="14"/>
      <c r="TBU376" s="14"/>
      <c r="TBV376" s="14"/>
      <c r="TBW376" s="14"/>
      <c r="TBX376" s="14"/>
      <c r="TBY376" s="14"/>
      <c r="TBZ376" s="14"/>
      <c r="TCA376" s="14"/>
      <c r="TCB376" s="14"/>
      <c r="TCC376" s="14"/>
      <c r="TCD376" s="14"/>
      <c r="TCE376" s="14"/>
      <c r="TCF376" s="14"/>
      <c r="TCG376" s="14"/>
      <c r="TCH376" s="14"/>
      <c r="TCI376" s="14"/>
      <c r="TCJ376" s="14"/>
      <c r="TCK376" s="14"/>
      <c r="TCL376" s="14"/>
      <c r="TCM376" s="14"/>
      <c r="TCN376" s="14"/>
      <c r="TCO376" s="14"/>
      <c r="TCP376" s="14"/>
      <c r="TCQ376" s="14"/>
      <c r="TCR376" s="14"/>
      <c r="TCS376" s="14"/>
      <c r="TCT376" s="14"/>
      <c r="TCU376" s="14"/>
      <c r="TCV376" s="14"/>
      <c r="TCW376" s="14"/>
      <c r="TCX376" s="14"/>
      <c r="TCY376" s="14"/>
      <c r="TCZ376" s="14"/>
      <c r="TDA376" s="14"/>
      <c r="TDB376" s="14"/>
      <c r="TDC376" s="14"/>
      <c r="TDD376" s="14"/>
      <c r="TDE376" s="14"/>
      <c r="TDF376" s="14"/>
      <c r="TDG376" s="14"/>
      <c r="TDH376" s="14"/>
      <c r="TDI376" s="14"/>
      <c r="TDJ376" s="14"/>
      <c r="TDK376" s="14"/>
      <c r="TDL376" s="14"/>
      <c r="TDM376" s="14"/>
      <c r="TDN376" s="14"/>
      <c r="TDO376" s="14"/>
      <c r="TDP376" s="14"/>
      <c r="TDQ376" s="14"/>
      <c r="TDR376" s="14"/>
      <c r="TDS376" s="14"/>
      <c r="TDT376" s="14"/>
      <c r="TDU376" s="14"/>
      <c r="TDV376" s="14"/>
      <c r="TDW376" s="14"/>
      <c r="TDX376" s="14"/>
      <c r="TDY376" s="14"/>
      <c r="TDZ376" s="14"/>
      <c r="TEA376" s="14"/>
      <c r="TEB376" s="14"/>
      <c r="TEC376" s="14"/>
      <c r="TED376" s="14"/>
      <c r="TEE376" s="14"/>
      <c r="TEF376" s="14"/>
      <c r="TEG376" s="14"/>
      <c r="TEH376" s="14"/>
      <c r="TEI376" s="14"/>
      <c r="TEJ376" s="14"/>
      <c r="TEK376" s="14"/>
      <c r="TEL376" s="14"/>
      <c r="TEM376" s="14"/>
      <c r="TEN376" s="14"/>
      <c r="TEO376" s="14"/>
      <c r="TEP376" s="14"/>
      <c r="TEQ376" s="14"/>
      <c r="TER376" s="14"/>
      <c r="TES376" s="14"/>
      <c r="TET376" s="14"/>
      <c r="TEU376" s="14"/>
      <c r="TEV376" s="14"/>
      <c r="TEW376" s="14"/>
      <c r="TEX376" s="14"/>
      <c r="TEY376" s="14"/>
      <c r="TEZ376" s="14"/>
      <c r="TFA376" s="14"/>
      <c r="TFB376" s="14"/>
      <c r="TFC376" s="14"/>
      <c r="TFD376" s="14"/>
      <c r="TFE376" s="14"/>
      <c r="TFF376" s="14"/>
      <c r="TFG376" s="14"/>
      <c r="TFH376" s="14"/>
      <c r="TFI376" s="14"/>
      <c r="TFJ376" s="14"/>
      <c r="TFK376" s="14"/>
      <c r="TFL376" s="14"/>
      <c r="TFM376" s="14"/>
      <c r="TFN376" s="14"/>
      <c r="TFO376" s="14"/>
      <c r="TFP376" s="14"/>
      <c r="TFQ376" s="14"/>
      <c r="TFR376" s="14"/>
      <c r="TFS376" s="14"/>
      <c r="TFT376" s="14"/>
      <c r="TFU376" s="14"/>
      <c r="TFV376" s="14"/>
      <c r="TFW376" s="14"/>
      <c r="TFX376" s="14"/>
      <c r="TFY376" s="14"/>
      <c r="TFZ376" s="14"/>
      <c r="TGA376" s="14"/>
      <c r="TGB376" s="14"/>
      <c r="TGC376" s="14"/>
      <c r="TGD376" s="14"/>
      <c r="TGE376" s="14"/>
      <c r="TGF376" s="14"/>
      <c r="TGG376" s="14"/>
      <c r="TGH376" s="14"/>
      <c r="TGI376" s="14"/>
      <c r="TGJ376" s="14"/>
      <c r="TGK376" s="14"/>
      <c r="TGL376" s="14"/>
      <c r="TGM376" s="14"/>
      <c r="TGN376" s="14"/>
      <c r="TGO376" s="14"/>
      <c r="TGP376" s="14"/>
      <c r="TGQ376" s="14"/>
      <c r="TGR376" s="14"/>
      <c r="TGS376" s="14"/>
      <c r="TGT376" s="14"/>
      <c r="TGU376" s="14"/>
      <c r="TGV376" s="14"/>
      <c r="TGW376" s="14"/>
      <c r="TGX376" s="14"/>
      <c r="TGY376" s="14"/>
      <c r="TGZ376" s="14"/>
      <c r="THA376" s="14"/>
      <c r="THB376" s="14"/>
      <c r="THC376" s="14"/>
      <c r="THD376" s="14"/>
      <c r="THE376" s="14"/>
      <c r="THF376" s="14"/>
      <c r="THG376" s="14"/>
      <c r="THH376" s="14"/>
      <c r="THI376" s="14"/>
      <c r="THJ376" s="14"/>
      <c r="THK376" s="14"/>
      <c r="THL376" s="14"/>
      <c r="THM376" s="14"/>
      <c r="THN376" s="14"/>
      <c r="THO376" s="14"/>
      <c r="THP376" s="14"/>
      <c r="THQ376" s="14"/>
      <c r="THR376" s="14"/>
      <c r="THS376" s="14"/>
      <c r="THT376" s="14"/>
      <c r="THU376" s="14"/>
      <c r="THV376" s="14"/>
      <c r="THW376" s="14"/>
      <c r="THX376" s="14"/>
      <c r="THY376" s="14"/>
      <c r="THZ376" s="14"/>
      <c r="TIA376" s="14"/>
      <c r="TIB376" s="14"/>
      <c r="TIC376" s="14"/>
      <c r="TID376" s="14"/>
      <c r="TIE376" s="14"/>
      <c r="TIF376" s="14"/>
      <c r="TIG376" s="14"/>
      <c r="TIH376" s="14"/>
      <c r="TII376" s="14"/>
      <c r="TIJ376" s="14"/>
      <c r="TIK376" s="14"/>
      <c r="TIL376" s="14"/>
      <c r="TIM376" s="14"/>
      <c r="TIN376" s="14"/>
      <c r="TIO376" s="14"/>
      <c r="TIP376" s="14"/>
      <c r="TIQ376" s="14"/>
      <c r="TIR376" s="14"/>
      <c r="TIS376" s="14"/>
      <c r="TIT376" s="14"/>
      <c r="TIU376" s="14"/>
      <c r="TIV376" s="14"/>
      <c r="TIW376" s="14"/>
      <c r="TIX376" s="14"/>
      <c r="TIY376" s="14"/>
      <c r="TIZ376" s="14"/>
      <c r="TJA376" s="14"/>
      <c r="TJB376" s="14"/>
      <c r="TJC376" s="14"/>
      <c r="TJD376" s="14"/>
      <c r="TJE376" s="14"/>
      <c r="TJF376" s="14"/>
      <c r="TJG376" s="14"/>
      <c r="TJH376" s="14"/>
      <c r="TJI376" s="14"/>
      <c r="TJJ376" s="14"/>
      <c r="TJK376" s="14"/>
      <c r="TJL376" s="14"/>
      <c r="TJM376" s="14"/>
      <c r="TJN376" s="14"/>
      <c r="TJO376" s="14"/>
      <c r="TJP376" s="14"/>
      <c r="TJQ376" s="14"/>
      <c r="TJR376" s="14"/>
      <c r="TJS376" s="14"/>
      <c r="TJT376" s="14"/>
      <c r="TJU376" s="14"/>
      <c r="TJV376" s="14"/>
      <c r="TJW376" s="14"/>
      <c r="TJX376" s="14"/>
      <c r="TJY376" s="14"/>
      <c r="TJZ376" s="14"/>
      <c r="TKA376" s="14"/>
      <c r="TKB376" s="14"/>
      <c r="TKC376" s="14"/>
      <c r="TKD376" s="14"/>
      <c r="TKE376" s="14"/>
      <c r="TKF376" s="14"/>
      <c r="TKG376" s="14"/>
      <c r="TKH376" s="14"/>
      <c r="TKI376" s="14"/>
      <c r="TKJ376" s="14"/>
      <c r="TKK376" s="14"/>
      <c r="TKL376" s="14"/>
      <c r="TKM376" s="14"/>
      <c r="TKN376" s="14"/>
      <c r="TKO376" s="14"/>
      <c r="TKP376" s="14"/>
      <c r="TKQ376" s="14"/>
      <c r="TKR376" s="14"/>
      <c r="TKS376" s="14"/>
      <c r="TKT376" s="14"/>
      <c r="TKU376" s="14"/>
      <c r="TKV376" s="14"/>
      <c r="TKW376" s="14"/>
      <c r="TKX376" s="14"/>
      <c r="TKY376" s="14"/>
      <c r="TKZ376" s="14"/>
      <c r="TLA376" s="14"/>
      <c r="TLB376" s="14"/>
      <c r="TLC376" s="14"/>
      <c r="TLD376" s="14"/>
      <c r="TLE376" s="14"/>
      <c r="TLF376" s="14"/>
      <c r="TLG376" s="14"/>
      <c r="TLH376" s="14"/>
      <c r="TLI376" s="14"/>
      <c r="TLJ376" s="14"/>
      <c r="TLK376" s="14"/>
      <c r="TLL376" s="14"/>
      <c r="TLM376" s="14"/>
      <c r="TLN376" s="14"/>
      <c r="TLO376" s="14"/>
      <c r="TLP376" s="14"/>
      <c r="TLQ376" s="14"/>
      <c r="TLR376" s="14"/>
      <c r="TLS376" s="14"/>
      <c r="TLT376" s="14"/>
      <c r="TLU376" s="14"/>
      <c r="TLV376" s="14"/>
      <c r="TLW376" s="14"/>
      <c r="TLX376" s="14"/>
      <c r="TLY376" s="14"/>
      <c r="TLZ376" s="14"/>
      <c r="TMA376" s="14"/>
      <c r="TMB376" s="14"/>
      <c r="TMC376" s="14"/>
      <c r="TMD376" s="14"/>
      <c r="TME376" s="14"/>
      <c r="TMF376" s="14"/>
      <c r="TMG376" s="14"/>
      <c r="TMH376" s="14"/>
      <c r="TMI376" s="14"/>
      <c r="TMJ376" s="14"/>
      <c r="TMK376" s="14"/>
      <c r="TML376" s="14"/>
      <c r="TMM376" s="14"/>
      <c r="TMN376" s="14"/>
      <c r="TMO376" s="14"/>
      <c r="TMP376" s="14"/>
      <c r="TMQ376" s="14"/>
      <c r="TMR376" s="14"/>
      <c r="TMS376" s="14"/>
      <c r="TMT376" s="14"/>
      <c r="TMU376" s="14"/>
      <c r="TMV376" s="14"/>
      <c r="TMW376" s="14"/>
      <c r="TMX376" s="14"/>
      <c r="TMY376" s="14"/>
      <c r="TMZ376" s="14"/>
      <c r="TNA376" s="14"/>
      <c r="TNB376" s="14"/>
      <c r="TNC376" s="14"/>
      <c r="TND376" s="14"/>
      <c r="TNE376" s="14"/>
      <c r="TNF376" s="14"/>
      <c r="TNG376" s="14"/>
      <c r="TNH376" s="14"/>
      <c r="TNI376" s="14"/>
      <c r="TNJ376" s="14"/>
      <c r="TNK376" s="14"/>
      <c r="TNL376" s="14"/>
      <c r="TNM376" s="14"/>
      <c r="TNN376" s="14"/>
      <c r="TNO376" s="14"/>
      <c r="TNP376" s="14"/>
      <c r="TNQ376" s="14"/>
      <c r="TNR376" s="14"/>
      <c r="TNS376" s="14"/>
      <c r="TNT376" s="14"/>
      <c r="TNU376" s="14"/>
      <c r="TNV376" s="14"/>
      <c r="TNW376" s="14"/>
      <c r="TNX376" s="14"/>
      <c r="TNY376" s="14"/>
      <c r="TNZ376" s="14"/>
      <c r="TOA376" s="14"/>
      <c r="TOB376" s="14"/>
      <c r="TOC376" s="14"/>
      <c r="TOD376" s="14"/>
      <c r="TOE376" s="14"/>
      <c r="TOF376" s="14"/>
      <c r="TOG376" s="14"/>
      <c r="TOH376" s="14"/>
      <c r="TOI376" s="14"/>
      <c r="TOJ376" s="14"/>
      <c r="TOK376" s="14"/>
      <c r="TOL376" s="14"/>
      <c r="TOM376" s="14"/>
      <c r="TON376" s="14"/>
      <c r="TOO376" s="14"/>
      <c r="TOP376" s="14"/>
      <c r="TOQ376" s="14"/>
      <c r="TOR376" s="14"/>
      <c r="TOS376" s="14"/>
      <c r="TOT376" s="14"/>
      <c r="TOU376" s="14"/>
      <c r="TOV376" s="14"/>
      <c r="TOW376" s="14"/>
      <c r="TOX376" s="14"/>
      <c r="TOY376" s="14"/>
      <c r="TOZ376" s="14"/>
      <c r="TPA376" s="14"/>
      <c r="TPB376" s="14"/>
      <c r="TPC376" s="14"/>
      <c r="TPD376" s="14"/>
      <c r="TPE376" s="14"/>
      <c r="TPF376" s="14"/>
      <c r="TPG376" s="14"/>
      <c r="TPH376" s="14"/>
      <c r="TPI376" s="14"/>
      <c r="TPJ376" s="14"/>
      <c r="TPK376" s="14"/>
      <c r="TPL376" s="14"/>
      <c r="TPM376" s="14"/>
      <c r="TPN376" s="14"/>
      <c r="TPO376" s="14"/>
      <c r="TPP376" s="14"/>
      <c r="TPQ376" s="14"/>
      <c r="TPR376" s="14"/>
      <c r="TPS376" s="14"/>
      <c r="TPT376" s="14"/>
      <c r="TPU376" s="14"/>
      <c r="TPV376" s="14"/>
      <c r="TPW376" s="14"/>
      <c r="TPX376" s="14"/>
      <c r="TPY376" s="14"/>
      <c r="TPZ376" s="14"/>
      <c r="TQA376" s="14"/>
      <c r="TQB376" s="14"/>
      <c r="TQC376" s="14"/>
      <c r="TQD376" s="14"/>
      <c r="TQE376" s="14"/>
      <c r="TQF376" s="14"/>
      <c r="TQG376" s="14"/>
      <c r="TQH376" s="14"/>
      <c r="TQI376" s="14"/>
      <c r="TQJ376" s="14"/>
      <c r="TQK376" s="14"/>
      <c r="TQL376" s="14"/>
      <c r="TQM376" s="14"/>
      <c r="TQN376" s="14"/>
      <c r="TQO376" s="14"/>
      <c r="TQP376" s="14"/>
      <c r="TQQ376" s="14"/>
      <c r="TQR376" s="14"/>
      <c r="TQS376" s="14"/>
      <c r="TQT376" s="14"/>
      <c r="TQU376" s="14"/>
      <c r="TQV376" s="14"/>
      <c r="TQW376" s="14"/>
      <c r="TQX376" s="14"/>
      <c r="TQY376" s="14"/>
      <c r="TQZ376" s="14"/>
      <c r="TRA376" s="14"/>
      <c r="TRB376" s="14"/>
      <c r="TRC376" s="14"/>
      <c r="TRD376" s="14"/>
      <c r="TRE376" s="14"/>
      <c r="TRF376" s="14"/>
      <c r="TRG376" s="14"/>
      <c r="TRH376" s="14"/>
      <c r="TRI376" s="14"/>
      <c r="TRJ376" s="14"/>
      <c r="TRK376" s="14"/>
      <c r="TRL376" s="14"/>
      <c r="TRM376" s="14"/>
      <c r="TRN376" s="14"/>
      <c r="TRO376" s="14"/>
      <c r="TRP376" s="14"/>
      <c r="TRQ376" s="14"/>
      <c r="TRR376" s="14"/>
      <c r="TRS376" s="14"/>
      <c r="TRT376" s="14"/>
      <c r="TRU376" s="14"/>
      <c r="TRV376" s="14"/>
      <c r="TRW376" s="14"/>
      <c r="TRX376" s="14"/>
      <c r="TRY376" s="14"/>
      <c r="TRZ376" s="14"/>
      <c r="TSA376" s="14"/>
      <c r="TSB376" s="14"/>
      <c r="TSC376" s="14"/>
      <c r="TSD376" s="14"/>
      <c r="TSE376" s="14"/>
      <c r="TSF376" s="14"/>
      <c r="TSG376" s="14"/>
      <c r="TSH376" s="14"/>
      <c r="TSI376" s="14"/>
      <c r="TSJ376" s="14"/>
      <c r="TSK376" s="14"/>
      <c r="TSL376" s="14"/>
      <c r="TSM376" s="14"/>
      <c r="TSN376" s="14"/>
      <c r="TSO376" s="14"/>
      <c r="TSP376" s="14"/>
      <c r="TSQ376" s="14"/>
      <c r="TSR376" s="14"/>
      <c r="TSS376" s="14"/>
      <c r="TST376" s="14"/>
      <c r="TSU376" s="14"/>
      <c r="TSV376" s="14"/>
      <c r="TSW376" s="14"/>
      <c r="TSX376" s="14"/>
      <c r="TSY376" s="14"/>
      <c r="TSZ376" s="14"/>
      <c r="TTA376" s="14"/>
      <c r="TTB376" s="14"/>
      <c r="TTC376" s="14"/>
      <c r="TTD376" s="14"/>
      <c r="TTE376" s="14"/>
      <c r="TTF376" s="14"/>
      <c r="TTG376" s="14"/>
      <c r="TTH376" s="14"/>
      <c r="TTI376" s="14"/>
      <c r="TTJ376" s="14"/>
      <c r="TTK376" s="14"/>
      <c r="TTL376" s="14"/>
      <c r="TTM376" s="14"/>
      <c r="TTN376" s="14"/>
      <c r="TTO376" s="14"/>
      <c r="TTP376" s="14"/>
      <c r="TTQ376" s="14"/>
      <c r="TTR376" s="14"/>
      <c r="TTS376" s="14"/>
      <c r="TTT376" s="14"/>
      <c r="TTU376" s="14"/>
      <c r="TTV376" s="14"/>
      <c r="TTW376" s="14"/>
      <c r="TTX376" s="14"/>
      <c r="TTY376" s="14"/>
      <c r="TTZ376" s="14"/>
      <c r="TUA376" s="14"/>
      <c r="TUB376" s="14"/>
      <c r="TUC376" s="14"/>
      <c r="TUD376" s="14"/>
      <c r="TUE376" s="14"/>
      <c r="TUF376" s="14"/>
      <c r="TUG376" s="14"/>
      <c r="TUH376" s="14"/>
      <c r="TUI376" s="14"/>
      <c r="TUJ376" s="14"/>
      <c r="TUK376" s="14"/>
      <c r="TUL376" s="14"/>
      <c r="TUM376" s="14"/>
      <c r="TUN376" s="14"/>
      <c r="TUO376" s="14"/>
      <c r="TUP376" s="14"/>
      <c r="TUQ376" s="14"/>
      <c r="TUR376" s="14"/>
      <c r="TUS376" s="14"/>
      <c r="TUT376" s="14"/>
      <c r="TUU376" s="14"/>
      <c r="TUV376" s="14"/>
      <c r="TUW376" s="14"/>
      <c r="TUX376" s="14"/>
      <c r="TUY376" s="14"/>
      <c r="TUZ376" s="14"/>
      <c r="TVA376" s="14"/>
      <c r="TVB376" s="14"/>
      <c r="TVC376" s="14"/>
      <c r="TVD376" s="14"/>
      <c r="TVE376" s="14"/>
      <c r="TVF376" s="14"/>
      <c r="TVG376" s="14"/>
      <c r="TVH376" s="14"/>
      <c r="TVI376" s="14"/>
      <c r="TVJ376" s="14"/>
      <c r="TVK376" s="14"/>
      <c r="TVL376" s="14"/>
      <c r="TVM376" s="14"/>
      <c r="TVN376" s="14"/>
      <c r="TVO376" s="14"/>
      <c r="TVP376" s="14"/>
      <c r="TVQ376" s="14"/>
      <c r="TVR376" s="14"/>
      <c r="TVS376" s="14"/>
      <c r="TVT376" s="14"/>
      <c r="TVU376" s="14"/>
      <c r="TVV376" s="14"/>
      <c r="TVW376" s="14"/>
      <c r="TVX376" s="14"/>
      <c r="TVY376" s="14"/>
      <c r="TVZ376" s="14"/>
      <c r="TWA376" s="14"/>
      <c r="TWB376" s="14"/>
      <c r="TWC376" s="14"/>
      <c r="TWD376" s="14"/>
      <c r="TWE376" s="14"/>
      <c r="TWF376" s="14"/>
      <c r="TWG376" s="14"/>
      <c r="TWH376" s="14"/>
      <c r="TWI376" s="14"/>
      <c r="TWJ376" s="14"/>
      <c r="TWK376" s="14"/>
      <c r="TWL376" s="14"/>
      <c r="TWM376" s="14"/>
      <c r="TWN376" s="14"/>
      <c r="TWO376" s="14"/>
      <c r="TWP376" s="14"/>
      <c r="TWQ376" s="14"/>
      <c r="TWR376" s="14"/>
      <c r="TWS376" s="14"/>
      <c r="TWT376" s="14"/>
      <c r="TWU376" s="14"/>
      <c r="TWV376" s="14"/>
      <c r="TWW376" s="14"/>
      <c r="TWX376" s="14"/>
      <c r="TWY376" s="14"/>
      <c r="TWZ376" s="14"/>
      <c r="TXA376" s="14"/>
      <c r="TXB376" s="14"/>
      <c r="TXC376" s="14"/>
      <c r="TXD376" s="14"/>
      <c r="TXE376" s="14"/>
      <c r="TXF376" s="14"/>
      <c r="TXG376" s="14"/>
      <c r="TXH376" s="14"/>
      <c r="TXI376" s="14"/>
      <c r="TXJ376" s="14"/>
      <c r="TXK376" s="14"/>
      <c r="TXL376" s="14"/>
      <c r="TXM376" s="14"/>
      <c r="TXN376" s="14"/>
      <c r="TXO376" s="14"/>
      <c r="TXP376" s="14"/>
      <c r="TXQ376" s="14"/>
      <c r="TXR376" s="14"/>
      <c r="TXS376" s="14"/>
      <c r="TXT376" s="14"/>
      <c r="TXU376" s="14"/>
      <c r="TXV376" s="14"/>
      <c r="TXW376" s="14"/>
      <c r="TXX376" s="14"/>
      <c r="TXY376" s="14"/>
      <c r="TXZ376" s="14"/>
      <c r="TYA376" s="14"/>
      <c r="TYB376" s="14"/>
      <c r="TYC376" s="14"/>
      <c r="TYD376" s="14"/>
      <c r="TYE376" s="14"/>
      <c r="TYF376" s="14"/>
      <c r="TYG376" s="14"/>
      <c r="TYH376" s="14"/>
      <c r="TYI376" s="14"/>
      <c r="TYJ376" s="14"/>
      <c r="TYK376" s="14"/>
      <c r="TYL376" s="14"/>
      <c r="TYM376" s="14"/>
      <c r="TYN376" s="14"/>
      <c r="TYO376" s="14"/>
      <c r="TYP376" s="14"/>
      <c r="TYQ376" s="14"/>
      <c r="TYR376" s="14"/>
      <c r="TYS376" s="14"/>
      <c r="TYT376" s="14"/>
      <c r="TYU376" s="14"/>
      <c r="TYV376" s="14"/>
      <c r="TYW376" s="14"/>
      <c r="TYX376" s="14"/>
      <c r="TYY376" s="14"/>
      <c r="TYZ376" s="14"/>
      <c r="TZA376" s="14"/>
      <c r="TZB376" s="14"/>
      <c r="TZC376" s="14"/>
      <c r="TZD376" s="14"/>
      <c r="TZE376" s="14"/>
      <c r="TZF376" s="14"/>
      <c r="TZG376" s="14"/>
      <c r="TZH376" s="14"/>
      <c r="TZI376" s="14"/>
      <c r="TZJ376" s="14"/>
      <c r="TZK376" s="14"/>
      <c r="TZL376" s="14"/>
      <c r="TZM376" s="14"/>
      <c r="TZN376" s="14"/>
      <c r="TZO376" s="14"/>
      <c r="TZP376" s="14"/>
      <c r="TZQ376" s="14"/>
      <c r="TZR376" s="14"/>
      <c r="TZS376" s="14"/>
      <c r="TZT376" s="14"/>
      <c r="TZU376" s="14"/>
      <c r="TZV376" s="14"/>
      <c r="TZW376" s="14"/>
      <c r="TZX376" s="14"/>
      <c r="TZY376" s="14"/>
      <c r="TZZ376" s="14"/>
      <c r="UAA376" s="14"/>
      <c r="UAB376" s="14"/>
      <c r="UAC376" s="14"/>
      <c r="UAD376" s="14"/>
      <c r="UAE376" s="14"/>
      <c r="UAF376" s="14"/>
      <c r="UAG376" s="14"/>
      <c r="UAH376" s="14"/>
      <c r="UAI376" s="14"/>
      <c r="UAJ376" s="14"/>
      <c r="UAK376" s="14"/>
      <c r="UAL376" s="14"/>
      <c r="UAM376" s="14"/>
      <c r="UAN376" s="14"/>
      <c r="UAO376" s="14"/>
      <c r="UAP376" s="14"/>
      <c r="UAQ376" s="14"/>
      <c r="UAR376" s="14"/>
      <c r="UAS376" s="14"/>
      <c r="UAT376" s="14"/>
      <c r="UAU376" s="14"/>
      <c r="UAV376" s="14"/>
      <c r="UAW376" s="14"/>
      <c r="UAX376" s="14"/>
      <c r="UAY376" s="14"/>
      <c r="UAZ376" s="14"/>
      <c r="UBA376" s="14"/>
      <c r="UBB376" s="14"/>
      <c r="UBC376" s="14"/>
      <c r="UBD376" s="14"/>
      <c r="UBE376" s="14"/>
      <c r="UBF376" s="14"/>
      <c r="UBG376" s="14"/>
      <c r="UBH376" s="14"/>
      <c r="UBI376" s="14"/>
      <c r="UBJ376" s="14"/>
      <c r="UBK376" s="14"/>
      <c r="UBL376" s="14"/>
      <c r="UBM376" s="14"/>
      <c r="UBN376" s="14"/>
      <c r="UBO376" s="14"/>
      <c r="UBP376" s="14"/>
      <c r="UBQ376" s="14"/>
      <c r="UBR376" s="14"/>
      <c r="UBS376" s="14"/>
      <c r="UBT376" s="14"/>
      <c r="UBU376" s="14"/>
      <c r="UBV376" s="14"/>
      <c r="UBW376" s="14"/>
      <c r="UBX376" s="14"/>
      <c r="UBY376" s="14"/>
      <c r="UBZ376" s="14"/>
      <c r="UCA376" s="14"/>
      <c r="UCB376" s="14"/>
      <c r="UCC376" s="14"/>
      <c r="UCD376" s="14"/>
      <c r="UCE376" s="14"/>
      <c r="UCF376" s="14"/>
      <c r="UCG376" s="14"/>
      <c r="UCH376" s="14"/>
      <c r="UCI376" s="14"/>
      <c r="UCJ376" s="14"/>
      <c r="UCK376" s="14"/>
      <c r="UCL376" s="14"/>
      <c r="UCM376" s="14"/>
      <c r="UCN376" s="14"/>
      <c r="UCO376" s="14"/>
      <c r="UCP376" s="14"/>
      <c r="UCQ376" s="14"/>
      <c r="UCR376" s="14"/>
      <c r="UCS376" s="14"/>
      <c r="UCT376" s="14"/>
      <c r="UCU376" s="14"/>
      <c r="UCV376" s="14"/>
      <c r="UCW376" s="14"/>
      <c r="UCX376" s="14"/>
      <c r="UCY376" s="14"/>
      <c r="UCZ376" s="14"/>
      <c r="UDA376" s="14"/>
      <c r="UDB376" s="14"/>
      <c r="UDC376" s="14"/>
      <c r="UDD376" s="14"/>
      <c r="UDE376" s="14"/>
      <c r="UDF376" s="14"/>
      <c r="UDG376" s="14"/>
      <c r="UDH376" s="14"/>
      <c r="UDI376" s="14"/>
      <c r="UDJ376" s="14"/>
      <c r="UDK376" s="14"/>
      <c r="UDL376" s="14"/>
      <c r="UDM376" s="14"/>
      <c r="UDN376" s="14"/>
      <c r="UDO376" s="14"/>
      <c r="UDP376" s="14"/>
      <c r="UDQ376" s="14"/>
      <c r="UDR376" s="14"/>
      <c r="UDS376" s="14"/>
      <c r="UDT376" s="14"/>
      <c r="UDU376" s="14"/>
      <c r="UDV376" s="14"/>
      <c r="UDW376" s="14"/>
      <c r="UDX376" s="14"/>
      <c r="UDY376" s="14"/>
      <c r="UDZ376" s="14"/>
      <c r="UEA376" s="14"/>
      <c r="UEB376" s="14"/>
      <c r="UEC376" s="14"/>
      <c r="UED376" s="14"/>
      <c r="UEE376" s="14"/>
      <c r="UEF376" s="14"/>
      <c r="UEG376" s="14"/>
      <c r="UEH376" s="14"/>
      <c r="UEI376" s="14"/>
      <c r="UEJ376" s="14"/>
      <c r="UEK376" s="14"/>
      <c r="UEL376" s="14"/>
      <c r="UEM376" s="14"/>
      <c r="UEN376" s="14"/>
      <c r="UEO376" s="14"/>
      <c r="UEP376" s="14"/>
      <c r="UEQ376" s="14"/>
      <c r="UER376" s="14"/>
      <c r="UES376" s="14"/>
      <c r="UET376" s="14"/>
      <c r="UEU376" s="14"/>
      <c r="UEV376" s="14"/>
      <c r="UEW376" s="14"/>
      <c r="UEX376" s="14"/>
      <c r="UEY376" s="14"/>
      <c r="UEZ376" s="14"/>
      <c r="UFA376" s="14"/>
      <c r="UFB376" s="14"/>
      <c r="UFC376" s="14"/>
      <c r="UFD376" s="14"/>
      <c r="UFE376" s="14"/>
      <c r="UFF376" s="14"/>
      <c r="UFG376" s="14"/>
      <c r="UFH376" s="14"/>
      <c r="UFI376" s="14"/>
      <c r="UFJ376" s="14"/>
      <c r="UFK376" s="14"/>
      <c r="UFL376" s="14"/>
      <c r="UFM376" s="14"/>
      <c r="UFN376" s="14"/>
      <c r="UFO376" s="14"/>
      <c r="UFP376" s="14"/>
      <c r="UFQ376" s="14"/>
      <c r="UFR376" s="14"/>
      <c r="UFS376" s="14"/>
      <c r="UFT376" s="14"/>
      <c r="UFU376" s="14"/>
      <c r="UFV376" s="14"/>
      <c r="UFW376" s="14"/>
      <c r="UFX376" s="14"/>
      <c r="UFY376" s="14"/>
      <c r="UFZ376" s="14"/>
      <c r="UGA376" s="14"/>
      <c r="UGB376" s="14"/>
      <c r="UGC376" s="14"/>
      <c r="UGD376" s="14"/>
      <c r="UGE376" s="14"/>
      <c r="UGF376" s="14"/>
      <c r="UGG376" s="14"/>
      <c r="UGH376" s="14"/>
      <c r="UGI376" s="14"/>
      <c r="UGJ376" s="14"/>
      <c r="UGK376" s="14"/>
      <c r="UGL376" s="14"/>
      <c r="UGM376" s="14"/>
      <c r="UGN376" s="14"/>
      <c r="UGO376" s="14"/>
      <c r="UGP376" s="14"/>
      <c r="UGQ376" s="14"/>
      <c r="UGR376" s="14"/>
      <c r="UGS376" s="14"/>
      <c r="UGT376" s="14"/>
      <c r="UGU376" s="14"/>
      <c r="UGV376" s="14"/>
      <c r="UGW376" s="14"/>
      <c r="UGX376" s="14"/>
      <c r="UGY376" s="14"/>
      <c r="UGZ376" s="14"/>
      <c r="UHA376" s="14"/>
      <c r="UHB376" s="14"/>
      <c r="UHC376" s="14"/>
      <c r="UHD376" s="14"/>
      <c r="UHE376" s="14"/>
      <c r="UHF376" s="14"/>
      <c r="UHG376" s="14"/>
      <c r="UHH376" s="14"/>
      <c r="UHI376" s="14"/>
      <c r="UHJ376" s="14"/>
      <c r="UHK376" s="14"/>
      <c r="UHL376" s="14"/>
      <c r="UHM376" s="14"/>
      <c r="UHN376" s="14"/>
      <c r="UHO376" s="14"/>
      <c r="UHP376" s="14"/>
      <c r="UHQ376" s="14"/>
      <c r="UHR376" s="14"/>
      <c r="UHS376" s="14"/>
      <c r="UHT376" s="14"/>
      <c r="UHU376" s="14"/>
      <c r="UHV376" s="14"/>
      <c r="UHW376" s="14"/>
      <c r="UHX376" s="14"/>
      <c r="UHY376" s="14"/>
      <c r="UHZ376" s="14"/>
      <c r="UIA376" s="14"/>
      <c r="UIB376" s="14"/>
      <c r="UIC376" s="14"/>
      <c r="UID376" s="14"/>
      <c r="UIE376" s="14"/>
      <c r="UIF376" s="14"/>
      <c r="UIG376" s="14"/>
      <c r="UIH376" s="14"/>
      <c r="UII376" s="14"/>
      <c r="UIJ376" s="14"/>
      <c r="UIK376" s="14"/>
      <c r="UIL376" s="14"/>
      <c r="UIM376" s="14"/>
      <c r="UIN376" s="14"/>
      <c r="UIO376" s="14"/>
      <c r="UIP376" s="14"/>
      <c r="UIQ376" s="14"/>
      <c r="UIR376" s="14"/>
      <c r="UIS376" s="14"/>
      <c r="UIT376" s="14"/>
      <c r="UIU376" s="14"/>
      <c r="UIV376" s="14"/>
      <c r="UIW376" s="14"/>
      <c r="UIX376" s="14"/>
      <c r="UIY376" s="14"/>
      <c r="UIZ376" s="14"/>
      <c r="UJA376" s="14"/>
      <c r="UJB376" s="14"/>
      <c r="UJC376" s="14"/>
      <c r="UJD376" s="14"/>
      <c r="UJE376" s="14"/>
      <c r="UJF376" s="14"/>
      <c r="UJG376" s="14"/>
      <c r="UJH376" s="14"/>
      <c r="UJI376" s="14"/>
      <c r="UJJ376" s="14"/>
      <c r="UJK376" s="14"/>
      <c r="UJL376" s="14"/>
      <c r="UJM376" s="14"/>
      <c r="UJN376" s="14"/>
      <c r="UJO376" s="14"/>
      <c r="UJP376" s="14"/>
      <c r="UJQ376" s="14"/>
      <c r="UJR376" s="14"/>
      <c r="UJS376" s="14"/>
      <c r="UJT376" s="14"/>
      <c r="UJU376" s="14"/>
      <c r="UJV376" s="14"/>
      <c r="UJW376" s="14"/>
      <c r="UJX376" s="14"/>
      <c r="UJY376" s="14"/>
      <c r="UJZ376" s="14"/>
      <c r="UKA376" s="14"/>
      <c r="UKB376" s="14"/>
      <c r="UKC376" s="14"/>
      <c r="UKD376" s="14"/>
      <c r="UKE376" s="14"/>
      <c r="UKF376" s="14"/>
      <c r="UKG376" s="14"/>
      <c r="UKH376" s="14"/>
      <c r="UKI376" s="14"/>
      <c r="UKJ376" s="14"/>
      <c r="UKK376" s="14"/>
      <c r="UKL376" s="14"/>
      <c r="UKM376" s="14"/>
      <c r="UKN376" s="14"/>
      <c r="UKO376" s="14"/>
      <c r="UKP376" s="14"/>
      <c r="UKQ376" s="14"/>
      <c r="UKR376" s="14"/>
      <c r="UKS376" s="14"/>
      <c r="UKT376" s="14"/>
      <c r="UKU376" s="14"/>
      <c r="UKV376" s="14"/>
      <c r="UKW376" s="14"/>
      <c r="UKX376" s="14"/>
      <c r="UKY376" s="14"/>
      <c r="UKZ376" s="14"/>
      <c r="ULA376" s="14"/>
      <c r="ULB376" s="14"/>
      <c r="ULC376" s="14"/>
      <c r="ULD376" s="14"/>
      <c r="ULE376" s="14"/>
      <c r="ULF376" s="14"/>
      <c r="ULG376" s="14"/>
      <c r="ULH376" s="14"/>
      <c r="ULI376" s="14"/>
      <c r="ULJ376" s="14"/>
      <c r="ULK376" s="14"/>
      <c r="ULL376" s="14"/>
      <c r="ULM376" s="14"/>
      <c r="ULN376" s="14"/>
      <c r="ULO376" s="14"/>
      <c r="ULP376" s="14"/>
      <c r="ULQ376" s="14"/>
      <c r="ULR376" s="14"/>
      <c r="ULS376" s="14"/>
      <c r="ULT376" s="14"/>
      <c r="ULU376" s="14"/>
      <c r="ULV376" s="14"/>
      <c r="ULW376" s="14"/>
      <c r="ULX376" s="14"/>
      <c r="ULY376" s="14"/>
      <c r="ULZ376" s="14"/>
      <c r="UMA376" s="14"/>
      <c r="UMB376" s="14"/>
      <c r="UMC376" s="14"/>
      <c r="UMD376" s="14"/>
      <c r="UME376" s="14"/>
      <c r="UMF376" s="14"/>
      <c r="UMG376" s="14"/>
      <c r="UMH376" s="14"/>
      <c r="UMI376" s="14"/>
      <c r="UMJ376" s="14"/>
      <c r="UMK376" s="14"/>
      <c r="UML376" s="14"/>
      <c r="UMM376" s="14"/>
      <c r="UMN376" s="14"/>
      <c r="UMO376" s="14"/>
      <c r="UMP376" s="14"/>
      <c r="UMQ376" s="14"/>
      <c r="UMR376" s="14"/>
      <c r="UMS376" s="14"/>
      <c r="UMT376" s="14"/>
      <c r="UMU376" s="14"/>
      <c r="UMV376" s="14"/>
      <c r="UMW376" s="14"/>
      <c r="UMX376" s="14"/>
      <c r="UMY376" s="14"/>
      <c r="UMZ376" s="14"/>
      <c r="UNA376" s="14"/>
      <c r="UNB376" s="14"/>
      <c r="UNC376" s="14"/>
      <c r="UND376" s="14"/>
      <c r="UNE376" s="14"/>
      <c r="UNF376" s="14"/>
      <c r="UNG376" s="14"/>
      <c r="UNH376" s="14"/>
      <c r="UNI376" s="14"/>
      <c r="UNJ376" s="14"/>
      <c r="UNK376" s="14"/>
      <c r="UNL376" s="14"/>
      <c r="UNM376" s="14"/>
      <c r="UNN376" s="14"/>
      <c r="UNO376" s="14"/>
      <c r="UNP376" s="14"/>
      <c r="UNQ376" s="14"/>
      <c r="UNR376" s="14"/>
      <c r="UNS376" s="14"/>
      <c r="UNT376" s="14"/>
      <c r="UNU376" s="14"/>
      <c r="UNV376" s="14"/>
      <c r="UNW376" s="14"/>
      <c r="UNX376" s="14"/>
      <c r="UNY376" s="14"/>
      <c r="UNZ376" s="14"/>
      <c r="UOA376" s="14"/>
      <c r="UOB376" s="14"/>
      <c r="UOC376" s="14"/>
      <c r="UOD376" s="14"/>
      <c r="UOE376" s="14"/>
      <c r="UOF376" s="14"/>
      <c r="UOG376" s="14"/>
      <c r="UOH376" s="14"/>
      <c r="UOI376" s="14"/>
      <c r="UOJ376" s="14"/>
      <c r="UOK376" s="14"/>
      <c r="UOL376" s="14"/>
      <c r="UOM376" s="14"/>
      <c r="UON376" s="14"/>
      <c r="UOO376" s="14"/>
      <c r="UOP376" s="14"/>
      <c r="UOQ376" s="14"/>
      <c r="UOR376" s="14"/>
      <c r="UOS376" s="14"/>
      <c r="UOT376" s="14"/>
      <c r="UOU376" s="14"/>
      <c r="UOV376" s="14"/>
      <c r="UOW376" s="14"/>
      <c r="UOX376" s="14"/>
      <c r="UOY376" s="14"/>
      <c r="UOZ376" s="14"/>
      <c r="UPA376" s="14"/>
      <c r="UPB376" s="14"/>
      <c r="UPC376" s="14"/>
      <c r="UPD376" s="14"/>
      <c r="UPE376" s="14"/>
      <c r="UPF376" s="14"/>
      <c r="UPG376" s="14"/>
      <c r="UPH376" s="14"/>
      <c r="UPI376" s="14"/>
      <c r="UPJ376" s="14"/>
      <c r="UPK376" s="14"/>
      <c r="UPL376" s="14"/>
      <c r="UPM376" s="14"/>
      <c r="UPN376" s="14"/>
      <c r="UPO376" s="14"/>
      <c r="UPP376" s="14"/>
      <c r="UPQ376" s="14"/>
      <c r="UPR376" s="14"/>
      <c r="UPS376" s="14"/>
      <c r="UPT376" s="14"/>
      <c r="UPU376" s="14"/>
      <c r="UPV376" s="14"/>
      <c r="UPW376" s="14"/>
      <c r="UPX376" s="14"/>
      <c r="UPY376" s="14"/>
      <c r="UPZ376" s="14"/>
      <c r="UQA376" s="14"/>
      <c r="UQB376" s="14"/>
      <c r="UQC376" s="14"/>
      <c r="UQD376" s="14"/>
      <c r="UQE376" s="14"/>
      <c r="UQF376" s="14"/>
      <c r="UQG376" s="14"/>
      <c r="UQH376" s="14"/>
      <c r="UQI376" s="14"/>
      <c r="UQJ376" s="14"/>
      <c r="UQK376" s="14"/>
      <c r="UQL376" s="14"/>
      <c r="UQM376" s="14"/>
      <c r="UQN376" s="14"/>
      <c r="UQO376" s="14"/>
      <c r="UQP376" s="14"/>
      <c r="UQQ376" s="14"/>
      <c r="UQR376" s="14"/>
      <c r="UQS376" s="14"/>
      <c r="UQT376" s="14"/>
      <c r="UQU376" s="14"/>
      <c r="UQV376" s="14"/>
      <c r="UQW376" s="14"/>
      <c r="UQX376" s="14"/>
      <c r="UQY376" s="14"/>
      <c r="UQZ376" s="14"/>
      <c r="URA376" s="14"/>
      <c r="URB376" s="14"/>
      <c r="URC376" s="14"/>
      <c r="URD376" s="14"/>
      <c r="URE376" s="14"/>
      <c r="URF376" s="14"/>
      <c r="URG376" s="14"/>
      <c r="URH376" s="14"/>
      <c r="URI376" s="14"/>
      <c r="URJ376" s="14"/>
      <c r="URK376" s="14"/>
      <c r="URL376" s="14"/>
      <c r="URM376" s="14"/>
      <c r="URN376" s="14"/>
      <c r="URO376" s="14"/>
      <c r="URP376" s="14"/>
      <c r="URQ376" s="14"/>
      <c r="URR376" s="14"/>
      <c r="URS376" s="14"/>
      <c r="URT376" s="14"/>
      <c r="URU376" s="14"/>
      <c r="URV376" s="14"/>
      <c r="URW376" s="14"/>
      <c r="URX376" s="14"/>
      <c r="URY376" s="14"/>
      <c r="URZ376" s="14"/>
      <c r="USA376" s="14"/>
      <c r="USB376" s="14"/>
      <c r="USC376" s="14"/>
      <c r="USD376" s="14"/>
      <c r="USE376" s="14"/>
      <c r="USF376" s="14"/>
      <c r="USG376" s="14"/>
      <c r="USH376" s="14"/>
      <c r="USI376" s="14"/>
      <c r="USJ376" s="14"/>
      <c r="USK376" s="14"/>
      <c r="USL376" s="14"/>
      <c r="USM376" s="14"/>
      <c r="USN376" s="14"/>
      <c r="USO376" s="14"/>
      <c r="USP376" s="14"/>
      <c r="USQ376" s="14"/>
      <c r="USR376" s="14"/>
      <c r="USS376" s="14"/>
      <c r="UST376" s="14"/>
      <c r="USU376" s="14"/>
      <c r="USV376" s="14"/>
      <c r="USW376" s="14"/>
      <c r="USX376" s="14"/>
      <c r="USY376" s="14"/>
      <c r="USZ376" s="14"/>
      <c r="UTA376" s="14"/>
      <c r="UTB376" s="14"/>
      <c r="UTC376" s="14"/>
      <c r="UTD376" s="14"/>
      <c r="UTE376" s="14"/>
      <c r="UTF376" s="14"/>
      <c r="UTG376" s="14"/>
      <c r="UTH376" s="14"/>
      <c r="UTI376" s="14"/>
      <c r="UTJ376" s="14"/>
      <c r="UTK376" s="14"/>
      <c r="UTL376" s="14"/>
      <c r="UTM376" s="14"/>
      <c r="UTN376" s="14"/>
      <c r="UTO376" s="14"/>
      <c r="UTP376" s="14"/>
      <c r="UTQ376" s="14"/>
      <c r="UTR376" s="14"/>
      <c r="UTS376" s="14"/>
      <c r="UTT376" s="14"/>
      <c r="UTU376" s="14"/>
      <c r="UTV376" s="14"/>
      <c r="UTW376" s="14"/>
      <c r="UTX376" s="14"/>
      <c r="UTY376" s="14"/>
      <c r="UTZ376" s="14"/>
      <c r="UUA376" s="14"/>
      <c r="UUB376" s="14"/>
      <c r="UUC376" s="14"/>
      <c r="UUD376" s="14"/>
      <c r="UUE376" s="14"/>
      <c r="UUF376" s="14"/>
      <c r="UUG376" s="14"/>
      <c r="UUH376" s="14"/>
      <c r="UUI376" s="14"/>
      <c r="UUJ376" s="14"/>
      <c r="UUK376" s="14"/>
      <c r="UUL376" s="14"/>
      <c r="UUM376" s="14"/>
      <c r="UUN376" s="14"/>
      <c r="UUO376" s="14"/>
      <c r="UUP376" s="14"/>
      <c r="UUQ376" s="14"/>
      <c r="UUR376" s="14"/>
      <c r="UUS376" s="14"/>
      <c r="UUT376" s="14"/>
      <c r="UUU376" s="14"/>
      <c r="UUV376" s="14"/>
      <c r="UUW376" s="14"/>
      <c r="UUX376" s="14"/>
      <c r="UUY376" s="14"/>
      <c r="UUZ376" s="14"/>
      <c r="UVA376" s="14"/>
      <c r="UVB376" s="14"/>
      <c r="UVC376" s="14"/>
      <c r="UVD376" s="14"/>
      <c r="UVE376" s="14"/>
      <c r="UVF376" s="14"/>
      <c r="UVG376" s="14"/>
      <c r="UVH376" s="14"/>
      <c r="UVI376" s="14"/>
      <c r="UVJ376" s="14"/>
      <c r="UVK376" s="14"/>
      <c r="UVL376" s="14"/>
      <c r="UVM376" s="14"/>
      <c r="UVN376" s="14"/>
      <c r="UVO376" s="14"/>
      <c r="UVP376" s="14"/>
      <c r="UVQ376" s="14"/>
      <c r="UVR376" s="14"/>
      <c r="UVS376" s="14"/>
      <c r="UVT376" s="14"/>
      <c r="UVU376" s="14"/>
      <c r="UVV376" s="14"/>
      <c r="UVW376" s="14"/>
      <c r="UVX376" s="14"/>
      <c r="UVY376" s="14"/>
      <c r="UVZ376" s="14"/>
      <c r="UWA376" s="14"/>
      <c r="UWB376" s="14"/>
      <c r="UWC376" s="14"/>
      <c r="UWD376" s="14"/>
      <c r="UWE376" s="14"/>
      <c r="UWF376" s="14"/>
      <c r="UWG376" s="14"/>
      <c r="UWH376" s="14"/>
      <c r="UWI376" s="14"/>
      <c r="UWJ376" s="14"/>
      <c r="UWK376" s="14"/>
      <c r="UWL376" s="14"/>
      <c r="UWM376" s="14"/>
      <c r="UWN376" s="14"/>
      <c r="UWO376" s="14"/>
      <c r="UWP376" s="14"/>
      <c r="UWQ376" s="14"/>
      <c r="UWR376" s="14"/>
      <c r="UWS376" s="14"/>
      <c r="UWT376" s="14"/>
      <c r="UWU376" s="14"/>
      <c r="UWV376" s="14"/>
      <c r="UWW376" s="14"/>
      <c r="UWX376" s="14"/>
      <c r="UWY376" s="14"/>
      <c r="UWZ376" s="14"/>
      <c r="UXA376" s="14"/>
      <c r="UXB376" s="14"/>
      <c r="UXC376" s="14"/>
      <c r="UXD376" s="14"/>
      <c r="UXE376" s="14"/>
      <c r="UXF376" s="14"/>
      <c r="UXG376" s="14"/>
      <c r="UXH376" s="14"/>
      <c r="UXI376" s="14"/>
      <c r="UXJ376" s="14"/>
      <c r="UXK376" s="14"/>
      <c r="UXL376" s="14"/>
      <c r="UXM376" s="14"/>
      <c r="UXN376" s="14"/>
      <c r="UXO376" s="14"/>
      <c r="UXP376" s="14"/>
      <c r="UXQ376" s="14"/>
      <c r="UXR376" s="14"/>
      <c r="UXS376" s="14"/>
      <c r="UXT376" s="14"/>
      <c r="UXU376" s="14"/>
      <c r="UXV376" s="14"/>
      <c r="UXW376" s="14"/>
      <c r="UXX376" s="14"/>
      <c r="UXY376" s="14"/>
      <c r="UXZ376" s="14"/>
      <c r="UYA376" s="14"/>
      <c r="UYB376" s="14"/>
      <c r="UYC376" s="14"/>
      <c r="UYD376" s="14"/>
      <c r="UYE376" s="14"/>
      <c r="UYF376" s="14"/>
      <c r="UYG376" s="14"/>
      <c r="UYH376" s="14"/>
      <c r="UYI376" s="14"/>
      <c r="UYJ376" s="14"/>
      <c r="UYK376" s="14"/>
      <c r="UYL376" s="14"/>
      <c r="UYM376" s="14"/>
      <c r="UYN376" s="14"/>
      <c r="UYO376" s="14"/>
      <c r="UYP376" s="14"/>
      <c r="UYQ376" s="14"/>
      <c r="UYR376" s="14"/>
      <c r="UYS376" s="14"/>
      <c r="UYT376" s="14"/>
      <c r="UYU376" s="14"/>
      <c r="UYV376" s="14"/>
      <c r="UYW376" s="14"/>
      <c r="UYX376" s="14"/>
      <c r="UYY376" s="14"/>
      <c r="UYZ376" s="14"/>
      <c r="UZA376" s="14"/>
      <c r="UZB376" s="14"/>
      <c r="UZC376" s="14"/>
      <c r="UZD376" s="14"/>
      <c r="UZE376" s="14"/>
      <c r="UZF376" s="14"/>
      <c r="UZG376" s="14"/>
      <c r="UZH376" s="14"/>
      <c r="UZI376" s="14"/>
      <c r="UZJ376" s="14"/>
      <c r="UZK376" s="14"/>
      <c r="UZL376" s="14"/>
      <c r="UZM376" s="14"/>
      <c r="UZN376" s="14"/>
      <c r="UZO376" s="14"/>
      <c r="UZP376" s="14"/>
      <c r="UZQ376" s="14"/>
      <c r="UZR376" s="14"/>
      <c r="UZS376" s="14"/>
      <c r="UZT376" s="14"/>
      <c r="UZU376" s="14"/>
      <c r="UZV376" s="14"/>
      <c r="UZW376" s="14"/>
      <c r="UZX376" s="14"/>
      <c r="UZY376" s="14"/>
      <c r="UZZ376" s="14"/>
      <c r="VAA376" s="14"/>
      <c r="VAB376" s="14"/>
      <c r="VAC376" s="14"/>
      <c r="VAD376" s="14"/>
      <c r="VAE376" s="14"/>
      <c r="VAF376" s="14"/>
      <c r="VAG376" s="14"/>
      <c r="VAH376" s="14"/>
      <c r="VAI376" s="14"/>
      <c r="VAJ376" s="14"/>
      <c r="VAK376" s="14"/>
      <c r="VAL376" s="14"/>
      <c r="VAM376" s="14"/>
      <c r="VAN376" s="14"/>
      <c r="VAO376" s="14"/>
      <c r="VAP376" s="14"/>
      <c r="VAQ376" s="14"/>
      <c r="VAR376" s="14"/>
      <c r="VAS376" s="14"/>
      <c r="VAT376" s="14"/>
      <c r="VAU376" s="14"/>
      <c r="VAV376" s="14"/>
      <c r="VAW376" s="14"/>
      <c r="VAX376" s="14"/>
      <c r="VAY376" s="14"/>
      <c r="VAZ376" s="14"/>
      <c r="VBA376" s="14"/>
      <c r="VBB376" s="14"/>
      <c r="VBC376" s="14"/>
      <c r="VBD376" s="14"/>
      <c r="VBE376" s="14"/>
      <c r="VBF376" s="14"/>
      <c r="VBG376" s="14"/>
      <c r="VBH376" s="14"/>
      <c r="VBI376" s="14"/>
      <c r="VBJ376" s="14"/>
      <c r="VBK376" s="14"/>
      <c r="VBL376" s="14"/>
      <c r="VBM376" s="14"/>
      <c r="VBN376" s="14"/>
      <c r="VBO376" s="14"/>
      <c r="VBP376" s="14"/>
      <c r="VBQ376" s="14"/>
      <c r="VBR376" s="14"/>
      <c r="VBS376" s="14"/>
      <c r="VBT376" s="14"/>
      <c r="VBU376" s="14"/>
      <c r="VBV376" s="14"/>
      <c r="VBW376" s="14"/>
      <c r="VBX376" s="14"/>
      <c r="VBY376" s="14"/>
      <c r="VBZ376" s="14"/>
      <c r="VCA376" s="14"/>
      <c r="VCB376" s="14"/>
      <c r="VCC376" s="14"/>
      <c r="VCD376" s="14"/>
      <c r="VCE376" s="14"/>
      <c r="VCF376" s="14"/>
      <c r="VCG376" s="14"/>
      <c r="VCH376" s="14"/>
      <c r="VCI376" s="14"/>
      <c r="VCJ376" s="14"/>
      <c r="VCK376" s="14"/>
      <c r="VCL376" s="14"/>
      <c r="VCM376" s="14"/>
      <c r="VCN376" s="14"/>
      <c r="VCO376" s="14"/>
      <c r="VCP376" s="14"/>
      <c r="VCQ376" s="14"/>
      <c r="VCR376" s="14"/>
      <c r="VCS376" s="14"/>
      <c r="VCT376" s="14"/>
      <c r="VCU376" s="14"/>
      <c r="VCV376" s="14"/>
      <c r="VCW376" s="14"/>
      <c r="VCX376" s="14"/>
      <c r="VCY376" s="14"/>
      <c r="VCZ376" s="14"/>
      <c r="VDA376" s="14"/>
      <c r="VDB376" s="14"/>
      <c r="VDC376" s="14"/>
      <c r="VDD376" s="14"/>
      <c r="VDE376" s="14"/>
      <c r="VDF376" s="14"/>
      <c r="VDG376" s="14"/>
      <c r="VDH376" s="14"/>
      <c r="VDI376" s="14"/>
      <c r="VDJ376" s="14"/>
      <c r="VDK376" s="14"/>
      <c r="VDL376" s="14"/>
      <c r="VDM376" s="14"/>
      <c r="VDN376" s="14"/>
      <c r="VDO376" s="14"/>
      <c r="VDP376" s="14"/>
      <c r="VDQ376" s="14"/>
      <c r="VDR376" s="14"/>
      <c r="VDS376" s="14"/>
      <c r="VDT376" s="14"/>
      <c r="VDU376" s="14"/>
      <c r="VDV376" s="14"/>
      <c r="VDW376" s="14"/>
      <c r="VDX376" s="14"/>
      <c r="VDY376" s="14"/>
      <c r="VDZ376" s="14"/>
      <c r="VEA376" s="14"/>
      <c r="VEB376" s="14"/>
      <c r="VEC376" s="14"/>
      <c r="VED376" s="14"/>
      <c r="VEE376" s="14"/>
      <c r="VEF376" s="14"/>
      <c r="VEG376" s="14"/>
      <c r="VEH376" s="14"/>
      <c r="VEI376" s="14"/>
      <c r="VEJ376" s="14"/>
      <c r="VEK376" s="14"/>
      <c r="VEL376" s="14"/>
      <c r="VEM376" s="14"/>
      <c r="VEN376" s="14"/>
      <c r="VEO376" s="14"/>
      <c r="VEP376" s="14"/>
      <c r="VEQ376" s="14"/>
      <c r="VER376" s="14"/>
      <c r="VES376" s="14"/>
      <c r="VET376" s="14"/>
      <c r="VEU376" s="14"/>
      <c r="VEV376" s="14"/>
      <c r="VEW376" s="14"/>
      <c r="VEX376" s="14"/>
      <c r="VEY376" s="14"/>
      <c r="VEZ376" s="14"/>
      <c r="VFA376" s="14"/>
      <c r="VFB376" s="14"/>
      <c r="VFC376" s="14"/>
      <c r="VFD376" s="14"/>
      <c r="VFE376" s="14"/>
      <c r="VFF376" s="14"/>
      <c r="VFG376" s="14"/>
      <c r="VFH376" s="14"/>
      <c r="VFI376" s="14"/>
      <c r="VFJ376" s="14"/>
      <c r="VFK376" s="14"/>
      <c r="VFL376" s="14"/>
      <c r="VFM376" s="14"/>
      <c r="VFN376" s="14"/>
      <c r="VFO376" s="14"/>
      <c r="VFP376" s="14"/>
      <c r="VFQ376" s="14"/>
      <c r="VFR376" s="14"/>
      <c r="VFS376" s="14"/>
      <c r="VFT376" s="14"/>
      <c r="VFU376" s="14"/>
      <c r="VFV376" s="14"/>
      <c r="VFW376" s="14"/>
      <c r="VFX376" s="14"/>
      <c r="VFY376" s="14"/>
      <c r="VFZ376" s="14"/>
      <c r="VGA376" s="14"/>
      <c r="VGB376" s="14"/>
      <c r="VGC376" s="14"/>
      <c r="VGD376" s="14"/>
      <c r="VGE376" s="14"/>
      <c r="VGF376" s="14"/>
      <c r="VGG376" s="14"/>
      <c r="VGH376" s="14"/>
      <c r="VGI376" s="14"/>
      <c r="VGJ376" s="14"/>
      <c r="VGK376" s="14"/>
      <c r="VGL376" s="14"/>
      <c r="VGM376" s="14"/>
      <c r="VGN376" s="14"/>
      <c r="VGO376" s="14"/>
      <c r="VGP376" s="14"/>
      <c r="VGQ376" s="14"/>
      <c r="VGR376" s="14"/>
      <c r="VGS376" s="14"/>
      <c r="VGT376" s="14"/>
      <c r="VGU376" s="14"/>
      <c r="VGV376" s="14"/>
      <c r="VGW376" s="14"/>
      <c r="VGX376" s="14"/>
      <c r="VGY376" s="14"/>
      <c r="VGZ376" s="14"/>
      <c r="VHA376" s="14"/>
      <c r="VHB376" s="14"/>
      <c r="VHC376" s="14"/>
      <c r="VHD376" s="14"/>
      <c r="VHE376" s="14"/>
      <c r="VHF376" s="14"/>
      <c r="VHG376" s="14"/>
      <c r="VHH376" s="14"/>
      <c r="VHI376" s="14"/>
      <c r="VHJ376" s="14"/>
      <c r="VHK376" s="14"/>
      <c r="VHL376" s="14"/>
      <c r="VHM376" s="14"/>
      <c r="VHN376" s="14"/>
      <c r="VHO376" s="14"/>
      <c r="VHP376" s="14"/>
      <c r="VHQ376" s="14"/>
      <c r="VHR376" s="14"/>
      <c r="VHS376" s="14"/>
      <c r="VHT376" s="14"/>
      <c r="VHU376" s="14"/>
      <c r="VHV376" s="14"/>
      <c r="VHW376" s="14"/>
      <c r="VHX376" s="14"/>
      <c r="VHY376" s="14"/>
      <c r="VHZ376" s="14"/>
      <c r="VIA376" s="14"/>
      <c r="VIB376" s="14"/>
      <c r="VIC376" s="14"/>
      <c r="VID376" s="14"/>
      <c r="VIE376" s="14"/>
      <c r="VIF376" s="14"/>
      <c r="VIG376" s="14"/>
      <c r="VIH376" s="14"/>
      <c r="VII376" s="14"/>
      <c r="VIJ376" s="14"/>
      <c r="VIK376" s="14"/>
      <c r="VIL376" s="14"/>
      <c r="VIM376" s="14"/>
      <c r="VIN376" s="14"/>
      <c r="VIO376" s="14"/>
      <c r="VIP376" s="14"/>
      <c r="VIQ376" s="14"/>
      <c r="VIR376" s="14"/>
      <c r="VIS376" s="14"/>
      <c r="VIT376" s="14"/>
      <c r="VIU376" s="14"/>
      <c r="VIV376" s="14"/>
      <c r="VIW376" s="14"/>
      <c r="VIX376" s="14"/>
      <c r="VIY376" s="14"/>
      <c r="VIZ376" s="14"/>
      <c r="VJA376" s="14"/>
      <c r="VJB376" s="14"/>
      <c r="VJC376" s="14"/>
      <c r="VJD376" s="14"/>
      <c r="VJE376" s="14"/>
      <c r="VJF376" s="14"/>
      <c r="VJG376" s="14"/>
      <c r="VJH376" s="14"/>
      <c r="VJI376" s="14"/>
      <c r="VJJ376" s="14"/>
      <c r="VJK376" s="14"/>
      <c r="VJL376" s="14"/>
      <c r="VJM376" s="14"/>
      <c r="VJN376" s="14"/>
      <c r="VJO376" s="14"/>
      <c r="VJP376" s="14"/>
      <c r="VJQ376" s="14"/>
      <c r="VJR376" s="14"/>
      <c r="VJS376" s="14"/>
      <c r="VJT376" s="14"/>
      <c r="VJU376" s="14"/>
      <c r="VJV376" s="14"/>
      <c r="VJW376" s="14"/>
      <c r="VJX376" s="14"/>
      <c r="VJY376" s="14"/>
      <c r="VJZ376" s="14"/>
      <c r="VKA376" s="14"/>
      <c r="VKB376" s="14"/>
      <c r="VKC376" s="14"/>
      <c r="VKD376" s="14"/>
      <c r="VKE376" s="14"/>
      <c r="VKF376" s="14"/>
      <c r="VKG376" s="14"/>
      <c r="VKH376" s="14"/>
      <c r="VKI376" s="14"/>
      <c r="VKJ376" s="14"/>
      <c r="VKK376" s="14"/>
      <c r="VKL376" s="14"/>
      <c r="VKM376" s="14"/>
      <c r="VKN376" s="14"/>
      <c r="VKO376" s="14"/>
      <c r="VKP376" s="14"/>
      <c r="VKQ376" s="14"/>
      <c r="VKR376" s="14"/>
      <c r="VKS376" s="14"/>
      <c r="VKT376" s="14"/>
      <c r="VKU376" s="14"/>
      <c r="VKV376" s="14"/>
      <c r="VKW376" s="14"/>
      <c r="VKX376" s="14"/>
      <c r="VKY376" s="14"/>
      <c r="VKZ376" s="14"/>
      <c r="VLA376" s="14"/>
      <c r="VLB376" s="14"/>
      <c r="VLC376" s="14"/>
      <c r="VLD376" s="14"/>
      <c r="VLE376" s="14"/>
      <c r="VLF376" s="14"/>
      <c r="VLG376" s="14"/>
      <c r="VLH376" s="14"/>
      <c r="VLI376" s="14"/>
      <c r="VLJ376" s="14"/>
      <c r="VLK376" s="14"/>
      <c r="VLL376" s="14"/>
      <c r="VLM376" s="14"/>
      <c r="VLN376" s="14"/>
      <c r="VLO376" s="14"/>
      <c r="VLP376" s="14"/>
      <c r="VLQ376" s="14"/>
      <c r="VLR376" s="14"/>
      <c r="VLS376" s="14"/>
      <c r="VLT376" s="14"/>
      <c r="VLU376" s="14"/>
      <c r="VLV376" s="14"/>
      <c r="VLW376" s="14"/>
      <c r="VLX376" s="14"/>
      <c r="VLY376" s="14"/>
      <c r="VLZ376" s="14"/>
      <c r="VMA376" s="14"/>
      <c r="VMB376" s="14"/>
      <c r="VMC376" s="14"/>
      <c r="VMD376" s="14"/>
      <c r="VME376" s="14"/>
      <c r="VMF376" s="14"/>
      <c r="VMG376" s="14"/>
      <c r="VMH376" s="14"/>
      <c r="VMI376" s="14"/>
      <c r="VMJ376" s="14"/>
      <c r="VMK376" s="14"/>
      <c r="VML376" s="14"/>
      <c r="VMM376" s="14"/>
      <c r="VMN376" s="14"/>
      <c r="VMO376" s="14"/>
      <c r="VMP376" s="14"/>
      <c r="VMQ376" s="14"/>
      <c r="VMR376" s="14"/>
      <c r="VMS376" s="14"/>
      <c r="VMT376" s="14"/>
      <c r="VMU376" s="14"/>
      <c r="VMV376" s="14"/>
      <c r="VMW376" s="14"/>
      <c r="VMX376" s="14"/>
      <c r="VMY376" s="14"/>
      <c r="VMZ376" s="14"/>
      <c r="VNA376" s="14"/>
      <c r="VNB376" s="14"/>
      <c r="VNC376" s="14"/>
      <c r="VND376" s="14"/>
      <c r="VNE376" s="14"/>
      <c r="VNF376" s="14"/>
      <c r="VNG376" s="14"/>
      <c r="VNH376" s="14"/>
      <c r="VNI376" s="14"/>
      <c r="VNJ376" s="14"/>
      <c r="VNK376" s="14"/>
      <c r="VNL376" s="14"/>
      <c r="VNM376" s="14"/>
      <c r="VNN376" s="14"/>
      <c r="VNO376" s="14"/>
      <c r="VNP376" s="14"/>
      <c r="VNQ376" s="14"/>
      <c r="VNR376" s="14"/>
      <c r="VNS376" s="14"/>
      <c r="VNT376" s="14"/>
      <c r="VNU376" s="14"/>
      <c r="VNV376" s="14"/>
      <c r="VNW376" s="14"/>
      <c r="VNX376" s="14"/>
      <c r="VNY376" s="14"/>
      <c r="VNZ376" s="14"/>
      <c r="VOA376" s="14"/>
      <c r="VOB376" s="14"/>
      <c r="VOC376" s="14"/>
      <c r="VOD376" s="14"/>
      <c r="VOE376" s="14"/>
      <c r="VOF376" s="14"/>
      <c r="VOG376" s="14"/>
      <c r="VOH376" s="14"/>
      <c r="VOI376" s="14"/>
      <c r="VOJ376" s="14"/>
      <c r="VOK376" s="14"/>
      <c r="VOL376" s="14"/>
      <c r="VOM376" s="14"/>
      <c r="VON376" s="14"/>
      <c r="VOO376" s="14"/>
      <c r="VOP376" s="14"/>
      <c r="VOQ376" s="14"/>
      <c r="VOR376" s="14"/>
      <c r="VOS376" s="14"/>
      <c r="VOT376" s="14"/>
      <c r="VOU376" s="14"/>
      <c r="VOV376" s="14"/>
      <c r="VOW376" s="14"/>
      <c r="VOX376" s="14"/>
      <c r="VOY376" s="14"/>
      <c r="VOZ376" s="14"/>
      <c r="VPA376" s="14"/>
      <c r="VPB376" s="14"/>
      <c r="VPC376" s="14"/>
      <c r="VPD376" s="14"/>
      <c r="VPE376" s="14"/>
      <c r="VPF376" s="14"/>
      <c r="VPG376" s="14"/>
      <c r="VPH376" s="14"/>
      <c r="VPI376" s="14"/>
      <c r="VPJ376" s="14"/>
      <c r="VPK376" s="14"/>
      <c r="VPL376" s="14"/>
      <c r="VPM376" s="14"/>
      <c r="VPN376" s="14"/>
      <c r="VPO376" s="14"/>
      <c r="VPP376" s="14"/>
      <c r="VPQ376" s="14"/>
      <c r="VPR376" s="14"/>
      <c r="VPS376" s="14"/>
      <c r="VPT376" s="14"/>
      <c r="VPU376" s="14"/>
      <c r="VPV376" s="14"/>
      <c r="VPW376" s="14"/>
      <c r="VPX376" s="14"/>
      <c r="VPY376" s="14"/>
      <c r="VPZ376" s="14"/>
      <c r="VQA376" s="14"/>
      <c r="VQB376" s="14"/>
      <c r="VQC376" s="14"/>
      <c r="VQD376" s="14"/>
      <c r="VQE376" s="14"/>
      <c r="VQF376" s="14"/>
      <c r="VQG376" s="14"/>
      <c r="VQH376" s="14"/>
      <c r="VQI376" s="14"/>
      <c r="VQJ376" s="14"/>
      <c r="VQK376" s="14"/>
      <c r="VQL376" s="14"/>
      <c r="VQM376" s="14"/>
      <c r="VQN376" s="14"/>
      <c r="VQO376" s="14"/>
      <c r="VQP376" s="14"/>
      <c r="VQQ376" s="14"/>
      <c r="VQR376" s="14"/>
      <c r="VQS376" s="14"/>
      <c r="VQT376" s="14"/>
      <c r="VQU376" s="14"/>
      <c r="VQV376" s="14"/>
      <c r="VQW376" s="14"/>
      <c r="VQX376" s="14"/>
      <c r="VQY376" s="14"/>
      <c r="VQZ376" s="14"/>
      <c r="VRA376" s="14"/>
      <c r="VRB376" s="14"/>
      <c r="VRC376" s="14"/>
      <c r="VRD376" s="14"/>
      <c r="VRE376" s="14"/>
      <c r="VRF376" s="14"/>
      <c r="VRG376" s="14"/>
      <c r="VRH376" s="14"/>
      <c r="VRI376" s="14"/>
      <c r="VRJ376" s="14"/>
      <c r="VRK376" s="14"/>
      <c r="VRL376" s="14"/>
      <c r="VRM376" s="14"/>
      <c r="VRN376" s="14"/>
      <c r="VRO376" s="14"/>
      <c r="VRP376" s="14"/>
      <c r="VRQ376" s="14"/>
      <c r="VRR376" s="14"/>
      <c r="VRS376" s="14"/>
      <c r="VRT376" s="14"/>
      <c r="VRU376" s="14"/>
      <c r="VRV376" s="14"/>
      <c r="VRW376" s="14"/>
      <c r="VRX376" s="14"/>
      <c r="VRY376" s="14"/>
      <c r="VRZ376" s="14"/>
      <c r="VSA376" s="14"/>
      <c r="VSB376" s="14"/>
      <c r="VSC376" s="14"/>
      <c r="VSD376" s="14"/>
      <c r="VSE376" s="14"/>
      <c r="VSF376" s="14"/>
      <c r="VSG376" s="14"/>
      <c r="VSH376" s="14"/>
      <c r="VSI376" s="14"/>
      <c r="VSJ376" s="14"/>
      <c r="VSK376" s="14"/>
      <c r="VSL376" s="14"/>
      <c r="VSM376" s="14"/>
      <c r="VSN376" s="14"/>
      <c r="VSO376" s="14"/>
      <c r="VSP376" s="14"/>
      <c r="VSQ376" s="14"/>
      <c r="VSR376" s="14"/>
      <c r="VSS376" s="14"/>
      <c r="VST376" s="14"/>
      <c r="VSU376" s="14"/>
      <c r="VSV376" s="14"/>
      <c r="VSW376" s="14"/>
      <c r="VSX376" s="14"/>
      <c r="VSY376" s="14"/>
      <c r="VSZ376" s="14"/>
      <c r="VTA376" s="14"/>
      <c r="VTB376" s="14"/>
      <c r="VTC376" s="14"/>
      <c r="VTD376" s="14"/>
      <c r="VTE376" s="14"/>
      <c r="VTF376" s="14"/>
      <c r="VTG376" s="14"/>
      <c r="VTH376" s="14"/>
      <c r="VTI376" s="14"/>
      <c r="VTJ376" s="14"/>
      <c r="VTK376" s="14"/>
      <c r="VTL376" s="14"/>
      <c r="VTM376" s="14"/>
      <c r="VTN376" s="14"/>
      <c r="VTO376" s="14"/>
      <c r="VTP376" s="14"/>
      <c r="VTQ376" s="14"/>
      <c r="VTR376" s="14"/>
      <c r="VTS376" s="14"/>
      <c r="VTT376" s="14"/>
      <c r="VTU376" s="14"/>
      <c r="VTV376" s="14"/>
      <c r="VTW376" s="14"/>
      <c r="VTX376" s="14"/>
      <c r="VTY376" s="14"/>
      <c r="VTZ376" s="14"/>
      <c r="VUA376" s="14"/>
      <c r="VUB376" s="14"/>
      <c r="VUC376" s="14"/>
      <c r="VUD376" s="14"/>
      <c r="VUE376" s="14"/>
      <c r="VUF376" s="14"/>
      <c r="VUG376" s="14"/>
      <c r="VUH376" s="14"/>
      <c r="VUI376" s="14"/>
      <c r="VUJ376" s="14"/>
      <c r="VUK376" s="14"/>
      <c r="VUL376" s="14"/>
      <c r="VUM376" s="14"/>
      <c r="VUN376" s="14"/>
      <c r="VUO376" s="14"/>
      <c r="VUP376" s="14"/>
      <c r="VUQ376" s="14"/>
      <c r="VUR376" s="14"/>
      <c r="VUS376" s="14"/>
      <c r="VUT376" s="14"/>
      <c r="VUU376" s="14"/>
      <c r="VUV376" s="14"/>
      <c r="VUW376" s="14"/>
      <c r="VUX376" s="14"/>
      <c r="VUY376" s="14"/>
      <c r="VUZ376" s="14"/>
      <c r="VVA376" s="14"/>
      <c r="VVB376" s="14"/>
      <c r="VVC376" s="14"/>
      <c r="VVD376" s="14"/>
      <c r="VVE376" s="14"/>
      <c r="VVF376" s="14"/>
      <c r="VVG376" s="14"/>
      <c r="VVH376" s="14"/>
      <c r="VVI376" s="14"/>
      <c r="VVJ376" s="14"/>
      <c r="VVK376" s="14"/>
      <c r="VVL376" s="14"/>
      <c r="VVM376" s="14"/>
      <c r="VVN376" s="14"/>
      <c r="VVO376" s="14"/>
      <c r="VVP376" s="14"/>
      <c r="VVQ376" s="14"/>
      <c r="VVR376" s="14"/>
      <c r="VVS376" s="14"/>
      <c r="VVT376" s="14"/>
      <c r="VVU376" s="14"/>
      <c r="VVV376" s="14"/>
      <c r="VVW376" s="14"/>
      <c r="VVX376" s="14"/>
      <c r="VVY376" s="14"/>
      <c r="VVZ376" s="14"/>
      <c r="VWA376" s="14"/>
      <c r="VWB376" s="14"/>
      <c r="VWC376" s="14"/>
      <c r="VWD376" s="14"/>
      <c r="VWE376" s="14"/>
      <c r="VWF376" s="14"/>
      <c r="VWG376" s="14"/>
      <c r="VWH376" s="14"/>
      <c r="VWI376" s="14"/>
      <c r="VWJ376" s="14"/>
      <c r="VWK376" s="14"/>
      <c r="VWL376" s="14"/>
      <c r="VWM376" s="14"/>
      <c r="VWN376" s="14"/>
      <c r="VWO376" s="14"/>
      <c r="VWP376" s="14"/>
      <c r="VWQ376" s="14"/>
      <c r="VWR376" s="14"/>
      <c r="VWS376" s="14"/>
      <c r="VWT376" s="14"/>
      <c r="VWU376" s="14"/>
      <c r="VWV376" s="14"/>
      <c r="VWW376" s="14"/>
      <c r="VWX376" s="14"/>
      <c r="VWY376" s="14"/>
      <c r="VWZ376" s="14"/>
      <c r="VXA376" s="14"/>
      <c r="VXB376" s="14"/>
      <c r="VXC376" s="14"/>
      <c r="VXD376" s="14"/>
      <c r="VXE376" s="14"/>
      <c r="VXF376" s="14"/>
      <c r="VXG376" s="14"/>
      <c r="VXH376" s="14"/>
      <c r="VXI376" s="14"/>
      <c r="VXJ376" s="14"/>
      <c r="VXK376" s="14"/>
      <c r="VXL376" s="14"/>
      <c r="VXM376" s="14"/>
      <c r="VXN376" s="14"/>
      <c r="VXO376" s="14"/>
      <c r="VXP376" s="14"/>
      <c r="VXQ376" s="14"/>
      <c r="VXR376" s="14"/>
      <c r="VXS376" s="14"/>
      <c r="VXT376" s="14"/>
      <c r="VXU376" s="14"/>
      <c r="VXV376" s="14"/>
      <c r="VXW376" s="14"/>
      <c r="VXX376" s="14"/>
      <c r="VXY376" s="14"/>
      <c r="VXZ376" s="14"/>
      <c r="VYA376" s="14"/>
      <c r="VYB376" s="14"/>
      <c r="VYC376" s="14"/>
      <c r="VYD376" s="14"/>
      <c r="VYE376" s="14"/>
      <c r="VYF376" s="14"/>
      <c r="VYG376" s="14"/>
      <c r="VYH376" s="14"/>
      <c r="VYI376" s="14"/>
      <c r="VYJ376" s="14"/>
      <c r="VYK376" s="14"/>
      <c r="VYL376" s="14"/>
      <c r="VYM376" s="14"/>
      <c r="VYN376" s="14"/>
      <c r="VYO376" s="14"/>
      <c r="VYP376" s="14"/>
      <c r="VYQ376" s="14"/>
      <c r="VYR376" s="14"/>
      <c r="VYS376" s="14"/>
      <c r="VYT376" s="14"/>
      <c r="VYU376" s="14"/>
      <c r="VYV376" s="14"/>
      <c r="VYW376" s="14"/>
      <c r="VYX376" s="14"/>
      <c r="VYY376" s="14"/>
      <c r="VYZ376" s="14"/>
      <c r="VZA376" s="14"/>
      <c r="VZB376" s="14"/>
      <c r="VZC376" s="14"/>
      <c r="VZD376" s="14"/>
      <c r="VZE376" s="14"/>
      <c r="VZF376" s="14"/>
      <c r="VZG376" s="14"/>
      <c r="VZH376" s="14"/>
      <c r="VZI376" s="14"/>
      <c r="VZJ376" s="14"/>
      <c r="VZK376" s="14"/>
      <c r="VZL376" s="14"/>
      <c r="VZM376" s="14"/>
      <c r="VZN376" s="14"/>
      <c r="VZO376" s="14"/>
      <c r="VZP376" s="14"/>
      <c r="VZQ376" s="14"/>
      <c r="VZR376" s="14"/>
      <c r="VZS376" s="14"/>
      <c r="VZT376" s="14"/>
      <c r="VZU376" s="14"/>
      <c r="VZV376" s="14"/>
      <c r="VZW376" s="14"/>
      <c r="VZX376" s="14"/>
      <c r="VZY376" s="14"/>
      <c r="VZZ376" s="14"/>
      <c r="WAA376" s="14"/>
      <c r="WAB376" s="14"/>
      <c r="WAC376" s="14"/>
      <c r="WAD376" s="14"/>
      <c r="WAE376" s="14"/>
      <c r="WAF376" s="14"/>
      <c r="WAG376" s="14"/>
      <c r="WAH376" s="14"/>
      <c r="WAI376" s="14"/>
      <c r="WAJ376" s="14"/>
      <c r="WAK376" s="14"/>
      <c r="WAL376" s="14"/>
      <c r="WAM376" s="14"/>
      <c r="WAN376" s="14"/>
      <c r="WAO376" s="14"/>
      <c r="WAP376" s="14"/>
      <c r="WAQ376" s="14"/>
      <c r="WAR376" s="14"/>
      <c r="WAS376" s="14"/>
      <c r="WAT376" s="14"/>
      <c r="WAU376" s="14"/>
      <c r="WAV376" s="14"/>
      <c r="WAW376" s="14"/>
      <c r="WAX376" s="14"/>
      <c r="WAY376" s="14"/>
      <c r="WAZ376" s="14"/>
      <c r="WBA376" s="14"/>
      <c r="WBB376" s="14"/>
      <c r="WBC376" s="14"/>
      <c r="WBD376" s="14"/>
      <c r="WBE376" s="14"/>
      <c r="WBF376" s="14"/>
      <c r="WBG376" s="14"/>
      <c r="WBH376" s="14"/>
      <c r="WBI376" s="14"/>
      <c r="WBJ376" s="14"/>
      <c r="WBK376" s="14"/>
      <c r="WBL376" s="14"/>
      <c r="WBM376" s="14"/>
      <c r="WBN376" s="14"/>
      <c r="WBO376" s="14"/>
      <c r="WBP376" s="14"/>
      <c r="WBQ376" s="14"/>
      <c r="WBR376" s="14"/>
      <c r="WBS376" s="14"/>
      <c r="WBT376" s="14"/>
      <c r="WBU376" s="14"/>
      <c r="WBV376" s="14"/>
      <c r="WBW376" s="14"/>
      <c r="WBX376" s="14"/>
      <c r="WBY376" s="14"/>
      <c r="WBZ376" s="14"/>
      <c r="WCA376" s="14"/>
      <c r="WCB376" s="14"/>
      <c r="WCC376" s="14"/>
      <c r="WCD376" s="14"/>
      <c r="WCE376" s="14"/>
      <c r="WCF376" s="14"/>
      <c r="WCG376" s="14"/>
      <c r="WCH376" s="14"/>
      <c r="WCI376" s="14"/>
      <c r="WCJ376" s="14"/>
      <c r="WCK376" s="14"/>
      <c r="WCL376" s="14"/>
      <c r="WCM376" s="14"/>
      <c r="WCN376" s="14"/>
      <c r="WCO376" s="14"/>
      <c r="WCP376" s="14"/>
      <c r="WCQ376" s="14"/>
      <c r="WCR376" s="14"/>
      <c r="WCS376" s="14"/>
      <c r="WCT376" s="14"/>
      <c r="WCU376" s="14"/>
      <c r="WCV376" s="14"/>
      <c r="WCW376" s="14"/>
      <c r="WCX376" s="14"/>
      <c r="WCY376" s="14"/>
      <c r="WCZ376" s="14"/>
      <c r="WDA376" s="14"/>
      <c r="WDB376" s="14"/>
      <c r="WDC376" s="14"/>
      <c r="WDD376" s="14"/>
      <c r="WDE376" s="14"/>
      <c r="WDF376" s="14"/>
      <c r="WDG376" s="14"/>
      <c r="WDH376" s="14"/>
      <c r="WDI376" s="14"/>
      <c r="WDJ376" s="14"/>
      <c r="WDK376" s="14"/>
      <c r="WDL376" s="14"/>
      <c r="WDM376" s="14"/>
      <c r="WDN376" s="14"/>
      <c r="WDO376" s="14"/>
      <c r="WDP376" s="14"/>
      <c r="WDQ376" s="14"/>
      <c r="WDR376" s="14"/>
      <c r="WDS376" s="14"/>
      <c r="WDT376" s="14"/>
      <c r="WDU376" s="14"/>
      <c r="WDV376" s="14"/>
      <c r="WDW376" s="14"/>
      <c r="WDX376" s="14"/>
      <c r="WDY376" s="14"/>
      <c r="WDZ376" s="14"/>
      <c r="WEA376" s="14"/>
      <c r="WEB376" s="14"/>
      <c r="WEC376" s="14"/>
      <c r="WED376" s="14"/>
      <c r="WEE376" s="14"/>
      <c r="WEF376" s="14"/>
      <c r="WEG376" s="14"/>
      <c r="WEH376" s="14"/>
      <c r="WEI376" s="14"/>
      <c r="WEJ376" s="14"/>
      <c r="WEK376" s="14"/>
      <c r="WEL376" s="14"/>
      <c r="WEM376" s="14"/>
      <c r="WEN376" s="14"/>
      <c r="WEO376" s="14"/>
      <c r="WEP376" s="14"/>
      <c r="WEQ376" s="14"/>
      <c r="WER376" s="14"/>
      <c r="WES376" s="14"/>
      <c r="WET376" s="14"/>
      <c r="WEU376" s="14"/>
      <c r="WEV376" s="14"/>
      <c r="WEW376" s="14"/>
      <c r="WEX376" s="14"/>
      <c r="WEY376" s="14"/>
      <c r="WEZ376" s="14"/>
      <c r="WFA376" s="14"/>
      <c r="WFB376" s="14"/>
      <c r="WFC376" s="14"/>
      <c r="WFD376" s="14"/>
      <c r="WFE376" s="14"/>
      <c r="WFF376" s="14"/>
      <c r="WFG376" s="14"/>
      <c r="WFH376" s="14"/>
      <c r="WFI376" s="14"/>
      <c r="WFJ376" s="14"/>
      <c r="WFK376" s="14"/>
      <c r="WFL376" s="14"/>
      <c r="WFM376" s="14"/>
      <c r="WFN376" s="14"/>
      <c r="WFO376" s="14"/>
      <c r="WFP376" s="14"/>
      <c r="WFQ376" s="14"/>
      <c r="WFR376" s="14"/>
      <c r="WFS376" s="14"/>
      <c r="WFT376" s="14"/>
      <c r="WFU376" s="14"/>
      <c r="WFV376" s="14"/>
      <c r="WFW376" s="14"/>
      <c r="WFX376" s="14"/>
      <c r="WFY376" s="14"/>
      <c r="WFZ376" s="14"/>
      <c r="WGA376" s="14"/>
      <c r="WGB376" s="14"/>
      <c r="WGC376" s="14"/>
      <c r="WGD376" s="14"/>
      <c r="WGE376" s="14"/>
      <c r="WGF376" s="14"/>
      <c r="WGG376" s="14"/>
      <c r="WGH376" s="14"/>
      <c r="WGI376" s="14"/>
      <c r="WGJ376" s="14"/>
      <c r="WGK376" s="14"/>
      <c r="WGL376" s="14"/>
      <c r="WGM376" s="14"/>
      <c r="WGN376" s="14"/>
      <c r="WGO376" s="14"/>
      <c r="WGP376" s="14"/>
      <c r="WGQ376" s="14"/>
      <c r="WGR376" s="14"/>
      <c r="WGS376" s="14"/>
      <c r="WGT376" s="14"/>
      <c r="WGU376" s="14"/>
      <c r="WGV376" s="14"/>
      <c r="WGW376" s="14"/>
      <c r="WGX376" s="14"/>
      <c r="WGY376" s="14"/>
      <c r="WGZ376" s="14"/>
      <c r="WHA376" s="14"/>
      <c r="WHB376" s="14"/>
      <c r="WHC376" s="14"/>
      <c r="WHD376" s="14"/>
      <c r="WHE376" s="14"/>
      <c r="WHF376" s="14"/>
      <c r="WHG376" s="14"/>
      <c r="WHH376" s="14"/>
      <c r="WHI376" s="14"/>
      <c r="WHJ376" s="14"/>
      <c r="WHK376" s="14"/>
      <c r="WHL376" s="14"/>
      <c r="WHM376" s="14"/>
      <c r="WHN376" s="14"/>
      <c r="WHO376" s="14"/>
      <c r="WHP376" s="14"/>
      <c r="WHQ376" s="14"/>
      <c r="WHR376" s="14"/>
      <c r="WHS376" s="14"/>
      <c r="WHT376" s="14"/>
      <c r="WHU376" s="14"/>
      <c r="WHV376" s="14"/>
      <c r="WHW376" s="14"/>
      <c r="WHX376" s="14"/>
      <c r="WHY376" s="14"/>
      <c r="WHZ376" s="14"/>
      <c r="WIA376" s="14"/>
      <c r="WIB376" s="14"/>
      <c r="WIC376" s="14"/>
      <c r="WID376" s="14"/>
      <c r="WIE376" s="14"/>
      <c r="WIF376" s="14"/>
      <c r="WIG376" s="14"/>
      <c r="WIH376" s="14"/>
      <c r="WII376" s="14"/>
      <c r="WIJ376" s="14"/>
      <c r="WIK376" s="14"/>
      <c r="WIL376" s="14"/>
      <c r="WIM376" s="14"/>
      <c r="WIN376" s="14"/>
      <c r="WIO376" s="14"/>
      <c r="WIP376" s="14"/>
      <c r="WIQ376" s="14"/>
      <c r="WIR376" s="14"/>
      <c r="WIS376" s="14"/>
      <c r="WIT376" s="14"/>
      <c r="WIU376" s="14"/>
      <c r="WIV376" s="14"/>
      <c r="WIW376" s="14"/>
      <c r="WIX376" s="14"/>
      <c r="WIY376" s="14"/>
      <c r="WIZ376" s="14"/>
      <c r="WJA376" s="14"/>
      <c r="WJB376" s="14"/>
      <c r="WJC376" s="14"/>
      <c r="WJD376" s="14"/>
      <c r="WJE376" s="14"/>
      <c r="WJF376" s="14"/>
      <c r="WJG376" s="14"/>
      <c r="WJH376" s="14"/>
      <c r="WJI376" s="14"/>
      <c r="WJJ376" s="14"/>
      <c r="WJK376" s="14"/>
      <c r="WJL376" s="14"/>
      <c r="WJM376" s="14"/>
      <c r="WJN376" s="14"/>
      <c r="WJO376" s="14"/>
      <c r="WJP376" s="14"/>
      <c r="WJQ376" s="14"/>
      <c r="WJR376" s="14"/>
      <c r="WJS376" s="14"/>
      <c r="WJT376" s="14"/>
      <c r="WJU376" s="14"/>
      <c r="WJV376" s="14"/>
      <c r="WJW376" s="14"/>
      <c r="WJX376" s="14"/>
      <c r="WJY376" s="14"/>
      <c r="WJZ376" s="14"/>
      <c r="WKA376" s="14"/>
      <c r="WKB376" s="14"/>
      <c r="WKC376" s="14"/>
      <c r="WKD376" s="14"/>
      <c r="WKE376" s="14"/>
      <c r="WKF376" s="14"/>
      <c r="WKG376" s="14"/>
      <c r="WKH376" s="14"/>
      <c r="WKI376" s="14"/>
      <c r="WKJ376" s="14"/>
      <c r="WKK376" s="14"/>
      <c r="WKL376" s="14"/>
      <c r="WKM376" s="14"/>
      <c r="WKN376" s="14"/>
      <c r="WKO376" s="14"/>
      <c r="WKP376" s="14"/>
      <c r="WKQ376" s="14"/>
      <c r="WKR376" s="14"/>
      <c r="WKS376" s="14"/>
      <c r="WKT376" s="14"/>
      <c r="WKU376" s="14"/>
      <c r="WKV376" s="14"/>
      <c r="WKW376" s="14"/>
      <c r="WKX376" s="14"/>
      <c r="WKY376" s="14"/>
      <c r="WKZ376" s="14"/>
      <c r="WLA376" s="14"/>
      <c r="WLB376" s="14"/>
      <c r="WLC376" s="14"/>
      <c r="WLD376" s="14"/>
      <c r="WLE376" s="14"/>
      <c r="WLF376" s="14"/>
      <c r="WLG376" s="14"/>
      <c r="WLH376" s="14"/>
      <c r="WLI376" s="14"/>
      <c r="WLJ376" s="14"/>
      <c r="WLK376" s="14"/>
      <c r="WLL376" s="14"/>
      <c r="WLM376" s="14"/>
      <c r="WLN376" s="14"/>
      <c r="WLO376" s="14"/>
      <c r="WLP376" s="14"/>
      <c r="WLQ376" s="14"/>
      <c r="WLR376" s="14"/>
      <c r="WLS376" s="14"/>
      <c r="WLT376" s="14"/>
      <c r="WLU376" s="14"/>
      <c r="WLV376" s="14"/>
      <c r="WLW376" s="14"/>
      <c r="WLX376" s="14"/>
      <c r="WLY376" s="14"/>
      <c r="WLZ376" s="14"/>
      <c r="WMA376" s="14"/>
      <c r="WMB376" s="14"/>
      <c r="WMC376" s="14"/>
      <c r="WMD376" s="14"/>
      <c r="WME376" s="14"/>
      <c r="WMF376" s="14"/>
      <c r="WMG376" s="14"/>
      <c r="WMH376" s="14"/>
      <c r="WMI376" s="14"/>
      <c r="WMJ376" s="14"/>
      <c r="WMK376" s="14"/>
      <c r="WML376" s="14"/>
      <c r="WMM376" s="14"/>
      <c r="WMN376" s="14"/>
      <c r="WMO376" s="14"/>
      <c r="WMP376" s="14"/>
      <c r="WMQ376" s="14"/>
      <c r="WMR376" s="14"/>
      <c r="WMS376" s="14"/>
      <c r="WMT376" s="14"/>
      <c r="WMU376" s="14"/>
      <c r="WMV376" s="14"/>
      <c r="WMW376" s="14"/>
      <c r="WMX376" s="14"/>
      <c r="WMY376" s="14"/>
      <c r="WMZ376" s="14"/>
      <c r="WNA376" s="14"/>
      <c r="WNB376" s="14"/>
      <c r="WNC376" s="14"/>
      <c r="WND376" s="14"/>
      <c r="WNE376" s="14"/>
      <c r="WNF376" s="14"/>
      <c r="WNG376" s="14"/>
      <c r="WNH376" s="14"/>
      <c r="WNI376" s="14"/>
      <c r="WNJ376" s="14"/>
      <c r="WNK376" s="14"/>
      <c r="WNL376" s="14"/>
      <c r="WNM376" s="14"/>
      <c r="WNN376" s="14"/>
      <c r="WNO376" s="14"/>
      <c r="WNP376" s="14"/>
      <c r="WNQ376" s="14"/>
      <c r="WNR376" s="14"/>
      <c r="WNS376" s="14"/>
      <c r="WNT376" s="14"/>
      <c r="WNU376" s="14"/>
      <c r="WNV376" s="14"/>
      <c r="WNW376" s="14"/>
      <c r="WNX376" s="14"/>
      <c r="WNY376" s="14"/>
      <c r="WNZ376" s="14"/>
      <c r="WOA376" s="14"/>
      <c r="WOB376" s="14"/>
      <c r="WOC376" s="14"/>
      <c r="WOD376" s="14"/>
      <c r="WOE376" s="14"/>
      <c r="WOF376" s="14"/>
      <c r="WOG376" s="14"/>
      <c r="WOH376" s="14"/>
      <c r="WOI376" s="14"/>
      <c r="WOJ376" s="14"/>
      <c r="WOK376" s="14"/>
      <c r="WOL376" s="14"/>
      <c r="WOM376" s="14"/>
      <c r="WON376" s="14"/>
      <c r="WOO376" s="14"/>
      <c r="WOP376" s="14"/>
      <c r="WOQ376" s="14"/>
      <c r="WOR376" s="14"/>
      <c r="WOS376" s="14"/>
      <c r="WOT376" s="14"/>
      <c r="WOU376" s="14"/>
      <c r="WOV376" s="14"/>
      <c r="WOW376" s="14"/>
      <c r="WOX376" s="14"/>
      <c r="WOY376" s="14"/>
      <c r="WOZ376" s="14"/>
      <c r="WPA376" s="14"/>
      <c r="WPB376" s="14"/>
      <c r="WPC376" s="14"/>
      <c r="WPD376" s="14"/>
      <c r="WPE376" s="14"/>
      <c r="WPF376" s="14"/>
      <c r="WPG376" s="14"/>
      <c r="WPH376" s="14"/>
      <c r="WPI376" s="14"/>
      <c r="WPJ376" s="14"/>
      <c r="WPK376" s="14"/>
      <c r="WPL376" s="14"/>
      <c r="WPM376" s="14"/>
      <c r="WPN376" s="14"/>
      <c r="WPO376" s="14"/>
      <c r="WPP376" s="14"/>
      <c r="WPQ376" s="14"/>
      <c r="WPR376" s="14"/>
      <c r="WPS376" s="14"/>
      <c r="WPT376" s="14"/>
      <c r="WPU376" s="14"/>
      <c r="WPV376" s="14"/>
      <c r="WPW376" s="14"/>
      <c r="WPX376" s="14"/>
      <c r="WPY376" s="14"/>
      <c r="WPZ376" s="14"/>
      <c r="WQA376" s="14"/>
      <c r="WQB376" s="14"/>
      <c r="WQC376" s="14"/>
      <c r="WQD376" s="14"/>
      <c r="WQE376" s="14"/>
      <c r="WQF376" s="14"/>
      <c r="WQG376" s="14"/>
      <c r="WQH376" s="14"/>
      <c r="WQI376" s="14"/>
      <c r="WQJ376" s="14"/>
      <c r="WQK376" s="14"/>
    </row>
    <row r="377" s="17" customFormat="1" ht="42" spans="1:19">
      <c r="A377" s="32" t="s">
        <v>150</v>
      </c>
      <c r="B377" s="28" t="s">
        <v>386</v>
      </c>
      <c r="C377" s="28" t="s">
        <v>797</v>
      </c>
      <c r="D377" s="28" t="s">
        <v>105</v>
      </c>
      <c r="E377" s="28">
        <v>1</v>
      </c>
      <c r="F377" s="28"/>
      <c r="G377" s="28" t="s">
        <v>864</v>
      </c>
      <c r="H377" s="28"/>
      <c r="I377" s="28"/>
      <c r="J377" s="28"/>
      <c r="K377" s="28">
        <f>K378+K379+K380</f>
        <v>230</v>
      </c>
      <c r="L377" s="28" t="s">
        <v>799</v>
      </c>
      <c r="M377" s="28" t="s">
        <v>804</v>
      </c>
      <c r="N377" s="28" t="s">
        <v>14</v>
      </c>
      <c r="O377" s="28" t="s">
        <v>582</v>
      </c>
      <c r="P377" s="28" t="s">
        <v>417</v>
      </c>
      <c r="Q377" s="43">
        <v>43221</v>
      </c>
      <c r="R377" s="28"/>
      <c r="S377" s="63" t="s">
        <v>28</v>
      </c>
    </row>
    <row r="378" s="16" customFormat="1" ht="42" spans="1:16001">
      <c r="A378" s="58" t="s">
        <v>865</v>
      </c>
      <c r="B378" s="28" t="s">
        <v>386</v>
      </c>
      <c r="C378" s="59" t="s">
        <v>830</v>
      </c>
      <c r="D378" s="28" t="s">
        <v>105</v>
      </c>
      <c r="E378" s="58">
        <v>2790</v>
      </c>
      <c r="F378" s="28"/>
      <c r="G378" s="59" t="s">
        <v>841</v>
      </c>
      <c r="H378" s="28"/>
      <c r="I378" s="28"/>
      <c r="J378" s="28"/>
      <c r="K378" s="58">
        <v>80</v>
      </c>
      <c r="L378" s="28" t="s">
        <v>799</v>
      </c>
      <c r="M378" s="28" t="s">
        <v>804</v>
      </c>
      <c r="N378" s="28" t="s">
        <v>14</v>
      </c>
      <c r="O378" s="28" t="s">
        <v>582</v>
      </c>
      <c r="P378" s="28" t="s">
        <v>417</v>
      </c>
      <c r="Q378" s="43">
        <v>43221</v>
      </c>
      <c r="R378" s="28"/>
      <c r="S378" s="63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  <c r="AH378" s="18"/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  <c r="AU378" s="18"/>
      <c r="AV378" s="18"/>
      <c r="AW378" s="18"/>
      <c r="AX378" s="18"/>
      <c r="AY378" s="18"/>
      <c r="AZ378" s="18"/>
      <c r="BA378" s="18"/>
      <c r="BB378" s="18"/>
      <c r="BC378" s="18"/>
      <c r="BD378" s="18"/>
      <c r="BE378" s="18"/>
      <c r="BF378" s="18"/>
      <c r="BG378" s="18"/>
      <c r="BH378" s="18"/>
      <c r="BI378" s="18"/>
      <c r="BJ378" s="18"/>
      <c r="BK378" s="18"/>
      <c r="BL378" s="18"/>
      <c r="BM378" s="18"/>
      <c r="BN378" s="18"/>
      <c r="BO378" s="18"/>
      <c r="BP378" s="18"/>
      <c r="BQ378" s="18"/>
      <c r="BR378" s="18"/>
      <c r="BS378" s="18"/>
      <c r="BT378" s="18"/>
      <c r="BU378" s="18"/>
      <c r="BV378" s="18"/>
      <c r="BW378" s="18"/>
      <c r="BX378" s="18"/>
      <c r="BY378" s="18"/>
      <c r="BZ378" s="18"/>
      <c r="CA378" s="18"/>
      <c r="CB378" s="18"/>
      <c r="CC378" s="18"/>
      <c r="CD378" s="18"/>
      <c r="CE378" s="18"/>
      <c r="CF378" s="18"/>
      <c r="CG378" s="18"/>
      <c r="CH378" s="18"/>
      <c r="CI378" s="18"/>
      <c r="CJ378" s="18"/>
      <c r="CK378" s="18"/>
      <c r="CL378" s="18"/>
      <c r="CM378" s="18"/>
      <c r="CN378" s="18"/>
      <c r="CO378" s="18"/>
      <c r="CP378" s="18"/>
      <c r="CQ378" s="18"/>
      <c r="CR378" s="18"/>
      <c r="CS378" s="18"/>
      <c r="CT378" s="18"/>
      <c r="CU378" s="18"/>
      <c r="CV378" s="18"/>
      <c r="CW378" s="18"/>
      <c r="CX378" s="18"/>
      <c r="CY378" s="18"/>
      <c r="CZ378" s="18"/>
      <c r="DA378" s="18"/>
      <c r="DB378" s="18"/>
      <c r="DC378" s="18"/>
      <c r="DD378" s="18"/>
      <c r="DE378" s="18"/>
      <c r="DF378" s="18"/>
      <c r="DG378" s="18"/>
      <c r="DH378" s="18"/>
      <c r="DI378" s="18"/>
      <c r="DJ378" s="18"/>
      <c r="DK378" s="18"/>
      <c r="DL378" s="18"/>
      <c r="DM378" s="18"/>
      <c r="DN378" s="18"/>
      <c r="DO378" s="18"/>
      <c r="DP378" s="18"/>
      <c r="DQ378" s="18"/>
      <c r="DR378" s="18"/>
      <c r="DS378" s="18"/>
      <c r="DT378" s="18"/>
      <c r="DU378" s="18"/>
      <c r="DV378" s="18"/>
      <c r="DW378" s="18"/>
      <c r="DX378" s="18"/>
      <c r="DY378" s="18"/>
      <c r="DZ378" s="18"/>
      <c r="EA378" s="18"/>
      <c r="EB378" s="18"/>
      <c r="EC378" s="18"/>
      <c r="ED378" s="18"/>
      <c r="EE378" s="18"/>
      <c r="EF378" s="18"/>
      <c r="EG378" s="18"/>
      <c r="EH378" s="18"/>
      <c r="EI378" s="18"/>
      <c r="EJ378" s="18"/>
      <c r="EK378" s="18"/>
      <c r="EL378" s="18"/>
      <c r="EM378" s="18"/>
      <c r="EN378" s="18"/>
      <c r="EO378" s="18"/>
      <c r="EP378" s="18"/>
      <c r="EQ378" s="18"/>
      <c r="ER378" s="18"/>
      <c r="ES378" s="18"/>
      <c r="ET378" s="18"/>
      <c r="EU378" s="18"/>
      <c r="EV378" s="18"/>
      <c r="EW378" s="18"/>
      <c r="EX378" s="18"/>
      <c r="EY378" s="18"/>
      <c r="EZ378" s="18"/>
      <c r="FA378" s="18"/>
      <c r="FB378" s="18"/>
      <c r="FC378" s="18"/>
      <c r="FD378" s="18"/>
      <c r="FE378" s="18"/>
      <c r="FF378" s="18"/>
      <c r="FG378" s="18"/>
      <c r="FH378" s="18"/>
      <c r="FI378" s="18"/>
      <c r="FJ378" s="18"/>
      <c r="FK378" s="18"/>
      <c r="FL378" s="18"/>
      <c r="FM378" s="18"/>
      <c r="FN378" s="18"/>
      <c r="FO378" s="18"/>
      <c r="FP378" s="18"/>
      <c r="FQ378" s="18"/>
      <c r="FR378" s="18"/>
      <c r="FS378" s="18"/>
      <c r="FT378" s="18"/>
      <c r="FU378" s="18"/>
      <c r="FV378" s="18"/>
      <c r="FW378" s="18"/>
      <c r="FX378" s="18"/>
      <c r="FY378" s="18"/>
      <c r="FZ378" s="18"/>
      <c r="GA378" s="18"/>
      <c r="GB378" s="18"/>
      <c r="GC378" s="18"/>
      <c r="GD378" s="18"/>
      <c r="GE378" s="18"/>
      <c r="GF378" s="18"/>
      <c r="GG378" s="18"/>
      <c r="GH378" s="18"/>
      <c r="GI378" s="18"/>
      <c r="GJ378" s="18"/>
      <c r="GK378" s="18"/>
      <c r="GL378" s="18"/>
      <c r="GM378" s="18"/>
      <c r="GN378" s="18"/>
      <c r="GO378" s="18"/>
      <c r="GP378" s="18"/>
      <c r="GQ378" s="18"/>
      <c r="GR378" s="18"/>
      <c r="GS378" s="18"/>
      <c r="GT378" s="18"/>
      <c r="GU378" s="18"/>
      <c r="GV378" s="18"/>
      <c r="GW378" s="18"/>
      <c r="GX378" s="18"/>
      <c r="GY378" s="18"/>
      <c r="GZ378" s="18"/>
      <c r="HA378" s="18"/>
      <c r="HB378" s="18"/>
      <c r="HC378" s="18"/>
      <c r="HD378" s="18"/>
      <c r="HE378" s="18"/>
      <c r="HF378" s="18"/>
      <c r="HG378" s="18"/>
      <c r="HH378" s="18"/>
      <c r="HI378" s="18"/>
      <c r="HJ378" s="18"/>
      <c r="HK378" s="18"/>
      <c r="HL378" s="18"/>
      <c r="HM378" s="18"/>
      <c r="HN378" s="18"/>
      <c r="HO378" s="18"/>
      <c r="HP378" s="18"/>
      <c r="HQ378" s="18"/>
      <c r="HR378" s="18"/>
      <c r="HS378" s="18"/>
      <c r="HT378" s="18"/>
      <c r="HU378" s="18"/>
      <c r="HV378" s="18"/>
      <c r="HW378" s="18"/>
      <c r="HX378" s="18"/>
      <c r="HY378" s="18"/>
      <c r="HZ378" s="18"/>
      <c r="IA378" s="18"/>
      <c r="IB378" s="18"/>
      <c r="IC378" s="18"/>
      <c r="ID378" s="18"/>
      <c r="IE378" s="18"/>
      <c r="IF378" s="18"/>
      <c r="IG378" s="18"/>
      <c r="IH378" s="18"/>
      <c r="II378" s="18"/>
      <c r="IJ378" s="18"/>
      <c r="IK378" s="18"/>
      <c r="IL378" s="18"/>
      <c r="IM378" s="18"/>
      <c r="IN378" s="18"/>
      <c r="IO378" s="18"/>
      <c r="IP378" s="18"/>
      <c r="IQ378" s="18"/>
      <c r="IR378" s="18"/>
      <c r="IS378" s="18"/>
      <c r="IT378" s="18"/>
      <c r="IU378" s="18"/>
      <c r="IV378" s="18"/>
      <c r="IW378" s="18"/>
      <c r="IX378" s="18"/>
      <c r="IY378" s="18"/>
      <c r="IZ378" s="18"/>
      <c r="JA378" s="18"/>
      <c r="JB378" s="18"/>
      <c r="JC378" s="18"/>
      <c r="JD378" s="18"/>
      <c r="JE378" s="18"/>
      <c r="JF378" s="18"/>
      <c r="JG378" s="18"/>
      <c r="JH378" s="18"/>
      <c r="JI378" s="18"/>
      <c r="JJ378" s="18"/>
      <c r="JK378" s="18"/>
      <c r="JL378" s="18"/>
      <c r="JM378" s="18"/>
      <c r="JN378" s="18"/>
      <c r="JO378" s="18"/>
      <c r="JP378" s="18"/>
      <c r="JQ378" s="18"/>
      <c r="JR378" s="18"/>
      <c r="JS378" s="18"/>
      <c r="JT378" s="18"/>
      <c r="JU378" s="18"/>
      <c r="JV378" s="18"/>
      <c r="JW378" s="18"/>
      <c r="JX378" s="18"/>
      <c r="JY378" s="18"/>
      <c r="JZ378" s="18"/>
      <c r="KA378" s="18"/>
      <c r="KB378" s="18"/>
      <c r="KC378" s="18"/>
      <c r="KD378" s="18"/>
      <c r="KE378" s="18"/>
      <c r="KF378" s="18"/>
      <c r="KG378" s="18"/>
      <c r="KH378" s="18"/>
      <c r="KI378" s="18"/>
      <c r="KJ378" s="18"/>
      <c r="KK378" s="18"/>
      <c r="KL378" s="18"/>
      <c r="KM378" s="18"/>
      <c r="KN378" s="18"/>
      <c r="KO378" s="18"/>
      <c r="KP378" s="18"/>
      <c r="KQ378" s="18"/>
      <c r="KR378" s="18"/>
      <c r="KS378" s="18"/>
      <c r="KT378" s="18"/>
      <c r="KU378" s="18"/>
      <c r="KV378" s="18"/>
      <c r="KW378" s="18"/>
      <c r="KX378" s="18"/>
      <c r="KY378" s="18"/>
      <c r="KZ378" s="18"/>
      <c r="LA378" s="18"/>
      <c r="LB378" s="18"/>
      <c r="LC378" s="18"/>
      <c r="LD378" s="18"/>
      <c r="LE378" s="18"/>
      <c r="LF378" s="18"/>
      <c r="LG378" s="18"/>
      <c r="LH378" s="18"/>
      <c r="LI378" s="18"/>
      <c r="LJ378" s="18"/>
      <c r="LK378" s="18"/>
      <c r="LL378" s="18"/>
      <c r="LM378" s="18"/>
      <c r="LN378" s="18"/>
      <c r="LO378" s="18"/>
      <c r="LP378" s="18"/>
      <c r="LQ378" s="18"/>
      <c r="LR378" s="18"/>
      <c r="LS378" s="18"/>
      <c r="LT378" s="18"/>
      <c r="LU378" s="18"/>
      <c r="LV378" s="18"/>
      <c r="LW378" s="18"/>
      <c r="LX378" s="18"/>
      <c r="LY378" s="18"/>
      <c r="LZ378" s="18"/>
      <c r="MA378" s="18"/>
      <c r="MB378" s="18"/>
      <c r="MC378" s="18"/>
      <c r="MD378" s="18"/>
      <c r="ME378" s="18"/>
      <c r="MF378" s="18"/>
      <c r="MG378" s="18"/>
      <c r="MH378" s="18"/>
      <c r="MI378" s="18"/>
      <c r="MJ378" s="18"/>
      <c r="MK378" s="18"/>
      <c r="ML378" s="18"/>
      <c r="MM378" s="18"/>
      <c r="MN378" s="18"/>
      <c r="MO378" s="18"/>
      <c r="MP378" s="18"/>
      <c r="MQ378" s="18"/>
      <c r="MR378" s="18"/>
      <c r="MS378" s="18"/>
      <c r="MT378" s="18"/>
      <c r="MU378" s="18"/>
      <c r="MV378" s="18"/>
      <c r="MW378" s="18"/>
      <c r="MX378" s="18"/>
      <c r="MY378" s="18"/>
      <c r="MZ378" s="18"/>
      <c r="NA378" s="18"/>
      <c r="NB378" s="18"/>
      <c r="NC378" s="18"/>
      <c r="ND378" s="18"/>
      <c r="NE378" s="18"/>
      <c r="NF378" s="18"/>
      <c r="NG378" s="18"/>
      <c r="NH378" s="18"/>
      <c r="NI378" s="18"/>
      <c r="NJ378" s="18"/>
      <c r="NK378" s="18"/>
      <c r="NL378" s="18"/>
      <c r="NM378" s="18"/>
      <c r="NN378" s="18"/>
      <c r="NO378" s="18"/>
      <c r="NP378" s="18"/>
      <c r="NQ378" s="18"/>
      <c r="NR378" s="18"/>
      <c r="NS378" s="18"/>
      <c r="NT378" s="18"/>
      <c r="NU378" s="18"/>
      <c r="NV378" s="18"/>
      <c r="NW378" s="18"/>
      <c r="NX378" s="18"/>
      <c r="NY378" s="18"/>
      <c r="NZ378" s="18"/>
      <c r="OA378" s="18"/>
      <c r="OB378" s="18"/>
      <c r="OC378" s="18"/>
      <c r="OD378" s="18"/>
      <c r="OE378" s="18"/>
      <c r="OF378" s="18"/>
      <c r="OG378" s="18"/>
      <c r="OH378" s="18"/>
      <c r="OI378" s="18"/>
      <c r="OJ378" s="18"/>
      <c r="OK378" s="18"/>
      <c r="OL378" s="18"/>
      <c r="OM378" s="18"/>
      <c r="ON378" s="18"/>
      <c r="OO378" s="18"/>
      <c r="OP378" s="18"/>
      <c r="OQ378" s="18"/>
      <c r="OR378" s="18"/>
      <c r="OS378" s="18"/>
      <c r="OT378" s="18"/>
      <c r="OU378" s="18"/>
      <c r="OV378" s="18"/>
      <c r="OW378" s="18"/>
      <c r="OX378" s="18"/>
      <c r="OY378" s="18"/>
      <c r="OZ378" s="18"/>
      <c r="PA378" s="18"/>
      <c r="PB378" s="18"/>
      <c r="PC378" s="18"/>
      <c r="PD378" s="18"/>
      <c r="PE378" s="18"/>
      <c r="PF378" s="18"/>
      <c r="PG378" s="18"/>
      <c r="PH378" s="18"/>
      <c r="PI378" s="18"/>
      <c r="PJ378" s="18"/>
      <c r="PK378" s="18"/>
      <c r="PL378" s="18"/>
      <c r="PM378" s="18"/>
      <c r="PN378" s="18"/>
      <c r="PO378" s="18"/>
      <c r="PP378" s="18"/>
      <c r="PQ378" s="18"/>
      <c r="PR378" s="18"/>
      <c r="PS378" s="18"/>
      <c r="PT378" s="18"/>
      <c r="PU378" s="18"/>
      <c r="PV378" s="18"/>
      <c r="PW378" s="18"/>
      <c r="PX378" s="18"/>
      <c r="PY378" s="18"/>
      <c r="PZ378" s="18"/>
      <c r="QA378" s="18"/>
      <c r="QB378" s="18"/>
      <c r="QC378" s="18"/>
      <c r="QD378" s="18"/>
      <c r="QE378" s="18"/>
      <c r="QF378" s="18"/>
      <c r="QG378" s="18"/>
      <c r="QH378" s="18"/>
      <c r="QI378" s="18"/>
      <c r="QJ378" s="18"/>
      <c r="QK378" s="18"/>
      <c r="QL378" s="18"/>
      <c r="QM378" s="18"/>
      <c r="QN378" s="18"/>
      <c r="QO378" s="18"/>
      <c r="QP378" s="18"/>
      <c r="QQ378" s="18"/>
      <c r="QR378" s="18"/>
      <c r="QS378" s="18"/>
      <c r="QT378" s="18"/>
      <c r="QU378" s="18"/>
      <c r="QV378" s="18"/>
      <c r="QW378" s="18"/>
      <c r="QX378" s="18"/>
      <c r="QY378" s="18"/>
      <c r="QZ378" s="18"/>
      <c r="RA378" s="18"/>
      <c r="RB378" s="18"/>
      <c r="RC378" s="18"/>
      <c r="RD378" s="18"/>
      <c r="RE378" s="18"/>
      <c r="RF378" s="18"/>
      <c r="RG378" s="18"/>
      <c r="RH378" s="18"/>
      <c r="RI378" s="18"/>
      <c r="RJ378" s="18"/>
      <c r="RK378" s="18"/>
      <c r="RL378" s="18"/>
      <c r="RM378" s="18"/>
      <c r="RN378" s="18"/>
      <c r="RO378" s="18"/>
      <c r="RP378" s="18"/>
      <c r="RQ378" s="18"/>
      <c r="RR378" s="18"/>
      <c r="RS378" s="18"/>
      <c r="RT378" s="18"/>
      <c r="RU378" s="18"/>
      <c r="RV378" s="18"/>
      <c r="RW378" s="18"/>
      <c r="RX378" s="18"/>
      <c r="RY378" s="18"/>
      <c r="RZ378" s="18"/>
      <c r="SA378" s="18"/>
      <c r="SB378" s="18"/>
      <c r="SC378" s="18"/>
      <c r="SD378" s="18"/>
      <c r="SE378" s="18"/>
      <c r="SF378" s="18"/>
      <c r="SG378" s="18"/>
      <c r="SH378" s="18"/>
      <c r="SI378" s="18"/>
      <c r="SJ378" s="18"/>
      <c r="SK378" s="18"/>
      <c r="SL378" s="18"/>
      <c r="SM378" s="18"/>
      <c r="SN378" s="18"/>
      <c r="SO378" s="18"/>
      <c r="SP378" s="18"/>
      <c r="SQ378" s="18"/>
      <c r="SR378" s="18"/>
      <c r="SS378" s="18"/>
      <c r="ST378" s="18"/>
      <c r="SU378" s="18"/>
      <c r="SV378" s="18"/>
      <c r="SW378" s="18"/>
      <c r="SX378" s="18"/>
      <c r="SY378" s="18"/>
      <c r="SZ378" s="18"/>
      <c r="TA378" s="18"/>
      <c r="TB378" s="18"/>
      <c r="TC378" s="18"/>
      <c r="TD378" s="18"/>
      <c r="TE378" s="18"/>
      <c r="TF378" s="18"/>
      <c r="TG378" s="18"/>
      <c r="TH378" s="18"/>
      <c r="TI378" s="18"/>
      <c r="TJ378" s="18"/>
      <c r="TK378" s="18"/>
      <c r="TL378" s="18"/>
      <c r="TM378" s="18"/>
      <c r="TN378" s="18"/>
      <c r="TO378" s="18"/>
      <c r="TP378" s="18"/>
      <c r="TQ378" s="18"/>
      <c r="TR378" s="18"/>
      <c r="TS378" s="18"/>
      <c r="TT378" s="18"/>
      <c r="TU378" s="18"/>
      <c r="TV378" s="18"/>
      <c r="TW378" s="18"/>
      <c r="TX378" s="18"/>
      <c r="TY378" s="18"/>
      <c r="TZ378" s="18"/>
      <c r="UA378" s="18"/>
      <c r="UB378" s="18"/>
      <c r="UC378" s="18"/>
      <c r="UD378" s="18"/>
      <c r="UE378" s="18"/>
      <c r="UF378" s="18"/>
      <c r="UG378" s="18"/>
      <c r="UH378" s="18"/>
      <c r="UI378" s="18"/>
      <c r="UJ378" s="18"/>
      <c r="UK378" s="18"/>
      <c r="UL378" s="18"/>
      <c r="UM378" s="18"/>
      <c r="UN378" s="18"/>
      <c r="UO378" s="18"/>
      <c r="UP378" s="18"/>
      <c r="UQ378" s="18"/>
      <c r="UR378" s="18"/>
      <c r="US378" s="18"/>
      <c r="UT378" s="18"/>
      <c r="UU378" s="18"/>
      <c r="UV378" s="18"/>
      <c r="UW378" s="18"/>
      <c r="UX378" s="18"/>
      <c r="UY378" s="18"/>
      <c r="UZ378" s="18"/>
      <c r="VA378" s="18"/>
      <c r="VB378" s="18"/>
      <c r="VC378" s="18"/>
      <c r="VD378" s="18"/>
      <c r="VE378" s="18"/>
      <c r="VF378" s="18"/>
      <c r="VG378" s="18"/>
      <c r="VH378" s="18"/>
      <c r="VI378" s="18"/>
      <c r="VJ378" s="18"/>
      <c r="VK378" s="18"/>
      <c r="VL378" s="18"/>
      <c r="VM378" s="18"/>
      <c r="VN378" s="18"/>
      <c r="VO378" s="18"/>
      <c r="VP378" s="18"/>
      <c r="VQ378" s="18"/>
      <c r="VR378" s="18"/>
      <c r="VS378" s="18"/>
      <c r="VT378" s="18"/>
      <c r="VU378" s="18"/>
      <c r="VV378" s="18"/>
      <c r="VW378" s="18"/>
      <c r="VX378" s="18"/>
      <c r="VY378" s="18"/>
      <c r="VZ378" s="18"/>
      <c r="WA378" s="18"/>
      <c r="WB378" s="18"/>
      <c r="WC378" s="18"/>
      <c r="WD378" s="18"/>
      <c r="WE378" s="18"/>
      <c r="WF378" s="18"/>
      <c r="WG378" s="18"/>
      <c r="WH378" s="18"/>
      <c r="WI378" s="18"/>
      <c r="WJ378" s="18"/>
      <c r="WK378" s="18"/>
      <c r="WL378" s="18"/>
      <c r="WM378" s="18"/>
      <c r="WN378" s="18"/>
      <c r="WO378" s="18"/>
      <c r="WP378" s="18"/>
      <c r="WQ378" s="18"/>
      <c r="WR378" s="18"/>
      <c r="WS378" s="18"/>
      <c r="WT378" s="18"/>
      <c r="WU378" s="18"/>
      <c r="WV378" s="18"/>
      <c r="WW378" s="18"/>
      <c r="WX378" s="18"/>
      <c r="WY378" s="18"/>
      <c r="WZ378" s="18"/>
      <c r="XA378" s="18"/>
      <c r="XB378" s="18"/>
      <c r="XC378" s="18"/>
      <c r="XD378" s="18"/>
      <c r="XE378" s="18"/>
      <c r="XF378" s="18"/>
      <c r="XG378" s="18"/>
      <c r="XH378" s="18"/>
      <c r="XI378" s="18"/>
      <c r="XJ378" s="18"/>
      <c r="XK378" s="18"/>
      <c r="XL378" s="18"/>
      <c r="XM378" s="18"/>
      <c r="XN378" s="18"/>
      <c r="XO378" s="18"/>
      <c r="XP378" s="18"/>
      <c r="XQ378" s="18"/>
      <c r="XR378" s="18"/>
      <c r="XS378" s="18"/>
      <c r="XT378" s="18"/>
      <c r="XU378" s="18"/>
      <c r="XV378" s="18"/>
      <c r="XW378" s="18"/>
      <c r="XX378" s="18"/>
      <c r="XY378" s="18"/>
      <c r="XZ378" s="18"/>
      <c r="YA378" s="18"/>
      <c r="YB378" s="18"/>
      <c r="YC378" s="18"/>
      <c r="YD378" s="18"/>
      <c r="YE378" s="18"/>
      <c r="YF378" s="18"/>
      <c r="YG378" s="18"/>
      <c r="YH378" s="18"/>
      <c r="YI378" s="18"/>
      <c r="YJ378" s="18"/>
      <c r="YK378" s="18"/>
      <c r="YL378" s="18"/>
      <c r="YM378" s="18"/>
      <c r="YN378" s="18"/>
      <c r="YO378" s="18"/>
      <c r="YP378" s="18"/>
      <c r="YQ378" s="18"/>
      <c r="YR378" s="18"/>
      <c r="YS378" s="18"/>
      <c r="YT378" s="18"/>
      <c r="YU378" s="18"/>
      <c r="YV378" s="18"/>
      <c r="YW378" s="18"/>
      <c r="YX378" s="18"/>
      <c r="YY378" s="18"/>
      <c r="YZ378" s="18"/>
      <c r="ZA378" s="18"/>
      <c r="ZB378" s="18"/>
      <c r="ZC378" s="18"/>
      <c r="ZD378" s="18"/>
      <c r="ZE378" s="18"/>
      <c r="ZF378" s="18"/>
      <c r="ZG378" s="18"/>
      <c r="ZH378" s="18"/>
      <c r="ZI378" s="18"/>
      <c r="ZJ378" s="18"/>
      <c r="ZK378" s="18"/>
      <c r="ZL378" s="18"/>
      <c r="ZM378" s="18"/>
      <c r="ZN378" s="18"/>
      <c r="ZO378" s="18"/>
      <c r="ZP378" s="18"/>
      <c r="ZQ378" s="18"/>
      <c r="ZR378" s="18"/>
      <c r="ZS378" s="18"/>
      <c r="ZT378" s="18"/>
      <c r="ZU378" s="18"/>
      <c r="ZV378" s="18"/>
      <c r="ZW378" s="18"/>
      <c r="ZX378" s="18"/>
      <c r="ZY378" s="18"/>
      <c r="ZZ378" s="18"/>
      <c r="AAA378" s="18"/>
      <c r="AAB378" s="18"/>
      <c r="AAC378" s="18"/>
      <c r="AAD378" s="18"/>
      <c r="AAE378" s="18"/>
      <c r="AAF378" s="18"/>
      <c r="AAG378" s="18"/>
      <c r="AAH378" s="18"/>
      <c r="AAI378" s="18"/>
      <c r="AAJ378" s="18"/>
      <c r="AAK378" s="18"/>
      <c r="AAL378" s="18"/>
      <c r="AAM378" s="18"/>
      <c r="AAN378" s="18"/>
      <c r="AAO378" s="18"/>
      <c r="AAP378" s="18"/>
      <c r="AAQ378" s="18"/>
      <c r="AAR378" s="18"/>
      <c r="AAS378" s="18"/>
      <c r="AAT378" s="18"/>
      <c r="AAU378" s="18"/>
      <c r="AAV378" s="18"/>
      <c r="AAW378" s="18"/>
      <c r="AAX378" s="18"/>
      <c r="AAY378" s="18"/>
      <c r="AAZ378" s="18"/>
      <c r="ABA378" s="18"/>
      <c r="ABB378" s="18"/>
      <c r="ABC378" s="18"/>
      <c r="ABD378" s="18"/>
      <c r="ABE378" s="18"/>
      <c r="ABF378" s="18"/>
      <c r="ABG378" s="18"/>
      <c r="ABH378" s="18"/>
      <c r="ABI378" s="18"/>
      <c r="ABJ378" s="18"/>
      <c r="ABK378" s="18"/>
      <c r="ABL378" s="18"/>
      <c r="ABM378" s="18"/>
      <c r="ABN378" s="18"/>
      <c r="ABO378" s="18"/>
      <c r="ABP378" s="18"/>
      <c r="ABQ378" s="18"/>
      <c r="ABR378" s="18"/>
      <c r="ABS378" s="18"/>
      <c r="ABT378" s="18"/>
      <c r="ABU378" s="18"/>
      <c r="ABV378" s="18"/>
      <c r="ABW378" s="18"/>
      <c r="ABX378" s="18"/>
      <c r="ABY378" s="18"/>
      <c r="ABZ378" s="18"/>
      <c r="ACA378" s="18"/>
      <c r="ACB378" s="18"/>
      <c r="ACC378" s="18"/>
      <c r="ACD378" s="18"/>
      <c r="ACE378" s="18"/>
      <c r="ACF378" s="18"/>
      <c r="ACG378" s="18"/>
      <c r="ACH378" s="18"/>
      <c r="ACI378" s="18"/>
      <c r="ACJ378" s="18"/>
      <c r="ACK378" s="18"/>
      <c r="ACL378" s="18"/>
      <c r="ACM378" s="18"/>
      <c r="ACN378" s="18"/>
      <c r="ACO378" s="18"/>
      <c r="ACP378" s="18"/>
      <c r="ACQ378" s="18"/>
      <c r="ACR378" s="18"/>
      <c r="ACS378" s="18"/>
      <c r="ACT378" s="18"/>
      <c r="ACU378" s="18"/>
      <c r="ACV378" s="18"/>
      <c r="ACW378" s="18"/>
      <c r="ACX378" s="18"/>
      <c r="ACY378" s="18"/>
      <c r="ACZ378" s="18"/>
      <c r="ADA378" s="18"/>
      <c r="ADB378" s="18"/>
      <c r="ADC378" s="18"/>
      <c r="ADD378" s="18"/>
      <c r="ADE378" s="18"/>
      <c r="ADF378" s="18"/>
      <c r="ADG378" s="18"/>
      <c r="ADH378" s="18"/>
      <c r="ADI378" s="18"/>
      <c r="ADJ378" s="18"/>
      <c r="ADK378" s="18"/>
      <c r="ADL378" s="18"/>
      <c r="ADM378" s="18"/>
      <c r="ADN378" s="18"/>
      <c r="ADO378" s="18"/>
      <c r="ADP378" s="18"/>
      <c r="ADQ378" s="18"/>
      <c r="ADR378" s="18"/>
      <c r="ADS378" s="18"/>
      <c r="ADT378" s="18"/>
      <c r="ADU378" s="18"/>
      <c r="ADV378" s="18"/>
      <c r="ADW378" s="18"/>
      <c r="ADX378" s="18"/>
      <c r="ADY378" s="18"/>
      <c r="ADZ378" s="18"/>
      <c r="AEA378" s="18"/>
      <c r="AEB378" s="18"/>
      <c r="AEC378" s="18"/>
      <c r="AED378" s="18"/>
      <c r="AEE378" s="18"/>
      <c r="AEF378" s="18"/>
      <c r="AEG378" s="18"/>
      <c r="AEH378" s="18"/>
      <c r="AEI378" s="18"/>
      <c r="AEJ378" s="18"/>
      <c r="AEK378" s="18"/>
      <c r="AEL378" s="18"/>
      <c r="AEM378" s="18"/>
      <c r="AEN378" s="18"/>
      <c r="AEO378" s="18"/>
      <c r="AEP378" s="18"/>
      <c r="AEQ378" s="18"/>
      <c r="AER378" s="18"/>
      <c r="AES378" s="18"/>
      <c r="AET378" s="18"/>
      <c r="AEU378" s="18"/>
      <c r="AEV378" s="18"/>
      <c r="AEW378" s="18"/>
      <c r="AEX378" s="18"/>
      <c r="AEY378" s="18"/>
      <c r="AEZ378" s="18"/>
      <c r="AFA378" s="18"/>
      <c r="AFB378" s="18"/>
      <c r="AFC378" s="18"/>
      <c r="AFD378" s="18"/>
      <c r="AFE378" s="18"/>
      <c r="AFF378" s="18"/>
      <c r="AFG378" s="18"/>
      <c r="AFH378" s="18"/>
      <c r="AFI378" s="18"/>
      <c r="AFJ378" s="18"/>
      <c r="AFK378" s="18"/>
      <c r="AFL378" s="18"/>
      <c r="AFM378" s="18"/>
      <c r="AFN378" s="18"/>
      <c r="AFO378" s="18"/>
      <c r="AFP378" s="18"/>
      <c r="AFQ378" s="18"/>
      <c r="AFR378" s="18"/>
      <c r="AFS378" s="18"/>
      <c r="AFT378" s="18"/>
      <c r="AFU378" s="18"/>
      <c r="AFV378" s="18"/>
      <c r="AFW378" s="18"/>
      <c r="AFX378" s="18"/>
      <c r="AFY378" s="18"/>
      <c r="AFZ378" s="18"/>
      <c r="AGA378" s="18"/>
      <c r="AGB378" s="18"/>
      <c r="AGC378" s="18"/>
      <c r="AGD378" s="18"/>
      <c r="AGE378" s="18"/>
      <c r="AGF378" s="18"/>
      <c r="AGG378" s="18"/>
      <c r="AGH378" s="18"/>
      <c r="AGI378" s="18"/>
      <c r="AGJ378" s="18"/>
      <c r="AGK378" s="18"/>
      <c r="AGL378" s="18"/>
      <c r="AGM378" s="18"/>
      <c r="AGN378" s="18"/>
      <c r="AGO378" s="18"/>
      <c r="AGP378" s="18"/>
      <c r="AGQ378" s="18"/>
      <c r="AGR378" s="18"/>
      <c r="AGS378" s="18"/>
      <c r="AGT378" s="18"/>
      <c r="AGU378" s="18"/>
      <c r="AGV378" s="18"/>
      <c r="AGW378" s="18"/>
      <c r="AGX378" s="18"/>
      <c r="AGY378" s="18"/>
      <c r="AGZ378" s="18"/>
      <c r="AHA378" s="18"/>
      <c r="AHB378" s="18"/>
      <c r="AHC378" s="18"/>
      <c r="AHD378" s="18"/>
      <c r="AHE378" s="18"/>
      <c r="AHF378" s="18"/>
      <c r="AHG378" s="18"/>
      <c r="AHH378" s="18"/>
      <c r="AHI378" s="18"/>
      <c r="AHJ378" s="18"/>
      <c r="AHK378" s="18"/>
      <c r="AHL378" s="18"/>
      <c r="AHM378" s="18"/>
      <c r="AHN378" s="18"/>
      <c r="AHO378" s="18"/>
      <c r="AHP378" s="18"/>
      <c r="AHQ378" s="18"/>
      <c r="AHR378" s="18"/>
      <c r="AHS378" s="18"/>
      <c r="AHT378" s="18"/>
      <c r="AHU378" s="18"/>
      <c r="AHV378" s="18"/>
      <c r="AHW378" s="18"/>
      <c r="AHX378" s="18"/>
      <c r="AHY378" s="18"/>
      <c r="AHZ378" s="18"/>
      <c r="AIA378" s="18"/>
      <c r="AIB378" s="18"/>
      <c r="AIC378" s="18"/>
      <c r="AID378" s="18"/>
      <c r="AIE378" s="18"/>
      <c r="AIF378" s="18"/>
      <c r="AIG378" s="18"/>
      <c r="AIH378" s="18"/>
      <c r="AII378" s="18"/>
      <c r="AIJ378" s="18"/>
      <c r="AIK378" s="18"/>
      <c r="AIL378" s="18"/>
      <c r="AIM378" s="18"/>
      <c r="AIN378" s="18"/>
      <c r="AIO378" s="18"/>
      <c r="AIP378" s="18"/>
      <c r="AIQ378" s="18"/>
      <c r="AIR378" s="18"/>
      <c r="AIS378" s="18"/>
      <c r="AIT378" s="18"/>
      <c r="AIU378" s="18"/>
      <c r="AIV378" s="18"/>
      <c r="AIW378" s="18"/>
      <c r="AIX378" s="18"/>
      <c r="AIY378" s="18"/>
      <c r="AIZ378" s="18"/>
      <c r="AJA378" s="18"/>
      <c r="AJB378" s="18"/>
      <c r="AJC378" s="18"/>
      <c r="AJD378" s="18"/>
      <c r="AJE378" s="18"/>
      <c r="AJF378" s="18"/>
      <c r="AJG378" s="18"/>
      <c r="AJH378" s="18"/>
      <c r="AJI378" s="18"/>
      <c r="AJJ378" s="18"/>
      <c r="AJK378" s="18"/>
      <c r="AJL378" s="18"/>
      <c r="AJM378" s="18"/>
      <c r="AJN378" s="18"/>
      <c r="AJO378" s="18"/>
      <c r="AJP378" s="18"/>
      <c r="AJQ378" s="18"/>
      <c r="AJR378" s="18"/>
      <c r="AJS378" s="18"/>
      <c r="AJT378" s="18"/>
      <c r="AJU378" s="18"/>
      <c r="AJV378" s="18"/>
      <c r="AJW378" s="18"/>
      <c r="AJX378" s="18"/>
      <c r="AJY378" s="18"/>
      <c r="AJZ378" s="18"/>
      <c r="AKA378" s="18"/>
      <c r="AKB378" s="18"/>
      <c r="AKC378" s="18"/>
      <c r="AKD378" s="18"/>
      <c r="AKE378" s="18"/>
      <c r="AKF378" s="18"/>
      <c r="AKG378" s="18"/>
      <c r="AKH378" s="18"/>
      <c r="AKI378" s="18"/>
      <c r="AKJ378" s="18"/>
      <c r="AKK378" s="18"/>
      <c r="AKL378" s="18"/>
      <c r="AKM378" s="18"/>
      <c r="AKN378" s="18"/>
      <c r="AKO378" s="18"/>
      <c r="AKP378" s="18"/>
      <c r="AKQ378" s="18"/>
      <c r="AKR378" s="18"/>
      <c r="AKS378" s="18"/>
      <c r="AKT378" s="18"/>
      <c r="AKU378" s="18"/>
      <c r="AKV378" s="18"/>
      <c r="AKW378" s="18"/>
      <c r="AKX378" s="18"/>
      <c r="AKY378" s="18"/>
      <c r="AKZ378" s="18"/>
      <c r="ALA378" s="18"/>
      <c r="ALB378" s="18"/>
      <c r="ALC378" s="18"/>
      <c r="ALD378" s="18"/>
      <c r="ALE378" s="18"/>
      <c r="ALF378" s="18"/>
      <c r="ALG378" s="18"/>
      <c r="ALH378" s="18"/>
      <c r="ALI378" s="18"/>
      <c r="ALJ378" s="18"/>
      <c r="ALK378" s="18"/>
      <c r="ALL378" s="18"/>
      <c r="ALM378" s="18"/>
      <c r="ALN378" s="18"/>
      <c r="ALO378" s="18"/>
      <c r="ALP378" s="18"/>
      <c r="ALQ378" s="18"/>
      <c r="ALR378" s="18"/>
      <c r="ALS378" s="18"/>
      <c r="ALT378" s="18"/>
      <c r="ALU378" s="18"/>
      <c r="ALV378" s="18"/>
      <c r="ALW378" s="18"/>
      <c r="ALX378" s="18"/>
      <c r="ALY378" s="18"/>
      <c r="ALZ378" s="18"/>
      <c r="AMA378" s="18"/>
      <c r="AMB378" s="18"/>
      <c r="AMC378" s="18"/>
      <c r="AMD378" s="18"/>
      <c r="AME378" s="18"/>
      <c r="AMF378" s="18"/>
      <c r="AMG378" s="18"/>
      <c r="AMH378" s="18"/>
      <c r="AMI378" s="18"/>
      <c r="AMJ378" s="18"/>
      <c r="AMK378" s="18"/>
      <c r="AML378" s="18"/>
      <c r="AMM378" s="18"/>
      <c r="AMN378" s="18"/>
      <c r="AMO378" s="18"/>
      <c r="AMP378" s="18"/>
      <c r="AMQ378" s="18"/>
      <c r="AMR378" s="18"/>
      <c r="AMS378" s="18"/>
      <c r="AMT378" s="18"/>
      <c r="AMU378" s="18"/>
      <c r="AMV378" s="18"/>
      <c r="AMW378" s="18"/>
      <c r="AMX378" s="18"/>
      <c r="AMY378" s="18"/>
      <c r="AMZ378" s="18"/>
      <c r="ANA378" s="18"/>
      <c r="ANB378" s="18"/>
      <c r="ANC378" s="18"/>
      <c r="AND378" s="18"/>
      <c r="ANE378" s="18"/>
      <c r="ANF378" s="18"/>
      <c r="ANG378" s="18"/>
      <c r="ANH378" s="18"/>
      <c r="ANI378" s="18"/>
      <c r="ANJ378" s="18"/>
      <c r="ANK378" s="18"/>
      <c r="ANL378" s="18"/>
      <c r="ANM378" s="18"/>
      <c r="ANN378" s="18"/>
      <c r="ANO378" s="18"/>
      <c r="ANP378" s="18"/>
      <c r="ANQ378" s="18"/>
      <c r="ANR378" s="18"/>
      <c r="ANS378" s="18"/>
      <c r="ANT378" s="18"/>
      <c r="ANU378" s="18"/>
      <c r="ANV378" s="18"/>
      <c r="ANW378" s="18"/>
      <c r="ANX378" s="18"/>
      <c r="ANY378" s="18"/>
      <c r="ANZ378" s="18"/>
      <c r="AOA378" s="18"/>
      <c r="AOB378" s="18"/>
      <c r="AOC378" s="18"/>
      <c r="AOD378" s="18"/>
      <c r="AOE378" s="18"/>
      <c r="AOF378" s="18"/>
      <c r="AOG378" s="18"/>
      <c r="AOH378" s="18"/>
      <c r="AOI378" s="18"/>
      <c r="AOJ378" s="18"/>
      <c r="AOK378" s="18"/>
      <c r="AOL378" s="18"/>
      <c r="AOM378" s="18"/>
      <c r="AON378" s="18"/>
      <c r="AOO378" s="18"/>
      <c r="AOP378" s="18"/>
      <c r="AOQ378" s="18"/>
      <c r="AOR378" s="18"/>
      <c r="AOS378" s="18"/>
      <c r="AOT378" s="18"/>
      <c r="AOU378" s="18"/>
      <c r="AOV378" s="18"/>
      <c r="AOW378" s="18"/>
      <c r="AOX378" s="18"/>
      <c r="AOY378" s="18"/>
      <c r="AOZ378" s="18"/>
      <c r="APA378" s="18"/>
      <c r="APB378" s="18"/>
      <c r="APC378" s="18"/>
      <c r="APD378" s="18"/>
      <c r="APE378" s="18"/>
      <c r="APF378" s="18"/>
      <c r="APG378" s="18"/>
      <c r="APH378" s="18"/>
      <c r="API378" s="18"/>
      <c r="APJ378" s="18"/>
      <c r="APK378" s="18"/>
      <c r="APL378" s="18"/>
      <c r="APM378" s="18"/>
      <c r="APN378" s="18"/>
      <c r="APO378" s="18"/>
      <c r="APP378" s="18"/>
      <c r="APQ378" s="18"/>
      <c r="APR378" s="18"/>
      <c r="APS378" s="18"/>
      <c r="APT378" s="18"/>
      <c r="APU378" s="18"/>
      <c r="APV378" s="18"/>
      <c r="APW378" s="18"/>
      <c r="APX378" s="18"/>
      <c r="APY378" s="18"/>
      <c r="APZ378" s="18"/>
      <c r="AQA378" s="18"/>
      <c r="AQB378" s="18"/>
      <c r="AQC378" s="18"/>
      <c r="AQD378" s="18"/>
      <c r="AQE378" s="18"/>
      <c r="AQF378" s="18"/>
      <c r="AQG378" s="18"/>
      <c r="AQH378" s="18"/>
      <c r="AQI378" s="18"/>
      <c r="AQJ378" s="18"/>
      <c r="AQK378" s="18"/>
      <c r="AQL378" s="18"/>
      <c r="AQM378" s="18"/>
      <c r="AQN378" s="18"/>
      <c r="AQO378" s="18"/>
      <c r="AQP378" s="18"/>
      <c r="AQQ378" s="18"/>
      <c r="AQR378" s="18"/>
      <c r="AQS378" s="18"/>
      <c r="AQT378" s="18"/>
      <c r="AQU378" s="18"/>
      <c r="AQV378" s="18"/>
      <c r="AQW378" s="18"/>
      <c r="AQX378" s="18"/>
      <c r="AQY378" s="18"/>
      <c r="AQZ378" s="18"/>
      <c r="ARA378" s="18"/>
      <c r="ARB378" s="18"/>
      <c r="ARC378" s="18"/>
      <c r="ARD378" s="18"/>
      <c r="ARE378" s="18"/>
      <c r="ARF378" s="18"/>
      <c r="ARG378" s="18"/>
      <c r="ARH378" s="18"/>
      <c r="ARI378" s="18"/>
      <c r="ARJ378" s="18"/>
      <c r="ARK378" s="18"/>
      <c r="ARL378" s="18"/>
      <c r="ARM378" s="18"/>
      <c r="ARN378" s="18"/>
      <c r="ARO378" s="18"/>
      <c r="ARP378" s="18"/>
      <c r="ARQ378" s="18"/>
      <c r="ARR378" s="18"/>
      <c r="ARS378" s="18"/>
      <c r="ART378" s="18"/>
      <c r="ARU378" s="18"/>
      <c r="ARV378" s="18"/>
      <c r="ARW378" s="18"/>
      <c r="ARX378" s="18"/>
      <c r="ARY378" s="18"/>
      <c r="ARZ378" s="18"/>
      <c r="ASA378" s="18"/>
      <c r="ASB378" s="18"/>
      <c r="ASC378" s="18"/>
      <c r="ASD378" s="18"/>
      <c r="ASE378" s="18"/>
      <c r="ASF378" s="18"/>
      <c r="ASG378" s="18"/>
      <c r="ASH378" s="18"/>
      <c r="ASI378" s="18"/>
      <c r="ASJ378" s="18"/>
      <c r="ASK378" s="18"/>
      <c r="ASL378" s="18"/>
      <c r="ASM378" s="18"/>
      <c r="ASN378" s="18"/>
      <c r="ASO378" s="18"/>
      <c r="ASP378" s="18"/>
      <c r="ASQ378" s="18"/>
      <c r="ASR378" s="18"/>
      <c r="ASS378" s="18"/>
      <c r="AST378" s="18"/>
      <c r="ASU378" s="18"/>
      <c r="ASV378" s="18"/>
      <c r="ASW378" s="18"/>
      <c r="ASX378" s="18"/>
      <c r="ASY378" s="18"/>
      <c r="ASZ378" s="18"/>
      <c r="ATA378" s="18"/>
      <c r="ATB378" s="18"/>
      <c r="ATC378" s="18"/>
      <c r="ATD378" s="18"/>
      <c r="ATE378" s="18"/>
      <c r="ATF378" s="18"/>
      <c r="ATG378" s="18"/>
      <c r="ATH378" s="18"/>
      <c r="ATI378" s="18"/>
      <c r="ATJ378" s="18"/>
      <c r="ATK378" s="18"/>
      <c r="ATL378" s="18"/>
      <c r="ATM378" s="18"/>
      <c r="ATN378" s="18"/>
      <c r="ATO378" s="18"/>
      <c r="ATP378" s="18"/>
      <c r="ATQ378" s="18"/>
      <c r="ATR378" s="18"/>
      <c r="ATS378" s="18"/>
      <c r="ATT378" s="18"/>
      <c r="ATU378" s="18"/>
      <c r="ATV378" s="18"/>
      <c r="ATW378" s="18"/>
      <c r="ATX378" s="18"/>
      <c r="ATY378" s="18"/>
      <c r="ATZ378" s="18"/>
      <c r="AUA378" s="18"/>
      <c r="AUB378" s="18"/>
      <c r="AUC378" s="18"/>
      <c r="AUD378" s="18"/>
      <c r="AUE378" s="18"/>
      <c r="AUF378" s="18"/>
      <c r="AUG378" s="18"/>
      <c r="AUH378" s="18"/>
      <c r="AUI378" s="18"/>
      <c r="AUJ378" s="18"/>
      <c r="AUK378" s="18"/>
      <c r="AUL378" s="18"/>
      <c r="AUM378" s="18"/>
      <c r="AUN378" s="18"/>
      <c r="AUO378" s="18"/>
      <c r="AUP378" s="18"/>
      <c r="AUQ378" s="18"/>
      <c r="AUR378" s="18"/>
      <c r="AUS378" s="18"/>
      <c r="AUT378" s="18"/>
      <c r="AUU378" s="18"/>
      <c r="AUV378" s="18"/>
      <c r="AUW378" s="18"/>
      <c r="AUX378" s="18"/>
      <c r="AUY378" s="18"/>
      <c r="AUZ378" s="18"/>
      <c r="AVA378" s="18"/>
      <c r="AVB378" s="18"/>
      <c r="AVC378" s="18"/>
      <c r="AVD378" s="18"/>
      <c r="AVE378" s="18"/>
      <c r="AVF378" s="18"/>
      <c r="AVG378" s="18"/>
      <c r="AVH378" s="18"/>
      <c r="AVI378" s="18"/>
      <c r="AVJ378" s="18"/>
      <c r="AVK378" s="18"/>
      <c r="AVL378" s="18"/>
      <c r="AVM378" s="18"/>
      <c r="AVN378" s="18"/>
      <c r="AVO378" s="18"/>
      <c r="AVP378" s="18"/>
      <c r="AVQ378" s="18"/>
      <c r="AVR378" s="18"/>
      <c r="AVS378" s="18"/>
      <c r="AVT378" s="18"/>
      <c r="AVU378" s="18"/>
      <c r="AVV378" s="18"/>
      <c r="AVW378" s="18"/>
      <c r="AVX378" s="18"/>
      <c r="AVY378" s="18"/>
      <c r="AVZ378" s="18"/>
      <c r="AWA378" s="18"/>
      <c r="AWB378" s="18"/>
      <c r="AWC378" s="18"/>
      <c r="AWD378" s="18"/>
      <c r="AWE378" s="18"/>
      <c r="AWF378" s="18"/>
      <c r="AWG378" s="18"/>
      <c r="AWH378" s="18"/>
      <c r="AWI378" s="18"/>
      <c r="AWJ378" s="18"/>
      <c r="AWK378" s="18"/>
      <c r="AWL378" s="18"/>
      <c r="AWM378" s="18"/>
      <c r="AWN378" s="18"/>
      <c r="AWO378" s="18"/>
      <c r="AWP378" s="18"/>
      <c r="AWQ378" s="18"/>
      <c r="AWR378" s="18"/>
      <c r="AWS378" s="18"/>
      <c r="AWT378" s="18"/>
      <c r="AWU378" s="18"/>
      <c r="AWV378" s="18"/>
      <c r="AWW378" s="18"/>
      <c r="AWX378" s="18"/>
      <c r="AWY378" s="18"/>
      <c r="AWZ378" s="18"/>
      <c r="AXA378" s="18"/>
      <c r="AXB378" s="18"/>
      <c r="AXC378" s="18"/>
      <c r="AXD378" s="18"/>
      <c r="AXE378" s="18"/>
      <c r="AXF378" s="18"/>
      <c r="AXG378" s="18"/>
      <c r="AXH378" s="18"/>
      <c r="AXI378" s="18"/>
      <c r="AXJ378" s="18"/>
      <c r="AXK378" s="18"/>
      <c r="AXL378" s="18"/>
      <c r="AXM378" s="18"/>
      <c r="AXN378" s="18"/>
      <c r="AXO378" s="18"/>
      <c r="AXP378" s="18"/>
      <c r="AXQ378" s="18"/>
      <c r="AXR378" s="18"/>
      <c r="AXS378" s="18"/>
      <c r="AXT378" s="18"/>
      <c r="AXU378" s="18"/>
      <c r="AXV378" s="18"/>
      <c r="AXW378" s="18"/>
      <c r="AXX378" s="18"/>
      <c r="AXY378" s="18"/>
      <c r="AXZ378" s="18"/>
      <c r="AYA378" s="18"/>
      <c r="AYB378" s="18"/>
      <c r="AYC378" s="18"/>
      <c r="AYD378" s="18"/>
      <c r="AYE378" s="18"/>
      <c r="AYF378" s="18"/>
      <c r="AYG378" s="18"/>
      <c r="AYH378" s="18"/>
      <c r="AYI378" s="18"/>
      <c r="AYJ378" s="18"/>
      <c r="AYK378" s="18"/>
      <c r="AYL378" s="18"/>
      <c r="AYM378" s="18"/>
      <c r="AYN378" s="18"/>
      <c r="AYO378" s="18"/>
      <c r="AYP378" s="18"/>
      <c r="AYQ378" s="18"/>
      <c r="AYR378" s="18"/>
      <c r="AYS378" s="18"/>
      <c r="AYT378" s="18"/>
      <c r="AYU378" s="18"/>
      <c r="AYV378" s="18"/>
      <c r="AYW378" s="18"/>
      <c r="AYX378" s="18"/>
      <c r="AYY378" s="18"/>
      <c r="AYZ378" s="18"/>
      <c r="AZA378" s="18"/>
      <c r="AZB378" s="18"/>
      <c r="AZC378" s="18"/>
      <c r="AZD378" s="18"/>
      <c r="AZE378" s="18"/>
      <c r="AZF378" s="18"/>
      <c r="AZG378" s="18"/>
      <c r="AZH378" s="18"/>
      <c r="AZI378" s="18"/>
      <c r="AZJ378" s="18"/>
      <c r="AZK378" s="18"/>
      <c r="AZL378" s="18"/>
      <c r="AZM378" s="18"/>
      <c r="AZN378" s="18"/>
      <c r="AZO378" s="18"/>
      <c r="AZP378" s="18"/>
      <c r="AZQ378" s="18"/>
      <c r="AZR378" s="18"/>
      <c r="AZS378" s="18"/>
      <c r="AZT378" s="18"/>
      <c r="AZU378" s="18"/>
      <c r="AZV378" s="18"/>
      <c r="AZW378" s="18"/>
      <c r="AZX378" s="18"/>
      <c r="AZY378" s="18"/>
      <c r="AZZ378" s="18"/>
      <c r="BAA378" s="18"/>
      <c r="BAB378" s="18"/>
      <c r="BAC378" s="18"/>
      <c r="BAD378" s="18"/>
      <c r="BAE378" s="18"/>
      <c r="BAF378" s="18"/>
      <c r="BAG378" s="18"/>
      <c r="BAH378" s="18"/>
      <c r="BAI378" s="18"/>
      <c r="BAJ378" s="18"/>
      <c r="BAK378" s="18"/>
      <c r="BAL378" s="18"/>
      <c r="BAM378" s="18"/>
      <c r="BAN378" s="18"/>
      <c r="BAO378" s="18"/>
      <c r="BAP378" s="18"/>
      <c r="BAQ378" s="18"/>
      <c r="BAR378" s="18"/>
      <c r="BAS378" s="18"/>
      <c r="BAT378" s="18"/>
      <c r="BAU378" s="18"/>
      <c r="BAV378" s="18"/>
      <c r="BAW378" s="18"/>
      <c r="BAX378" s="18"/>
      <c r="BAY378" s="18"/>
      <c r="BAZ378" s="18"/>
      <c r="BBA378" s="18"/>
      <c r="BBB378" s="18"/>
      <c r="BBC378" s="18"/>
      <c r="BBD378" s="18"/>
      <c r="BBE378" s="18"/>
      <c r="BBF378" s="18"/>
      <c r="BBG378" s="18"/>
      <c r="BBH378" s="18"/>
      <c r="BBI378" s="18"/>
      <c r="BBJ378" s="18"/>
      <c r="BBK378" s="18"/>
      <c r="BBL378" s="18"/>
      <c r="BBM378" s="18"/>
      <c r="BBN378" s="18"/>
      <c r="BBO378" s="18"/>
      <c r="BBP378" s="18"/>
      <c r="BBQ378" s="18"/>
      <c r="BBR378" s="18"/>
      <c r="BBS378" s="18"/>
      <c r="BBT378" s="18"/>
      <c r="BBU378" s="18"/>
      <c r="BBV378" s="18"/>
      <c r="BBW378" s="18"/>
      <c r="BBX378" s="18"/>
      <c r="BBY378" s="18"/>
      <c r="BBZ378" s="18"/>
      <c r="BCA378" s="18"/>
      <c r="BCB378" s="18"/>
      <c r="BCC378" s="18"/>
      <c r="BCD378" s="18"/>
      <c r="BCE378" s="18"/>
      <c r="BCF378" s="18"/>
      <c r="BCG378" s="18"/>
      <c r="BCH378" s="18"/>
      <c r="BCI378" s="18"/>
      <c r="BCJ378" s="18"/>
      <c r="BCK378" s="18"/>
      <c r="BCL378" s="18"/>
      <c r="BCM378" s="18"/>
      <c r="BCN378" s="18"/>
      <c r="BCO378" s="18"/>
      <c r="BCP378" s="18"/>
      <c r="BCQ378" s="18"/>
      <c r="BCR378" s="18"/>
      <c r="BCS378" s="18"/>
      <c r="BCT378" s="18"/>
      <c r="BCU378" s="18"/>
      <c r="BCV378" s="18"/>
      <c r="BCW378" s="18"/>
      <c r="BCX378" s="18"/>
      <c r="BCY378" s="18"/>
      <c r="BCZ378" s="18"/>
      <c r="BDA378" s="18"/>
      <c r="BDB378" s="18"/>
      <c r="BDC378" s="18"/>
      <c r="BDD378" s="18"/>
      <c r="BDE378" s="18"/>
      <c r="BDF378" s="18"/>
      <c r="BDG378" s="18"/>
      <c r="BDH378" s="18"/>
      <c r="BDI378" s="18"/>
      <c r="BDJ378" s="18"/>
      <c r="BDK378" s="18"/>
      <c r="BDL378" s="18"/>
      <c r="BDM378" s="18"/>
      <c r="BDN378" s="18"/>
      <c r="BDO378" s="18"/>
      <c r="BDP378" s="18"/>
      <c r="BDQ378" s="18"/>
      <c r="BDR378" s="18"/>
      <c r="BDS378" s="18"/>
      <c r="BDT378" s="18"/>
      <c r="BDU378" s="18"/>
      <c r="BDV378" s="18"/>
      <c r="BDW378" s="18"/>
      <c r="BDX378" s="18"/>
      <c r="BDY378" s="18"/>
      <c r="BDZ378" s="18"/>
      <c r="BEA378" s="18"/>
      <c r="BEB378" s="18"/>
      <c r="BEC378" s="18"/>
      <c r="BED378" s="18"/>
      <c r="BEE378" s="18"/>
      <c r="BEF378" s="18"/>
      <c r="BEG378" s="18"/>
      <c r="BEH378" s="18"/>
      <c r="BEI378" s="18"/>
      <c r="BEJ378" s="18"/>
      <c r="BEK378" s="18"/>
      <c r="BEL378" s="18"/>
      <c r="BEM378" s="18"/>
      <c r="BEN378" s="18"/>
      <c r="BEO378" s="18"/>
      <c r="BEP378" s="18"/>
      <c r="BEQ378" s="18"/>
      <c r="BER378" s="18"/>
      <c r="BES378" s="18"/>
      <c r="BET378" s="18"/>
      <c r="BEU378" s="18"/>
      <c r="BEV378" s="18"/>
      <c r="BEW378" s="18"/>
      <c r="BEX378" s="18"/>
      <c r="BEY378" s="18"/>
      <c r="BEZ378" s="18"/>
      <c r="BFA378" s="18"/>
      <c r="BFB378" s="18"/>
      <c r="BFC378" s="18"/>
      <c r="BFD378" s="18"/>
      <c r="BFE378" s="18"/>
      <c r="BFF378" s="18"/>
      <c r="BFG378" s="18"/>
      <c r="BFH378" s="18"/>
      <c r="BFI378" s="18"/>
      <c r="BFJ378" s="18"/>
      <c r="BFK378" s="18"/>
      <c r="BFL378" s="18"/>
      <c r="BFM378" s="18"/>
      <c r="BFN378" s="18"/>
      <c r="BFO378" s="18"/>
      <c r="BFP378" s="18"/>
      <c r="BFQ378" s="18"/>
      <c r="BFR378" s="18"/>
      <c r="BFS378" s="18"/>
      <c r="BFT378" s="18"/>
      <c r="BFU378" s="18"/>
      <c r="BFV378" s="18"/>
      <c r="BFW378" s="18"/>
      <c r="BFX378" s="18"/>
      <c r="BFY378" s="18"/>
      <c r="BFZ378" s="18"/>
      <c r="BGA378" s="18"/>
      <c r="BGB378" s="18"/>
      <c r="BGC378" s="18"/>
      <c r="BGD378" s="18"/>
      <c r="BGE378" s="18"/>
      <c r="BGF378" s="18"/>
      <c r="BGG378" s="18"/>
      <c r="BGH378" s="18"/>
      <c r="BGI378" s="18"/>
      <c r="BGJ378" s="18"/>
      <c r="BGK378" s="18"/>
      <c r="BGL378" s="18"/>
      <c r="BGM378" s="18"/>
      <c r="BGN378" s="18"/>
      <c r="BGO378" s="18"/>
      <c r="BGP378" s="18"/>
      <c r="BGQ378" s="18"/>
      <c r="BGR378" s="18"/>
      <c r="BGS378" s="18"/>
      <c r="BGT378" s="18"/>
      <c r="BGU378" s="18"/>
      <c r="BGV378" s="18"/>
      <c r="BGW378" s="18"/>
      <c r="BGX378" s="18"/>
      <c r="BGY378" s="18"/>
      <c r="BGZ378" s="18"/>
      <c r="BHA378" s="18"/>
      <c r="BHB378" s="18"/>
      <c r="BHC378" s="18"/>
      <c r="BHD378" s="18"/>
      <c r="BHE378" s="18"/>
      <c r="BHF378" s="18"/>
      <c r="BHG378" s="18"/>
      <c r="BHH378" s="18"/>
      <c r="BHI378" s="18"/>
      <c r="BHJ378" s="18"/>
      <c r="BHK378" s="18"/>
      <c r="BHL378" s="18"/>
      <c r="BHM378" s="18"/>
      <c r="BHN378" s="18"/>
      <c r="BHO378" s="18"/>
      <c r="BHP378" s="18"/>
      <c r="BHQ378" s="18"/>
      <c r="BHR378" s="18"/>
      <c r="BHS378" s="18"/>
      <c r="BHT378" s="18"/>
      <c r="BHU378" s="18"/>
      <c r="BHV378" s="18"/>
      <c r="BHW378" s="18"/>
      <c r="BHX378" s="18"/>
      <c r="BHY378" s="18"/>
      <c r="BHZ378" s="18"/>
      <c r="BIA378" s="18"/>
      <c r="BIB378" s="18"/>
      <c r="BIC378" s="18"/>
      <c r="BID378" s="18"/>
      <c r="BIE378" s="18"/>
      <c r="BIF378" s="18"/>
      <c r="BIG378" s="18"/>
      <c r="BIH378" s="18"/>
      <c r="BII378" s="18"/>
      <c r="BIJ378" s="18"/>
      <c r="BIK378" s="18"/>
      <c r="BIL378" s="18"/>
      <c r="BIM378" s="18"/>
      <c r="BIN378" s="18"/>
      <c r="BIO378" s="18"/>
      <c r="BIP378" s="18"/>
      <c r="BIQ378" s="18"/>
      <c r="BIR378" s="18"/>
      <c r="BIS378" s="18"/>
      <c r="BIT378" s="18"/>
      <c r="BIU378" s="18"/>
      <c r="BIV378" s="18"/>
      <c r="BIW378" s="18"/>
      <c r="BIX378" s="18"/>
      <c r="BIY378" s="18"/>
      <c r="BIZ378" s="18"/>
      <c r="BJA378" s="18"/>
      <c r="BJB378" s="18"/>
      <c r="BJC378" s="18"/>
      <c r="BJD378" s="18"/>
      <c r="BJE378" s="18"/>
      <c r="BJF378" s="18"/>
      <c r="BJG378" s="18"/>
      <c r="BJH378" s="18"/>
      <c r="BJI378" s="18"/>
      <c r="BJJ378" s="18"/>
      <c r="BJK378" s="18"/>
      <c r="BJL378" s="18"/>
      <c r="BJM378" s="18"/>
      <c r="BJN378" s="18"/>
      <c r="BJO378" s="18"/>
      <c r="BJP378" s="18"/>
      <c r="BJQ378" s="18"/>
      <c r="BJR378" s="18"/>
      <c r="BJS378" s="18"/>
      <c r="BJT378" s="18"/>
      <c r="BJU378" s="18"/>
      <c r="BJV378" s="18"/>
      <c r="BJW378" s="18"/>
      <c r="BJX378" s="18"/>
      <c r="BJY378" s="18"/>
      <c r="BJZ378" s="18"/>
      <c r="BKA378" s="18"/>
      <c r="BKB378" s="18"/>
      <c r="BKC378" s="18"/>
      <c r="BKD378" s="18"/>
      <c r="BKE378" s="18"/>
      <c r="BKF378" s="18"/>
      <c r="BKG378" s="18"/>
      <c r="BKH378" s="18"/>
      <c r="BKI378" s="18"/>
      <c r="BKJ378" s="18"/>
      <c r="BKK378" s="18"/>
      <c r="BKL378" s="18"/>
      <c r="BKM378" s="18"/>
      <c r="BKN378" s="18"/>
      <c r="BKO378" s="18"/>
      <c r="BKP378" s="18"/>
      <c r="BKQ378" s="18"/>
      <c r="BKR378" s="18"/>
      <c r="BKS378" s="18"/>
      <c r="BKT378" s="18"/>
      <c r="BKU378" s="18"/>
      <c r="BKV378" s="18"/>
      <c r="BKW378" s="18"/>
      <c r="BKX378" s="18"/>
      <c r="BKY378" s="18"/>
      <c r="BKZ378" s="18"/>
      <c r="BLA378" s="18"/>
      <c r="BLB378" s="18"/>
      <c r="BLC378" s="18"/>
      <c r="BLD378" s="18"/>
      <c r="BLE378" s="18"/>
      <c r="BLF378" s="18"/>
      <c r="BLG378" s="18"/>
      <c r="BLH378" s="18"/>
      <c r="BLI378" s="18"/>
      <c r="BLJ378" s="18"/>
      <c r="BLK378" s="18"/>
      <c r="BLL378" s="18"/>
      <c r="BLM378" s="18"/>
      <c r="BLN378" s="18"/>
      <c r="BLO378" s="18"/>
      <c r="BLP378" s="18"/>
      <c r="BLQ378" s="18"/>
      <c r="BLR378" s="18"/>
      <c r="BLS378" s="18"/>
      <c r="BLT378" s="18"/>
      <c r="BLU378" s="18"/>
      <c r="BLV378" s="18"/>
      <c r="BLW378" s="18"/>
      <c r="BLX378" s="18"/>
      <c r="BLY378" s="18"/>
      <c r="BLZ378" s="18"/>
      <c r="BMA378" s="18"/>
      <c r="BMB378" s="18"/>
      <c r="BMC378" s="18"/>
      <c r="BMD378" s="18"/>
      <c r="BME378" s="18"/>
      <c r="BMF378" s="18"/>
      <c r="BMG378" s="18"/>
      <c r="BMH378" s="18"/>
      <c r="BMI378" s="18"/>
      <c r="BMJ378" s="18"/>
      <c r="BMK378" s="18"/>
      <c r="BML378" s="18"/>
      <c r="BMM378" s="18"/>
      <c r="BMN378" s="18"/>
      <c r="BMO378" s="18"/>
      <c r="BMP378" s="18"/>
      <c r="BMQ378" s="18"/>
      <c r="BMR378" s="18"/>
      <c r="BMS378" s="18"/>
      <c r="BMT378" s="18"/>
      <c r="BMU378" s="18"/>
      <c r="BMV378" s="18"/>
      <c r="BMW378" s="18"/>
      <c r="BMX378" s="18"/>
      <c r="BMY378" s="18"/>
      <c r="BMZ378" s="18"/>
      <c r="BNA378" s="18"/>
      <c r="BNB378" s="18"/>
      <c r="BNC378" s="18"/>
      <c r="BND378" s="18"/>
      <c r="BNE378" s="18"/>
      <c r="BNF378" s="18"/>
      <c r="BNG378" s="18"/>
      <c r="BNH378" s="18"/>
      <c r="BNI378" s="18"/>
      <c r="BNJ378" s="18"/>
      <c r="BNK378" s="18"/>
      <c r="BNL378" s="18"/>
      <c r="BNM378" s="18"/>
      <c r="BNN378" s="18"/>
      <c r="BNO378" s="18"/>
      <c r="BNP378" s="18"/>
      <c r="BNQ378" s="18"/>
      <c r="BNR378" s="18"/>
      <c r="BNS378" s="18"/>
      <c r="BNT378" s="18"/>
      <c r="BNU378" s="18"/>
      <c r="BNV378" s="18"/>
      <c r="BNW378" s="18"/>
      <c r="BNX378" s="18"/>
      <c r="BNY378" s="18"/>
      <c r="BNZ378" s="18"/>
      <c r="BOA378" s="18"/>
      <c r="BOB378" s="18"/>
      <c r="BOC378" s="18"/>
      <c r="BOD378" s="18"/>
      <c r="BOE378" s="18"/>
      <c r="BOF378" s="18"/>
      <c r="BOG378" s="18"/>
      <c r="BOH378" s="18"/>
      <c r="BOI378" s="18"/>
      <c r="BOJ378" s="18"/>
      <c r="BOK378" s="18"/>
      <c r="BOL378" s="18"/>
      <c r="BOM378" s="18"/>
      <c r="BON378" s="18"/>
      <c r="BOO378" s="18"/>
      <c r="BOP378" s="18"/>
      <c r="BOQ378" s="18"/>
      <c r="BOR378" s="18"/>
      <c r="BOS378" s="18"/>
      <c r="BOT378" s="18"/>
      <c r="BOU378" s="18"/>
      <c r="BOV378" s="18"/>
      <c r="BOW378" s="18"/>
      <c r="BOX378" s="18"/>
      <c r="BOY378" s="18"/>
      <c r="BOZ378" s="18"/>
      <c r="BPA378" s="18"/>
      <c r="BPB378" s="18"/>
      <c r="BPC378" s="18"/>
      <c r="BPD378" s="18"/>
      <c r="BPE378" s="18"/>
      <c r="BPF378" s="18"/>
      <c r="BPG378" s="18"/>
      <c r="BPH378" s="18"/>
      <c r="BPI378" s="18"/>
      <c r="BPJ378" s="18"/>
      <c r="BPK378" s="18"/>
      <c r="BPL378" s="18"/>
      <c r="BPM378" s="18"/>
      <c r="BPN378" s="18"/>
      <c r="BPO378" s="18"/>
      <c r="BPP378" s="18"/>
      <c r="BPQ378" s="18"/>
      <c r="BPR378" s="18"/>
      <c r="BPS378" s="18"/>
      <c r="BPT378" s="18"/>
      <c r="BPU378" s="18"/>
      <c r="BPV378" s="18"/>
      <c r="BPW378" s="18"/>
      <c r="BPX378" s="18"/>
      <c r="BPY378" s="18"/>
      <c r="BPZ378" s="18"/>
      <c r="BQA378" s="18"/>
      <c r="BQB378" s="18"/>
      <c r="BQC378" s="18"/>
      <c r="BQD378" s="18"/>
      <c r="BQE378" s="18"/>
      <c r="BQF378" s="18"/>
      <c r="BQG378" s="18"/>
      <c r="BQH378" s="18"/>
      <c r="BQI378" s="18"/>
      <c r="BQJ378" s="18"/>
      <c r="BQK378" s="18"/>
      <c r="BQL378" s="18"/>
      <c r="BQM378" s="18"/>
      <c r="BQN378" s="18"/>
      <c r="BQO378" s="18"/>
      <c r="BQP378" s="18"/>
      <c r="BQQ378" s="18"/>
      <c r="BQR378" s="18"/>
      <c r="BQS378" s="18"/>
      <c r="BQT378" s="18"/>
      <c r="BQU378" s="18"/>
      <c r="BQV378" s="18"/>
      <c r="BQW378" s="18"/>
      <c r="BQX378" s="18"/>
      <c r="BQY378" s="18"/>
      <c r="BQZ378" s="18"/>
      <c r="BRA378" s="18"/>
      <c r="BRB378" s="18"/>
      <c r="BRC378" s="18"/>
      <c r="BRD378" s="18"/>
      <c r="BRE378" s="18"/>
      <c r="BRF378" s="18"/>
      <c r="BRG378" s="18"/>
      <c r="BRH378" s="18"/>
      <c r="BRI378" s="18"/>
      <c r="BRJ378" s="18"/>
      <c r="BRK378" s="18"/>
      <c r="BRL378" s="18"/>
      <c r="BRM378" s="18"/>
      <c r="BRN378" s="18"/>
      <c r="BRO378" s="18"/>
      <c r="BRP378" s="18"/>
      <c r="BRQ378" s="18"/>
      <c r="BRR378" s="18"/>
      <c r="BRS378" s="18"/>
      <c r="BRT378" s="18"/>
      <c r="BRU378" s="18"/>
      <c r="BRV378" s="18"/>
      <c r="BRW378" s="18"/>
      <c r="BRX378" s="18"/>
      <c r="BRY378" s="18"/>
      <c r="BRZ378" s="18"/>
      <c r="BSA378" s="18"/>
      <c r="BSB378" s="18"/>
      <c r="BSC378" s="18"/>
      <c r="BSD378" s="18"/>
      <c r="BSE378" s="18"/>
      <c r="BSF378" s="18"/>
      <c r="BSG378" s="18"/>
      <c r="BSH378" s="18"/>
      <c r="BSI378" s="18"/>
      <c r="BSJ378" s="18"/>
      <c r="BSK378" s="18"/>
      <c r="BSL378" s="18"/>
      <c r="BSM378" s="18"/>
      <c r="BSN378" s="18"/>
      <c r="BSO378" s="18"/>
      <c r="BSP378" s="18"/>
      <c r="BSQ378" s="18"/>
      <c r="BSR378" s="18"/>
      <c r="BSS378" s="18"/>
      <c r="BST378" s="18"/>
      <c r="BSU378" s="18"/>
      <c r="BSV378" s="18"/>
      <c r="BSW378" s="18"/>
      <c r="BSX378" s="18"/>
      <c r="BSY378" s="18"/>
      <c r="BSZ378" s="18"/>
      <c r="BTA378" s="18"/>
      <c r="BTB378" s="18"/>
      <c r="BTC378" s="18"/>
      <c r="BTD378" s="18"/>
      <c r="BTE378" s="18"/>
      <c r="BTF378" s="18"/>
      <c r="BTG378" s="18"/>
      <c r="BTH378" s="18"/>
      <c r="BTI378" s="18"/>
      <c r="BTJ378" s="18"/>
      <c r="BTK378" s="18"/>
      <c r="BTL378" s="18"/>
      <c r="BTM378" s="18"/>
      <c r="BTN378" s="18"/>
      <c r="BTO378" s="18"/>
      <c r="BTP378" s="18"/>
      <c r="BTQ378" s="18"/>
      <c r="BTR378" s="18"/>
      <c r="BTS378" s="18"/>
      <c r="BTT378" s="18"/>
      <c r="BTU378" s="18"/>
      <c r="BTV378" s="18"/>
      <c r="BTW378" s="18"/>
      <c r="BTX378" s="18"/>
      <c r="BTY378" s="18"/>
      <c r="BTZ378" s="18"/>
      <c r="BUA378" s="18"/>
      <c r="BUB378" s="18"/>
      <c r="BUC378" s="18"/>
      <c r="BUD378" s="18"/>
      <c r="BUE378" s="18"/>
      <c r="BUF378" s="18"/>
      <c r="BUG378" s="18"/>
      <c r="BUH378" s="18"/>
      <c r="BUI378" s="18"/>
      <c r="BUJ378" s="18"/>
      <c r="BUK378" s="18"/>
      <c r="BUL378" s="18"/>
      <c r="BUM378" s="18"/>
      <c r="BUN378" s="18"/>
      <c r="BUO378" s="18"/>
      <c r="BUP378" s="18"/>
      <c r="BUQ378" s="18"/>
      <c r="BUR378" s="18"/>
      <c r="BUS378" s="18"/>
      <c r="BUT378" s="18"/>
      <c r="BUU378" s="18"/>
      <c r="BUV378" s="18"/>
      <c r="BUW378" s="18"/>
      <c r="BUX378" s="18"/>
      <c r="BUY378" s="18"/>
      <c r="BUZ378" s="18"/>
      <c r="BVA378" s="18"/>
      <c r="BVB378" s="18"/>
      <c r="BVC378" s="18"/>
      <c r="BVD378" s="18"/>
      <c r="BVE378" s="18"/>
      <c r="BVF378" s="18"/>
      <c r="BVG378" s="18"/>
      <c r="BVH378" s="18"/>
      <c r="BVI378" s="18"/>
      <c r="BVJ378" s="18"/>
      <c r="BVK378" s="18"/>
      <c r="BVL378" s="18"/>
      <c r="BVM378" s="18"/>
      <c r="BVN378" s="18"/>
      <c r="BVO378" s="18"/>
      <c r="BVP378" s="18"/>
      <c r="BVQ378" s="18"/>
      <c r="BVR378" s="18"/>
      <c r="BVS378" s="18"/>
      <c r="BVT378" s="18"/>
      <c r="BVU378" s="18"/>
      <c r="BVV378" s="18"/>
      <c r="BVW378" s="18"/>
      <c r="BVX378" s="18"/>
      <c r="BVY378" s="18"/>
      <c r="BVZ378" s="18"/>
      <c r="BWA378" s="18"/>
      <c r="BWB378" s="18"/>
      <c r="BWC378" s="18"/>
      <c r="BWD378" s="18"/>
      <c r="BWE378" s="18"/>
      <c r="BWF378" s="18"/>
      <c r="BWG378" s="18"/>
      <c r="BWH378" s="18"/>
      <c r="BWI378" s="18"/>
      <c r="BWJ378" s="18"/>
      <c r="BWK378" s="18"/>
      <c r="BWL378" s="18"/>
      <c r="BWM378" s="18"/>
      <c r="BWN378" s="18"/>
      <c r="BWO378" s="18"/>
      <c r="BWP378" s="18"/>
      <c r="BWQ378" s="18"/>
      <c r="BWR378" s="18"/>
      <c r="BWS378" s="18"/>
      <c r="BWT378" s="18"/>
      <c r="BWU378" s="18"/>
      <c r="BWV378" s="18"/>
      <c r="BWW378" s="18"/>
      <c r="BWX378" s="18"/>
      <c r="BWY378" s="18"/>
      <c r="BWZ378" s="18"/>
      <c r="BXA378" s="18"/>
      <c r="BXB378" s="18"/>
      <c r="BXC378" s="18"/>
      <c r="BXD378" s="18"/>
      <c r="BXE378" s="18"/>
      <c r="BXF378" s="18"/>
      <c r="BXG378" s="18"/>
      <c r="BXH378" s="18"/>
      <c r="BXI378" s="18"/>
      <c r="BXJ378" s="18"/>
      <c r="BXK378" s="18"/>
      <c r="BXL378" s="18"/>
      <c r="BXM378" s="18"/>
      <c r="BXN378" s="18"/>
      <c r="BXO378" s="18"/>
      <c r="BXP378" s="18"/>
      <c r="BXQ378" s="18"/>
      <c r="BXR378" s="18"/>
      <c r="BXS378" s="18"/>
      <c r="BXT378" s="18"/>
      <c r="BXU378" s="18"/>
      <c r="BXV378" s="18"/>
      <c r="BXW378" s="18"/>
      <c r="BXX378" s="18"/>
      <c r="BXY378" s="18"/>
      <c r="BXZ378" s="18"/>
      <c r="BYA378" s="18"/>
      <c r="BYB378" s="18"/>
      <c r="BYC378" s="18"/>
      <c r="BYD378" s="18"/>
      <c r="BYE378" s="18"/>
      <c r="BYF378" s="18"/>
      <c r="BYG378" s="18"/>
      <c r="BYH378" s="18"/>
      <c r="BYI378" s="18"/>
      <c r="BYJ378" s="18"/>
      <c r="BYK378" s="18"/>
      <c r="BYL378" s="18"/>
      <c r="BYM378" s="18"/>
      <c r="BYN378" s="18"/>
      <c r="BYO378" s="18"/>
      <c r="BYP378" s="18"/>
      <c r="BYQ378" s="18"/>
      <c r="BYR378" s="18"/>
      <c r="BYS378" s="18"/>
      <c r="BYT378" s="18"/>
      <c r="BYU378" s="18"/>
      <c r="BYV378" s="18"/>
      <c r="BYW378" s="18"/>
      <c r="BYX378" s="18"/>
      <c r="BYY378" s="18"/>
      <c r="BYZ378" s="18"/>
      <c r="BZA378" s="18"/>
      <c r="BZB378" s="18"/>
      <c r="BZC378" s="18"/>
      <c r="BZD378" s="18"/>
      <c r="BZE378" s="18"/>
      <c r="BZF378" s="18"/>
      <c r="BZG378" s="18"/>
      <c r="BZH378" s="18"/>
      <c r="BZI378" s="18"/>
      <c r="BZJ378" s="18"/>
      <c r="BZK378" s="18"/>
      <c r="BZL378" s="18"/>
      <c r="BZM378" s="18"/>
      <c r="BZN378" s="18"/>
      <c r="BZO378" s="18"/>
      <c r="BZP378" s="18"/>
      <c r="BZQ378" s="18"/>
      <c r="BZR378" s="18"/>
      <c r="BZS378" s="18"/>
      <c r="BZT378" s="18"/>
      <c r="BZU378" s="18"/>
      <c r="BZV378" s="18"/>
      <c r="BZW378" s="18"/>
      <c r="BZX378" s="18"/>
      <c r="BZY378" s="18"/>
      <c r="BZZ378" s="18"/>
      <c r="CAA378" s="18"/>
      <c r="CAB378" s="18"/>
      <c r="CAC378" s="18"/>
      <c r="CAD378" s="18"/>
      <c r="CAE378" s="18"/>
      <c r="CAF378" s="18"/>
      <c r="CAG378" s="18"/>
      <c r="CAH378" s="18"/>
      <c r="CAI378" s="18"/>
      <c r="CAJ378" s="18"/>
      <c r="CAK378" s="18"/>
      <c r="CAL378" s="18"/>
      <c r="CAM378" s="18"/>
      <c r="CAN378" s="18"/>
      <c r="CAO378" s="18"/>
      <c r="CAP378" s="18"/>
      <c r="CAQ378" s="18"/>
      <c r="CAR378" s="18"/>
      <c r="CAS378" s="18"/>
      <c r="CAT378" s="18"/>
      <c r="CAU378" s="18"/>
      <c r="CAV378" s="18"/>
      <c r="CAW378" s="18"/>
      <c r="CAX378" s="18"/>
      <c r="CAY378" s="18"/>
      <c r="CAZ378" s="18"/>
      <c r="CBA378" s="18"/>
      <c r="CBB378" s="18"/>
      <c r="CBC378" s="18"/>
      <c r="CBD378" s="18"/>
      <c r="CBE378" s="18"/>
      <c r="CBF378" s="18"/>
      <c r="CBG378" s="18"/>
      <c r="CBH378" s="18"/>
      <c r="CBI378" s="18"/>
      <c r="CBJ378" s="18"/>
      <c r="CBK378" s="18"/>
      <c r="CBL378" s="18"/>
      <c r="CBM378" s="18"/>
      <c r="CBN378" s="18"/>
      <c r="CBO378" s="18"/>
      <c r="CBP378" s="18"/>
      <c r="CBQ378" s="18"/>
      <c r="CBR378" s="18"/>
      <c r="CBS378" s="18"/>
      <c r="CBT378" s="18"/>
      <c r="CBU378" s="18"/>
      <c r="CBV378" s="18"/>
      <c r="CBW378" s="18"/>
      <c r="CBX378" s="18"/>
      <c r="CBY378" s="18"/>
      <c r="CBZ378" s="18"/>
      <c r="CCA378" s="18"/>
      <c r="CCB378" s="18"/>
      <c r="CCC378" s="18"/>
      <c r="CCD378" s="18"/>
      <c r="CCE378" s="18"/>
      <c r="CCF378" s="18"/>
      <c r="CCG378" s="18"/>
      <c r="CCH378" s="18"/>
      <c r="CCI378" s="18"/>
      <c r="CCJ378" s="18"/>
      <c r="CCK378" s="18"/>
      <c r="CCL378" s="18"/>
      <c r="CCM378" s="18"/>
      <c r="CCN378" s="18"/>
      <c r="CCO378" s="18"/>
      <c r="CCP378" s="18"/>
      <c r="CCQ378" s="18"/>
      <c r="CCR378" s="18"/>
      <c r="CCS378" s="18"/>
      <c r="CCT378" s="18"/>
      <c r="CCU378" s="18"/>
      <c r="CCV378" s="18"/>
      <c r="CCW378" s="18"/>
      <c r="CCX378" s="18"/>
      <c r="CCY378" s="18"/>
      <c r="CCZ378" s="18"/>
      <c r="CDA378" s="18"/>
      <c r="CDB378" s="18"/>
      <c r="CDC378" s="18"/>
      <c r="CDD378" s="18"/>
      <c r="CDE378" s="18"/>
      <c r="CDF378" s="18"/>
      <c r="CDG378" s="18"/>
      <c r="CDH378" s="18"/>
      <c r="CDI378" s="18"/>
      <c r="CDJ378" s="18"/>
      <c r="CDK378" s="18"/>
      <c r="CDL378" s="18"/>
      <c r="CDM378" s="18"/>
      <c r="CDN378" s="18"/>
      <c r="CDO378" s="18"/>
      <c r="CDP378" s="18"/>
      <c r="CDQ378" s="18"/>
      <c r="CDR378" s="18"/>
      <c r="CDS378" s="18"/>
      <c r="CDT378" s="18"/>
      <c r="CDU378" s="18"/>
      <c r="CDV378" s="18"/>
      <c r="CDW378" s="18"/>
      <c r="CDX378" s="18"/>
      <c r="CDY378" s="18"/>
      <c r="CDZ378" s="18"/>
      <c r="CEA378" s="18"/>
      <c r="CEB378" s="18"/>
      <c r="CEC378" s="18"/>
      <c r="CED378" s="18"/>
      <c r="CEE378" s="18"/>
      <c r="CEF378" s="18"/>
      <c r="CEG378" s="18"/>
      <c r="CEH378" s="18"/>
      <c r="CEI378" s="18"/>
      <c r="CEJ378" s="18"/>
      <c r="CEK378" s="18"/>
      <c r="CEL378" s="18"/>
      <c r="CEM378" s="18"/>
      <c r="CEN378" s="18"/>
      <c r="CEO378" s="18"/>
      <c r="CEP378" s="18"/>
      <c r="CEQ378" s="18"/>
      <c r="CER378" s="18"/>
      <c r="CES378" s="18"/>
      <c r="CET378" s="18"/>
      <c r="CEU378" s="18"/>
      <c r="CEV378" s="18"/>
      <c r="CEW378" s="18"/>
      <c r="CEX378" s="18"/>
      <c r="CEY378" s="18"/>
      <c r="CEZ378" s="18"/>
      <c r="CFA378" s="18"/>
      <c r="CFB378" s="18"/>
      <c r="CFC378" s="18"/>
      <c r="CFD378" s="18"/>
      <c r="CFE378" s="18"/>
      <c r="CFF378" s="18"/>
      <c r="CFG378" s="18"/>
      <c r="CFH378" s="18"/>
      <c r="CFI378" s="18"/>
      <c r="CFJ378" s="18"/>
      <c r="CFK378" s="18"/>
      <c r="CFL378" s="18"/>
      <c r="CFM378" s="18"/>
      <c r="CFN378" s="18"/>
      <c r="CFO378" s="18"/>
      <c r="CFP378" s="18"/>
      <c r="CFQ378" s="18"/>
      <c r="CFR378" s="18"/>
      <c r="CFS378" s="18"/>
      <c r="CFT378" s="18"/>
      <c r="CFU378" s="18"/>
      <c r="CFV378" s="18"/>
      <c r="CFW378" s="18"/>
      <c r="CFX378" s="18"/>
      <c r="CFY378" s="18"/>
      <c r="CFZ378" s="18"/>
      <c r="CGA378" s="18"/>
      <c r="CGB378" s="18"/>
      <c r="CGC378" s="18"/>
      <c r="CGD378" s="18"/>
      <c r="CGE378" s="18"/>
      <c r="CGF378" s="18"/>
      <c r="CGG378" s="18"/>
      <c r="CGH378" s="18"/>
      <c r="CGI378" s="18"/>
      <c r="CGJ378" s="18"/>
      <c r="CGK378" s="18"/>
      <c r="CGL378" s="18"/>
      <c r="CGM378" s="18"/>
      <c r="CGN378" s="18"/>
      <c r="CGO378" s="18"/>
      <c r="CGP378" s="18"/>
      <c r="CGQ378" s="18"/>
      <c r="CGR378" s="18"/>
      <c r="CGS378" s="18"/>
      <c r="CGT378" s="18"/>
      <c r="CGU378" s="18"/>
      <c r="CGV378" s="18"/>
      <c r="CGW378" s="18"/>
      <c r="CGX378" s="18"/>
      <c r="CGY378" s="18"/>
      <c r="CGZ378" s="18"/>
      <c r="CHA378" s="18"/>
      <c r="CHB378" s="18"/>
      <c r="CHC378" s="18"/>
      <c r="CHD378" s="18"/>
      <c r="CHE378" s="18"/>
      <c r="CHF378" s="18"/>
      <c r="CHG378" s="18"/>
      <c r="CHH378" s="18"/>
      <c r="CHI378" s="18"/>
      <c r="CHJ378" s="18"/>
      <c r="CHK378" s="18"/>
      <c r="CHL378" s="18"/>
      <c r="CHM378" s="18"/>
      <c r="CHN378" s="18"/>
      <c r="CHO378" s="18"/>
      <c r="CHP378" s="18"/>
      <c r="CHQ378" s="18"/>
      <c r="CHR378" s="18"/>
      <c r="CHS378" s="18"/>
      <c r="CHT378" s="18"/>
      <c r="CHU378" s="18"/>
      <c r="CHV378" s="18"/>
      <c r="CHW378" s="18"/>
      <c r="CHX378" s="18"/>
      <c r="CHY378" s="18"/>
      <c r="CHZ378" s="18"/>
      <c r="CIA378" s="18"/>
      <c r="CIB378" s="18"/>
      <c r="CIC378" s="18"/>
      <c r="CID378" s="18"/>
      <c r="CIE378" s="18"/>
      <c r="CIF378" s="18"/>
      <c r="CIG378" s="18"/>
      <c r="CIH378" s="18"/>
      <c r="CII378" s="18"/>
      <c r="CIJ378" s="18"/>
      <c r="CIK378" s="18"/>
      <c r="CIL378" s="18"/>
      <c r="CIM378" s="18"/>
      <c r="CIN378" s="18"/>
      <c r="CIO378" s="18"/>
      <c r="CIP378" s="18"/>
      <c r="CIQ378" s="18"/>
      <c r="CIR378" s="18"/>
      <c r="CIS378" s="18"/>
      <c r="CIT378" s="18"/>
      <c r="CIU378" s="18"/>
      <c r="CIV378" s="18"/>
      <c r="CIW378" s="18"/>
      <c r="CIX378" s="18"/>
      <c r="CIY378" s="18"/>
      <c r="CIZ378" s="18"/>
      <c r="CJA378" s="18"/>
      <c r="CJB378" s="18"/>
      <c r="CJC378" s="18"/>
      <c r="CJD378" s="18"/>
      <c r="CJE378" s="18"/>
      <c r="CJF378" s="18"/>
      <c r="CJG378" s="18"/>
      <c r="CJH378" s="18"/>
      <c r="CJI378" s="18"/>
      <c r="CJJ378" s="18"/>
      <c r="CJK378" s="18"/>
      <c r="CJL378" s="18"/>
      <c r="CJM378" s="18"/>
      <c r="CJN378" s="18"/>
      <c r="CJO378" s="18"/>
      <c r="CJP378" s="18"/>
      <c r="CJQ378" s="18"/>
      <c r="CJR378" s="18"/>
      <c r="CJS378" s="18"/>
      <c r="CJT378" s="18"/>
      <c r="CJU378" s="18"/>
      <c r="CJV378" s="18"/>
      <c r="CJW378" s="18"/>
      <c r="CJX378" s="18"/>
      <c r="CJY378" s="18"/>
      <c r="CJZ378" s="18"/>
      <c r="CKA378" s="18"/>
      <c r="CKB378" s="18"/>
      <c r="CKC378" s="18"/>
      <c r="CKD378" s="18"/>
      <c r="CKE378" s="18"/>
      <c r="CKF378" s="18"/>
      <c r="CKG378" s="18"/>
      <c r="CKH378" s="18"/>
      <c r="CKI378" s="18"/>
      <c r="CKJ378" s="18"/>
      <c r="CKK378" s="18"/>
      <c r="CKL378" s="18"/>
      <c r="CKM378" s="18"/>
      <c r="CKN378" s="18"/>
      <c r="CKO378" s="18"/>
      <c r="CKP378" s="18"/>
      <c r="CKQ378" s="18"/>
      <c r="CKR378" s="18"/>
      <c r="CKS378" s="18"/>
      <c r="CKT378" s="18"/>
      <c r="CKU378" s="18"/>
      <c r="CKV378" s="18"/>
      <c r="CKW378" s="18"/>
      <c r="CKX378" s="18"/>
      <c r="CKY378" s="18"/>
      <c r="CKZ378" s="18"/>
      <c r="CLA378" s="18"/>
      <c r="CLB378" s="18"/>
      <c r="CLC378" s="18"/>
      <c r="CLD378" s="18"/>
      <c r="CLE378" s="18"/>
      <c r="CLF378" s="18"/>
      <c r="CLG378" s="18"/>
      <c r="CLH378" s="18"/>
      <c r="CLI378" s="18"/>
      <c r="CLJ378" s="18"/>
      <c r="CLK378" s="18"/>
      <c r="CLL378" s="18"/>
      <c r="CLM378" s="18"/>
      <c r="CLN378" s="18"/>
      <c r="CLO378" s="18"/>
      <c r="CLP378" s="18"/>
      <c r="CLQ378" s="18"/>
      <c r="CLR378" s="18"/>
      <c r="CLS378" s="18"/>
      <c r="CLT378" s="18"/>
      <c r="CLU378" s="18"/>
      <c r="CLV378" s="18"/>
      <c r="CLW378" s="18"/>
      <c r="CLX378" s="18"/>
      <c r="CLY378" s="18"/>
      <c r="CLZ378" s="18"/>
      <c r="CMA378" s="18"/>
      <c r="CMB378" s="18"/>
      <c r="CMC378" s="18"/>
      <c r="CMD378" s="18"/>
      <c r="CME378" s="18"/>
      <c r="CMF378" s="18"/>
      <c r="CMG378" s="18"/>
      <c r="CMH378" s="18"/>
      <c r="CMI378" s="18"/>
      <c r="CMJ378" s="18"/>
      <c r="CMK378" s="18"/>
      <c r="CML378" s="18"/>
      <c r="CMM378" s="18"/>
      <c r="CMN378" s="18"/>
      <c r="CMO378" s="18"/>
      <c r="CMP378" s="18"/>
      <c r="CMQ378" s="18"/>
      <c r="CMR378" s="18"/>
      <c r="CMS378" s="18"/>
      <c r="CMT378" s="18"/>
      <c r="CMU378" s="18"/>
      <c r="CMV378" s="18"/>
      <c r="CMW378" s="18"/>
      <c r="CMX378" s="18"/>
      <c r="CMY378" s="18"/>
      <c r="CMZ378" s="18"/>
      <c r="CNA378" s="18"/>
      <c r="CNB378" s="18"/>
      <c r="CNC378" s="18"/>
      <c r="CND378" s="18"/>
      <c r="CNE378" s="18"/>
      <c r="CNF378" s="18"/>
      <c r="CNG378" s="18"/>
      <c r="CNH378" s="18"/>
      <c r="CNI378" s="18"/>
      <c r="CNJ378" s="18"/>
      <c r="CNK378" s="18"/>
      <c r="CNL378" s="18"/>
      <c r="CNM378" s="18"/>
      <c r="CNN378" s="18"/>
      <c r="CNO378" s="18"/>
      <c r="CNP378" s="18"/>
      <c r="CNQ378" s="18"/>
      <c r="CNR378" s="18"/>
      <c r="CNS378" s="18"/>
      <c r="CNT378" s="18"/>
      <c r="CNU378" s="18"/>
      <c r="CNV378" s="18"/>
      <c r="CNW378" s="18"/>
      <c r="CNX378" s="18"/>
      <c r="CNY378" s="18"/>
      <c r="CNZ378" s="18"/>
      <c r="COA378" s="18"/>
      <c r="COB378" s="18"/>
      <c r="COC378" s="18"/>
      <c r="COD378" s="18"/>
      <c r="COE378" s="18"/>
      <c r="COF378" s="18"/>
      <c r="COG378" s="18"/>
      <c r="COH378" s="18"/>
      <c r="COI378" s="18"/>
      <c r="COJ378" s="18"/>
      <c r="COK378" s="18"/>
      <c r="COL378" s="18"/>
      <c r="COM378" s="18"/>
      <c r="CON378" s="18"/>
      <c r="COO378" s="18"/>
      <c r="COP378" s="18"/>
      <c r="COQ378" s="18"/>
      <c r="COR378" s="18"/>
      <c r="COS378" s="18"/>
      <c r="COT378" s="18"/>
      <c r="COU378" s="18"/>
      <c r="COV378" s="18"/>
      <c r="COW378" s="18"/>
      <c r="COX378" s="18"/>
      <c r="COY378" s="18"/>
      <c r="COZ378" s="18"/>
      <c r="CPA378" s="18"/>
      <c r="CPB378" s="18"/>
      <c r="CPC378" s="18"/>
      <c r="CPD378" s="18"/>
      <c r="CPE378" s="18"/>
      <c r="CPF378" s="18"/>
      <c r="CPG378" s="18"/>
      <c r="CPH378" s="18"/>
      <c r="CPI378" s="18"/>
      <c r="CPJ378" s="18"/>
      <c r="CPK378" s="18"/>
      <c r="CPL378" s="18"/>
      <c r="CPM378" s="18"/>
      <c r="CPN378" s="18"/>
      <c r="CPO378" s="18"/>
      <c r="CPP378" s="18"/>
      <c r="CPQ378" s="18"/>
      <c r="CPR378" s="18"/>
      <c r="CPS378" s="18"/>
      <c r="CPT378" s="18"/>
      <c r="CPU378" s="18"/>
      <c r="CPV378" s="18"/>
      <c r="CPW378" s="18"/>
      <c r="CPX378" s="18"/>
      <c r="CPY378" s="18"/>
      <c r="CPZ378" s="18"/>
      <c r="CQA378" s="18"/>
      <c r="CQB378" s="18"/>
      <c r="CQC378" s="18"/>
      <c r="CQD378" s="18"/>
      <c r="CQE378" s="18"/>
      <c r="CQF378" s="18"/>
      <c r="CQG378" s="18"/>
      <c r="CQH378" s="18"/>
      <c r="CQI378" s="18"/>
      <c r="CQJ378" s="18"/>
      <c r="CQK378" s="18"/>
      <c r="CQL378" s="18"/>
      <c r="CQM378" s="18"/>
      <c r="CQN378" s="18"/>
      <c r="CQO378" s="18"/>
      <c r="CQP378" s="18"/>
      <c r="CQQ378" s="18"/>
      <c r="CQR378" s="18"/>
      <c r="CQS378" s="18"/>
      <c r="CQT378" s="18"/>
      <c r="CQU378" s="18"/>
      <c r="CQV378" s="18"/>
      <c r="CQW378" s="18"/>
      <c r="CQX378" s="18"/>
      <c r="CQY378" s="18"/>
      <c r="CQZ378" s="18"/>
      <c r="CRA378" s="18"/>
      <c r="CRB378" s="18"/>
      <c r="CRC378" s="18"/>
      <c r="CRD378" s="18"/>
      <c r="CRE378" s="18"/>
      <c r="CRF378" s="18"/>
      <c r="CRG378" s="18"/>
      <c r="CRH378" s="18"/>
      <c r="CRI378" s="18"/>
      <c r="CRJ378" s="18"/>
      <c r="CRK378" s="18"/>
      <c r="CRL378" s="18"/>
      <c r="CRM378" s="18"/>
      <c r="CRN378" s="18"/>
      <c r="CRO378" s="18"/>
      <c r="CRP378" s="18"/>
      <c r="CRQ378" s="18"/>
      <c r="CRR378" s="18"/>
      <c r="CRS378" s="18"/>
      <c r="CRT378" s="18"/>
      <c r="CRU378" s="18"/>
      <c r="CRV378" s="18"/>
      <c r="CRW378" s="18"/>
      <c r="CRX378" s="18"/>
      <c r="CRY378" s="18"/>
      <c r="CRZ378" s="18"/>
      <c r="CSA378" s="18"/>
      <c r="CSB378" s="18"/>
      <c r="CSC378" s="18"/>
      <c r="CSD378" s="18"/>
      <c r="CSE378" s="18"/>
      <c r="CSF378" s="18"/>
      <c r="CSG378" s="18"/>
      <c r="CSH378" s="18"/>
      <c r="CSI378" s="18"/>
      <c r="CSJ378" s="18"/>
      <c r="CSK378" s="18"/>
      <c r="CSL378" s="18"/>
      <c r="CSM378" s="18"/>
      <c r="CSN378" s="18"/>
      <c r="CSO378" s="18"/>
      <c r="CSP378" s="18"/>
      <c r="CSQ378" s="18"/>
      <c r="CSR378" s="18"/>
      <c r="CSS378" s="18"/>
      <c r="CST378" s="18"/>
      <c r="CSU378" s="18"/>
      <c r="CSV378" s="18"/>
      <c r="CSW378" s="18"/>
      <c r="CSX378" s="18"/>
      <c r="CSY378" s="18"/>
      <c r="CSZ378" s="18"/>
      <c r="CTA378" s="18"/>
      <c r="CTB378" s="18"/>
      <c r="CTC378" s="18"/>
      <c r="CTD378" s="18"/>
      <c r="CTE378" s="18"/>
      <c r="CTF378" s="18"/>
      <c r="CTG378" s="18"/>
      <c r="CTH378" s="18"/>
      <c r="CTI378" s="18"/>
      <c r="CTJ378" s="18"/>
      <c r="CTK378" s="18"/>
      <c r="CTL378" s="18"/>
      <c r="CTM378" s="18"/>
      <c r="CTN378" s="18"/>
      <c r="CTO378" s="18"/>
      <c r="CTP378" s="18"/>
      <c r="CTQ378" s="18"/>
      <c r="CTR378" s="18"/>
      <c r="CTS378" s="18"/>
      <c r="CTT378" s="18"/>
      <c r="CTU378" s="18"/>
      <c r="CTV378" s="18"/>
      <c r="CTW378" s="18"/>
      <c r="CTX378" s="18"/>
      <c r="CTY378" s="18"/>
      <c r="CTZ378" s="18"/>
      <c r="CUA378" s="18"/>
      <c r="CUB378" s="18"/>
      <c r="CUC378" s="18"/>
      <c r="CUD378" s="18"/>
      <c r="CUE378" s="18"/>
      <c r="CUF378" s="18"/>
      <c r="CUG378" s="18"/>
      <c r="CUH378" s="18"/>
      <c r="CUI378" s="18"/>
      <c r="CUJ378" s="18"/>
      <c r="CUK378" s="18"/>
      <c r="CUL378" s="18"/>
      <c r="CUM378" s="18"/>
      <c r="CUN378" s="18"/>
      <c r="CUO378" s="18"/>
      <c r="CUP378" s="18"/>
      <c r="CUQ378" s="18"/>
      <c r="CUR378" s="18"/>
      <c r="CUS378" s="18"/>
      <c r="CUT378" s="18"/>
      <c r="CUU378" s="18"/>
      <c r="CUV378" s="18"/>
      <c r="CUW378" s="18"/>
      <c r="CUX378" s="18"/>
      <c r="CUY378" s="18"/>
      <c r="CUZ378" s="18"/>
      <c r="CVA378" s="18"/>
      <c r="CVB378" s="18"/>
      <c r="CVC378" s="18"/>
      <c r="CVD378" s="18"/>
      <c r="CVE378" s="18"/>
      <c r="CVF378" s="18"/>
      <c r="CVG378" s="18"/>
      <c r="CVH378" s="18"/>
      <c r="CVI378" s="18"/>
      <c r="CVJ378" s="18"/>
      <c r="CVK378" s="18"/>
      <c r="CVL378" s="18"/>
      <c r="CVM378" s="18"/>
      <c r="CVN378" s="18"/>
      <c r="CVO378" s="18"/>
      <c r="CVP378" s="18"/>
      <c r="CVQ378" s="18"/>
      <c r="CVR378" s="18"/>
      <c r="CVS378" s="18"/>
      <c r="CVT378" s="18"/>
      <c r="CVU378" s="18"/>
      <c r="CVV378" s="18"/>
      <c r="CVW378" s="18"/>
      <c r="CVX378" s="18"/>
      <c r="CVY378" s="18"/>
      <c r="CVZ378" s="18"/>
      <c r="CWA378" s="18"/>
      <c r="CWB378" s="18"/>
      <c r="CWC378" s="18"/>
      <c r="CWD378" s="18"/>
      <c r="CWE378" s="18"/>
      <c r="CWF378" s="18"/>
      <c r="CWG378" s="18"/>
      <c r="CWH378" s="18"/>
      <c r="CWI378" s="18"/>
      <c r="CWJ378" s="18"/>
      <c r="CWK378" s="18"/>
      <c r="CWL378" s="18"/>
      <c r="CWM378" s="18"/>
      <c r="CWN378" s="18"/>
      <c r="CWO378" s="18"/>
      <c r="CWP378" s="18"/>
      <c r="CWQ378" s="18"/>
      <c r="CWR378" s="18"/>
      <c r="CWS378" s="18"/>
      <c r="CWT378" s="18"/>
      <c r="CWU378" s="18"/>
      <c r="CWV378" s="18"/>
      <c r="CWW378" s="18"/>
      <c r="CWX378" s="18"/>
      <c r="CWY378" s="18"/>
      <c r="CWZ378" s="18"/>
      <c r="CXA378" s="18"/>
      <c r="CXB378" s="18"/>
      <c r="CXC378" s="18"/>
      <c r="CXD378" s="18"/>
      <c r="CXE378" s="18"/>
      <c r="CXF378" s="18"/>
      <c r="CXG378" s="18"/>
      <c r="CXH378" s="18"/>
      <c r="CXI378" s="18"/>
      <c r="CXJ378" s="18"/>
      <c r="CXK378" s="18"/>
      <c r="CXL378" s="18"/>
      <c r="CXM378" s="18"/>
      <c r="CXN378" s="18"/>
      <c r="CXO378" s="18"/>
      <c r="CXP378" s="18"/>
      <c r="CXQ378" s="18"/>
      <c r="CXR378" s="18"/>
      <c r="CXS378" s="18"/>
      <c r="CXT378" s="18"/>
      <c r="CXU378" s="18"/>
      <c r="CXV378" s="18"/>
      <c r="CXW378" s="18"/>
      <c r="CXX378" s="18"/>
      <c r="CXY378" s="18"/>
      <c r="CXZ378" s="18"/>
      <c r="CYA378" s="18"/>
      <c r="CYB378" s="18"/>
      <c r="CYC378" s="18"/>
      <c r="CYD378" s="18"/>
      <c r="CYE378" s="18"/>
      <c r="CYF378" s="18"/>
      <c r="CYG378" s="18"/>
      <c r="CYH378" s="18"/>
      <c r="CYI378" s="18"/>
      <c r="CYJ378" s="18"/>
      <c r="CYK378" s="18"/>
      <c r="CYL378" s="18"/>
      <c r="CYM378" s="18"/>
      <c r="CYN378" s="18"/>
      <c r="CYO378" s="18"/>
      <c r="CYP378" s="18"/>
      <c r="CYQ378" s="18"/>
      <c r="CYR378" s="18"/>
      <c r="CYS378" s="18"/>
      <c r="CYT378" s="18"/>
      <c r="CYU378" s="18"/>
      <c r="CYV378" s="18"/>
      <c r="CYW378" s="18"/>
      <c r="CYX378" s="18"/>
      <c r="CYY378" s="18"/>
      <c r="CYZ378" s="18"/>
      <c r="CZA378" s="18"/>
      <c r="CZB378" s="18"/>
      <c r="CZC378" s="18"/>
      <c r="CZD378" s="18"/>
      <c r="CZE378" s="18"/>
      <c r="CZF378" s="18"/>
      <c r="CZG378" s="18"/>
      <c r="CZH378" s="18"/>
      <c r="CZI378" s="18"/>
      <c r="CZJ378" s="18"/>
      <c r="CZK378" s="18"/>
      <c r="CZL378" s="18"/>
      <c r="CZM378" s="18"/>
      <c r="CZN378" s="18"/>
      <c r="CZO378" s="18"/>
      <c r="CZP378" s="18"/>
      <c r="CZQ378" s="18"/>
      <c r="CZR378" s="18"/>
      <c r="CZS378" s="18"/>
      <c r="CZT378" s="18"/>
      <c r="CZU378" s="18"/>
      <c r="CZV378" s="18"/>
      <c r="CZW378" s="18"/>
      <c r="CZX378" s="18"/>
      <c r="CZY378" s="18"/>
      <c r="CZZ378" s="18"/>
      <c r="DAA378" s="18"/>
      <c r="DAB378" s="18"/>
      <c r="DAC378" s="18"/>
      <c r="DAD378" s="18"/>
      <c r="DAE378" s="18"/>
      <c r="DAF378" s="18"/>
      <c r="DAG378" s="18"/>
      <c r="DAH378" s="18"/>
      <c r="DAI378" s="18"/>
      <c r="DAJ378" s="18"/>
      <c r="DAK378" s="18"/>
      <c r="DAL378" s="18"/>
      <c r="DAM378" s="18"/>
      <c r="DAN378" s="18"/>
      <c r="DAO378" s="18"/>
      <c r="DAP378" s="18"/>
      <c r="DAQ378" s="18"/>
      <c r="DAR378" s="18"/>
      <c r="DAS378" s="18"/>
      <c r="DAT378" s="18"/>
      <c r="DAU378" s="18"/>
      <c r="DAV378" s="18"/>
      <c r="DAW378" s="18"/>
      <c r="DAX378" s="18"/>
      <c r="DAY378" s="18"/>
      <c r="DAZ378" s="18"/>
      <c r="DBA378" s="18"/>
      <c r="DBB378" s="18"/>
      <c r="DBC378" s="18"/>
      <c r="DBD378" s="18"/>
      <c r="DBE378" s="18"/>
      <c r="DBF378" s="18"/>
      <c r="DBG378" s="18"/>
      <c r="DBH378" s="18"/>
      <c r="DBI378" s="18"/>
      <c r="DBJ378" s="18"/>
      <c r="DBK378" s="18"/>
      <c r="DBL378" s="18"/>
      <c r="DBM378" s="18"/>
      <c r="DBN378" s="18"/>
      <c r="DBO378" s="18"/>
      <c r="DBP378" s="18"/>
      <c r="DBQ378" s="18"/>
      <c r="DBR378" s="18"/>
      <c r="DBS378" s="18"/>
      <c r="DBT378" s="18"/>
      <c r="DBU378" s="18"/>
      <c r="DBV378" s="18"/>
      <c r="DBW378" s="18"/>
      <c r="DBX378" s="18"/>
      <c r="DBY378" s="18"/>
      <c r="DBZ378" s="18"/>
      <c r="DCA378" s="18"/>
      <c r="DCB378" s="18"/>
      <c r="DCC378" s="18"/>
      <c r="DCD378" s="18"/>
      <c r="DCE378" s="18"/>
      <c r="DCF378" s="18"/>
      <c r="DCG378" s="18"/>
      <c r="DCH378" s="18"/>
      <c r="DCI378" s="18"/>
      <c r="DCJ378" s="18"/>
      <c r="DCK378" s="18"/>
      <c r="DCL378" s="18"/>
      <c r="DCM378" s="18"/>
      <c r="DCN378" s="18"/>
      <c r="DCO378" s="18"/>
      <c r="DCP378" s="18"/>
      <c r="DCQ378" s="18"/>
      <c r="DCR378" s="18"/>
      <c r="DCS378" s="18"/>
      <c r="DCT378" s="18"/>
      <c r="DCU378" s="18"/>
      <c r="DCV378" s="18"/>
      <c r="DCW378" s="18"/>
      <c r="DCX378" s="18"/>
      <c r="DCY378" s="18"/>
      <c r="DCZ378" s="18"/>
      <c r="DDA378" s="18"/>
      <c r="DDB378" s="18"/>
      <c r="DDC378" s="18"/>
      <c r="DDD378" s="18"/>
      <c r="DDE378" s="18"/>
      <c r="DDF378" s="18"/>
      <c r="DDG378" s="18"/>
      <c r="DDH378" s="18"/>
      <c r="DDI378" s="18"/>
      <c r="DDJ378" s="18"/>
      <c r="DDK378" s="18"/>
      <c r="DDL378" s="18"/>
      <c r="DDM378" s="18"/>
      <c r="DDN378" s="18"/>
      <c r="DDO378" s="18"/>
      <c r="DDP378" s="18"/>
      <c r="DDQ378" s="18"/>
      <c r="DDR378" s="18"/>
      <c r="DDS378" s="18"/>
      <c r="DDT378" s="18"/>
      <c r="DDU378" s="18"/>
      <c r="DDV378" s="18"/>
      <c r="DDW378" s="18"/>
      <c r="DDX378" s="18"/>
      <c r="DDY378" s="18"/>
      <c r="DDZ378" s="18"/>
      <c r="DEA378" s="18"/>
      <c r="DEB378" s="18"/>
      <c r="DEC378" s="18"/>
      <c r="DED378" s="18"/>
      <c r="DEE378" s="18"/>
      <c r="DEF378" s="18"/>
      <c r="DEG378" s="18"/>
      <c r="DEH378" s="18"/>
      <c r="DEI378" s="18"/>
      <c r="DEJ378" s="18"/>
      <c r="DEK378" s="18"/>
      <c r="DEL378" s="18"/>
      <c r="DEM378" s="18"/>
      <c r="DEN378" s="18"/>
      <c r="DEO378" s="18"/>
      <c r="DEP378" s="18"/>
      <c r="DEQ378" s="18"/>
      <c r="DER378" s="18"/>
      <c r="DES378" s="18"/>
      <c r="DET378" s="18"/>
      <c r="DEU378" s="18"/>
      <c r="DEV378" s="18"/>
      <c r="DEW378" s="18"/>
      <c r="DEX378" s="18"/>
      <c r="DEY378" s="18"/>
      <c r="DEZ378" s="18"/>
      <c r="DFA378" s="18"/>
      <c r="DFB378" s="18"/>
      <c r="DFC378" s="18"/>
      <c r="DFD378" s="18"/>
      <c r="DFE378" s="18"/>
      <c r="DFF378" s="18"/>
      <c r="DFG378" s="18"/>
      <c r="DFH378" s="18"/>
      <c r="DFI378" s="18"/>
      <c r="DFJ378" s="18"/>
      <c r="DFK378" s="18"/>
      <c r="DFL378" s="18"/>
      <c r="DFM378" s="18"/>
      <c r="DFN378" s="18"/>
      <c r="DFO378" s="18"/>
      <c r="DFP378" s="18"/>
      <c r="DFQ378" s="18"/>
      <c r="DFR378" s="18"/>
      <c r="DFS378" s="18"/>
      <c r="DFT378" s="18"/>
      <c r="DFU378" s="18"/>
      <c r="DFV378" s="18"/>
      <c r="DFW378" s="18"/>
      <c r="DFX378" s="18"/>
      <c r="DFY378" s="18"/>
      <c r="DFZ378" s="18"/>
      <c r="DGA378" s="18"/>
      <c r="DGB378" s="18"/>
      <c r="DGC378" s="18"/>
      <c r="DGD378" s="18"/>
      <c r="DGE378" s="18"/>
      <c r="DGF378" s="18"/>
      <c r="DGG378" s="18"/>
      <c r="DGH378" s="18"/>
      <c r="DGI378" s="18"/>
      <c r="DGJ378" s="18"/>
      <c r="DGK378" s="18"/>
      <c r="DGL378" s="18"/>
      <c r="DGM378" s="18"/>
      <c r="DGN378" s="18"/>
      <c r="DGO378" s="18"/>
      <c r="DGP378" s="18"/>
      <c r="DGQ378" s="18"/>
      <c r="DGR378" s="18"/>
      <c r="DGS378" s="18"/>
      <c r="DGT378" s="18"/>
      <c r="DGU378" s="18"/>
      <c r="DGV378" s="18"/>
      <c r="DGW378" s="18"/>
      <c r="DGX378" s="18"/>
      <c r="DGY378" s="18"/>
      <c r="DGZ378" s="18"/>
      <c r="DHA378" s="18"/>
      <c r="DHB378" s="18"/>
      <c r="DHC378" s="18"/>
      <c r="DHD378" s="18"/>
      <c r="DHE378" s="18"/>
      <c r="DHF378" s="18"/>
      <c r="DHG378" s="18"/>
      <c r="DHH378" s="18"/>
      <c r="DHI378" s="18"/>
      <c r="DHJ378" s="18"/>
      <c r="DHK378" s="18"/>
      <c r="DHL378" s="18"/>
      <c r="DHM378" s="18"/>
      <c r="DHN378" s="18"/>
      <c r="DHO378" s="18"/>
      <c r="DHP378" s="18"/>
      <c r="DHQ378" s="18"/>
      <c r="DHR378" s="18"/>
      <c r="DHS378" s="18"/>
      <c r="DHT378" s="18"/>
      <c r="DHU378" s="18"/>
      <c r="DHV378" s="18"/>
      <c r="DHW378" s="18"/>
      <c r="DHX378" s="18"/>
      <c r="DHY378" s="18"/>
      <c r="DHZ378" s="18"/>
      <c r="DIA378" s="18"/>
      <c r="DIB378" s="18"/>
      <c r="DIC378" s="18"/>
      <c r="DID378" s="18"/>
      <c r="DIE378" s="18"/>
      <c r="DIF378" s="18"/>
      <c r="DIG378" s="18"/>
      <c r="DIH378" s="18"/>
      <c r="DII378" s="18"/>
      <c r="DIJ378" s="18"/>
      <c r="DIK378" s="18"/>
      <c r="DIL378" s="18"/>
      <c r="DIM378" s="18"/>
      <c r="DIN378" s="18"/>
      <c r="DIO378" s="18"/>
      <c r="DIP378" s="18"/>
      <c r="DIQ378" s="18"/>
      <c r="DIR378" s="18"/>
      <c r="DIS378" s="18"/>
      <c r="DIT378" s="18"/>
      <c r="DIU378" s="18"/>
      <c r="DIV378" s="18"/>
      <c r="DIW378" s="18"/>
      <c r="DIX378" s="18"/>
      <c r="DIY378" s="18"/>
      <c r="DIZ378" s="18"/>
      <c r="DJA378" s="18"/>
      <c r="DJB378" s="18"/>
      <c r="DJC378" s="18"/>
      <c r="DJD378" s="18"/>
      <c r="DJE378" s="18"/>
      <c r="DJF378" s="18"/>
      <c r="DJG378" s="18"/>
      <c r="DJH378" s="18"/>
      <c r="DJI378" s="18"/>
      <c r="DJJ378" s="18"/>
      <c r="DJK378" s="18"/>
      <c r="DJL378" s="18"/>
      <c r="DJM378" s="18"/>
      <c r="DJN378" s="18"/>
      <c r="DJO378" s="18"/>
      <c r="DJP378" s="18"/>
      <c r="DJQ378" s="18"/>
      <c r="DJR378" s="18"/>
      <c r="DJS378" s="18"/>
      <c r="DJT378" s="18"/>
      <c r="DJU378" s="18"/>
      <c r="DJV378" s="18"/>
      <c r="DJW378" s="18"/>
      <c r="DJX378" s="18"/>
      <c r="DJY378" s="18"/>
      <c r="DJZ378" s="18"/>
      <c r="DKA378" s="18"/>
      <c r="DKB378" s="18"/>
      <c r="DKC378" s="18"/>
      <c r="DKD378" s="18"/>
      <c r="DKE378" s="18"/>
      <c r="DKF378" s="18"/>
      <c r="DKG378" s="18"/>
      <c r="DKH378" s="18"/>
      <c r="DKI378" s="18"/>
      <c r="DKJ378" s="18"/>
      <c r="DKK378" s="18"/>
      <c r="DKL378" s="18"/>
      <c r="DKM378" s="18"/>
      <c r="DKN378" s="18"/>
      <c r="DKO378" s="18"/>
      <c r="DKP378" s="18"/>
      <c r="DKQ378" s="18"/>
      <c r="DKR378" s="18"/>
      <c r="DKS378" s="18"/>
      <c r="DKT378" s="18"/>
      <c r="DKU378" s="18"/>
      <c r="DKV378" s="18"/>
      <c r="DKW378" s="18"/>
      <c r="DKX378" s="18"/>
      <c r="DKY378" s="18"/>
      <c r="DKZ378" s="18"/>
      <c r="DLA378" s="18"/>
      <c r="DLB378" s="18"/>
      <c r="DLC378" s="18"/>
      <c r="DLD378" s="18"/>
      <c r="DLE378" s="18"/>
      <c r="DLF378" s="18"/>
      <c r="DLG378" s="18"/>
      <c r="DLH378" s="18"/>
      <c r="DLI378" s="18"/>
      <c r="DLJ378" s="18"/>
      <c r="DLK378" s="18"/>
      <c r="DLL378" s="18"/>
      <c r="DLM378" s="18"/>
      <c r="DLN378" s="18"/>
      <c r="DLO378" s="18"/>
      <c r="DLP378" s="18"/>
      <c r="DLQ378" s="18"/>
      <c r="DLR378" s="18"/>
      <c r="DLS378" s="18"/>
      <c r="DLT378" s="18"/>
      <c r="DLU378" s="18"/>
      <c r="DLV378" s="18"/>
      <c r="DLW378" s="18"/>
      <c r="DLX378" s="18"/>
      <c r="DLY378" s="18"/>
      <c r="DLZ378" s="18"/>
      <c r="DMA378" s="18"/>
      <c r="DMB378" s="18"/>
      <c r="DMC378" s="18"/>
      <c r="DMD378" s="18"/>
      <c r="DME378" s="18"/>
      <c r="DMF378" s="18"/>
      <c r="DMG378" s="18"/>
      <c r="DMH378" s="18"/>
      <c r="DMI378" s="18"/>
      <c r="DMJ378" s="18"/>
      <c r="DMK378" s="18"/>
      <c r="DML378" s="18"/>
      <c r="DMM378" s="18"/>
      <c r="DMN378" s="18"/>
      <c r="DMO378" s="18"/>
      <c r="DMP378" s="18"/>
      <c r="DMQ378" s="18"/>
      <c r="DMR378" s="18"/>
      <c r="DMS378" s="18"/>
      <c r="DMT378" s="18"/>
      <c r="DMU378" s="18"/>
      <c r="DMV378" s="18"/>
      <c r="DMW378" s="18"/>
      <c r="DMX378" s="18"/>
      <c r="DMY378" s="18"/>
      <c r="DMZ378" s="18"/>
      <c r="DNA378" s="18"/>
      <c r="DNB378" s="18"/>
      <c r="DNC378" s="18"/>
      <c r="DND378" s="18"/>
      <c r="DNE378" s="18"/>
      <c r="DNF378" s="18"/>
      <c r="DNG378" s="18"/>
      <c r="DNH378" s="18"/>
      <c r="DNI378" s="18"/>
      <c r="DNJ378" s="18"/>
      <c r="DNK378" s="18"/>
      <c r="DNL378" s="18"/>
      <c r="DNM378" s="18"/>
      <c r="DNN378" s="18"/>
      <c r="DNO378" s="18"/>
      <c r="DNP378" s="18"/>
      <c r="DNQ378" s="18"/>
      <c r="DNR378" s="18"/>
      <c r="DNS378" s="18"/>
      <c r="DNT378" s="18"/>
      <c r="DNU378" s="18"/>
      <c r="DNV378" s="18"/>
      <c r="DNW378" s="18"/>
      <c r="DNX378" s="18"/>
      <c r="DNY378" s="18"/>
      <c r="DNZ378" s="18"/>
      <c r="DOA378" s="18"/>
      <c r="DOB378" s="18"/>
      <c r="DOC378" s="18"/>
      <c r="DOD378" s="18"/>
      <c r="DOE378" s="18"/>
      <c r="DOF378" s="18"/>
      <c r="DOG378" s="18"/>
      <c r="DOH378" s="18"/>
      <c r="DOI378" s="18"/>
      <c r="DOJ378" s="18"/>
      <c r="DOK378" s="18"/>
      <c r="DOL378" s="18"/>
      <c r="DOM378" s="18"/>
      <c r="DON378" s="18"/>
      <c r="DOO378" s="18"/>
      <c r="DOP378" s="18"/>
      <c r="DOQ378" s="18"/>
      <c r="DOR378" s="18"/>
      <c r="DOS378" s="18"/>
      <c r="DOT378" s="18"/>
      <c r="DOU378" s="18"/>
      <c r="DOV378" s="18"/>
      <c r="DOW378" s="18"/>
      <c r="DOX378" s="18"/>
      <c r="DOY378" s="18"/>
      <c r="DOZ378" s="18"/>
      <c r="DPA378" s="18"/>
      <c r="DPB378" s="18"/>
      <c r="DPC378" s="18"/>
      <c r="DPD378" s="18"/>
      <c r="DPE378" s="18"/>
      <c r="DPF378" s="18"/>
      <c r="DPG378" s="18"/>
      <c r="DPH378" s="18"/>
      <c r="DPI378" s="18"/>
      <c r="DPJ378" s="18"/>
      <c r="DPK378" s="18"/>
      <c r="DPL378" s="18"/>
      <c r="DPM378" s="18"/>
      <c r="DPN378" s="18"/>
      <c r="DPO378" s="18"/>
      <c r="DPP378" s="18"/>
      <c r="DPQ378" s="18"/>
      <c r="DPR378" s="18"/>
      <c r="DPS378" s="18"/>
      <c r="DPT378" s="18"/>
      <c r="DPU378" s="18"/>
      <c r="DPV378" s="18"/>
      <c r="DPW378" s="18"/>
      <c r="DPX378" s="18"/>
      <c r="DPY378" s="18"/>
      <c r="DPZ378" s="18"/>
      <c r="DQA378" s="18"/>
      <c r="DQB378" s="18"/>
      <c r="DQC378" s="18"/>
      <c r="DQD378" s="18"/>
      <c r="DQE378" s="18"/>
      <c r="DQF378" s="18"/>
      <c r="DQG378" s="18"/>
      <c r="DQH378" s="18"/>
      <c r="DQI378" s="18"/>
      <c r="DQJ378" s="18"/>
      <c r="DQK378" s="18"/>
      <c r="DQL378" s="18"/>
      <c r="DQM378" s="18"/>
      <c r="DQN378" s="18"/>
      <c r="DQO378" s="18"/>
      <c r="DQP378" s="18"/>
      <c r="DQQ378" s="18"/>
      <c r="DQR378" s="18"/>
      <c r="DQS378" s="18"/>
      <c r="DQT378" s="18"/>
      <c r="DQU378" s="18"/>
      <c r="DQV378" s="18"/>
      <c r="DQW378" s="18"/>
      <c r="DQX378" s="18"/>
      <c r="DQY378" s="18"/>
      <c r="DQZ378" s="18"/>
      <c r="DRA378" s="18"/>
      <c r="DRB378" s="18"/>
      <c r="DRC378" s="18"/>
      <c r="DRD378" s="18"/>
      <c r="DRE378" s="18"/>
      <c r="DRF378" s="18"/>
      <c r="DRG378" s="18"/>
      <c r="DRH378" s="18"/>
      <c r="DRI378" s="18"/>
      <c r="DRJ378" s="18"/>
      <c r="DRK378" s="18"/>
      <c r="DRL378" s="18"/>
      <c r="DRM378" s="18"/>
      <c r="DRN378" s="18"/>
      <c r="DRO378" s="18"/>
      <c r="DRP378" s="18"/>
      <c r="DRQ378" s="18"/>
      <c r="DRR378" s="18"/>
      <c r="DRS378" s="18"/>
      <c r="DRT378" s="18"/>
      <c r="DRU378" s="18"/>
      <c r="DRV378" s="18"/>
      <c r="DRW378" s="18"/>
      <c r="DRX378" s="18"/>
      <c r="DRY378" s="18"/>
      <c r="DRZ378" s="18"/>
      <c r="DSA378" s="18"/>
      <c r="DSB378" s="18"/>
      <c r="DSC378" s="18"/>
      <c r="DSD378" s="18"/>
      <c r="DSE378" s="18"/>
      <c r="DSF378" s="18"/>
      <c r="DSG378" s="18"/>
      <c r="DSH378" s="18"/>
      <c r="DSI378" s="18"/>
      <c r="DSJ378" s="18"/>
      <c r="DSK378" s="18"/>
      <c r="DSL378" s="18"/>
      <c r="DSM378" s="18"/>
      <c r="DSN378" s="18"/>
      <c r="DSO378" s="18"/>
      <c r="DSP378" s="18"/>
      <c r="DSQ378" s="18"/>
      <c r="DSR378" s="18"/>
      <c r="DSS378" s="18"/>
      <c r="DST378" s="18"/>
      <c r="DSU378" s="18"/>
      <c r="DSV378" s="18"/>
      <c r="DSW378" s="18"/>
      <c r="DSX378" s="18"/>
      <c r="DSY378" s="18"/>
      <c r="DSZ378" s="18"/>
      <c r="DTA378" s="18"/>
      <c r="DTB378" s="18"/>
      <c r="DTC378" s="18"/>
      <c r="DTD378" s="18"/>
      <c r="DTE378" s="18"/>
      <c r="DTF378" s="18"/>
      <c r="DTG378" s="18"/>
      <c r="DTH378" s="18"/>
      <c r="DTI378" s="18"/>
      <c r="DTJ378" s="18"/>
      <c r="DTK378" s="18"/>
      <c r="DTL378" s="18"/>
      <c r="DTM378" s="18"/>
      <c r="DTN378" s="18"/>
      <c r="DTO378" s="18"/>
      <c r="DTP378" s="18"/>
      <c r="DTQ378" s="18"/>
      <c r="DTR378" s="18"/>
      <c r="DTS378" s="18"/>
      <c r="DTT378" s="18"/>
      <c r="DTU378" s="18"/>
      <c r="DTV378" s="18"/>
      <c r="DTW378" s="18"/>
      <c r="DTX378" s="18"/>
      <c r="DTY378" s="18"/>
      <c r="DTZ378" s="18"/>
      <c r="DUA378" s="18"/>
      <c r="DUB378" s="18"/>
      <c r="DUC378" s="18"/>
      <c r="DUD378" s="18"/>
      <c r="DUE378" s="18"/>
      <c r="DUF378" s="18"/>
      <c r="DUG378" s="18"/>
      <c r="DUH378" s="18"/>
      <c r="DUI378" s="18"/>
      <c r="DUJ378" s="18"/>
      <c r="DUK378" s="18"/>
      <c r="DUL378" s="18"/>
      <c r="DUM378" s="18"/>
      <c r="DUN378" s="18"/>
      <c r="DUO378" s="18"/>
      <c r="DUP378" s="18"/>
      <c r="DUQ378" s="18"/>
      <c r="DUR378" s="18"/>
      <c r="DUS378" s="18"/>
      <c r="DUT378" s="18"/>
      <c r="DUU378" s="18"/>
      <c r="DUV378" s="18"/>
      <c r="DUW378" s="18"/>
      <c r="DUX378" s="18"/>
      <c r="DUY378" s="18"/>
      <c r="DUZ378" s="18"/>
      <c r="DVA378" s="18"/>
      <c r="DVB378" s="18"/>
      <c r="DVC378" s="18"/>
      <c r="DVD378" s="18"/>
      <c r="DVE378" s="18"/>
      <c r="DVF378" s="18"/>
      <c r="DVG378" s="18"/>
      <c r="DVH378" s="18"/>
      <c r="DVI378" s="18"/>
      <c r="DVJ378" s="18"/>
      <c r="DVK378" s="18"/>
      <c r="DVL378" s="18"/>
      <c r="DVM378" s="18"/>
      <c r="DVN378" s="18"/>
      <c r="DVO378" s="18"/>
      <c r="DVP378" s="18"/>
      <c r="DVQ378" s="18"/>
      <c r="DVR378" s="18"/>
      <c r="DVS378" s="18"/>
      <c r="DVT378" s="18"/>
      <c r="DVU378" s="18"/>
      <c r="DVV378" s="18"/>
      <c r="DVW378" s="18"/>
      <c r="DVX378" s="18"/>
      <c r="DVY378" s="18"/>
      <c r="DVZ378" s="18"/>
      <c r="DWA378" s="18"/>
      <c r="DWB378" s="18"/>
      <c r="DWC378" s="18"/>
      <c r="DWD378" s="18"/>
      <c r="DWE378" s="18"/>
      <c r="DWF378" s="18"/>
      <c r="DWG378" s="18"/>
      <c r="DWH378" s="18"/>
      <c r="DWI378" s="18"/>
      <c r="DWJ378" s="18"/>
      <c r="DWK378" s="18"/>
      <c r="DWL378" s="18"/>
      <c r="DWM378" s="18"/>
      <c r="DWN378" s="18"/>
      <c r="DWO378" s="18"/>
      <c r="DWP378" s="18"/>
      <c r="DWQ378" s="18"/>
      <c r="DWR378" s="18"/>
      <c r="DWS378" s="18"/>
      <c r="DWT378" s="18"/>
      <c r="DWU378" s="18"/>
      <c r="DWV378" s="18"/>
      <c r="DWW378" s="18"/>
      <c r="DWX378" s="18"/>
      <c r="DWY378" s="18"/>
      <c r="DWZ378" s="18"/>
      <c r="DXA378" s="18"/>
      <c r="DXB378" s="18"/>
      <c r="DXC378" s="18"/>
      <c r="DXD378" s="18"/>
      <c r="DXE378" s="18"/>
      <c r="DXF378" s="18"/>
      <c r="DXG378" s="18"/>
      <c r="DXH378" s="18"/>
      <c r="DXI378" s="18"/>
      <c r="DXJ378" s="18"/>
      <c r="DXK378" s="18"/>
      <c r="DXL378" s="18"/>
      <c r="DXM378" s="18"/>
      <c r="DXN378" s="18"/>
      <c r="DXO378" s="18"/>
      <c r="DXP378" s="18"/>
      <c r="DXQ378" s="18"/>
      <c r="DXR378" s="18"/>
      <c r="DXS378" s="18"/>
      <c r="DXT378" s="18"/>
      <c r="DXU378" s="18"/>
      <c r="DXV378" s="18"/>
      <c r="DXW378" s="18"/>
      <c r="DXX378" s="18"/>
      <c r="DXY378" s="18"/>
      <c r="DXZ378" s="18"/>
      <c r="DYA378" s="18"/>
      <c r="DYB378" s="18"/>
      <c r="DYC378" s="18"/>
      <c r="DYD378" s="18"/>
      <c r="DYE378" s="18"/>
      <c r="DYF378" s="18"/>
      <c r="DYG378" s="18"/>
      <c r="DYH378" s="18"/>
      <c r="DYI378" s="18"/>
      <c r="DYJ378" s="18"/>
      <c r="DYK378" s="18"/>
      <c r="DYL378" s="18"/>
      <c r="DYM378" s="18"/>
      <c r="DYN378" s="18"/>
      <c r="DYO378" s="18"/>
      <c r="DYP378" s="18"/>
      <c r="DYQ378" s="18"/>
      <c r="DYR378" s="18"/>
      <c r="DYS378" s="18"/>
      <c r="DYT378" s="18"/>
      <c r="DYU378" s="18"/>
      <c r="DYV378" s="18"/>
      <c r="DYW378" s="18"/>
      <c r="DYX378" s="18"/>
      <c r="DYY378" s="18"/>
      <c r="DYZ378" s="18"/>
      <c r="DZA378" s="18"/>
      <c r="DZB378" s="18"/>
      <c r="DZC378" s="18"/>
      <c r="DZD378" s="18"/>
      <c r="DZE378" s="18"/>
      <c r="DZF378" s="18"/>
      <c r="DZG378" s="18"/>
      <c r="DZH378" s="18"/>
      <c r="DZI378" s="18"/>
      <c r="DZJ378" s="18"/>
      <c r="DZK378" s="18"/>
      <c r="DZL378" s="18"/>
      <c r="DZM378" s="18"/>
      <c r="DZN378" s="18"/>
      <c r="DZO378" s="18"/>
      <c r="DZP378" s="18"/>
      <c r="DZQ378" s="18"/>
      <c r="DZR378" s="18"/>
      <c r="DZS378" s="18"/>
      <c r="DZT378" s="18"/>
      <c r="DZU378" s="18"/>
      <c r="DZV378" s="18"/>
      <c r="DZW378" s="18"/>
      <c r="DZX378" s="18"/>
      <c r="DZY378" s="18"/>
      <c r="DZZ378" s="18"/>
      <c r="EAA378" s="18"/>
      <c r="EAB378" s="18"/>
      <c r="EAC378" s="18"/>
      <c r="EAD378" s="18"/>
      <c r="EAE378" s="18"/>
      <c r="EAF378" s="18"/>
      <c r="EAG378" s="18"/>
      <c r="EAH378" s="18"/>
      <c r="EAI378" s="18"/>
      <c r="EAJ378" s="18"/>
      <c r="EAK378" s="18"/>
      <c r="EAL378" s="18"/>
      <c r="EAM378" s="18"/>
      <c r="EAN378" s="18"/>
      <c r="EAO378" s="18"/>
      <c r="EAP378" s="18"/>
      <c r="EAQ378" s="18"/>
      <c r="EAR378" s="18"/>
      <c r="EAS378" s="18"/>
      <c r="EAT378" s="18"/>
      <c r="EAU378" s="18"/>
      <c r="EAV378" s="18"/>
      <c r="EAW378" s="18"/>
      <c r="EAX378" s="18"/>
      <c r="EAY378" s="18"/>
      <c r="EAZ378" s="18"/>
      <c r="EBA378" s="18"/>
      <c r="EBB378" s="18"/>
      <c r="EBC378" s="18"/>
      <c r="EBD378" s="18"/>
      <c r="EBE378" s="18"/>
      <c r="EBF378" s="18"/>
      <c r="EBG378" s="18"/>
      <c r="EBH378" s="18"/>
      <c r="EBI378" s="18"/>
      <c r="EBJ378" s="18"/>
      <c r="EBK378" s="18"/>
      <c r="EBL378" s="18"/>
      <c r="EBM378" s="18"/>
      <c r="EBN378" s="18"/>
      <c r="EBO378" s="18"/>
      <c r="EBP378" s="18"/>
      <c r="EBQ378" s="18"/>
      <c r="EBR378" s="18"/>
      <c r="EBS378" s="18"/>
      <c r="EBT378" s="18"/>
      <c r="EBU378" s="18"/>
      <c r="EBV378" s="18"/>
      <c r="EBW378" s="18"/>
      <c r="EBX378" s="18"/>
      <c r="EBY378" s="18"/>
      <c r="EBZ378" s="18"/>
      <c r="ECA378" s="18"/>
      <c r="ECB378" s="18"/>
      <c r="ECC378" s="18"/>
      <c r="ECD378" s="18"/>
      <c r="ECE378" s="18"/>
      <c r="ECF378" s="18"/>
      <c r="ECG378" s="18"/>
      <c r="ECH378" s="18"/>
      <c r="ECI378" s="18"/>
      <c r="ECJ378" s="18"/>
      <c r="ECK378" s="18"/>
      <c r="ECL378" s="18"/>
      <c r="ECM378" s="18"/>
      <c r="ECN378" s="18"/>
      <c r="ECO378" s="18"/>
      <c r="ECP378" s="18"/>
      <c r="ECQ378" s="18"/>
      <c r="ECR378" s="18"/>
      <c r="ECS378" s="18"/>
      <c r="ECT378" s="18"/>
      <c r="ECU378" s="18"/>
      <c r="ECV378" s="18"/>
      <c r="ECW378" s="18"/>
      <c r="ECX378" s="18"/>
      <c r="ECY378" s="18"/>
      <c r="ECZ378" s="18"/>
      <c r="EDA378" s="18"/>
      <c r="EDB378" s="18"/>
      <c r="EDC378" s="18"/>
      <c r="EDD378" s="18"/>
      <c r="EDE378" s="18"/>
      <c r="EDF378" s="18"/>
      <c r="EDG378" s="18"/>
      <c r="EDH378" s="18"/>
      <c r="EDI378" s="18"/>
      <c r="EDJ378" s="18"/>
      <c r="EDK378" s="18"/>
      <c r="EDL378" s="18"/>
      <c r="EDM378" s="18"/>
      <c r="EDN378" s="18"/>
      <c r="EDO378" s="18"/>
      <c r="EDP378" s="18"/>
      <c r="EDQ378" s="18"/>
      <c r="EDR378" s="18"/>
      <c r="EDS378" s="18"/>
      <c r="EDT378" s="18"/>
      <c r="EDU378" s="18"/>
      <c r="EDV378" s="18"/>
      <c r="EDW378" s="18"/>
      <c r="EDX378" s="18"/>
      <c r="EDY378" s="18"/>
      <c r="EDZ378" s="18"/>
      <c r="EEA378" s="18"/>
      <c r="EEB378" s="18"/>
      <c r="EEC378" s="18"/>
      <c r="EED378" s="18"/>
      <c r="EEE378" s="18"/>
      <c r="EEF378" s="18"/>
      <c r="EEG378" s="18"/>
      <c r="EEH378" s="18"/>
      <c r="EEI378" s="18"/>
      <c r="EEJ378" s="18"/>
      <c r="EEK378" s="18"/>
      <c r="EEL378" s="18"/>
      <c r="EEM378" s="18"/>
      <c r="EEN378" s="18"/>
      <c r="EEO378" s="18"/>
      <c r="EEP378" s="18"/>
      <c r="EEQ378" s="18"/>
      <c r="EER378" s="18"/>
      <c r="EES378" s="18"/>
      <c r="EET378" s="18"/>
      <c r="EEU378" s="18"/>
      <c r="EEV378" s="18"/>
      <c r="EEW378" s="18"/>
      <c r="EEX378" s="18"/>
      <c r="EEY378" s="18"/>
      <c r="EEZ378" s="18"/>
      <c r="EFA378" s="18"/>
      <c r="EFB378" s="18"/>
      <c r="EFC378" s="18"/>
      <c r="EFD378" s="18"/>
      <c r="EFE378" s="18"/>
      <c r="EFF378" s="18"/>
      <c r="EFG378" s="18"/>
      <c r="EFH378" s="18"/>
      <c r="EFI378" s="18"/>
      <c r="EFJ378" s="18"/>
      <c r="EFK378" s="18"/>
      <c r="EFL378" s="18"/>
      <c r="EFM378" s="18"/>
      <c r="EFN378" s="18"/>
      <c r="EFO378" s="18"/>
      <c r="EFP378" s="18"/>
      <c r="EFQ378" s="18"/>
      <c r="EFR378" s="18"/>
      <c r="EFS378" s="18"/>
      <c r="EFT378" s="18"/>
      <c r="EFU378" s="18"/>
      <c r="EFV378" s="18"/>
      <c r="EFW378" s="18"/>
      <c r="EFX378" s="18"/>
      <c r="EFY378" s="18"/>
      <c r="EFZ378" s="18"/>
      <c r="EGA378" s="18"/>
      <c r="EGB378" s="18"/>
      <c r="EGC378" s="18"/>
      <c r="EGD378" s="18"/>
      <c r="EGE378" s="18"/>
      <c r="EGF378" s="18"/>
      <c r="EGG378" s="18"/>
      <c r="EGH378" s="18"/>
      <c r="EGI378" s="18"/>
      <c r="EGJ378" s="18"/>
      <c r="EGK378" s="18"/>
      <c r="EGL378" s="18"/>
      <c r="EGM378" s="18"/>
      <c r="EGN378" s="18"/>
      <c r="EGO378" s="18"/>
      <c r="EGP378" s="18"/>
      <c r="EGQ378" s="18"/>
      <c r="EGR378" s="18"/>
      <c r="EGS378" s="18"/>
      <c r="EGT378" s="18"/>
      <c r="EGU378" s="18"/>
      <c r="EGV378" s="18"/>
      <c r="EGW378" s="18"/>
      <c r="EGX378" s="18"/>
      <c r="EGY378" s="18"/>
      <c r="EGZ378" s="18"/>
      <c r="EHA378" s="18"/>
      <c r="EHB378" s="18"/>
      <c r="EHC378" s="18"/>
      <c r="EHD378" s="18"/>
      <c r="EHE378" s="18"/>
      <c r="EHF378" s="18"/>
      <c r="EHG378" s="18"/>
      <c r="EHH378" s="18"/>
      <c r="EHI378" s="18"/>
      <c r="EHJ378" s="18"/>
      <c r="EHK378" s="18"/>
      <c r="EHL378" s="18"/>
      <c r="EHM378" s="18"/>
      <c r="EHN378" s="18"/>
      <c r="EHO378" s="18"/>
      <c r="EHP378" s="18"/>
      <c r="EHQ378" s="18"/>
      <c r="EHR378" s="18"/>
      <c r="EHS378" s="18"/>
      <c r="EHT378" s="18"/>
      <c r="EHU378" s="18"/>
      <c r="EHV378" s="18"/>
      <c r="EHW378" s="18"/>
      <c r="EHX378" s="18"/>
      <c r="EHY378" s="18"/>
      <c r="EHZ378" s="18"/>
      <c r="EIA378" s="18"/>
      <c r="EIB378" s="18"/>
      <c r="EIC378" s="18"/>
      <c r="EID378" s="18"/>
      <c r="EIE378" s="18"/>
      <c r="EIF378" s="18"/>
      <c r="EIG378" s="18"/>
      <c r="EIH378" s="18"/>
      <c r="EII378" s="18"/>
      <c r="EIJ378" s="18"/>
      <c r="EIK378" s="18"/>
      <c r="EIL378" s="18"/>
      <c r="EIM378" s="18"/>
      <c r="EIN378" s="18"/>
      <c r="EIO378" s="18"/>
      <c r="EIP378" s="18"/>
      <c r="EIQ378" s="18"/>
      <c r="EIR378" s="18"/>
      <c r="EIS378" s="18"/>
      <c r="EIT378" s="18"/>
      <c r="EIU378" s="18"/>
      <c r="EIV378" s="18"/>
      <c r="EIW378" s="18"/>
      <c r="EIX378" s="18"/>
      <c r="EIY378" s="18"/>
      <c r="EIZ378" s="18"/>
      <c r="EJA378" s="18"/>
      <c r="EJB378" s="18"/>
      <c r="EJC378" s="18"/>
      <c r="EJD378" s="18"/>
      <c r="EJE378" s="18"/>
      <c r="EJF378" s="18"/>
      <c r="EJG378" s="18"/>
      <c r="EJH378" s="18"/>
      <c r="EJI378" s="18"/>
      <c r="EJJ378" s="18"/>
      <c r="EJK378" s="18"/>
      <c r="EJL378" s="18"/>
      <c r="EJM378" s="18"/>
      <c r="EJN378" s="18"/>
      <c r="EJO378" s="18"/>
      <c r="EJP378" s="18"/>
      <c r="EJQ378" s="18"/>
      <c r="EJR378" s="18"/>
      <c r="EJS378" s="18"/>
      <c r="EJT378" s="18"/>
      <c r="EJU378" s="18"/>
      <c r="EJV378" s="18"/>
      <c r="EJW378" s="18"/>
      <c r="EJX378" s="18"/>
      <c r="EJY378" s="18"/>
      <c r="EJZ378" s="18"/>
      <c r="EKA378" s="18"/>
      <c r="EKB378" s="18"/>
      <c r="EKC378" s="18"/>
      <c r="EKD378" s="18"/>
      <c r="EKE378" s="18"/>
      <c r="EKF378" s="18"/>
      <c r="EKG378" s="18"/>
      <c r="EKH378" s="18"/>
      <c r="EKI378" s="18"/>
      <c r="EKJ378" s="18"/>
      <c r="EKK378" s="18"/>
      <c r="EKL378" s="18"/>
      <c r="EKM378" s="18"/>
      <c r="EKN378" s="18"/>
      <c r="EKO378" s="18"/>
      <c r="EKP378" s="18"/>
      <c r="EKQ378" s="18"/>
      <c r="EKR378" s="18"/>
      <c r="EKS378" s="18"/>
      <c r="EKT378" s="18"/>
      <c r="EKU378" s="18"/>
      <c r="EKV378" s="18"/>
      <c r="EKW378" s="18"/>
      <c r="EKX378" s="18"/>
      <c r="EKY378" s="18"/>
      <c r="EKZ378" s="18"/>
      <c r="ELA378" s="18"/>
      <c r="ELB378" s="18"/>
      <c r="ELC378" s="18"/>
      <c r="ELD378" s="18"/>
      <c r="ELE378" s="18"/>
      <c r="ELF378" s="18"/>
      <c r="ELG378" s="18"/>
      <c r="ELH378" s="18"/>
      <c r="ELI378" s="18"/>
      <c r="ELJ378" s="18"/>
      <c r="ELK378" s="18"/>
      <c r="ELL378" s="18"/>
      <c r="ELM378" s="18"/>
      <c r="ELN378" s="18"/>
      <c r="ELO378" s="18"/>
      <c r="ELP378" s="18"/>
      <c r="ELQ378" s="18"/>
      <c r="ELR378" s="18"/>
      <c r="ELS378" s="18"/>
      <c r="ELT378" s="18"/>
      <c r="ELU378" s="18"/>
      <c r="ELV378" s="18"/>
      <c r="ELW378" s="18"/>
      <c r="ELX378" s="18"/>
      <c r="ELY378" s="18"/>
      <c r="ELZ378" s="18"/>
      <c r="EMA378" s="18"/>
      <c r="EMB378" s="18"/>
      <c r="EMC378" s="18"/>
      <c r="EMD378" s="18"/>
      <c r="EME378" s="18"/>
      <c r="EMF378" s="18"/>
      <c r="EMG378" s="18"/>
      <c r="EMH378" s="18"/>
      <c r="EMI378" s="18"/>
      <c r="EMJ378" s="18"/>
      <c r="EMK378" s="18"/>
      <c r="EML378" s="18"/>
      <c r="EMM378" s="18"/>
      <c r="EMN378" s="18"/>
      <c r="EMO378" s="18"/>
      <c r="EMP378" s="18"/>
      <c r="EMQ378" s="18"/>
      <c r="EMR378" s="18"/>
      <c r="EMS378" s="18"/>
      <c r="EMT378" s="18"/>
      <c r="EMU378" s="18"/>
      <c r="EMV378" s="18"/>
      <c r="EMW378" s="18"/>
      <c r="EMX378" s="18"/>
      <c r="EMY378" s="18"/>
      <c r="EMZ378" s="18"/>
      <c r="ENA378" s="18"/>
      <c r="ENB378" s="18"/>
      <c r="ENC378" s="18"/>
      <c r="END378" s="18"/>
      <c r="ENE378" s="18"/>
      <c r="ENF378" s="18"/>
      <c r="ENG378" s="18"/>
      <c r="ENH378" s="18"/>
      <c r="ENI378" s="18"/>
      <c r="ENJ378" s="18"/>
      <c r="ENK378" s="18"/>
      <c r="ENL378" s="18"/>
      <c r="ENM378" s="18"/>
      <c r="ENN378" s="18"/>
      <c r="ENO378" s="18"/>
      <c r="ENP378" s="18"/>
      <c r="ENQ378" s="18"/>
      <c r="ENR378" s="18"/>
      <c r="ENS378" s="18"/>
      <c r="ENT378" s="18"/>
      <c r="ENU378" s="18"/>
      <c r="ENV378" s="18"/>
      <c r="ENW378" s="18"/>
      <c r="ENX378" s="18"/>
      <c r="ENY378" s="18"/>
      <c r="ENZ378" s="18"/>
      <c r="EOA378" s="18"/>
      <c r="EOB378" s="18"/>
      <c r="EOC378" s="18"/>
      <c r="EOD378" s="18"/>
      <c r="EOE378" s="18"/>
      <c r="EOF378" s="18"/>
      <c r="EOG378" s="18"/>
      <c r="EOH378" s="18"/>
      <c r="EOI378" s="18"/>
      <c r="EOJ378" s="18"/>
      <c r="EOK378" s="18"/>
      <c r="EOL378" s="18"/>
      <c r="EOM378" s="18"/>
      <c r="EON378" s="18"/>
      <c r="EOO378" s="18"/>
      <c r="EOP378" s="18"/>
      <c r="EOQ378" s="18"/>
      <c r="EOR378" s="18"/>
      <c r="EOS378" s="18"/>
      <c r="EOT378" s="18"/>
      <c r="EOU378" s="18"/>
      <c r="EOV378" s="18"/>
      <c r="EOW378" s="18"/>
      <c r="EOX378" s="18"/>
      <c r="EOY378" s="18"/>
      <c r="EOZ378" s="18"/>
      <c r="EPA378" s="18"/>
      <c r="EPB378" s="18"/>
      <c r="EPC378" s="18"/>
      <c r="EPD378" s="18"/>
      <c r="EPE378" s="18"/>
      <c r="EPF378" s="18"/>
      <c r="EPG378" s="18"/>
      <c r="EPH378" s="18"/>
      <c r="EPI378" s="18"/>
      <c r="EPJ378" s="18"/>
      <c r="EPK378" s="18"/>
      <c r="EPL378" s="18"/>
      <c r="EPM378" s="18"/>
      <c r="EPN378" s="18"/>
      <c r="EPO378" s="18"/>
      <c r="EPP378" s="18"/>
      <c r="EPQ378" s="18"/>
      <c r="EPR378" s="18"/>
      <c r="EPS378" s="18"/>
      <c r="EPT378" s="18"/>
      <c r="EPU378" s="18"/>
      <c r="EPV378" s="18"/>
      <c r="EPW378" s="18"/>
      <c r="EPX378" s="18"/>
      <c r="EPY378" s="18"/>
      <c r="EPZ378" s="18"/>
      <c r="EQA378" s="18"/>
      <c r="EQB378" s="18"/>
      <c r="EQC378" s="18"/>
      <c r="EQD378" s="18"/>
      <c r="EQE378" s="18"/>
      <c r="EQF378" s="18"/>
      <c r="EQG378" s="18"/>
      <c r="EQH378" s="18"/>
      <c r="EQI378" s="18"/>
      <c r="EQJ378" s="18"/>
      <c r="EQK378" s="18"/>
      <c r="EQL378" s="18"/>
      <c r="EQM378" s="18"/>
      <c r="EQN378" s="18"/>
      <c r="EQO378" s="18"/>
      <c r="EQP378" s="18"/>
      <c r="EQQ378" s="18"/>
      <c r="EQR378" s="18"/>
      <c r="EQS378" s="18"/>
      <c r="EQT378" s="18"/>
      <c r="EQU378" s="18"/>
      <c r="EQV378" s="18"/>
      <c r="EQW378" s="18"/>
      <c r="EQX378" s="18"/>
      <c r="EQY378" s="18"/>
      <c r="EQZ378" s="18"/>
      <c r="ERA378" s="18"/>
      <c r="ERB378" s="18"/>
      <c r="ERC378" s="18"/>
      <c r="ERD378" s="18"/>
      <c r="ERE378" s="18"/>
      <c r="ERF378" s="18"/>
      <c r="ERG378" s="18"/>
      <c r="ERH378" s="18"/>
      <c r="ERI378" s="18"/>
      <c r="ERJ378" s="18"/>
      <c r="ERK378" s="18"/>
      <c r="ERL378" s="18"/>
      <c r="ERM378" s="18"/>
      <c r="ERN378" s="18"/>
      <c r="ERO378" s="18"/>
      <c r="ERP378" s="18"/>
      <c r="ERQ378" s="18"/>
      <c r="ERR378" s="18"/>
      <c r="ERS378" s="18"/>
      <c r="ERT378" s="18"/>
      <c r="ERU378" s="18"/>
      <c r="ERV378" s="18"/>
      <c r="ERW378" s="18"/>
      <c r="ERX378" s="18"/>
      <c r="ERY378" s="18"/>
      <c r="ERZ378" s="18"/>
      <c r="ESA378" s="18"/>
      <c r="ESB378" s="18"/>
      <c r="ESC378" s="18"/>
      <c r="ESD378" s="18"/>
      <c r="ESE378" s="18"/>
      <c r="ESF378" s="18"/>
      <c r="ESG378" s="18"/>
      <c r="ESH378" s="18"/>
      <c r="ESI378" s="18"/>
      <c r="ESJ378" s="18"/>
      <c r="ESK378" s="18"/>
      <c r="ESL378" s="18"/>
      <c r="ESM378" s="18"/>
      <c r="ESN378" s="18"/>
      <c r="ESO378" s="18"/>
      <c r="ESP378" s="18"/>
      <c r="ESQ378" s="18"/>
      <c r="ESR378" s="18"/>
      <c r="ESS378" s="18"/>
      <c r="EST378" s="18"/>
      <c r="ESU378" s="18"/>
      <c r="ESV378" s="18"/>
      <c r="ESW378" s="18"/>
      <c r="ESX378" s="18"/>
      <c r="ESY378" s="18"/>
      <c r="ESZ378" s="18"/>
      <c r="ETA378" s="18"/>
      <c r="ETB378" s="18"/>
      <c r="ETC378" s="18"/>
      <c r="ETD378" s="18"/>
      <c r="ETE378" s="18"/>
      <c r="ETF378" s="18"/>
      <c r="ETG378" s="18"/>
      <c r="ETH378" s="18"/>
      <c r="ETI378" s="18"/>
      <c r="ETJ378" s="18"/>
      <c r="ETK378" s="18"/>
      <c r="ETL378" s="18"/>
      <c r="ETM378" s="18"/>
      <c r="ETN378" s="18"/>
      <c r="ETO378" s="18"/>
      <c r="ETP378" s="18"/>
      <c r="ETQ378" s="18"/>
      <c r="ETR378" s="18"/>
      <c r="ETS378" s="18"/>
      <c r="ETT378" s="18"/>
      <c r="ETU378" s="18"/>
      <c r="ETV378" s="18"/>
      <c r="ETW378" s="18"/>
      <c r="ETX378" s="18"/>
      <c r="ETY378" s="18"/>
      <c r="ETZ378" s="18"/>
      <c r="EUA378" s="18"/>
      <c r="EUB378" s="18"/>
      <c r="EUC378" s="18"/>
      <c r="EUD378" s="18"/>
      <c r="EUE378" s="18"/>
      <c r="EUF378" s="18"/>
      <c r="EUG378" s="18"/>
      <c r="EUH378" s="18"/>
      <c r="EUI378" s="18"/>
      <c r="EUJ378" s="18"/>
      <c r="EUK378" s="18"/>
      <c r="EUL378" s="18"/>
      <c r="EUM378" s="18"/>
      <c r="EUN378" s="18"/>
      <c r="EUO378" s="18"/>
      <c r="EUP378" s="18"/>
      <c r="EUQ378" s="18"/>
      <c r="EUR378" s="18"/>
      <c r="EUS378" s="18"/>
      <c r="EUT378" s="18"/>
      <c r="EUU378" s="18"/>
      <c r="EUV378" s="18"/>
      <c r="EUW378" s="18"/>
      <c r="EUX378" s="18"/>
      <c r="EUY378" s="18"/>
      <c r="EUZ378" s="18"/>
      <c r="EVA378" s="18"/>
      <c r="EVB378" s="18"/>
      <c r="EVC378" s="18"/>
      <c r="EVD378" s="18"/>
      <c r="EVE378" s="18"/>
      <c r="EVF378" s="18"/>
      <c r="EVG378" s="18"/>
      <c r="EVH378" s="18"/>
      <c r="EVI378" s="18"/>
      <c r="EVJ378" s="18"/>
      <c r="EVK378" s="18"/>
      <c r="EVL378" s="18"/>
      <c r="EVM378" s="18"/>
      <c r="EVN378" s="18"/>
      <c r="EVO378" s="18"/>
      <c r="EVP378" s="18"/>
      <c r="EVQ378" s="18"/>
      <c r="EVR378" s="18"/>
      <c r="EVS378" s="18"/>
      <c r="EVT378" s="18"/>
      <c r="EVU378" s="18"/>
      <c r="EVV378" s="18"/>
      <c r="EVW378" s="18"/>
      <c r="EVX378" s="18"/>
      <c r="EVY378" s="18"/>
      <c r="EVZ378" s="18"/>
      <c r="EWA378" s="18"/>
      <c r="EWB378" s="18"/>
      <c r="EWC378" s="18"/>
      <c r="EWD378" s="18"/>
      <c r="EWE378" s="18"/>
      <c r="EWF378" s="18"/>
      <c r="EWG378" s="18"/>
      <c r="EWH378" s="18"/>
      <c r="EWI378" s="18"/>
      <c r="EWJ378" s="18"/>
      <c r="EWK378" s="18"/>
      <c r="EWL378" s="18"/>
      <c r="EWM378" s="18"/>
      <c r="EWN378" s="18"/>
      <c r="EWO378" s="18"/>
      <c r="EWP378" s="18"/>
      <c r="EWQ378" s="18"/>
      <c r="EWR378" s="18"/>
      <c r="EWS378" s="18"/>
      <c r="EWT378" s="18"/>
      <c r="EWU378" s="18"/>
      <c r="EWV378" s="18"/>
      <c r="EWW378" s="18"/>
      <c r="EWX378" s="18"/>
      <c r="EWY378" s="18"/>
      <c r="EWZ378" s="18"/>
      <c r="EXA378" s="18"/>
      <c r="EXB378" s="18"/>
      <c r="EXC378" s="18"/>
      <c r="EXD378" s="18"/>
      <c r="EXE378" s="18"/>
      <c r="EXF378" s="18"/>
      <c r="EXG378" s="18"/>
      <c r="EXH378" s="18"/>
      <c r="EXI378" s="18"/>
      <c r="EXJ378" s="18"/>
      <c r="EXK378" s="18"/>
      <c r="EXL378" s="18"/>
      <c r="EXM378" s="18"/>
      <c r="EXN378" s="18"/>
      <c r="EXO378" s="18"/>
      <c r="EXP378" s="18"/>
      <c r="EXQ378" s="18"/>
      <c r="EXR378" s="18"/>
      <c r="EXS378" s="18"/>
      <c r="EXT378" s="18"/>
      <c r="EXU378" s="18"/>
      <c r="EXV378" s="18"/>
      <c r="EXW378" s="18"/>
      <c r="EXX378" s="18"/>
      <c r="EXY378" s="18"/>
      <c r="EXZ378" s="18"/>
      <c r="EYA378" s="18"/>
      <c r="EYB378" s="18"/>
      <c r="EYC378" s="18"/>
      <c r="EYD378" s="18"/>
      <c r="EYE378" s="18"/>
      <c r="EYF378" s="18"/>
      <c r="EYG378" s="18"/>
      <c r="EYH378" s="18"/>
      <c r="EYI378" s="18"/>
      <c r="EYJ378" s="18"/>
      <c r="EYK378" s="18"/>
      <c r="EYL378" s="18"/>
      <c r="EYM378" s="18"/>
      <c r="EYN378" s="18"/>
      <c r="EYO378" s="18"/>
      <c r="EYP378" s="18"/>
      <c r="EYQ378" s="18"/>
      <c r="EYR378" s="18"/>
      <c r="EYS378" s="18"/>
      <c r="EYT378" s="18"/>
      <c r="EYU378" s="18"/>
      <c r="EYV378" s="18"/>
      <c r="EYW378" s="18"/>
      <c r="EYX378" s="18"/>
      <c r="EYY378" s="18"/>
      <c r="EYZ378" s="18"/>
      <c r="EZA378" s="18"/>
      <c r="EZB378" s="18"/>
      <c r="EZC378" s="18"/>
      <c r="EZD378" s="18"/>
      <c r="EZE378" s="18"/>
      <c r="EZF378" s="18"/>
      <c r="EZG378" s="18"/>
      <c r="EZH378" s="18"/>
      <c r="EZI378" s="18"/>
      <c r="EZJ378" s="18"/>
      <c r="EZK378" s="18"/>
      <c r="EZL378" s="18"/>
      <c r="EZM378" s="18"/>
      <c r="EZN378" s="18"/>
      <c r="EZO378" s="18"/>
      <c r="EZP378" s="18"/>
      <c r="EZQ378" s="18"/>
      <c r="EZR378" s="18"/>
      <c r="EZS378" s="18"/>
      <c r="EZT378" s="18"/>
      <c r="EZU378" s="18"/>
      <c r="EZV378" s="18"/>
      <c r="EZW378" s="18"/>
      <c r="EZX378" s="18"/>
      <c r="EZY378" s="18"/>
      <c r="EZZ378" s="18"/>
      <c r="FAA378" s="18"/>
      <c r="FAB378" s="18"/>
      <c r="FAC378" s="18"/>
      <c r="FAD378" s="18"/>
      <c r="FAE378" s="18"/>
      <c r="FAF378" s="18"/>
      <c r="FAG378" s="18"/>
      <c r="FAH378" s="18"/>
      <c r="FAI378" s="18"/>
      <c r="FAJ378" s="18"/>
      <c r="FAK378" s="18"/>
      <c r="FAL378" s="18"/>
      <c r="FAM378" s="18"/>
      <c r="FAN378" s="18"/>
      <c r="FAO378" s="18"/>
      <c r="FAP378" s="18"/>
      <c r="FAQ378" s="18"/>
      <c r="FAR378" s="18"/>
      <c r="FAS378" s="18"/>
      <c r="FAT378" s="18"/>
      <c r="FAU378" s="18"/>
      <c r="FAV378" s="18"/>
      <c r="FAW378" s="18"/>
      <c r="FAX378" s="18"/>
      <c r="FAY378" s="18"/>
      <c r="FAZ378" s="18"/>
      <c r="FBA378" s="18"/>
      <c r="FBB378" s="18"/>
      <c r="FBC378" s="18"/>
      <c r="FBD378" s="18"/>
      <c r="FBE378" s="18"/>
      <c r="FBF378" s="18"/>
      <c r="FBG378" s="18"/>
      <c r="FBH378" s="18"/>
      <c r="FBI378" s="18"/>
      <c r="FBJ378" s="18"/>
      <c r="FBK378" s="18"/>
      <c r="FBL378" s="18"/>
      <c r="FBM378" s="18"/>
      <c r="FBN378" s="18"/>
      <c r="FBO378" s="18"/>
      <c r="FBP378" s="18"/>
      <c r="FBQ378" s="18"/>
      <c r="FBR378" s="18"/>
      <c r="FBS378" s="18"/>
      <c r="FBT378" s="18"/>
      <c r="FBU378" s="18"/>
      <c r="FBV378" s="18"/>
      <c r="FBW378" s="18"/>
      <c r="FBX378" s="18"/>
      <c r="FBY378" s="18"/>
      <c r="FBZ378" s="18"/>
      <c r="FCA378" s="18"/>
      <c r="FCB378" s="18"/>
      <c r="FCC378" s="18"/>
      <c r="FCD378" s="18"/>
      <c r="FCE378" s="18"/>
      <c r="FCF378" s="18"/>
      <c r="FCG378" s="18"/>
      <c r="FCH378" s="18"/>
      <c r="FCI378" s="18"/>
      <c r="FCJ378" s="18"/>
      <c r="FCK378" s="18"/>
      <c r="FCL378" s="18"/>
      <c r="FCM378" s="18"/>
      <c r="FCN378" s="18"/>
      <c r="FCO378" s="18"/>
      <c r="FCP378" s="18"/>
      <c r="FCQ378" s="18"/>
      <c r="FCR378" s="18"/>
      <c r="FCS378" s="18"/>
      <c r="FCT378" s="18"/>
      <c r="FCU378" s="18"/>
      <c r="FCV378" s="18"/>
      <c r="FCW378" s="18"/>
      <c r="FCX378" s="18"/>
      <c r="FCY378" s="18"/>
      <c r="FCZ378" s="18"/>
      <c r="FDA378" s="18"/>
      <c r="FDB378" s="18"/>
      <c r="FDC378" s="18"/>
      <c r="FDD378" s="18"/>
      <c r="FDE378" s="18"/>
      <c r="FDF378" s="18"/>
      <c r="FDG378" s="18"/>
      <c r="FDH378" s="18"/>
      <c r="FDI378" s="18"/>
      <c r="FDJ378" s="18"/>
      <c r="FDK378" s="18"/>
      <c r="FDL378" s="18"/>
      <c r="FDM378" s="18"/>
      <c r="FDN378" s="18"/>
      <c r="FDO378" s="18"/>
      <c r="FDP378" s="18"/>
      <c r="FDQ378" s="18"/>
      <c r="FDR378" s="18"/>
      <c r="FDS378" s="18"/>
      <c r="FDT378" s="18"/>
      <c r="FDU378" s="18"/>
      <c r="FDV378" s="18"/>
      <c r="FDW378" s="18"/>
      <c r="FDX378" s="18"/>
      <c r="FDY378" s="18"/>
      <c r="FDZ378" s="18"/>
      <c r="FEA378" s="18"/>
      <c r="FEB378" s="18"/>
      <c r="FEC378" s="18"/>
      <c r="FED378" s="18"/>
      <c r="FEE378" s="18"/>
      <c r="FEF378" s="18"/>
      <c r="FEG378" s="18"/>
      <c r="FEH378" s="18"/>
      <c r="FEI378" s="18"/>
      <c r="FEJ378" s="18"/>
      <c r="FEK378" s="18"/>
      <c r="FEL378" s="18"/>
      <c r="FEM378" s="18"/>
      <c r="FEN378" s="18"/>
      <c r="FEO378" s="18"/>
      <c r="FEP378" s="18"/>
      <c r="FEQ378" s="18"/>
      <c r="FER378" s="18"/>
      <c r="FES378" s="18"/>
      <c r="FET378" s="18"/>
      <c r="FEU378" s="18"/>
      <c r="FEV378" s="18"/>
      <c r="FEW378" s="18"/>
      <c r="FEX378" s="18"/>
      <c r="FEY378" s="18"/>
      <c r="FEZ378" s="18"/>
      <c r="FFA378" s="18"/>
      <c r="FFB378" s="18"/>
      <c r="FFC378" s="18"/>
      <c r="FFD378" s="18"/>
      <c r="FFE378" s="18"/>
      <c r="FFF378" s="18"/>
      <c r="FFG378" s="18"/>
      <c r="FFH378" s="18"/>
      <c r="FFI378" s="18"/>
      <c r="FFJ378" s="18"/>
      <c r="FFK378" s="18"/>
      <c r="FFL378" s="18"/>
      <c r="FFM378" s="18"/>
      <c r="FFN378" s="18"/>
      <c r="FFO378" s="18"/>
      <c r="FFP378" s="18"/>
      <c r="FFQ378" s="18"/>
      <c r="FFR378" s="18"/>
      <c r="FFS378" s="18"/>
      <c r="FFT378" s="18"/>
      <c r="FFU378" s="18"/>
      <c r="FFV378" s="18"/>
      <c r="FFW378" s="18"/>
      <c r="FFX378" s="18"/>
      <c r="FFY378" s="18"/>
      <c r="FFZ378" s="18"/>
      <c r="FGA378" s="18"/>
      <c r="FGB378" s="18"/>
      <c r="FGC378" s="18"/>
      <c r="FGD378" s="18"/>
      <c r="FGE378" s="18"/>
      <c r="FGF378" s="18"/>
      <c r="FGG378" s="18"/>
      <c r="FGH378" s="18"/>
      <c r="FGI378" s="18"/>
      <c r="FGJ378" s="18"/>
      <c r="FGK378" s="18"/>
      <c r="FGL378" s="18"/>
      <c r="FGM378" s="18"/>
      <c r="FGN378" s="18"/>
      <c r="FGO378" s="18"/>
      <c r="FGP378" s="18"/>
      <c r="FGQ378" s="18"/>
      <c r="FGR378" s="18"/>
      <c r="FGS378" s="18"/>
      <c r="FGT378" s="18"/>
      <c r="FGU378" s="18"/>
      <c r="FGV378" s="18"/>
      <c r="FGW378" s="18"/>
      <c r="FGX378" s="18"/>
      <c r="FGY378" s="18"/>
      <c r="FGZ378" s="18"/>
      <c r="FHA378" s="18"/>
      <c r="FHB378" s="18"/>
      <c r="FHC378" s="18"/>
      <c r="FHD378" s="18"/>
      <c r="FHE378" s="18"/>
      <c r="FHF378" s="18"/>
      <c r="FHG378" s="18"/>
      <c r="FHH378" s="18"/>
      <c r="FHI378" s="18"/>
      <c r="FHJ378" s="18"/>
      <c r="FHK378" s="18"/>
      <c r="FHL378" s="18"/>
      <c r="FHM378" s="18"/>
      <c r="FHN378" s="18"/>
      <c r="FHO378" s="18"/>
      <c r="FHP378" s="18"/>
      <c r="FHQ378" s="18"/>
      <c r="FHR378" s="18"/>
      <c r="FHS378" s="18"/>
      <c r="FHT378" s="18"/>
      <c r="FHU378" s="18"/>
      <c r="FHV378" s="18"/>
      <c r="FHW378" s="18"/>
      <c r="FHX378" s="18"/>
      <c r="FHY378" s="18"/>
      <c r="FHZ378" s="18"/>
      <c r="FIA378" s="18"/>
      <c r="FIB378" s="18"/>
      <c r="FIC378" s="18"/>
      <c r="FID378" s="18"/>
      <c r="FIE378" s="18"/>
      <c r="FIF378" s="18"/>
      <c r="FIG378" s="18"/>
      <c r="FIH378" s="18"/>
      <c r="FII378" s="18"/>
      <c r="FIJ378" s="18"/>
      <c r="FIK378" s="18"/>
      <c r="FIL378" s="18"/>
      <c r="FIM378" s="18"/>
      <c r="FIN378" s="18"/>
      <c r="FIO378" s="18"/>
      <c r="FIP378" s="18"/>
      <c r="FIQ378" s="18"/>
      <c r="FIR378" s="18"/>
      <c r="FIS378" s="18"/>
      <c r="FIT378" s="18"/>
      <c r="FIU378" s="18"/>
      <c r="FIV378" s="18"/>
      <c r="FIW378" s="18"/>
      <c r="FIX378" s="18"/>
      <c r="FIY378" s="18"/>
      <c r="FIZ378" s="18"/>
      <c r="FJA378" s="18"/>
      <c r="FJB378" s="18"/>
      <c r="FJC378" s="18"/>
      <c r="FJD378" s="18"/>
      <c r="FJE378" s="18"/>
      <c r="FJF378" s="18"/>
      <c r="FJG378" s="18"/>
      <c r="FJH378" s="18"/>
      <c r="FJI378" s="18"/>
      <c r="FJJ378" s="18"/>
      <c r="FJK378" s="18"/>
      <c r="FJL378" s="18"/>
      <c r="FJM378" s="18"/>
      <c r="FJN378" s="18"/>
      <c r="FJO378" s="18"/>
      <c r="FJP378" s="18"/>
      <c r="FJQ378" s="18"/>
      <c r="FJR378" s="18"/>
      <c r="FJS378" s="18"/>
      <c r="FJT378" s="18"/>
      <c r="FJU378" s="18"/>
      <c r="FJV378" s="18"/>
      <c r="FJW378" s="18"/>
      <c r="FJX378" s="18"/>
      <c r="FJY378" s="18"/>
      <c r="FJZ378" s="18"/>
      <c r="FKA378" s="18"/>
      <c r="FKB378" s="18"/>
      <c r="FKC378" s="18"/>
      <c r="FKD378" s="18"/>
      <c r="FKE378" s="18"/>
      <c r="FKF378" s="18"/>
      <c r="FKG378" s="18"/>
      <c r="FKH378" s="18"/>
      <c r="FKI378" s="18"/>
      <c r="FKJ378" s="18"/>
      <c r="FKK378" s="18"/>
      <c r="FKL378" s="18"/>
      <c r="FKM378" s="18"/>
      <c r="FKN378" s="18"/>
      <c r="FKO378" s="18"/>
      <c r="FKP378" s="18"/>
      <c r="FKQ378" s="18"/>
      <c r="FKR378" s="18"/>
      <c r="FKS378" s="18"/>
      <c r="FKT378" s="18"/>
      <c r="FKU378" s="18"/>
      <c r="FKV378" s="18"/>
      <c r="FKW378" s="18"/>
      <c r="FKX378" s="18"/>
      <c r="FKY378" s="18"/>
      <c r="FKZ378" s="18"/>
      <c r="FLA378" s="18"/>
      <c r="FLB378" s="18"/>
      <c r="FLC378" s="18"/>
      <c r="FLD378" s="18"/>
      <c r="FLE378" s="18"/>
      <c r="FLF378" s="18"/>
      <c r="FLG378" s="18"/>
      <c r="FLH378" s="18"/>
      <c r="FLI378" s="18"/>
      <c r="FLJ378" s="18"/>
      <c r="FLK378" s="18"/>
      <c r="FLL378" s="18"/>
      <c r="FLM378" s="18"/>
      <c r="FLN378" s="18"/>
      <c r="FLO378" s="18"/>
      <c r="FLP378" s="18"/>
      <c r="FLQ378" s="18"/>
      <c r="FLR378" s="18"/>
      <c r="FLS378" s="18"/>
      <c r="FLT378" s="18"/>
      <c r="FLU378" s="18"/>
      <c r="FLV378" s="18"/>
      <c r="FLW378" s="18"/>
      <c r="FLX378" s="18"/>
      <c r="FLY378" s="18"/>
      <c r="FLZ378" s="18"/>
      <c r="FMA378" s="18"/>
      <c r="FMB378" s="18"/>
      <c r="FMC378" s="18"/>
      <c r="FMD378" s="18"/>
      <c r="FME378" s="18"/>
      <c r="FMF378" s="18"/>
      <c r="FMG378" s="18"/>
      <c r="FMH378" s="18"/>
      <c r="FMI378" s="18"/>
      <c r="FMJ378" s="18"/>
      <c r="FMK378" s="18"/>
      <c r="FML378" s="18"/>
      <c r="FMM378" s="18"/>
      <c r="FMN378" s="18"/>
      <c r="FMO378" s="18"/>
      <c r="FMP378" s="18"/>
      <c r="FMQ378" s="18"/>
      <c r="FMR378" s="18"/>
      <c r="FMS378" s="18"/>
      <c r="FMT378" s="18"/>
      <c r="FMU378" s="18"/>
      <c r="FMV378" s="18"/>
      <c r="FMW378" s="18"/>
      <c r="FMX378" s="18"/>
      <c r="FMY378" s="18"/>
      <c r="FMZ378" s="18"/>
      <c r="FNA378" s="18"/>
      <c r="FNB378" s="18"/>
      <c r="FNC378" s="18"/>
      <c r="FND378" s="18"/>
      <c r="FNE378" s="18"/>
      <c r="FNF378" s="18"/>
      <c r="FNG378" s="18"/>
      <c r="FNH378" s="18"/>
      <c r="FNI378" s="18"/>
      <c r="FNJ378" s="18"/>
      <c r="FNK378" s="18"/>
      <c r="FNL378" s="18"/>
      <c r="FNM378" s="18"/>
      <c r="FNN378" s="18"/>
      <c r="FNO378" s="18"/>
      <c r="FNP378" s="18"/>
      <c r="FNQ378" s="18"/>
      <c r="FNR378" s="18"/>
      <c r="FNS378" s="18"/>
      <c r="FNT378" s="18"/>
      <c r="FNU378" s="18"/>
      <c r="FNV378" s="18"/>
      <c r="FNW378" s="18"/>
      <c r="FNX378" s="18"/>
      <c r="FNY378" s="18"/>
      <c r="FNZ378" s="18"/>
      <c r="FOA378" s="18"/>
      <c r="FOB378" s="18"/>
      <c r="FOC378" s="18"/>
      <c r="FOD378" s="18"/>
      <c r="FOE378" s="18"/>
      <c r="FOF378" s="18"/>
      <c r="FOG378" s="18"/>
      <c r="FOH378" s="18"/>
      <c r="FOI378" s="18"/>
      <c r="FOJ378" s="18"/>
      <c r="FOK378" s="18"/>
      <c r="FOL378" s="18"/>
      <c r="FOM378" s="18"/>
      <c r="FON378" s="18"/>
      <c r="FOO378" s="18"/>
      <c r="FOP378" s="18"/>
      <c r="FOQ378" s="18"/>
      <c r="FOR378" s="18"/>
      <c r="FOS378" s="18"/>
      <c r="FOT378" s="18"/>
      <c r="FOU378" s="18"/>
      <c r="FOV378" s="18"/>
      <c r="FOW378" s="18"/>
      <c r="FOX378" s="18"/>
      <c r="FOY378" s="18"/>
      <c r="FOZ378" s="18"/>
      <c r="FPA378" s="18"/>
      <c r="FPB378" s="18"/>
      <c r="FPC378" s="18"/>
      <c r="FPD378" s="18"/>
      <c r="FPE378" s="18"/>
      <c r="FPF378" s="18"/>
      <c r="FPG378" s="18"/>
      <c r="FPH378" s="18"/>
      <c r="FPI378" s="18"/>
      <c r="FPJ378" s="18"/>
      <c r="FPK378" s="18"/>
      <c r="FPL378" s="18"/>
      <c r="FPM378" s="18"/>
      <c r="FPN378" s="18"/>
      <c r="FPO378" s="18"/>
      <c r="FPP378" s="18"/>
      <c r="FPQ378" s="18"/>
      <c r="FPR378" s="18"/>
      <c r="FPS378" s="18"/>
      <c r="FPT378" s="18"/>
      <c r="FPU378" s="18"/>
      <c r="FPV378" s="18"/>
      <c r="FPW378" s="18"/>
      <c r="FPX378" s="18"/>
      <c r="FPY378" s="18"/>
      <c r="FPZ378" s="18"/>
      <c r="FQA378" s="18"/>
      <c r="FQB378" s="18"/>
      <c r="FQC378" s="18"/>
      <c r="FQD378" s="18"/>
      <c r="FQE378" s="18"/>
      <c r="FQF378" s="18"/>
      <c r="FQG378" s="18"/>
      <c r="FQH378" s="18"/>
      <c r="FQI378" s="18"/>
      <c r="FQJ378" s="18"/>
      <c r="FQK378" s="18"/>
      <c r="FQL378" s="18"/>
      <c r="FQM378" s="18"/>
      <c r="FQN378" s="18"/>
      <c r="FQO378" s="18"/>
      <c r="FQP378" s="18"/>
      <c r="FQQ378" s="18"/>
      <c r="FQR378" s="18"/>
      <c r="FQS378" s="18"/>
      <c r="FQT378" s="18"/>
      <c r="FQU378" s="18"/>
      <c r="FQV378" s="18"/>
      <c r="FQW378" s="18"/>
      <c r="FQX378" s="18"/>
      <c r="FQY378" s="18"/>
      <c r="FQZ378" s="18"/>
      <c r="FRA378" s="18"/>
      <c r="FRB378" s="18"/>
      <c r="FRC378" s="18"/>
      <c r="FRD378" s="18"/>
      <c r="FRE378" s="18"/>
      <c r="FRF378" s="18"/>
      <c r="FRG378" s="18"/>
      <c r="FRH378" s="18"/>
      <c r="FRI378" s="18"/>
      <c r="FRJ378" s="18"/>
      <c r="FRK378" s="18"/>
      <c r="FRL378" s="18"/>
      <c r="FRM378" s="18"/>
      <c r="FRN378" s="18"/>
      <c r="FRO378" s="18"/>
      <c r="FRP378" s="18"/>
      <c r="FRQ378" s="18"/>
      <c r="FRR378" s="18"/>
      <c r="FRS378" s="18"/>
      <c r="FRT378" s="18"/>
      <c r="FRU378" s="18"/>
      <c r="FRV378" s="18"/>
      <c r="FRW378" s="18"/>
      <c r="FRX378" s="18"/>
      <c r="FRY378" s="18"/>
      <c r="FRZ378" s="18"/>
      <c r="FSA378" s="18"/>
      <c r="FSB378" s="18"/>
      <c r="FSC378" s="18"/>
      <c r="FSD378" s="18"/>
      <c r="FSE378" s="18"/>
      <c r="FSF378" s="18"/>
      <c r="FSG378" s="18"/>
      <c r="FSH378" s="18"/>
      <c r="FSI378" s="18"/>
      <c r="FSJ378" s="18"/>
      <c r="FSK378" s="18"/>
      <c r="FSL378" s="18"/>
      <c r="FSM378" s="18"/>
      <c r="FSN378" s="18"/>
      <c r="FSO378" s="18"/>
      <c r="FSP378" s="18"/>
      <c r="FSQ378" s="18"/>
      <c r="FSR378" s="18"/>
      <c r="FSS378" s="18"/>
      <c r="FST378" s="18"/>
      <c r="FSU378" s="18"/>
      <c r="FSV378" s="18"/>
      <c r="FSW378" s="18"/>
      <c r="FSX378" s="18"/>
      <c r="FSY378" s="18"/>
      <c r="FSZ378" s="18"/>
      <c r="FTA378" s="18"/>
      <c r="FTB378" s="18"/>
      <c r="FTC378" s="18"/>
      <c r="FTD378" s="18"/>
      <c r="FTE378" s="18"/>
      <c r="FTF378" s="18"/>
      <c r="FTG378" s="18"/>
      <c r="FTH378" s="18"/>
      <c r="FTI378" s="18"/>
      <c r="FTJ378" s="18"/>
      <c r="FTK378" s="18"/>
      <c r="FTL378" s="18"/>
      <c r="FTM378" s="18"/>
      <c r="FTN378" s="18"/>
      <c r="FTO378" s="18"/>
      <c r="FTP378" s="18"/>
      <c r="FTQ378" s="18"/>
      <c r="FTR378" s="18"/>
      <c r="FTS378" s="18"/>
      <c r="FTT378" s="18"/>
      <c r="FTU378" s="18"/>
      <c r="FTV378" s="18"/>
      <c r="FTW378" s="18"/>
      <c r="FTX378" s="18"/>
      <c r="FTY378" s="18"/>
      <c r="FTZ378" s="18"/>
      <c r="FUA378" s="18"/>
      <c r="FUB378" s="18"/>
      <c r="FUC378" s="18"/>
      <c r="FUD378" s="18"/>
      <c r="FUE378" s="18"/>
      <c r="FUF378" s="18"/>
      <c r="FUG378" s="18"/>
      <c r="FUH378" s="18"/>
      <c r="FUI378" s="18"/>
      <c r="FUJ378" s="18"/>
      <c r="FUK378" s="18"/>
      <c r="FUL378" s="18"/>
      <c r="FUM378" s="18"/>
      <c r="FUN378" s="18"/>
      <c r="FUO378" s="18"/>
      <c r="FUP378" s="18"/>
      <c r="FUQ378" s="18"/>
      <c r="FUR378" s="18"/>
      <c r="FUS378" s="18"/>
      <c r="FUT378" s="18"/>
      <c r="FUU378" s="18"/>
      <c r="FUV378" s="18"/>
      <c r="FUW378" s="18"/>
      <c r="FUX378" s="18"/>
      <c r="FUY378" s="18"/>
      <c r="FUZ378" s="18"/>
      <c r="FVA378" s="18"/>
      <c r="FVB378" s="18"/>
      <c r="FVC378" s="18"/>
      <c r="FVD378" s="18"/>
      <c r="FVE378" s="18"/>
      <c r="FVF378" s="18"/>
      <c r="FVG378" s="18"/>
      <c r="FVH378" s="18"/>
      <c r="FVI378" s="18"/>
      <c r="FVJ378" s="18"/>
      <c r="FVK378" s="18"/>
      <c r="FVL378" s="18"/>
      <c r="FVM378" s="18"/>
      <c r="FVN378" s="18"/>
      <c r="FVO378" s="18"/>
      <c r="FVP378" s="18"/>
      <c r="FVQ378" s="18"/>
      <c r="FVR378" s="18"/>
      <c r="FVS378" s="18"/>
      <c r="FVT378" s="18"/>
      <c r="FVU378" s="18"/>
      <c r="FVV378" s="18"/>
      <c r="FVW378" s="18"/>
      <c r="FVX378" s="18"/>
      <c r="FVY378" s="18"/>
      <c r="FVZ378" s="18"/>
      <c r="FWA378" s="18"/>
      <c r="FWB378" s="18"/>
      <c r="FWC378" s="18"/>
      <c r="FWD378" s="18"/>
      <c r="FWE378" s="18"/>
      <c r="FWF378" s="18"/>
      <c r="FWG378" s="18"/>
      <c r="FWH378" s="18"/>
      <c r="FWI378" s="18"/>
      <c r="FWJ378" s="18"/>
      <c r="FWK378" s="18"/>
      <c r="FWL378" s="18"/>
      <c r="FWM378" s="18"/>
      <c r="FWN378" s="18"/>
      <c r="FWO378" s="18"/>
      <c r="FWP378" s="18"/>
      <c r="FWQ378" s="18"/>
      <c r="FWR378" s="18"/>
      <c r="FWS378" s="18"/>
      <c r="FWT378" s="18"/>
      <c r="FWU378" s="18"/>
      <c r="FWV378" s="18"/>
      <c r="FWW378" s="18"/>
      <c r="FWX378" s="18"/>
      <c r="FWY378" s="18"/>
      <c r="FWZ378" s="18"/>
      <c r="FXA378" s="18"/>
      <c r="FXB378" s="18"/>
      <c r="FXC378" s="18"/>
      <c r="FXD378" s="18"/>
      <c r="FXE378" s="18"/>
      <c r="FXF378" s="18"/>
      <c r="FXG378" s="18"/>
      <c r="FXH378" s="18"/>
      <c r="FXI378" s="18"/>
      <c r="FXJ378" s="18"/>
      <c r="FXK378" s="18"/>
      <c r="FXL378" s="18"/>
      <c r="FXM378" s="18"/>
      <c r="FXN378" s="18"/>
      <c r="FXO378" s="18"/>
      <c r="FXP378" s="18"/>
      <c r="FXQ378" s="18"/>
      <c r="FXR378" s="18"/>
      <c r="FXS378" s="18"/>
      <c r="FXT378" s="18"/>
      <c r="FXU378" s="18"/>
      <c r="FXV378" s="18"/>
      <c r="FXW378" s="18"/>
      <c r="FXX378" s="18"/>
      <c r="FXY378" s="18"/>
      <c r="FXZ378" s="18"/>
      <c r="FYA378" s="18"/>
      <c r="FYB378" s="18"/>
      <c r="FYC378" s="18"/>
      <c r="FYD378" s="18"/>
      <c r="FYE378" s="18"/>
      <c r="FYF378" s="18"/>
      <c r="FYG378" s="18"/>
      <c r="FYH378" s="18"/>
      <c r="FYI378" s="18"/>
      <c r="FYJ378" s="18"/>
      <c r="FYK378" s="18"/>
      <c r="FYL378" s="18"/>
      <c r="FYM378" s="18"/>
      <c r="FYN378" s="18"/>
      <c r="FYO378" s="18"/>
      <c r="FYP378" s="18"/>
      <c r="FYQ378" s="18"/>
      <c r="FYR378" s="18"/>
      <c r="FYS378" s="18"/>
      <c r="FYT378" s="18"/>
      <c r="FYU378" s="18"/>
      <c r="FYV378" s="18"/>
      <c r="FYW378" s="18"/>
      <c r="FYX378" s="18"/>
      <c r="FYY378" s="18"/>
      <c r="FYZ378" s="18"/>
      <c r="FZA378" s="18"/>
      <c r="FZB378" s="18"/>
      <c r="FZC378" s="18"/>
      <c r="FZD378" s="18"/>
      <c r="FZE378" s="18"/>
      <c r="FZF378" s="18"/>
      <c r="FZG378" s="18"/>
      <c r="FZH378" s="18"/>
      <c r="FZI378" s="18"/>
      <c r="FZJ378" s="18"/>
      <c r="FZK378" s="18"/>
      <c r="FZL378" s="18"/>
      <c r="FZM378" s="18"/>
      <c r="FZN378" s="18"/>
      <c r="FZO378" s="18"/>
      <c r="FZP378" s="18"/>
      <c r="FZQ378" s="18"/>
      <c r="FZR378" s="18"/>
      <c r="FZS378" s="18"/>
      <c r="FZT378" s="18"/>
      <c r="FZU378" s="18"/>
      <c r="FZV378" s="18"/>
      <c r="FZW378" s="18"/>
      <c r="FZX378" s="18"/>
      <c r="FZY378" s="18"/>
      <c r="FZZ378" s="18"/>
      <c r="GAA378" s="18"/>
      <c r="GAB378" s="18"/>
      <c r="GAC378" s="18"/>
      <c r="GAD378" s="18"/>
      <c r="GAE378" s="18"/>
      <c r="GAF378" s="18"/>
      <c r="GAG378" s="18"/>
      <c r="GAH378" s="18"/>
      <c r="GAI378" s="18"/>
      <c r="GAJ378" s="18"/>
      <c r="GAK378" s="18"/>
      <c r="GAL378" s="18"/>
      <c r="GAM378" s="18"/>
      <c r="GAN378" s="18"/>
      <c r="GAO378" s="18"/>
      <c r="GAP378" s="18"/>
      <c r="GAQ378" s="18"/>
      <c r="GAR378" s="18"/>
      <c r="GAS378" s="18"/>
      <c r="GAT378" s="18"/>
      <c r="GAU378" s="18"/>
      <c r="GAV378" s="18"/>
      <c r="GAW378" s="18"/>
      <c r="GAX378" s="18"/>
      <c r="GAY378" s="18"/>
      <c r="GAZ378" s="18"/>
      <c r="GBA378" s="18"/>
      <c r="GBB378" s="18"/>
      <c r="GBC378" s="18"/>
      <c r="GBD378" s="18"/>
      <c r="GBE378" s="18"/>
      <c r="GBF378" s="18"/>
      <c r="GBG378" s="18"/>
      <c r="GBH378" s="18"/>
      <c r="GBI378" s="18"/>
      <c r="GBJ378" s="18"/>
      <c r="GBK378" s="18"/>
      <c r="GBL378" s="18"/>
      <c r="GBM378" s="18"/>
      <c r="GBN378" s="18"/>
      <c r="GBO378" s="18"/>
      <c r="GBP378" s="18"/>
      <c r="GBQ378" s="18"/>
      <c r="GBR378" s="18"/>
      <c r="GBS378" s="18"/>
      <c r="GBT378" s="18"/>
      <c r="GBU378" s="18"/>
      <c r="GBV378" s="18"/>
      <c r="GBW378" s="18"/>
      <c r="GBX378" s="18"/>
      <c r="GBY378" s="18"/>
      <c r="GBZ378" s="18"/>
      <c r="GCA378" s="18"/>
      <c r="GCB378" s="18"/>
      <c r="GCC378" s="18"/>
      <c r="GCD378" s="18"/>
      <c r="GCE378" s="18"/>
      <c r="GCF378" s="18"/>
      <c r="GCG378" s="18"/>
      <c r="GCH378" s="18"/>
      <c r="GCI378" s="18"/>
      <c r="GCJ378" s="18"/>
      <c r="GCK378" s="18"/>
      <c r="GCL378" s="18"/>
      <c r="GCM378" s="18"/>
      <c r="GCN378" s="18"/>
      <c r="GCO378" s="18"/>
      <c r="GCP378" s="18"/>
      <c r="GCQ378" s="18"/>
      <c r="GCR378" s="18"/>
      <c r="GCS378" s="18"/>
      <c r="GCT378" s="18"/>
      <c r="GCU378" s="18"/>
      <c r="GCV378" s="18"/>
      <c r="GCW378" s="18"/>
      <c r="GCX378" s="18"/>
      <c r="GCY378" s="18"/>
      <c r="GCZ378" s="18"/>
      <c r="GDA378" s="18"/>
      <c r="GDB378" s="18"/>
      <c r="GDC378" s="18"/>
      <c r="GDD378" s="18"/>
      <c r="GDE378" s="18"/>
      <c r="GDF378" s="18"/>
      <c r="GDG378" s="18"/>
      <c r="GDH378" s="18"/>
      <c r="GDI378" s="18"/>
      <c r="GDJ378" s="18"/>
      <c r="GDK378" s="18"/>
      <c r="GDL378" s="18"/>
      <c r="GDM378" s="18"/>
      <c r="GDN378" s="18"/>
      <c r="GDO378" s="18"/>
      <c r="GDP378" s="18"/>
      <c r="GDQ378" s="18"/>
      <c r="GDR378" s="18"/>
      <c r="GDS378" s="18"/>
      <c r="GDT378" s="18"/>
      <c r="GDU378" s="18"/>
      <c r="GDV378" s="18"/>
      <c r="GDW378" s="18"/>
      <c r="GDX378" s="18"/>
      <c r="GDY378" s="18"/>
      <c r="GDZ378" s="18"/>
      <c r="GEA378" s="18"/>
      <c r="GEB378" s="18"/>
      <c r="GEC378" s="18"/>
      <c r="GED378" s="18"/>
      <c r="GEE378" s="18"/>
      <c r="GEF378" s="18"/>
      <c r="GEG378" s="18"/>
      <c r="GEH378" s="18"/>
      <c r="GEI378" s="18"/>
      <c r="GEJ378" s="18"/>
      <c r="GEK378" s="18"/>
      <c r="GEL378" s="18"/>
      <c r="GEM378" s="18"/>
      <c r="GEN378" s="18"/>
      <c r="GEO378" s="18"/>
      <c r="GEP378" s="18"/>
      <c r="GEQ378" s="18"/>
      <c r="GER378" s="18"/>
      <c r="GES378" s="18"/>
      <c r="GET378" s="18"/>
      <c r="GEU378" s="18"/>
      <c r="GEV378" s="18"/>
      <c r="GEW378" s="18"/>
      <c r="GEX378" s="18"/>
      <c r="GEY378" s="18"/>
      <c r="GEZ378" s="18"/>
      <c r="GFA378" s="18"/>
      <c r="GFB378" s="18"/>
      <c r="GFC378" s="18"/>
      <c r="GFD378" s="18"/>
      <c r="GFE378" s="18"/>
      <c r="GFF378" s="18"/>
      <c r="GFG378" s="18"/>
      <c r="GFH378" s="18"/>
      <c r="GFI378" s="18"/>
      <c r="GFJ378" s="18"/>
      <c r="GFK378" s="18"/>
      <c r="GFL378" s="18"/>
      <c r="GFM378" s="18"/>
      <c r="GFN378" s="18"/>
      <c r="GFO378" s="18"/>
      <c r="GFP378" s="18"/>
      <c r="GFQ378" s="18"/>
      <c r="GFR378" s="18"/>
      <c r="GFS378" s="18"/>
      <c r="GFT378" s="18"/>
      <c r="GFU378" s="18"/>
      <c r="GFV378" s="18"/>
      <c r="GFW378" s="18"/>
      <c r="GFX378" s="18"/>
      <c r="GFY378" s="18"/>
      <c r="GFZ378" s="18"/>
      <c r="GGA378" s="18"/>
      <c r="GGB378" s="18"/>
      <c r="GGC378" s="18"/>
      <c r="GGD378" s="18"/>
      <c r="GGE378" s="18"/>
      <c r="GGF378" s="18"/>
      <c r="GGG378" s="18"/>
      <c r="GGH378" s="18"/>
      <c r="GGI378" s="18"/>
      <c r="GGJ378" s="18"/>
      <c r="GGK378" s="18"/>
      <c r="GGL378" s="18"/>
      <c r="GGM378" s="18"/>
      <c r="GGN378" s="18"/>
      <c r="GGO378" s="18"/>
      <c r="GGP378" s="18"/>
      <c r="GGQ378" s="18"/>
      <c r="GGR378" s="18"/>
      <c r="GGS378" s="18"/>
      <c r="GGT378" s="18"/>
      <c r="GGU378" s="18"/>
      <c r="GGV378" s="18"/>
      <c r="GGW378" s="18"/>
      <c r="GGX378" s="18"/>
      <c r="GGY378" s="18"/>
      <c r="GGZ378" s="18"/>
      <c r="GHA378" s="18"/>
      <c r="GHB378" s="18"/>
      <c r="GHC378" s="18"/>
      <c r="GHD378" s="18"/>
      <c r="GHE378" s="18"/>
      <c r="GHF378" s="18"/>
      <c r="GHG378" s="18"/>
      <c r="GHH378" s="18"/>
      <c r="GHI378" s="18"/>
      <c r="GHJ378" s="18"/>
      <c r="GHK378" s="18"/>
      <c r="GHL378" s="18"/>
      <c r="GHM378" s="18"/>
      <c r="GHN378" s="18"/>
      <c r="GHO378" s="18"/>
      <c r="GHP378" s="18"/>
      <c r="GHQ378" s="18"/>
      <c r="GHR378" s="18"/>
      <c r="GHS378" s="18"/>
      <c r="GHT378" s="18"/>
      <c r="GHU378" s="18"/>
      <c r="GHV378" s="18"/>
      <c r="GHW378" s="18"/>
      <c r="GHX378" s="18"/>
      <c r="GHY378" s="18"/>
      <c r="GHZ378" s="18"/>
      <c r="GIA378" s="18"/>
      <c r="GIB378" s="18"/>
      <c r="GIC378" s="18"/>
      <c r="GID378" s="18"/>
      <c r="GIE378" s="18"/>
      <c r="GIF378" s="18"/>
      <c r="GIG378" s="18"/>
      <c r="GIH378" s="18"/>
      <c r="GII378" s="18"/>
      <c r="GIJ378" s="18"/>
      <c r="GIK378" s="18"/>
      <c r="GIL378" s="18"/>
      <c r="GIM378" s="18"/>
      <c r="GIN378" s="18"/>
      <c r="GIO378" s="18"/>
      <c r="GIP378" s="18"/>
      <c r="GIQ378" s="18"/>
      <c r="GIR378" s="18"/>
      <c r="GIS378" s="18"/>
      <c r="GIT378" s="18"/>
      <c r="GIU378" s="18"/>
      <c r="GIV378" s="18"/>
      <c r="GIW378" s="18"/>
      <c r="GIX378" s="18"/>
      <c r="GIY378" s="18"/>
      <c r="GIZ378" s="18"/>
      <c r="GJA378" s="18"/>
      <c r="GJB378" s="18"/>
      <c r="GJC378" s="18"/>
      <c r="GJD378" s="18"/>
      <c r="GJE378" s="18"/>
      <c r="GJF378" s="18"/>
      <c r="GJG378" s="18"/>
      <c r="GJH378" s="18"/>
      <c r="GJI378" s="18"/>
      <c r="GJJ378" s="18"/>
      <c r="GJK378" s="18"/>
      <c r="GJL378" s="18"/>
      <c r="GJM378" s="18"/>
      <c r="GJN378" s="18"/>
      <c r="GJO378" s="18"/>
      <c r="GJP378" s="18"/>
      <c r="GJQ378" s="18"/>
      <c r="GJR378" s="18"/>
      <c r="GJS378" s="18"/>
      <c r="GJT378" s="18"/>
      <c r="GJU378" s="18"/>
      <c r="GJV378" s="18"/>
      <c r="GJW378" s="18"/>
      <c r="GJX378" s="18"/>
      <c r="GJY378" s="18"/>
      <c r="GJZ378" s="18"/>
      <c r="GKA378" s="18"/>
      <c r="GKB378" s="18"/>
      <c r="GKC378" s="18"/>
      <c r="GKD378" s="18"/>
      <c r="GKE378" s="18"/>
      <c r="GKF378" s="18"/>
      <c r="GKG378" s="18"/>
      <c r="GKH378" s="18"/>
      <c r="GKI378" s="18"/>
      <c r="GKJ378" s="18"/>
      <c r="GKK378" s="18"/>
      <c r="GKL378" s="18"/>
      <c r="GKM378" s="18"/>
      <c r="GKN378" s="18"/>
      <c r="GKO378" s="18"/>
      <c r="GKP378" s="18"/>
      <c r="GKQ378" s="18"/>
      <c r="GKR378" s="18"/>
      <c r="GKS378" s="18"/>
      <c r="GKT378" s="18"/>
      <c r="GKU378" s="18"/>
      <c r="GKV378" s="18"/>
      <c r="GKW378" s="18"/>
      <c r="GKX378" s="18"/>
      <c r="GKY378" s="18"/>
      <c r="GKZ378" s="18"/>
      <c r="GLA378" s="18"/>
      <c r="GLB378" s="18"/>
      <c r="GLC378" s="18"/>
      <c r="GLD378" s="18"/>
      <c r="GLE378" s="18"/>
      <c r="GLF378" s="18"/>
      <c r="GLG378" s="18"/>
      <c r="GLH378" s="18"/>
      <c r="GLI378" s="18"/>
      <c r="GLJ378" s="18"/>
      <c r="GLK378" s="18"/>
      <c r="GLL378" s="18"/>
      <c r="GLM378" s="18"/>
      <c r="GLN378" s="18"/>
      <c r="GLO378" s="18"/>
      <c r="GLP378" s="18"/>
      <c r="GLQ378" s="18"/>
      <c r="GLR378" s="18"/>
      <c r="GLS378" s="18"/>
      <c r="GLT378" s="18"/>
      <c r="GLU378" s="18"/>
      <c r="GLV378" s="18"/>
      <c r="GLW378" s="18"/>
      <c r="GLX378" s="18"/>
      <c r="GLY378" s="18"/>
      <c r="GLZ378" s="18"/>
      <c r="GMA378" s="18"/>
      <c r="GMB378" s="18"/>
      <c r="GMC378" s="18"/>
      <c r="GMD378" s="18"/>
      <c r="GME378" s="18"/>
      <c r="GMF378" s="18"/>
      <c r="GMG378" s="18"/>
      <c r="GMH378" s="18"/>
      <c r="GMI378" s="18"/>
      <c r="GMJ378" s="18"/>
      <c r="GMK378" s="18"/>
      <c r="GML378" s="18"/>
      <c r="GMM378" s="18"/>
      <c r="GMN378" s="18"/>
      <c r="GMO378" s="18"/>
      <c r="GMP378" s="18"/>
      <c r="GMQ378" s="18"/>
      <c r="GMR378" s="18"/>
      <c r="GMS378" s="18"/>
      <c r="GMT378" s="18"/>
      <c r="GMU378" s="18"/>
      <c r="GMV378" s="18"/>
      <c r="GMW378" s="18"/>
      <c r="GMX378" s="18"/>
      <c r="GMY378" s="18"/>
      <c r="GMZ378" s="18"/>
      <c r="GNA378" s="18"/>
      <c r="GNB378" s="18"/>
      <c r="GNC378" s="18"/>
      <c r="GND378" s="18"/>
      <c r="GNE378" s="18"/>
      <c r="GNF378" s="18"/>
      <c r="GNG378" s="18"/>
      <c r="GNH378" s="18"/>
      <c r="GNI378" s="18"/>
      <c r="GNJ378" s="18"/>
      <c r="GNK378" s="18"/>
      <c r="GNL378" s="18"/>
      <c r="GNM378" s="18"/>
      <c r="GNN378" s="18"/>
      <c r="GNO378" s="18"/>
      <c r="GNP378" s="18"/>
      <c r="GNQ378" s="18"/>
      <c r="GNR378" s="18"/>
      <c r="GNS378" s="18"/>
      <c r="GNT378" s="18"/>
      <c r="GNU378" s="18"/>
      <c r="GNV378" s="18"/>
      <c r="GNW378" s="18"/>
      <c r="GNX378" s="18"/>
      <c r="GNY378" s="18"/>
      <c r="GNZ378" s="18"/>
      <c r="GOA378" s="18"/>
      <c r="GOB378" s="18"/>
      <c r="GOC378" s="18"/>
      <c r="GOD378" s="18"/>
      <c r="GOE378" s="18"/>
      <c r="GOF378" s="18"/>
      <c r="GOG378" s="18"/>
      <c r="GOH378" s="18"/>
      <c r="GOI378" s="18"/>
      <c r="GOJ378" s="18"/>
      <c r="GOK378" s="18"/>
      <c r="GOL378" s="18"/>
      <c r="GOM378" s="18"/>
      <c r="GON378" s="18"/>
      <c r="GOO378" s="18"/>
      <c r="GOP378" s="18"/>
      <c r="GOQ378" s="18"/>
      <c r="GOR378" s="18"/>
      <c r="GOS378" s="18"/>
      <c r="GOT378" s="18"/>
      <c r="GOU378" s="18"/>
      <c r="GOV378" s="18"/>
      <c r="GOW378" s="18"/>
      <c r="GOX378" s="18"/>
      <c r="GOY378" s="18"/>
      <c r="GOZ378" s="18"/>
      <c r="GPA378" s="18"/>
      <c r="GPB378" s="18"/>
      <c r="GPC378" s="18"/>
      <c r="GPD378" s="18"/>
      <c r="GPE378" s="18"/>
      <c r="GPF378" s="18"/>
      <c r="GPG378" s="18"/>
      <c r="GPH378" s="18"/>
      <c r="GPI378" s="18"/>
      <c r="GPJ378" s="18"/>
      <c r="GPK378" s="18"/>
      <c r="GPL378" s="18"/>
      <c r="GPM378" s="18"/>
      <c r="GPN378" s="18"/>
      <c r="GPO378" s="18"/>
      <c r="GPP378" s="18"/>
      <c r="GPQ378" s="18"/>
      <c r="GPR378" s="18"/>
      <c r="GPS378" s="18"/>
      <c r="GPT378" s="18"/>
      <c r="GPU378" s="18"/>
      <c r="GPV378" s="18"/>
      <c r="GPW378" s="18"/>
      <c r="GPX378" s="18"/>
      <c r="GPY378" s="18"/>
      <c r="GPZ378" s="18"/>
      <c r="GQA378" s="18"/>
      <c r="GQB378" s="18"/>
      <c r="GQC378" s="18"/>
      <c r="GQD378" s="18"/>
      <c r="GQE378" s="18"/>
      <c r="GQF378" s="18"/>
      <c r="GQG378" s="18"/>
      <c r="GQH378" s="18"/>
      <c r="GQI378" s="18"/>
      <c r="GQJ378" s="18"/>
      <c r="GQK378" s="18"/>
      <c r="GQL378" s="18"/>
      <c r="GQM378" s="18"/>
      <c r="GQN378" s="18"/>
      <c r="GQO378" s="18"/>
      <c r="GQP378" s="18"/>
      <c r="GQQ378" s="18"/>
      <c r="GQR378" s="18"/>
      <c r="GQS378" s="18"/>
      <c r="GQT378" s="18"/>
      <c r="GQU378" s="18"/>
      <c r="GQV378" s="18"/>
      <c r="GQW378" s="18"/>
      <c r="GQX378" s="18"/>
      <c r="GQY378" s="18"/>
      <c r="GQZ378" s="18"/>
      <c r="GRA378" s="18"/>
      <c r="GRB378" s="18"/>
      <c r="GRC378" s="18"/>
      <c r="GRD378" s="18"/>
      <c r="GRE378" s="18"/>
      <c r="GRF378" s="18"/>
      <c r="GRG378" s="18"/>
      <c r="GRH378" s="18"/>
      <c r="GRI378" s="18"/>
      <c r="GRJ378" s="18"/>
      <c r="GRK378" s="18"/>
      <c r="GRL378" s="18"/>
      <c r="GRM378" s="18"/>
      <c r="GRN378" s="18"/>
      <c r="GRO378" s="18"/>
      <c r="GRP378" s="18"/>
      <c r="GRQ378" s="18"/>
      <c r="GRR378" s="18"/>
      <c r="GRS378" s="18"/>
      <c r="GRT378" s="18"/>
      <c r="GRU378" s="18"/>
      <c r="GRV378" s="18"/>
      <c r="GRW378" s="18"/>
      <c r="GRX378" s="18"/>
      <c r="GRY378" s="18"/>
      <c r="GRZ378" s="18"/>
      <c r="GSA378" s="18"/>
      <c r="GSB378" s="18"/>
      <c r="GSC378" s="18"/>
      <c r="GSD378" s="18"/>
      <c r="GSE378" s="18"/>
      <c r="GSF378" s="18"/>
      <c r="GSG378" s="18"/>
      <c r="GSH378" s="18"/>
      <c r="GSI378" s="18"/>
      <c r="GSJ378" s="18"/>
      <c r="GSK378" s="18"/>
      <c r="GSL378" s="18"/>
      <c r="GSM378" s="18"/>
      <c r="GSN378" s="18"/>
      <c r="GSO378" s="18"/>
      <c r="GSP378" s="18"/>
      <c r="GSQ378" s="18"/>
      <c r="GSR378" s="18"/>
      <c r="GSS378" s="18"/>
      <c r="GST378" s="18"/>
      <c r="GSU378" s="18"/>
      <c r="GSV378" s="18"/>
      <c r="GSW378" s="18"/>
      <c r="GSX378" s="18"/>
      <c r="GSY378" s="18"/>
      <c r="GSZ378" s="18"/>
      <c r="GTA378" s="18"/>
      <c r="GTB378" s="18"/>
      <c r="GTC378" s="18"/>
      <c r="GTD378" s="18"/>
      <c r="GTE378" s="18"/>
      <c r="GTF378" s="18"/>
      <c r="GTG378" s="18"/>
      <c r="GTH378" s="18"/>
      <c r="GTI378" s="18"/>
      <c r="GTJ378" s="18"/>
      <c r="GTK378" s="18"/>
      <c r="GTL378" s="18"/>
      <c r="GTM378" s="18"/>
      <c r="GTN378" s="18"/>
      <c r="GTO378" s="18"/>
      <c r="GTP378" s="18"/>
      <c r="GTQ378" s="18"/>
      <c r="GTR378" s="18"/>
      <c r="GTS378" s="18"/>
      <c r="GTT378" s="18"/>
      <c r="GTU378" s="18"/>
      <c r="GTV378" s="18"/>
      <c r="GTW378" s="18"/>
      <c r="GTX378" s="18"/>
      <c r="GTY378" s="18"/>
      <c r="GTZ378" s="18"/>
      <c r="GUA378" s="18"/>
      <c r="GUB378" s="18"/>
      <c r="GUC378" s="18"/>
      <c r="GUD378" s="18"/>
      <c r="GUE378" s="18"/>
      <c r="GUF378" s="18"/>
      <c r="GUG378" s="18"/>
      <c r="GUH378" s="18"/>
      <c r="GUI378" s="18"/>
      <c r="GUJ378" s="18"/>
      <c r="GUK378" s="18"/>
      <c r="GUL378" s="18"/>
      <c r="GUM378" s="18"/>
      <c r="GUN378" s="18"/>
      <c r="GUO378" s="18"/>
      <c r="GUP378" s="18"/>
      <c r="GUQ378" s="18"/>
      <c r="GUR378" s="18"/>
      <c r="GUS378" s="18"/>
      <c r="GUT378" s="18"/>
      <c r="GUU378" s="18"/>
      <c r="GUV378" s="18"/>
      <c r="GUW378" s="18"/>
      <c r="GUX378" s="18"/>
      <c r="GUY378" s="18"/>
      <c r="GUZ378" s="18"/>
      <c r="GVA378" s="18"/>
      <c r="GVB378" s="18"/>
      <c r="GVC378" s="18"/>
      <c r="GVD378" s="18"/>
      <c r="GVE378" s="18"/>
      <c r="GVF378" s="18"/>
      <c r="GVG378" s="18"/>
      <c r="GVH378" s="18"/>
      <c r="GVI378" s="18"/>
      <c r="GVJ378" s="18"/>
      <c r="GVK378" s="18"/>
      <c r="GVL378" s="18"/>
      <c r="GVM378" s="18"/>
      <c r="GVN378" s="18"/>
      <c r="GVO378" s="18"/>
      <c r="GVP378" s="18"/>
      <c r="GVQ378" s="18"/>
      <c r="GVR378" s="18"/>
      <c r="GVS378" s="18"/>
      <c r="GVT378" s="18"/>
      <c r="GVU378" s="18"/>
      <c r="GVV378" s="18"/>
      <c r="GVW378" s="18"/>
      <c r="GVX378" s="18"/>
      <c r="GVY378" s="18"/>
      <c r="GVZ378" s="18"/>
      <c r="GWA378" s="18"/>
      <c r="GWB378" s="18"/>
      <c r="GWC378" s="18"/>
      <c r="GWD378" s="18"/>
      <c r="GWE378" s="18"/>
      <c r="GWF378" s="18"/>
      <c r="GWG378" s="18"/>
      <c r="GWH378" s="18"/>
      <c r="GWI378" s="18"/>
      <c r="GWJ378" s="18"/>
      <c r="GWK378" s="18"/>
      <c r="GWL378" s="18"/>
      <c r="GWM378" s="18"/>
      <c r="GWN378" s="18"/>
      <c r="GWO378" s="18"/>
      <c r="GWP378" s="18"/>
      <c r="GWQ378" s="18"/>
      <c r="GWR378" s="18"/>
      <c r="GWS378" s="18"/>
      <c r="GWT378" s="18"/>
      <c r="GWU378" s="18"/>
      <c r="GWV378" s="18"/>
      <c r="GWW378" s="18"/>
      <c r="GWX378" s="18"/>
      <c r="GWY378" s="18"/>
      <c r="GWZ378" s="18"/>
      <c r="GXA378" s="18"/>
      <c r="GXB378" s="18"/>
      <c r="GXC378" s="18"/>
      <c r="GXD378" s="18"/>
      <c r="GXE378" s="18"/>
      <c r="GXF378" s="18"/>
      <c r="GXG378" s="18"/>
      <c r="GXH378" s="18"/>
      <c r="GXI378" s="18"/>
      <c r="GXJ378" s="18"/>
      <c r="GXK378" s="18"/>
      <c r="GXL378" s="18"/>
      <c r="GXM378" s="18"/>
      <c r="GXN378" s="18"/>
      <c r="GXO378" s="18"/>
      <c r="GXP378" s="18"/>
      <c r="GXQ378" s="18"/>
      <c r="GXR378" s="18"/>
      <c r="GXS378" s="18"/>
      <c r="GXT378" s="18"/>
      <c r="GXU378" s="18"/>
      <c r="GXV378" s="18"/>
      <c r="GXW378" s="18"/>
      <c r="GXX378" s="18"/>
      <c r="GXY378" s="18"/>
      <c r="GXZ378" s="18"/>
      <c r="GYA378" s="18"/>
      <c r="GYB378" s="18"/>
      <c r="GYC378" s="18"/>
      <c r="GYD378" s="18"/>
      <c r="GYE378" s="18"/>
      <c r="GYF378" s="18"/>
      <c r="GYG378" s="18"/>
      <c r="GYH378" s="18"/>
      <c r="GYI378" s="18"/>
      <c r="GYJ378" s="18"/>
      <c r="GYK378" s="18"/>
      <c r="GYL378" s="18"/>
      <c r="GYM378" s="18"/>
      <c r="GYN378" s="18"/>
      <c r="GYO378" s="18"/>
      <c r="GYP378" s="18"/>
      <c r="GYQ378" s="18"/>
      <c r="GYR378" s="18"/>
      <c r="GYS378" s="18"/>
      <c r="GYT378" s="18"/>
      <c r="GYU378" s="18"/>
      <c r="GYV378" s="18"/>
      <c r="GYW378" s="18"/>
      <c r="GYX378" s="18"/>
      <c r="GYY378" s="18"/>
      <c r="GYZ378" s="18"/>
      <c r="GZA378" s="18"/>
      <c r="GZB378" s="18"/>
      <c r="GZC378" s="18"/>
      <c r="GZD378" s="18"/>
      <c r="GZE378" s="18"/>
      <c r="GZF378" s="18"/>
      <c r="GZG378" s="18"/>
      <c r="GZH378" s="18"/>
      <c r="GZI378" s="18"/>
      <c r="GZJ378" s="18"/>
      <c r="GZK378" s="18"/>
      <c r="GZL378" s="18"/>
      <c r="GZM378" s="18"/>
      <c r="GZN378" s="18"/>
      <c r="GZO378" s="18"/>
      <c r="GZP378" s="18"/>
      <c r="GZQ378" s="18"/>
      <c r="GZR378" s="18"/>
      <c r="GZS378" s="18"/>
      <c r="GZT378" s="18"/>
      <c r="GZU378" s="18"/>
      <c r="GZV378" s="18"/>
      <c r="GZW378" s="18"/>
      <c r="GZX378" s="18"/>
      <c r="GZY378" s="18"/>
      <c r="GZZ378" s="18"/>
      <c r="HAA378" s="18"/>
      <c r="HAB378" s="18"/>
      <c r="HAC378" s="18"/>
      <c r="HAD378" s="18"/>
      <c r="HAE378" s="18"/>
      <c r="HAF378" s="18"/>
      <c r="HAG378" s="18"/>
      <c r="HAH378" s="18"/>
      <c r="HAI378" s="18"/>
      <c r="HAJ378" s="18"/>
      <c r="HAK378" s="18"/>
      <c r="HAL378" s="18"/>
      <c r="HAM378" s="18"/>
      <c r="HAN378" s="18"/>
      <c r="HAO378" s="18"/>
      <c r="HAP378" s="18"/>
      <c r="HAQ378" s="18"/>
      <c r="HAR378" s="18"/>
      <c r="HAS378" s="18"/>
      <c r="HAT378" s="18"/>
      <c r="HAU378" s="18"/>
      <c r="HAV378" s="18"/>
      <c r="HAW378" s="18"/>
      <c r="HAX378" s="18"/>
      <c r="HAY378" s="18"/>
      <c r="HAZ378" s="18"/>
      <c r="HBA378" s="18"/>
      <c r="HBB378" s="18"/>
      <c r="HBC378" s="18"/>
      <c r="HBD378" s="18"/>
      <c r="HBE378" s="18"/>
      <c r="HBF378" s="18"/>
      <c r="HBG378" s="18"/>
      <c r="HBH378" s="18"/>
      <c r="HBI378" s="18"/>
      <c r="HBJ378" s="18"/>
      <c r="HBK378" s="18"/>
      <c r="HBL378" s="18"/>
      <c r="HBM378" s="18"/>
      <c r="HBN378" s="18"/>
      <c r="HBO378" s="18"/>
      <c r="HBP378" s="18"/>
      <c r="HBQ378" s="18"/>
      <c r="HBR378" s="18"/>
      <c r="HBS378" s="18"/>
      <c r="HBT378" s="18"/>
      <c r="HBU378" s="18"/>
      <c r="HBV378" s="18"/>
      <c r="HBW378" s="18"/>
      <c r="HBX378" s="18"/>
      <c r="HBY378" s="18"/>
      <c r="HBZ378" s="18"/>
      <c r="HCA378" s="18"/>
      <c r="HCB378" s="18"/>
      <c r="HCC378" s="18"/>
      <c r="HCD378" s="18"/>
      <c r="HCE378" s="18"/>
      <c r="HCF378" s="18"/>
      <c r="HCG378" s="18"/>
      <c r="HCH378" s="18"/>
      <c r="HCI378" s="18"/>
      <c r="HCJ378" s="18"/>
      <c r="HCK378" s="18"/>
      <c r="HCL378" s="18"/>
      <c r="HCM378" s="18"/>
      <c r="HCN378" s="18"/>
      <c r="HCO378" s="18"/>
      <c r="HCP378" s="18"/>
      <c r="HCQ378" s="18"/>
      <c r="HCR378" s="18"/>
      <c r="HCS378" s="18"/>
      <c r="HCT378" s="18"/>
      <c r="HCU378" s="18"/>
      <c r="HCV378" s="18"/>
      <c r="HCW378" s="18"/>
      <c r="HCX378" s="18"/>
      <c r="HCY378" s="18"/>
      <c r="HCZ378" s="18"/>
      <c r="HDA378" s="18"/>
      <c r="HDB378" s="18"/>
      <c r="HDC378" s="18"/>
      <c r="HDD378" s="18"/>
      <c r="HDE378" s="18"/>
      <c r="HDF378" s="18"/>
      <c r="HDG378" s="18"/>
      <c r="HDH378" s="18"/>
      <c r="HDI378" s="18"/>
      <c r="HDJ378" s="18"/>
      <c r="HDK378" s="18"/>
      <c r="HDL378" s="18"/>
      <c r="HDM378" s="18"/>
      <c r="HDN378" s="18"/>
      <c r="HDO378" s="18"/>
      <c r="HDP378" s="18"/>
      <c r="HDQ378" s="18"/>
      <c r="HDR378" s="18"/>
      <c r="HDS378" s="18"/>
      <c r="HDT378" s="18"/>
      <c r="HDU378" s="18"/>
      <c r="HDV378" s="18"/>
      <c r="HDW378" s="18"/>
      <c r="HDX378" s="18"/>
      <c r="HDY378" s="18"/>
      <c r="HDZ378" s="18"/>
      <c r="HEA378" s="18"/>
      <c r="HEB378" s="18"/>
      <c r="HEC378" s="18"/>
      <c r="HED378" s="18"/>
      <c r="HEE378" s="18"/>
      <c r="HEF378" s="18"/>
      <c r="HEG378" s="18"/>
      <c r="HEH378" s="18"/>
      <c r="HEI378" s="18"/>
      <c r="HEJ378" s="18"/>
      <c r="HEK378" s="18"/>
      <c r="HEL378" s="18"/>
      <c r="HEM378" s="18"/>
      <c r="HEN378" s="18"/>
      <c r="HEO378" s="18"/>
      <c r="HEP378" s="18"/>
      <c r="HEQ378" s="18"/>
      <c r="HER378" s="18"/>
      <c r="HES378" s="18"/>
      <c r="HET378" s="18"/>
      <c r="HEU378" s="18"/>
      <c r="HEV378" s="18"/>
      <c r="HEW378" s="18"/>
      <c r="HEX378" s="18"/>
      <c r="HEY378" s="18"/>
      <c r="HEZ378" s="18"/>
      <c r="HFA378" s="18"/>
      <c r="HFB378" s="18"/>
      <c r="HFC378" s="18"/>
      <c r="HFD378" s="18"/>
      <c r="HFE378" s="18"/>
      <c r="HFF378" s="18"/>
      <c r="HFG378" s="18"/>
      <c r="HFH378" s="18"/>
      <c r="HFI378" s="18"/>
      <c r="HFJ378" s="18"/>
      <c r="HFK378" s="18"/>
      <c r="HFL378" s="18"/>
      <c r="HFM378" s="18"/>
      <c r="HFN378" s="18"/>
      <c r="HFO378" s="18"/>
      <c r="HFP378" s="18"/>
      <c r="HFQ378" s="18"/>
      <c r="HFR378" s="18"/>
      <c r="HFS378" s="18"/>
      <c r="HFT378" s="18"/>
      <c r="HFU378" s="18"/>
      <c r="HFV378" s="18"/>
      <c r="HFW378" s="18"/>
      <c r="HFX378" s="18"/>
      <c r="HFY378" s="18"/>
      <c r="HFZ378" s="18"/>
      <c r="HGA378" s="18"/>
      <c r="HGB378" s="18"/>
      <c r="HGC378" s="18"/>
      <c r="HGD378" s="18"/>
      <c r="HGE378" s="18"/>
      <c r="HGF378" s="18"/>
      <c r="HGG378" s="18"/>
      <c r="HGH378" s="18"/>
      <c r="HGI378" s="18"/>
      <c r="HGJ378" s="18"/>
      <c r="HGK378" s="18"/>
      <c r="HGL378" s="18"/>
      <c r="HGM378" s="18"/>
      <c r="HGN378" s="18"/>
      <c r="HGO378" s="18"/>
      <c r="HGP378" s="18"/>
      <c r="HGQ378" s="18"/>
      <c r="HGR378" s="18"/>
      <c r="HGS378" s="18"/>
      <c r="HGT378" s="18"/>
      <c r="HGU378" s="18"/>
      <c r="HGV378" s="18"/>
      <c r="HGW378" s="18"/>
      <c r="HGX378" s="18"/>
      <c r="HGY378" s="18"/>
      <c r="HGZ378" s="18"/>
      <c r="HHA378" s="18"/>
      <c r="HHB378" s="18"/>
      <c r="HHC378" s="18"/>
      <c r="HHD378" s="18"/>
      <c r="HHE378" s="18"/>
      <c r="HHF378" s="18"/>
      <c r="HHG378" s="18"/>
      <c r="HHH378" s="18"/>
      <c r="HHI378" s="18"/>
      <c r="HHJ378" s="18"/>
      <c r="HHK378" s="18"/>
      <c r="HHL378" s="18"/>
      <c r="HHM378" s="18"/>
      <c r="HHN378" s="18"/>
      <c r="HHO378" s="18"/>
      <c r="HHP378" s="18"/>
      <c r="HHQ378" s="18"/>
      <c r="HHR378" s="18"/>
      <c r="HHS378" s="18"/>
      <c r="HHT378" s="18"/>
      <c r="HHU378" s="18"/>
      <c r="HHV378" s="18"/>
      <c r="HHW378" s="18"/>
      <c r="HHX378" s="18"/>
      <c r="HHY378" s="18"/>
      <c r="HHZ378" s="18"/>
      <c r="HIA378" s="18"/>
      <c r="HIB378" s="18"/>
      <c r="HIC378" s="18"/>
      <c r="HID378" s="18"/>
      <c r="HIE378" s="18"/>
      <c r="HIF378" s="18"/>
      <c r="HIG378" s="18"/>
      <c r="HIH378" s="18"/>
      <c r="HII378" s="18"/>
      <c r="HIJ378" s="18"/>
      <c r="HIK378" s="18"/>
      <c r="HIL378" s="18"/>
      <c r="HIM378" s="18"/>
      <c r="HIN378" s="18"/>
      <c r="HIO378" s="18"/>
      <c r="HIP378" s="18"/>
      <c r="HIQ378" s="18"/>
      <c r="HIR378" s="18"/>
      <c r="HIS378" s="18"/>
      <c r="HIT378" s="18"/>
      <c r="HIU378" s="18"/>
      <c r="HIV378" s="18"/>
      <c r="HIW378" s="18"/>
      <c r="HIX378" s="18"/>
      <c r="HIY378" s="18"/>
      <c r="HIZ378" s="18"/>
      <c r="HJA378" s="18"/>
      <c r="HJB378" s="18"/>
      <c r="HJC378" s="18"/>
      <c r="HJD378" s="18"/>
      <c r="HJE378" s="18"/>
      <c r="HJF378" s="18"/>
      <c r="HJG378" s="18"/>
      <c r="HJH378" s="18"/>
      <c r="HJI378" s="18"/>
      <c r="HJJ378" s="18"/>
      <c r="HJK378" s="18"/>
      <c r="HJL378" s="18"/>
      <c r="HJM378" s="18"/>
      <c r="HJN378" s="18"/>
      <c r="HJO378" s="18"/>
      <c r="HJP378" s="18"/>
      <c r="HJQ378" s="18"/>
      <c r="HJR378" s="18"/>
      <c r="HJS378" s="18"/>
      <c r="HJT378" s="18"/>
      <c r="HJU378" s="18"/>
      <c r="HJV378" s="18"/>
      <c r="HJW378" s="18"/>
      <c r="HJX378" s="18"/>
      <c r="HJY378" s="18"/>
      <c r="HJZ378" s="18"/>
      <c r="HKA378" s="18"/>
      <c r="HKB378" s="18"/>
      <c r="HKC378" s="18"/>
      <c r="HKD378" s="18"/>
      <c r="HKE378" s="18"/>
      <c r="HKF378" s="18"/>
      <c r="HKG378" s="18"/>
      <c r="HKH378" s="18"/>
      <c r="HKI378" s="18"/>
      <c r="HKJ378" s="18"/>
      <c r="HKK378" s="18"/>
      <c r="HKL378" s="18"/>
      <c r="HKM378" s="18"/>
      <c r="HKN378" s="18"/>
      <c r="HKO378" s="18"/>
      <c r="HKP378" s="18"/>
      <c r="HKQ378" s="18"/>
      <c r="HKR378" s="18"/>
      <c r="HKS378" s="18"/>
      <c r="HKT378" s="18"/>
      <c r="HKU378" s="18"/>
      <c r="HKV378" s="18"/>
      <c r="HKW378" s="18"/>
      <c r="HKX378" s="18"/>
      <c r="HKY378" s="18"/>
      <c r="HKZ378" s="18"/>
      <c r="HLA378" s="18"/>
      <c r="HLB378" s="18"/>
      <c r="HLC378" s="18"/>
      <c r="HLD378" s="18"/>
      <c r="HLE378" s="18"/>
      <c r="HLF378" s="18"/>
      <c r="HLG378" s="18"/>
      <c r="HLH378" s="18"/>
      <c r="HLI378" s="18"/>
      <c r="HLJ378" s="18"/>
      <c r="HLK378" s="18"/>
      <c r="HLL378" s="18"/>
      <c r="HLM378" s="18"/>
      <c r="HLN378" s="18"/>
      <c r="HLO378" s="18"/>
      <c r="HLP378" s="18"/>
      <c r="HLQ378" s="18"/>
      <c r="HLR378" s="18"/>
      <c r="HLS378" s="18"/>
      <c r="HLT378" s="18"/>
      <c r="HLU378" s="18"/>
      <c r="HLV378" s="18"/>
      <c r="HLW378" s="18"/>
      <c r="HLX378" s="18"/>
      <c r="HLY378" s="18"/>
      <c r="HLZ378" s="18"/>
      <c r="HMA378" s="18"/>
      <c r="HMB378" s="18"/>
      <c r="HMC378" s="18"/>
      <c r="HMD378" s="18"/>
      <c r="HME378" s="18"/>
      <c r="HMF378" s="18"/>
      <c r="HMG378" s="18"/>
      <c r="HMH378" s="18"/>
      <c r="HMI378" s="18"/>
      <c r="HMJ378" s="18"/>
      <c r="HMK378" s="18"/>
      <c r="HML378" s="18"/>
      <c r="HMM378" s="18"/>
      <c r="HMN378" s="18"/>
      <c r="HMO378" s="18"/>
      <c r="HMP378" s="18"/>
      <c r="HMQ378" s="18"/>
      <c r="HMR378" s="18"/>
      <c r="HMS378" s="18"/>
      <c r="HMT378" s="18"/>
      <c r="HMU378" s="18"/>
      <c r="HMV378" s="18"/>
      <c r="HMW378" s="18"/>
      <c r="HMX378" s="18"/>
      <c r="HMY378" s="18"/>
      <c r="HMZ378" s="18"/>
      <c r="HNA378" s="18"/>
      <c r="HNB378" s="18"/>
      <c r="HNC378" s="18"/>
      <c r="HND378" s="18"/>
      <c r="HNE378" s="18"/>
      <c r="HNF378" s="18"/>
      <c r="HNG378" s="18"/>
      <c r="HNH378" s="18"/>
      <c r="HNI378" s="18"/>
      <c r="HNJ378" s="18"/>
      <c r="HNK378" s="18"/>
      <c r="HNL378" s="18"/>
      <c r="HNM378" s="18"/>
      <c r="HNN378" s="18"/>
      <c r="HNO378" s="18"/>
      <c r="HNP378" s="18"/>
      <c r="HNQ378" s="18"/>
      <c r="HNR378" s="18"/>
      <c r="HNS378" s="18"/>
      <c r="HNT378" s="18"/>
      <c r="HNU378" s="18"/>
      <c r="HNV378" s="18"/>
      <c r="HNW378" s="18"/>
      <c r="HNX378" s="18"/>
      <c r="HNY378" s="18"/>
      <c r="HNZ378" s="18"/>
      <c r="HOA378" s="18"/>
      <c r="HOB378" s="18"/>
      <c r="HOC378" s="18"/>
      <c r="HOD378" s="18"/>
      <c r="HOE378" s="18"/>
      <c r="HOF378" s="18"/>
      <c r="HOG378" s="18"/>
      <c r="HOH378" s="18"/>
      <c r="HOI378" s="18"/>
      <c r="HOJ378" s="18"/>
      <c r="HOK378" s="18"/>
      <c r="HOL378" s="18"/>
      <c r="HOM378" s="18"/>
      <c r="HON378" s="18"/>
      <c r="HOO378" s="18"/>
      <c r="HOP378" s="18"/>
      <c r="HOQ378" s="18"/>
      <c r="HOR378" s="18"/>
      <c r="HOS378" s="18"/>
      <c r="HOT378" s="18"/>
      <c r="HOU378" s="18"/>
      <c r="HOV378" s="18"/>
      <c r="HOW378" s="18"/>
      <c r="HOX378" s="18"/>
      <c r="HOY378" s="18"/>
      <c r="HOZ378" s="18"/>
      <c r="HPA378" s="18"/>
      <c r="HPB378" s="18"/>
      <c r="HPC378" s="18"/>
      <c r="HPD378" s="18"/>
      <c r="HPE378" s="18"/>
      <c r="HPF378" s="18"/>
      <c r="HPG378" s="18"/>
      <c r="HPH378" s="18"/>
      <c r="HPI378" s="18"/>
      <c r="HPJ378" s="18"/>
      <c r="HPK378" s="18"/>
      <c r="HPL378" s="18"/>
      <c r="HPM378" s="18"/>
      <c r="HPN378" s="18"/>
      <c r="HPO378" s="18"/>
      <c r="HPP378" s="18"/>
      <c r="HPQ378" s="18"/>
      <c r="HPR378" s="18"/>
      <c r="HPS378" s="18"/>
      <c r="HPT378" s="18"/>
      <c r="HPU378" s="18"/>
      <c r="HPV378" s="18"/>
      <c r="HPW378" s="18"/>
      <c r="HPX378" s="18"/>
      <c r="HPY378" s="18"/>
      <c r="HPZ378" s="18"/>
      <c r="HQA378" s="18"/>
      <c r="HQB378" s="18"/>
      <c r="HQC378" s="18"/>
      <c r="HQD378" s="18"/>
      <c r="HQE378" s="18"/>
      <c r="HQF378" s="18"/>
      <c r="HQG378" s="18"/>
      <c r="HQH378" s="18"/>
      <c r="HQI378" s="18"/>
      <c r="HQJ378" s="18"/>
      <c r="HQK378" s="18"/>
      <c r="HQL378" s="18"/>
      <c r="HQM378" s="18"/>
      <c r="HQN378" s="18"/>
      <c r="HQO378" s="18"/>
      <c r="HQP378" s="18"/>
      <c r="HQQ378" s="18"/>
      <c r="HQR378" s="18"/>
      <c r="HQS378" s="18"/>
      <c r="HQT378" s="18"/>
      <c r="HQU378" s="18"/>
      <c r="HQV378" s="18"/>
      <c r="HQW378" s="18"/>
      <c r="HQX378" s="18"/>
      <c r="HQY378" s="18"/>
      <c r="HQZ378" s="18"/>
      <c r="HRA378" s="18"/>
      <c r="HRB378" s="18"/>
      <c r="HRC378" s="18"/>
      <c r="HRD378" s="18"/>
      <c r="HRE378" s="18"/>
      <c r="HRF378" s="18"/>
      <c r="HRG378" s="18"/>
      <c r="HRH378" s="18"/>
      <c r="HRI378" s="18"/>
      <c r="HRJ378" s="18"/>
      <c r="HRK378" s="18"/>
      <c r="HRL378" s="18"/>
      <c r="HRM378" s="18"/>
      <c r="HRN378" s="18"/>
      <c r="HRO378" s="18"/>
      <c r="HRP378" s="18"/>
      <c r="HRQ378" s="18"/>
      <c r="HRR378" s="18"/>
      <c r="HRS378" s="18"/>
      <c r="HRT378" s="18"/>
      <c r="HRU378" s="18"/>
      <c r="HRV378" s="18"/>
      <c r="HRW378" s="18"/>
      <c r="HRX378" s="18"/>
      <c r="HRY378" s="18"/>
      <c r="HRZ378" s="18"/>
      <c r="HSA378" s="18"/>
      <c r="HSB378" s="18"/>
      <c r="HSC378" s="18"/>
      <c r="HSD378" s="18"/>
      <c r="HSE378" s="18"/>
      <c r="HSF378" s="18"/>
      <c r="HSG378" s="18"/>
      <c r="HSH378" s="18"/>
      <c r="HSI378" s="18"/>
      <c r="HSJ378" s="18"/>
      <c r="HSK378" s="18"/>
      <c r="HSL378" s="18"/>
      <c r="HSM378" s="18"/>
      <c r="HSN378" s="18"/>
      <c r="HSO378" s="18"/>
      <c r="HSP378" s="18"/>
      <c r="HSQ378" s="18"/>
      <c r="HSR378" s="18"/>
      <c r="HSS378" s="18"/>
      <c r="HST378" s="18"/>
      <c r="HSU378" s="18"/>
      <c r="HSV378" s="18"/>
      <c r="HSW378" s="18"/>
      <c r="HSX378" s="18"/>
      <c r="HSY378" s="18"/>
      <c r="HSZ378" s="18"/>
      <c r="HTA378" s="18"/>
      <c r="HTB378" s="18"/>
      <c r="HTC378" s="18"/>
      <c r="HTD378" s="18"/>
      <c r="HTE378" s="18"/>
      <c r="HTF378" s="18"/>
      <c r="HTG378" s="18"/>
      <c r="HTH378" s="18"/>
      <c r="HTI378" s="18"/>
      <c r="HTJ378" s="18"/>
      <c r="HTK378" s="18"/>
      <c r="HTL378" s="18"/>
      <c r="HTM378" s="18"/>
      <c r="HTN378" s="18"/>
      <c r="HTO378" s="18"/>
      <c r="HTP378" s="18"/>
      <c r="HTQ378" s="18"/>
      <c r="HTR378" s="18"/>
      <c r="HTS378" s="18"/>
      <c r="HTT378" s="18"/>
      <c r="HTU378" s="18"/>
      <c r="HTV378" s="18"/>
      <c r="HTW378" s="18"/>
      <c r="HTX378" s="18"/>
      <c r="HTY378" s="18"/>
      <c r="HTZ378" s="18"/>
      <c r="HUA378" s="18"/>
      <c r="HUB378" s="18"/>
      <c r="HUC378" s="18"/>
      <c r="HUD378" s="18"/>
      <c r="HUE378" s="18"/>
      <c r="HUF378" s="18"/>
      <c r="HUG378" s="18"/>
      <c r="HUH378" s="18"/>
      <c r="HUI378" s="18"/>
      <c r="HUJ378" s="18"/>
      <c r="HUK378" s="18"/>
      <c r="HUL378" s="18"/>
      <c r="HUM378" s="18"/>
      <c r="HUN378" s="18"/>
      <c r="HUO378" s="18"/>
      <c r="HUP378" s="18"/>
      <c r="HUQ378" s="18"/>
      <c r="HUR378" s="18"/>
      <c r="HUS378" s="18"/>
      <c r="HUT378" s="18"/>
      <c r="HUU378" s="18"/>
      <c r="HUV378" s="18"/>
      <c r="HUW378" s="18"/>
      <c r="HUX378" s="18"/>
      <c r="HUY378" s="18"/>
      <c r="HUZ378" s="18"/>
      <c r="HVA378" s="18"/>
      <c r="HVB378" s="18"/>
      <c r="HVC378" s="18"/>
      <c r="HVD378" s="18"/>
      <c r="HVE378" s="18"/>
      <c r="HVF378" s="18"/>
      <c r="HVG378" s="18"/>
      <c r="HVH378" s="18"/>
      <c r="HVI378" s="18"/>
      <c r="HVJ378" s="18"/>
      <c r="HVK378" s="18"/>
      <c r="HVL378" s="18"/>
      <c r="HVM378" s="18"/>
      <c r="HVN378" s="18"/>
      <c r="HVO378" s="18"/>
      <c r="HVP378" s="18"/>
      <c r="HVQ378" s="18"/>
      <c r="HVR378" s="18"/>
      <c r="HVS378" s="18"/>
      <c r="HVT378" s="18"/>
      <c r="HVU378" s="18"/>
      <c r="HVV378" s="18"/>
      <c r="HVW378" s="18"/>
      <c r="HVX378" s="18"/>
      <c r="HVY378" s="18"/>
      <c r="HVZ378" s="18"/>
      <c r="HWA378" s="18"/>
      <c r="HWB378" s="18"/>
      <c r="HWC378" s="18"/>
      <c r="HWD378" s="18"/>
      <c r="HWE378" s="18"/>
      <c r="HWF378" s="18"/>
      <c r="HWG378" s="18"/>
      <c r="HWH378" s="18"/>
      <c r="HWI378" s="18"/>
      <c r="HWJ378" s="18"/>
      <c r="HWK378" s="18"/>
      <c r="HWL378" s="18"/>
      <c r="HWM378" s="18"/>
      <c r="HWN378" s="18"/>
      <c r="HWO378" s="18"/>
      <c r="HWP378" s="18"/>
      <c r="HWQ378" s="18"/>
      <c r="HWR378" s="18"/>
      <c r="HWS378" s="18"/>
      <c r="HWT378" s="18"/>
      <c r="HWU378" s="18"/>
      <c r="HWV378" s="18"/>
      <c r="HWW378" s="18"/>
      <c r="HWX378" s="18"/>
      <c r="HWY378" s="18"/>
      <c r="HWZ378" s="18"/>
      <c r="HXA378" s="18"/>
      <c r="HXB378" s="18"/>
      <c r="HXC378" s="18"/>
      <c r="HXD378" s="18"/>
      <c r="HXE378" s="18"/>
      <c r="HXF378" s="18"/>
      <c r="HXG378" s="18"/>
      <c r="HXH378" s="18"/>
      <c r="HXI378" s="18"/>
      <c r="HXJ378" s="18"/>
      <c r="HXK378" s="18"/>
      <c r="HXL378" s="18"/>
      <c r="HXM378" s="18"/>
      <c r="HXN378" s="18"/>
      <c r="HXO378" s="18"/>
      <c r="HXP378" s="18"/>
      <c r="HXQ378" s="18"/>
      <c r="HXR378" s="18"/>
      <c r="HXS378" s="18"/>
      <c r="HXT378" s="18"/>
      <c r="HXU378" s="18"/>
      <c r="HXV378" s="18"/>
      <c r="HXW378" s="18"/>
      <c r="HXX378" s="18"/>
      <c r="HXY378" s="18"/>
      <c r="HXZ378" s="18"/>
      <c r="HYA378" s="18"/>
      <c r="HYB378" s="18"/>
      <c r="HYC378" s="18"/>
      <c r="HYD378" s="18"/>
      <c r="HYE378" s="18"/>
      <c r="HYF378" s="18"/>
      <c r="HYG378" s="18"/>
      <c r="HYH378" s="18"/>
      <c r="HYI378" s="18"/>
      <c r="HYJ378" s="18"/>
      <c r="HYK378" s="18"/>
      <c r="HYL378" s="18"/>
      <c r="HYM378" s="18"/>
      <c r="HYN378" s="18"/>
      <c r="HYO378" s="18"/>
      <c r="HYP378" s="18"/>
      <c r="HYQ378" s="18"/>
      <c r="HYR378" s="18"/>
      <c r="HYS378" s="18"/>
      <c r="HYT378" s="18"/>
      <c r="HYU378" s="18"/>
      <c r="HYV378" s="18"/>
      <c r="HYW378" s="18"/>
      <c r="HYX378" s="18"/>
      <c r="HYY378" s="18"/>
      <c r="HYZ378" s="18"/>
      <c r="HZA378" s="18"/>
      <c r="HZB378" s="18"/>
      <c r="HZC378" s="18"/>
      <c r="HZD378" s="18"/>
      <c r="HZE378" s="18"/>
      <c r="HZF378" s="18"/>
      <c r="HZG378" s="18"/>
      <c r="HZH378" s="18"/>
      <c r="HZI378" s="18"/>
      <c r="HZJ378" s="18"/>
      <c r="HZK378" s="18"/>
      <c r="HZL378" s="18"/>
      <c r="HZM378" s="18"/>
      <c r="HZN378" s="18"/>
      <c r="HZO378" s="18"/>
      <c r="HZP378" s="18"/>
      <c r="HZQ378" s="18"/>
      <c r="HZR378" s="18"/>
      <c r="HZS378" s="18"/>
      <c r="HZT378" s="18"/>
      <c r="HZU378" s="18"/>
      <c r="HZV378" s="18"/>
      <c r="HZW378" s="18"/>
      <c r="HZX378" s="18"/>
      <c r="HZY378" s="18"/>
      <c r="HZZ378" s="18"/>
      <c r="IAA378" s="18"/>
      <c r="IAB378" s="18"/>
      <c r="IAC378" s="18"/>
      <c r="IAD378" s="18"/>
      <c r="IAE378" s="18"/>
      <c r="IAF378" s="18"/>
      <c r="IAG378" s="18"/>
      <c r="IAH378" s="18"/>
      <c r="IAI378" s="18"/>
      <c r="IAJ378" s="18"/>
      <c r="IAK378" s="18"/>
      <c r="IAL378" s="18"/>
      <c r="IAM378" s="18"/>
      <c r="IAN378" s="18"/>
      <c r="IAO378" s="18"/>
      <c r="IAP378" s="18"/>
      <c r="IAQ378" s="18"/>
      <c r="IAR378" s="18"/>
      <c r="IAS378" s="18"/>
      <c r="IAT378" s="18"/>
      <c r="IAU378" s="18"/>
      <c r="IAV378" s="18"/>
      <c r="IAW378" s="18"/>
      <c r="IAX378" s="18"/>
      <c r="IAY378" s="18"/>
      <c r="IAZ378" s="18"/>
      <c r="IBA378" s="18"/>
      <c r="IBB378" s="18"/>
      <c r="IBC378" s="18"/>
      <c r="IBD378" s="18"/>
      <c r="IBE378" s="18"/>
      <c r="IBF378" s="18"/>
      <c r="IBG378" s="18"/>
      <c r="IBH378" s="18"/>
      <c r="IBI378" s="18"/>
      <c r="IBJ378" s="18"/>
      <c r="IBK378" s="18"/>
      <c r="IBL378" s="18"/>
      <c r="IBM378" s="18"/>
      <c r="IBN378" s="18"/>
      <c r="IBO378" s="18"/>
      <c r="IBP378" s="18"/>
      <c r="IBQ378" s="18"/>
      <c r="IBR378" s="18"/>
      <c r="IBS378" s="18"/>
      <c r="IBT378" s="18"/>
      <c r="IBU378" s="18"/>
      <c r="IBV378" s="18"/>
      <c r="IBW378" s="18"/>
      <c r="IBX378" s="18"/>
      <c r="IBY378" s="18"/>
      <c r="IBZ378" s="18"/>
      <c r="ICA378" s="18"/>
      <c r="ICB378" s="18"/>
      <c r="ICC378" s="18"/>
      <c r="ICD378" s="18"/>
      <c r="ICE378" s="18"/>
      <c r="ICF378" s="18"/>
      <c r="ICG378" s="18"/>
      <c r="ICH378" s="18"/>
      <c r="ICI378" s="18"/>
      <c r="ICJ378" s="18"/>
      <c r="ICK378" s="18"/>
      <c r="ICL378" s="18"/>
      <c r="ICM378" s="18"/>
      <c r="ICN378" s="18"/>
      <c r="ICO378" s="18"/>
      <c r="ICP378" s="18"/>
      <c r="ICQ378" s="18"/>
      <c r="ICR378" s="18"/>
      <c r="ICS378" s="18"/>
      <c r="ICT378" s="18"/>
      <c r="ICU378" s="18"/>
      <c r="ICV378" s="18"/>
      <c r="ICW378" s="18"/>
      <c r="ICX378" s="18"/>
      <c r="ICY378" s="18"/>
      <c r="ICZ378" s="18"/>
      <c r="IDA378" s="18"/>
      <c r="IDB378" s="18"/>
      <c r="IDC378" s="18"/>
      <c r="IDD378" s="18"/>
      <c r="IDE378" s="18"/>
      <c r="IDF378" s="18"/>
      <c r="IDG378" s="18"/>
      <c r="IDH378" s="18"/>
      <c r="IDI378" s="18"/>
      <c r="IDJ378" s="18"/>
      <c r="IDK378" s="18"/>
      <c r="IDL378" s="18"/>
      <c r="IDM378" s="18"/>
      <c r="IDN378" s="18"/>
      <c r="IDO378" s="18"/>
      <c r="IDP378" s="18"/>
      <c r="IDQ378" s="18"/>
      <c r="IDR378" s="18"/>
      <c r="IDS378" s="18"/>
      <c r="IDT378" s="18"/>
      <c r="IDU378" s="18"/>
      <c r="IDV378" s="18"/>
      <c r="IDW378" s="18"/>
      <c r="IDX378" s="18"/>
      <c r="IDY378" s="18"/>
      <c r="IDZ378" s="18"/>
      <c r="IEA378" s="18"/>
      <c r="IEB378" s="18"/>
      <c r="IEC378" s="18"/>
      <c r="IED378" s="18"/>
      <c r="IEE378" s="18"/>
      <c r="IEF378" s="18"/>
      <c r="IEG378" s="18"/>
      <c r="IEH378" s="18"/>
      <c r="IEI378" s="18"/>
      <c r="IEJ378" s="18"/>
      <c r="IEK378" s="18"/>
      <c r="IEL378" s="18"/>
      <c r="IEM378" s="18"/>
      <c r="IEN378" s="18"/>
      <c r="IEO378" s="18"/>
      <c r="IEP378" s="18"/>
      <c r="IEQ378" s="18"/>
      <c r="IER378" s="18"/>
      <c r="IES378" s="18"/>
      <c r="IET378" s="18"/>
      <c r="IEU378" s="18"/>
      <c r="IEV378" s="18"/>
      <c r="IEW378" s="18"/>
      <c r="IEX378" s="18"/>
      <c r="IEY378" s="18"/>
      <c r="IEZ378" s="18"/>
      <c r="IFA378" s="18"/>
      <c r="IFB378" s="18"/>
      <c r="IFC378" s="18"/>
      <c r="IFD378" s="18"/>
      <c r="IFE378" s="18"/>
      <c r="IFF378" s="18"/>
      <c r="IFG378" s="18"/>
      <c r="IFH378" s="18"/>
      <c r="IFI378" s="18"/>
      <c r="IFJ378" s="18"/>
      <c r="IFK378" s="18"/>
      <c r="IFL378" s="18"/>
      <c r="IFM378" s="18"/>
      <c r="IFN378" s="18"/>
      <c r="IFO378" s="18"/>
      <c r="IFP378" s="18"/>
      <c r="IFQ378" s="18"/>
      <c r="IFR378" s="18"/>
      <c r="IFS378" s="18"/>
      <c r="IFT378" s="18"/>
      <c r="IFU378" s="18"/>
      <c r="IFV378" s="18"/>
      <c r="IFW378" s="18"/>
      <c r="IFX378" s="18"/>
      <c r="IFY378" s="18"/>
      <c r="IFZ378" s="18"/>
      <c r="IGA378" s="18"/>
      <c r="IGB378" s="18"/>
      <c r="IGC378" s="18"/>
      <c r="IGD378" s="18"/>
      <c r="IGE378" s="18"/>
      <c r="IGF378" s="18"/>
      <c r="IGG378" s="18"/>
      <c r="IGH378" s="18"/>
      <c r="IGI378" s="18"/>
      <c r="IGJ378" s="18"/>
      <c r="IGK378" s="18"/>
      <c r="IGL378" s="18"/>
      <c r="IGM378" s="18"/>
      <c r="IGN378" s="18"/>
      <c r="IGO378" s="18"/>
      <c r="IGP378" s="18"/>
      <c r="IGQ378" s="18"/>
      <c r="IGR378" s="18"/>
      <c r="IGS378" s="18"/>
      <c r="IGT378" s="18"/>
      <c r="IGU378" s="18"/>
      <c r="IGV378" s="18"/>
      <c r="IGW378" s="18"/>
      <c r="IGX378" s="18"/>
      <c r="IGY378" s="18"/>
      <c r="IGZ378" s="18"/>
      <c r="IHA378" s="18"/>
      <c r="IHB378" s="18"/>
      <c r="IHC378" s="18"/>
      <c r="IHD378" s="18"/>
      <c r="IHE378" s="18"/>
      <c r="IHF378" s="18"/>
      <c r="IHG378" s="18"/>
      <c r="IHH378" s="18"/>
      <c r="IHI378" s="18"/>
      <c r="IHJ378" s="18"/>
      <c r="IHK378" s="18"/>
      <c r="IHL378" s="18"/>
      <c r="IHM378" s="18"/>
      <c r="IHN378" s="18"/>
      <c r="IHO378" s="18"/>
      <c r="IHP378" s="18"/>
      <c r="IHQ378" s="18"/>
      <c r="IHR378" s="18"/>
      <c r="IHS378" s="18"/>
      <c r="IHT378" s="18"/>
      <c r="IHU378" s="18"/>
      <c r="IHV378" s="18"/>
      <c r="IHW378" s="18"/>
      <c r="IHX378" s="18"/>
      <c r="IHY378" s="18"/>
      <c r="IHZ378" s="18"/>
      <c r="IIA378" s="18"/>
      <c r="IIB378" s="18"/>
      <c r="IIC378" s="18"/>
      <c r="IID378" s="18"/>
      <c r="IIE378" s="18"/>
      <c r="IIF378" s="18"/>
      <c r="IIG378" s="18"/>
      <c r="IIH378" s="18"/>
      <c r="III378" s="18"/>
      <c r="IIJ378" s="18"/>
      <c r="IIK378" s="18"/>
      <c r="IIL378" s="18"/>
      <c r="IIM378" s="18"/>
      <c r="IIN378" s="18"/>
      <c r="IIO378" s="18"/>
      <c r="IIP378" s="18"/>
      <c r="IIQ378" s="18"/>
      <c r="IIR378" s="18"/>
      <c r="IIS378" s="18"/>
      <c r="IIT378" s="18"/>
      <c r="IIU378" s="18"/>
      <c r="IIV378" s="18"/>
      <c r="IIW378" s="18"/>
      <c r="IIX378" s="18"/>
      <c r="IIY378" s="18"/>
      <c r="IIZ378" s="18"/>
      <c r="IJA378" s="18"/>
      <c r="IJB378" s="18"/>
      <c r="IJC378" s="18"/>
      <c r="IJD378" s="18"/>
      <c r="IJE378" s="18"/>
      <c r="IJF378" s="18"/>
      <c r="IJG378" s="18"/>
      <c r="IJH378" s="18"/>
      <c r="IJI378" s="18"/>
      <c r="IJJ378" s="18"/>
      <c r="IJK378" s="18"/>
      <c r="IJL378" s="18"/>
      <c r="IJM378" s="18"/>
      <c r="IJN378" s="18"/>
      <c r="IJO378" s="18"/>
      <c r="IJP378" s="18"/>
      <c r="IJQ378" s="18"/>
      <c r="IJR378" s="18"/>
      <c r="IJS378" s="18"/>
      <c r="IJT378" s="18"/>
      <c r="IJU378" s="18"/>
      <c r="IJV378" s="18"/>
      <c r="IJW378" s="18"/>
      <c r="IJX378" s="18"/>
      <c r="IJY378" s="18"/>
      <c r="IJZ378" s="18"/>
      <c r="IKA378" s="18"/>
      <c r="IKB378" s="18"/>
      <c r="IKC378" s="18"/>
      <c r="IKD378" s="18"/>
      <c r="IKE378" s="18"/>
      <c r="IKF378" s="18"/>
      <c r="IKG378" s="18"/>
      <c r="IKH378" s="18"/>
      <c r="IKI378" s="18"/>
      <c r="IKJ378" s="18"/>
      <c r="IKK378" s="18"/>
      <c r="IKL378" s="18"/>
      <c r="IKM378" s="18"/>
      <c r="IKN378" s="18"/>
      <c r="IKO378" s="18"/>
      <c r="IKP378" s="18"/>
      <c r="IKQ378" s="18"/>
      <c r="IKR378" s="18"/>
      <c r="IKS378" s="18"/>
      <c r="IKT378" s="18"/>
      <c r="IKU378" s="18"/>
      <c r="IKV378" s="18"/>
      <c r="IKW378" s="18"/>
      <c r="IKX378" s="18"/>
      <c r="IKY378" s="18"/>
      <c r="IKZ378" s="18"/>
      <c r="ILA378" s="18"/>
      <c r="ILB378" s="18"/>
      <c r="ILC378" s="18"/>
      <c r="ILD378" s="18"/>
      <c r="ILE378" s="18"/>
      <c r="ILF378" s="18"/>
      <c r="ILG378" s="18"/>
      <c r="ILH378" s="18"/>
      <c r="ILI378" s="18"/>
      <c r="ILJ378" s="18"/>
      <c r="ILK378" s="18"/>
      <c r="ILL378" s="18"/>
      <c r="ILM378" s="18"/>
      <c r="ILN378" s="18"/>
      <c r="ILO378" s="18"/>
      <c r="ILP378" s="18"/>
      <c r="ILQ378" s="18"/>
      <c r="ILR378" s="18"/>
      <c r="ILS378" s="18"/>
      <c r="ILT378" s="18"/>
      <c r="ILU378" s="18"/>
      <c r="ILV378" s="18"/>
      <c r="ILW378" s="18"/>
      <c r="ILX378" s="18"/>
      <c r="ILY378" s="18"/>
      <c r="ILZ378" s="18"/>
      <c r="IMA378" s="18"/>
      <c r="IMB378" s="18"/>
      <c r="IMC378" s="18"/>
      <c r="IMD378" s="18"/>
      <c r="IME378" s="18"/>
      <c r="IMF378" s="18"/>
      <c r="IMG378" s="18"/>
      <c r="IMH378" s="18"/>
      <c r="IMI378" s="18"/>
      <c r="IMJ378" s="18"/>
      <c r="IMK378" s="18"/>
      <c r="IML378" s="18"/>
      <c r="IMM378" s="18"/>
      <c r="IMN378" s="18"/>
      <c r="IMO378" s="18"/>
      <c r="IMP378" s="18"/>
      <c r="IMQ378" s="18"/>
      <c r="IMR378" s="18"/>
      <c r="IMS378" s="18"/>
      <c r="IMT378" s="18"/>
      <c r="IMU378" s="18"/>
      <c r="IMV378" s="18"/>
      <c r="IMW378" s="18"/>
      <c r="IMX378" s="18"/>
      <c r="IMY378" s="18"/>
      <c r="IMZ378" s="18"/>
      <c r="INA378" s="18"/>
      <c r="INB378" s="18"/>
      <c r="INC378" s="18"/>
      <c r="IND378" s="18"/>
      <c r="INE378" s="18"/>
      <c r="INF378" s="18"/>
      <c r="ING378" s="18"/>
      <c r="INH378" s="18"/>
      <c r="INI378" s="18"/>
      <c r="INJ378" s="18"/>
      <c r="INK378" s="18"/>
      <c r="INL378" s="18"/>
      <c r="INM378" s="18"/>
      <c r="INN378" s="18"/>
      <c r="INO378" s="18"/>
      <c r="INP378" s="18"/>
      <c r="INQ378" s="18"/>
      <c r="INR378" s="18"/>
      <c r="INS378" s="18"/>
      <c r="INT378" s="18"/>
      <c r="INU378" s="18"/>
      <c r="INV378" s="18"/>
      <c r="INW378" s="18"/>
      <c r="INX378" s="18"/>
      <c r="INY378" s="18"/>
      <c r="INZ378" s="18"/>
      <c r="IOA378" s="18"/>
      <c r="IOB378" s="18"/>
      <c r="IOC378" s="18"/>
      <c r="IOD378" s="18"/>
      <c r="IOE378" s="18"/>
      <c r="IOF378" s="18"/>
      <c r="IOG378" s="18"/>
      <c r="IOH378" s="18"/>
      <c r="IOI378" s="18"/>
      <c r="IOJ378" s="18"/>
      <c r="IOK378" s="18"/>
      <c r="IOL378" s="18"/>
      <c r="IOM378" s="18"/>
      <c r="ION378" s="18"/>
      <c r="IOO378" s="18"/>
      <c r="IOP378" s="18"/>
      <c r="IOQ378" s="18"/>
      <c r="IOR378" s="18"/>
      <c r="IOS378" s="18"/>
      <c r="IOT378" s="18"/>
      <c r="IOU378" s="18"/>
      <c r="IOV378" s="18"/>
      <c r="IOW378" s="18"/>
      <c r="IOX378" s="18"/>
      <c r="IOY378" s="18"/>
      <c r="IOZ378" s="18"/>
      <c r="IPA378" s="18"/>
      <c r="IPB378" s="18"/>
      <c r="IPC378" s="18"/>
      <c r="IPD378" s="18"/>
      <c r="IPE378" s="18"/>
      <c r="IPF378" s="18"/>
      <c r="IPG378" s="18"/>
      <c r="IPH378" s="18"/>
      <c r="IPI378" s="18"/>
      <c r="IPJ378" s="18"/>
      <c r="IPK378" s="18"/>
      <c r="IPL378" s="18"/>
      <c r="IPM378" s="18"/>
      <c r="IPN378" s="18"/>
      <c r="IPO378" s="18"/>
      <c r="IPP378" s="18"/>
      <c r="IPQ378" s="18"/>
      <c r="IPR378" s="18"/>
      <c r="IPS378" s="18"/>
      <c r="IPT378" s="18"/>
      <c r="IPU378" s="18"/>
      <c r="IPV378" s="18"/>
      <c r="IPW378" s="18"/>
      <c r="IPX378" s="18"/>
      <c r="IPY378" s="18"/>
      <c r="IPZ378" s="18"/>
      <c r="IQA378" s="18"/>
      <c r="IQB378" s="18"/>
      <c r="IQC378" s="18"/>
      <c r="IQD378" s="18"/>
      <c r="IQE378" s="18"/>
      <c r="IQF378" s="18"/>
      <c r="IQG378" s="18"/>
      <c r="IQH378" s="18"/>
      <c r="IQI378" s="18"/>
      <c r="IQJ378" s="18"/>
      <c r="IQK378" s="18"/>
      <c r="IQL378" s="18"/>
      <c r="IQM378" s="18"/>
      <c r="IQN378" s="18"/>
      <c r="IQO378" s="18"/>
      <c r="IQP378" s="18"/>
      <c r="IQQ378" s="18"/>
      <c r="IQR378" s="18"/>
      <c r="IQS378" s="18"/>
      <c r="IQT378" s="18"/>
      <c r="IQU378" s="18"/>
      <c r="IQV378" s="18"/>
      <c r="IQW378" s="18"/>
      <c r="IQX378" s="18"/>
      <c r="IQY378" s="18"/>
      <c r="IQZ378" s="18"/>
      <c r="IRA378" s="18"/>
      <c r="IRB378" s="18"/>
      <c r="IRC378" s="18"/>
      <c r="IRD378" s="18"/>
      <c r="IRE378" s="18"/>
      <c r="IRF378" s="18"/>
      <c r="IRG378" s="18"/>
      <c r="IRH378" s="18"/>
      <c r="IRI378" s="18"/>
      <c r="IRJ378" s="18"/>
      <c r="IRK378" s="18"/>
      <c r="IRL378" s="18"/>
      <c r="IRM378" s="18"/>
      <c r="IRN378" s="18"/>
      <c r="IRO378" s="18"/>
      <c r="IRP378" s="18"/>
      <c r="IRQ378" s="18"/>
      <c r="IRR378" s="18"/>
      <c r="IRS378" s="18"/>
      <c r="IRT378" s="18"/>
      <c r="IRU378" s="18"/>
      <c r="IRV378" s="18"/>
      <c r="IRW378" s="18"/>
      <c r="IRX378" s="18"/>
      <c r="IRY378" s="18"/>
      <c r="IRZ378" s="18"/>
      <c r="ISA378" s="18"/>
      <c r="ISB378" s="18"/>
      <c r="ISC378" s="18"/>
      <c r="ISD378" s="18"/>
      <c r="ISE378" s="18"/>
      <c r="ISF378" s="18"/>
      <c r="ISG378" s="18"/>
      <c r="ISH378" s="18"/>
      <c r="ISI378" s="18"/>
      <c r="ISJ378" s="18"/>
      <c r="ISK378" s="18"/>
      <c r="ISL378" s="18"/>
      <c r="ISM378" s="18"/>
      <c r="ISN378" s="18"/>
      <c r="ISO378" s="18"/>
      <c r="ISP378" s="18"/>
      <c r="ISQ378" s="18"/>
      <c r="ISR378" s="18"/>
      <c r="ISS378" s="18"/>
      <c r="IST378" s="18"/>
      <c r="ISU378" s="18"/>
      <c r="ISV378" s="18"/>
      <c r="ISW378" s="18"/>
      <c r="ISX378" s="18"/>
      <c r="ISY378" s="18"/>
      <c r="ISZ378" s="18"/>
      <c r="ITA378" s="18"/>
      <c r="ITB378" s="18"/>
      <c r="ITC378" s="18"/>
      <c r="ITD378" s="18"/>
      <c r="ITE378" s="18"/>
      <c r="ITF378" s="18"/>
      <c r="ITG378" s="18"/>
      <c r="ITH378" s="18"/>
      <c r="ITI378" s="18"/>
      <c r="ITJ378" s="18"/>
      <c r="ITK378" s="18"/>
      <c r="ITL378" s="18"/>
      <c r="ITM378" s="18"/>
      <c r="ITN378" s="18"/>
      <c r="ITO378" s="18"/>
      <c r="ITP378" s="18"/>
      <c r="ITQ378" s="18"/>
      <c r="ITR378" s="18"/>
      <c r="ITS378" s="18"/>
      <c r="ITT378" s="18"/>
      <c r="ITU378" s="18"/>
      <c r="ITV378" s="18"/>
      <c r="ITW378" s="18"/>
      <c r="ITX378" s="18"/>
      <c r="ITY378" s="18"/>
      <c r="ITZ378" s="18"/>
      <c r="IUA378" s="18"/>
      <c r="IUB378" s="18"/>
      <c r="IUC378" s="18"/>
      <c r="IUD378" s="18"/>
      <c r="IUE378" s="18"/>
      <c r="IUF378" s="18"/>
      <c r="IUG378" s="18"/>
      <c r="IUH378" s="18"/>
      <c r="IUI378" s="18"/>
      <c r="IUJ378" s="18"/>
      <c r="IUK378" s="18"/>
      <c r="IUL378" s="18"/>
      <c r="IUM378" s="18"/>
      <c r="IUN378" s="18"/>
      <c r="IUO378" s="18"/>
      <c r="IUP378" s="18"/>
      <c r="IUQ378" s="18"/>
      <c r="IUR378" s="18"/>
      <c r="IUS378" s="18"/>
      <c r="IUT378" s="18"/>
      <c r="IUU378" s="18"/>
      <c r="IUV378" s="18"/>
      <c r="IUW378" s="18"/>
      <c r="IUX378" s="18"/>
      <c r="IUY378" s="18"/>
      <c r="IUZ378" s="18"/>
      <c r="IVA378" s="18"/>
      <c r="IVB378" s="18"/>
      <c r="IVC378" s="18"/>
      <c r="IVD378" s="18"/>
      <c r="IVE378" s="18"/>
      <c r="IVF378" s="18"/>
      <c r="IVG378" s="18"/>
      <c r="IVH378" s="18"/>
      <c r="IVI378" s="18"/>
      <c r="IVJ378" s="18"/>
      <c r="IVK378" s="18"/>
      <c r="IVL378" s="18"/>
      <c r="IVM378" s="18"/>
      <c r="IVN378" s="18"/>
      <c r="IVO378" s="18"/>
      <c r="IVP378" s="18"/>
      <c r="IVQ378" s="18"/>
      <c r="IVR378" s="18"/>
      <c r="IVS378" s="18"/>
      <c r="IVT378" s="18"/>
      <c r="IVU378" s="18"/>
      <c r="IVV378" s="18"/>
      <c r="IVW378" s="18"/>
      <c r="IVX378" s="18"/>
      <c r="IVY378" s="18"/>
      <c r="IVZ378" s="18"/>
      <c r="IWA378" s="18"/>
      <c r="IWB378" s="18"/>
      <c r="IWC378" s="18"/>
      <c r="IWD378" s="18"/>
      <c r="IWE378" s="18"/>
      <c r="IWF378" s="18"/>
      <c r="IWG378" s="18"/>
      <c r="IWH378" s="18"/>
      <c r="IWI378" s="18"/>
      <c r="IWJ378" s="18"/>
      <c r="IWK378" s="18"/>
      <c r="IWL378" s="18"/>
      <c r="IWM378" s="18"/>
      <c r="IWN378" s="18"/>
      <c r="IWO378" s="18"/>
      <c r="IWP378" s="18"/>
      <c r="IWQ378" s="18"/>
      <c r="IWR378" s="18"/>
      <c r="IWS378" s="18"/>
      <c r="IWT378" s="18"/>
      <c r="IWU378" s="18"/>
      <c r="IWV378" s="18"/>
      <c r="IWW378" s="18"/>
      <c r="IWX378" s="18"/>
      <c r="IWY378" s="18"/>
      <c r="IWZ378" s="18"/>
      <c r="IXA378" s="18"/>
      <c r="IXB378" s="18"/>
      <c r="IXC378" s="18"/>
      <c r="IXD378" s="18"/>
      <c r="IXE378" s="18"/>
      <c r="IXF378" s="18"/>
      <c r="IXG378" s="18"/>
      <c r="IXH378" s="18"/>
      <c r="IXI378" s="18"/>
      <c r="IXJ378" s="18"/>
      <c r="IXK378" s="18"/>
      <c r="IXL378" s="18"/>
      <c r="IXM378" s="18"/>
      <c r="IXN378" s="18"/>
      <c r="IXO378" s="18"/>
      <c r="IXP378" s="18"/>
      <c r="IXQ378" s="18"/>
      <c r="IXR378" s="18"/>
      <c r="IXS378" s="18"/>
      <c r="IXT378" s="18"/>
      <c r="IXU378" s="18"/>
      <c r="IXV378" s="18"/>
      <c r="IXW378" s="18"/>
      <c r="IXX378" s="18"/>
      <c r="IXY378" s="18"/>
      <c r="IXZ378" s="18"/>
      <c r="IYA378" s="18"/>
      <c r="IYB378" s="18"/>
      <c r="IYC378" s="18"/>
      <c r="IYD378" s="18"/>
      <c r="IYE378" s="18"/>
      <c r="IYF378" s="18"/>
      <c r="IYG378" s="18"/>
      <c r="IYH378" s="18"/>
      <c r="IYI378" s="18"/>
      <c r="IYJ378" s="18"/>
      <c r="IYK378" s="18"/>
      <c r="IYL378" s="18"/>
      <c r="IYM378" s="18"/>
      <c r="IYN378" s="18"/>
      <c r="IYO378" s="18"/>
      <c r="IYP378" s="18"/>
      <c r="IYQ378" s="18"/>
      <c r="IYR378" s="18"/>
      <c r="IYS378" s="18"/>
      <c r="IYT378" s="18"/>
      <c r="IYU378" s="18"/>
      <c r="IYV378" s="18"/>
      <c r="IYW378" s="18"/>
      <c r="IYX378" s="18"/>
      <c r="IYY378" s="18"/>
      <c r="IYZ378" s="18"/>
      <c r="IZA378" s="18"/>
      <c r="IZB378" s="18"/>
      <c r="IZC378" s="18"/>
      <c r="IZD378" s="18"/>
      <c r="IZE378" s="18"/>
      <c r="IZF378" s="18"/>
      <c r="IZG378" s="18"/>
      <c r="IZH378" s="18"/>
      <c r="IZI378" s="18"/>
      <c r="IZJ378" s="18"/>
      <c r="IZK378" s="18"/>
      <c r="IZL378" s="18"/>
      <c r="IZM378" s="18"/>
      <c r="IZN378" s="18"/>
      <c r="IZO378" s="18"/>
      <c r="IZP378" s="18"/>
      <c r="IZQ378" s="18"/>
      <c r="IZR378" s="18"/>
      <c r="IZS378" s="18"/>
      <c r="IZT378" s="18"/>
      <c r="IZU378" s="18"/>
      <c r="IZV378" s="18"/>
      <c r="IZW378" s="18"/>
      <c r="IZX378" s="18"/>
      <c r="IZY378" s="18"/>
      <c r="IZZ378" s="18"/>
      <c r="JAA378" s="18"/>
      <c r="JAB378" s="18"/>
      <c r="JAC378" s="18"/>
      <c r="JAD378" s="18"/>
      <c r="JAE378" s="18"/>
      <c r="JAF378" s="18"/>
      <c r="JAG378" s="18"/>
      <c r="JAH378" s="18"/>
      <c r="JAI378" s="18"/>
      <c r="JAJ378" s="18"/>
      <c r="JAK378" s="18"/>
      <c r="JAL378" s="18"/>
      <c r="JAM378" s="18"/>
      <c r="JAN378" s="18"/>
      <c r="JAO378" s="18"/>
      <c r="JAP378" s="18"/>
      <c r="JAQ378" s="18"/>
      <c r="JAR378" s="18"/>
      <c r="JAS378" s="18"/>
      <c r="JAT378" s="18"/>
      <c r="JAU378" s="18"/>
      <c r="JAV378" s="18"/>
      <c r="JAW378" s="18"/>
      <c r="JAX378" s="18"/>
      <c r="JAY378" s="18"/>
      <c r="JAZ378" s="18"/>
      <c r="JBA378" s="18"/>
      <c r="JBB378" s="18"/>
      <c r="JBC378" s="18"/>
      <c r="JBD378" s="18"/>
      <c r="JBE378" s="18"/>
      <c r="JBF378" s="18"/>
      <c r="JBG378" s="18"/>
      <c r="JBH378" s="18"/>
      <c r="JBI378" s="18"/>
      <c r="JBJ378" s="18"/>
      <c r="JBK378" s="18"/>
      <c r="JBL378" s="18"/>
      <c r="JBM378" s="18"/>
      <c r="JBN378" s="18"/>
      <c r="JBO378" s="18"/>
      <c r="JBP378" s="18"/>
      <c r="JBQ378" s="18"/>
      <c r="JBR378" s="18"/>
      <c r="JBS378" s="18"/>
      <c r="JBT378" s="18"/>
      <c r="JBU378" s="18"/>
      <c r="JBV378" s="18"/>
      <c r="JBW378" s="18"/>
      <c r="JBX378" s="18"/>
      <c r="JBY378" s="18"/>
      <c r="JBZ378" s="18"/>
      <c r="JCA378" s="18"/>
      <c r="JCB378" s="18"/>
      <c r="JCC378" s="18"/>
      <c r="JCD378" s="18"/>
      <c r="JCE378" s="18"/>
      <c r="JCF378" s="18"/>
      <c r="JCG378" s="18"/>
      <c r="JCH378" s="18"/>
      <c r="JCI378" s="18"/>
      <c r="JCJ378" s="18"/>
      <c r="JCK378" s="18"/>
      <c r="JCL378" s="18"/>
      <c r="JCM378" s="18"/>
      <c r="JCN378" s="18"/>
      <c r="JCO378" s="18"/>
      <c r="JCP378" s="18"/>
      <c r="JCQ378" s="18"/>
      <c r="JCR378" s="18"/>
      <c r="JCS378" s="18"/>
      <c r="JCT378" s="18"/>
      <c r="JCU378" s="18"/>
      <c r="JCV378" s="18"/>
      <c r="JCW378" s="18"/>
      <c r="JCX378" s="18"/>
      <c r="JCY378" s="18"/>
      <c r="JCZ378" s="18"/>
      <c r="JDA378" s="18"/>
      <c r="JDB378" s="18"/>
      <c r="JDC378" s="18"/>
      <c r="JDD378" s="18"/>
      <c r="JDE378" s="18"/>
      <c r="JDF378" s="18"/>
      <c r="JDG378" s="18"/>
      <c r="JDH378" s="18"/>
      <c r="JDI378" s="18"/>
      <c r="JDJ378" s="18"/>
      <c r="JDK378" s="18"/>
      <c r="JDL378" s="18"/>
      <c r="JDM378" s="18"/>
      <c r="JDN378" s="18"/>
      <c r="JDO378" s="18"/>
      <c r="JDP378" s="18"/>
      <c r="JDQ378" s="18"/>
      <c r="JDR378" s="18"/>
      <c r="JDS378" s="18"/>
      <c r="JDT378" s="18"/>
      <c r="JDU378" s="18"/>
      <c r="JDV378" s="18"/>
      <c r="JDW378" s="18"/>
      <c r="JDX378" s="18"/>
      <c r="JDY378" s="18"/>
      <c r="JDZ378" s="18"/>
      <c r="JEA378" s="18"/>
      <c r="JEB378" s="18"/>
      <c r="JEC378" s="18"/>
      <c r="JED378" s="18"/>
      <c r="JEE378" s="18"/>
      <c r="JEF378" s="18"/>
      <c r="JEG378" s="18"/>
      <c r="JEH378" s="18"/>
      <c r="JEI378" s="18"/>
      <c r="JEJ378" s="18"/>
      <c r="JEK378" s="18"/>
      <c r="JEL378" s="18"/>
      <c r="JEM378" s="18"/>
      <c r="JEN378" s="18"/>
      <c r="JEO378" s="18"/>
      <c r="JEP378" s="18"/>
      <c r="JEQ378" s="18"/>
      <c r="JER378" s="18"/>
      <c r="JES378" s="18"/>
      <c r="JET378" s="18"/>
      <c r="JEU378" s="18"/>
      <c r="JEV378" s="18"/>
      <c r="JEW378" s="18"/>
      <c r="JEX378" s="18"/>
      <c r="JEY378" s="18"/>
      <c r="JEZ378" s="18"/>
      <c r="JFA378" s="18"/>
      <c r="JFB378" s="18"/>
      <c r="JFC378" s="18"/>
      <c r="JFD378" s="18"/>
      <c r="JFE378" s="18"/>
      <c r="JFF378" s="18"/>
      <c r="JFG378" s="18"/>
      <c r="JFH378" s="18"/>
      <c r="JFI378" s="18"/>
      <c r="JFJ378" s="18"/>
      <c r="JFK378" s="18"/>
      <c r="JFL378" s="18"/>
      <c r="JFM378" s="18"/>
      <c r="JFN378" s="18"/>
      <c r="JFO378" s="18"/>
      <c r="JFP378" s="18"/>
      <c r="JFQ378" s="18"/>
      <c r="JFR378" s="18"/>
      <c r="JFS378" s="18"/>
      <c r="JFT378" s="18"/>
      <c r="JFU378" s="18"/>
      <c r="JFV378" s="18"/>
      <c r="JFW378" s="18"/>
      <c r="JFX378" s="18"/>
      <c r="JFY378" s="18"/>
      <c r="JFZ378" s="18"/>
      <c r="JGA378" s="18"/>
      <c r="JGB378" s="18"/>
      <c r="JGC378" s="18"/>
      <c r="JGD378" s="18"/>
      <c r="JGE378" s="18"/>
      <c r="JGF378" s="18"/>
      <c r="JGG378" s="18"/>
      <c r="JGH378" s="18"/>
      <c r="JGI378" s="18"/>
      <c r="JGJ378" s="18"/>
      <c r="JGK378" s="18"/>
      <c r="JGL378" s="18"/>
      <c r="JGM378" s="18"/>
      <c r="JGN378" s="18"/>
      <c r="JGO378" s="18"/>
      <c r="JGP378" s="18"/>
      <c r="JGQ378" s="18"/>
      <c r="JGR378" s="18"/>
      <c r="JGS378" s="18"/>
      <c r="JGT378" s="18"/>
      <c r="JGU378" s="18"/>
      <c r="JGV378" s="18"/>
      <c r="JGW378" s="18"/>
      <c r="JGX378" s="18"/>
      <c r="JGY378" s="18"/>
      <c r="JGZ378" s="18"/>
      <c r="JHA378" s="18"/>
      <c r="JHB378" s="18"/>
      <c r="JHC378" s="18"/>
      <c r="JHD378" s="18"/>
      <c r="JHE378" s="18"/>
      <c r="JHF378" s="18"/>
      <c r="JHG378" s="18"/>
      <c r="JHH378" s="18"/>
      <c r="JHI378" s="18"/>
      <c r="JHJ378" s="18"/>
      <c r="JHK378" s="18"/>
      <c r="JHL378" s="18"/>
      <c r="JHM378" s="18"/>
      <c r="JHN378" s="18"/>
      <c r="JHO378" s="18"/>
      <c r="JHP378" s="18"/>
      <c r="JHQ378" s="18"/>
      <c r="JHR378" s="18"/>
      <c r="JHS378" s="18"/>
      <c r="JHT378" s="18"/>
      <c r="JHU378" s="18"/>
      <c r="JHV378" s="18"/>
      <c r="JHW378" s="18"/>
      <c r="JHX378" s="18"/>
      <c r="JHY378" s="18"/>
      <c r="JHZ378" s="18"/>
      <c r="JIA378" s="18"/>
      <c r="JIB378" s="18"/>
      <c r="JIC378" s="18"/>
      <c r="JID378" s="18"/>
      <c r="JIE378" s="18"/>
      <c r="JIF378" s="18"/>
      <c r="JIG378" s="18"/>
      <c r="JIH378" s="18"/>
      <c r="JII378" s="18"/>
      <c r="JIJ378" s="18"/>
      <c r="JIK378" s="18"/>
      <c r="JIL378" s="18"/>
      <c r="JIM378" s="18"/>
      <c r="JIN378" s="18"/>
      <c r="JIO378" s="18"/>
      <c r="JIP378" s="18"/>
      <c r="JIQ378" s="18"/>
      <c r="JIR378" s="18"/>
      <c r="JIS378" s="18"/>
      <c r="JIT378" s="18"/>
      <c r="JIU378" s="18"/>
      <c r="JIV378" s="18"/>
      <c r="JIW378" s="18"/>
      <c r="JIX378" s="18"/>
      <c r="JIY378" s="18"/>
      <c r="JIZ378" s="18"/>
      <c r="JJA378" s="18"/>
      <c r="JJB378" s="18"/>
      <c r="JJC378" s="18"/>
      <c r="JJD378" s="18"/>
      <c r="JJE378" s="18"/>
      <c r="JJF378" s="18"/>
      <c r="JJG378" s="18"/>
      <c r="JJH378" s="18"/>
      <c r="JJI378" s="18"/>
      <c r="JJJ378" s="18"/>
      <c r="JJK378" s="18"/>
      <c r="JJL378" s="18"/>
      <c r="JJM378" s="18"/>
      <c r="JJN378" s="18"/>
      <c r="JJO378" s="18"/>
      <c r="JJP378" s="18"/>
      <c r="JJQ378" s="18"/>
      <c r="JJR378" s="18"/>
      <c r="JJS378" s="18"/>
      <c r="JJT378" s="18"/>
      <c r="JJU378" s="18"/>
      <c r="JJV378" s="18"/>
      <c r="JJW378" s="18"/>
      <c r="JJX378" s="18"/>
      <c r="JJY378" s="18"/>
      <c r="JJZ378" s="18"/>
      <c r="JKA378" s="18"/>
      <c r="JKB378" s="18"/>
      <c r="JKC378" s="18"/>
      <c r="JKD378" s="18"/>
      <c r="JKE378" s="18"/>
      <c r="JKF378" s="18"/>
      <c r="JKG378" s="18"/>
      <c r="JKH378" s="18"/>
      <c r="JKI378" s="18"/>
      <c r="JKJ378" s="18"/>
      <c r="JKK378" s="18"/>
      <c r="JKL378" s="18"/>
      <c r="JKM378" s="18"/>
      <c r="JKN378" s="18"/>
      <c r="JKO378" s="18"/>
      <c r="JKP378" s="18"/>
      <c r="JKQ378" s="18"/>
      <c r="JKR378" s="18"/>
      <c r="JKS378" s="18"/>
      <c r="JKT378" s="18"/>
      <c r="JKU378" s="18"/>
      <c r="JKV378" s="18"/>
      <c r="JKW378" s="18"/>
      <c r="JKX378" s="18"/>
      <c r="JKY378" s="18"/>
      <c r="JKZ378" s="18"/>
      <c r="JLA378" s="18"/>
      <c r="JLB378" s="18"/>
      <c r="JLC378" s="18"/>
      <c r="JLD378" s="18"/>
      <c r="JLE378" s="18"/>
      <c r="JLF378" s="18"/>
      <c r="JLG378" s="18"/>
      <c r="JLH378" s="18"/>
      <c r="JLI378" s="18"/>
      <c r="JLJ378" s="18"/>
      <c r="JLK378" s="18"/>
      <c r="JLL378" s="18"/>
      <c r="JLM378" s="18"/>
      <c r="JLN378" s="18"/>
      <c r="JLO378" s="18"/>
      <c r="JLP378" s="18"/>
      <c r="JLQ378" s="18"/>
      <c r="JLR378" s="18"/>
      <c r="JLS378" s="18"/>
      <c r="JLT378" s="18"/>
      <c r="JLU378" s="18"/>
      <c r="JLV378" s="18"/>
      <c r="JLW378" s="18"/>
      <c r="JLX378" s="18"/>
      <c r="JLY378" s="18"/>
      <c r="JLZ378" s="18"/>
      <c r="JMA378" s="18"/>
      <c r="JMB378" s="18"/>
      <c r="JMC378" s="18"/>
      <c r="JMD378" s="18"/>
      <c r="JME378" s="18"/>
      <c r="JMF378" s="18"/>
      <c r="JMG378" s="18"/>
      <c r="JMH378" s="18"/>
      <c r="JMI378" s="18"/>
      <c r="JMJ378" s="18"/>
      <c r="JMK378" s="18"/>
      <c r="JML378" s="18"/>
      <c r="JMM378" s="18"/>
      <c r="JMN378" s="18"/>
      <c r="JMO378" s="18"/>
      <c r="JMP378" s="18"/>
      <c r="JMQ378" s="18"/>
      <c r="JMR378" s="18"/>
      <c r="JMS378" s="18"/>
      <c r="JMT378" s="18"/>
      <c r="JMU378" s="18"/>
      <c r="JMV378" s="18"/>
      <c r="JMW378" s="18"/>
      <c r="JMX378" s="18"/>
      <c r="JMY378" s="18"/>
      <c r="JMZ378" s="18"/>
      <c r="JNA378" s="18"/>
      <c r="JNB378" s="18"/>
      <c r="JNC378" s="18"/>
      <c r="JND378" s="18"/>
      <c r="JNE378" s="18"/>
      <c r="JNF378" s="18"/>
      <c r="JNG378" s="18"/>
      <c r="JNH378" s="18"/>
      <c r="JNI378" s="18"/>
      <c r="JNJ378" s="18"/>
      <c r="JNK378" s="18"/>
      <c r="JNL378" s="18"/>
      <c r="JNM378" s="18"/>
      <c r="JNN378" s="18"/>
      <c r="JNO378" s="18"/>
      <c r="JNP378" s="18"/>
      <c r="JNQ378" s="18"/>
      <c r="JNR378" s="18"/>
      <c r="JNS378" s="18"/>
      <c r="JNT378" s="18"/>
      <c r="JNU378" s="18"/>
      <c r="JNV378" s="18"/>
      <c r="JNW378" s="18"/>
      <c r="JNX378" s="18"/>
      <c r="JNY378" s="18"/>
      <c r="JNZ378" s="18"/>
      <c r="JOA378" s="18"/>
      <c r="JOB378" s="18"/>
      <c r="JOC378" s="18"/>
      <c r="JOD378" s="18"/>
      <c r="JOE378" s="18"/>
      <c r="JOF378" s="18"/>
      <c r="JOG378" s="18"/>
      <c r="JOH378" s="18"/>
      <c r="JOI378" s="18"/>
      <c r="JOJ378" s="18"/>
      <c r="JOK378" s="18"/>
      <c r="JOL378" s="18"/>
      <c r="JOM378" s="18"/>
      <c r="JON378" s="18"/>
      <c r="JOO378" s="18"/>
      <c r="JOP378" s="18"/>
      <c r="JOQ378" s="18"/>
      <c r="JOR378" s="18"/>
      <c r="JOS378" s="18"/>
      <c r="JOT378" s="18"/>
      <c r="JOU378" s="18"/>
      <c r="JOV378" s="18"/>
      <c r="JOW378" s="18"/>
      <c r="JOX378" s="18"/>
      <c r="JOY378" s="18"/>
      <c r="JOZ378" s="18"/>
      <c r="JPA378" s="18"/>
      <c r="JPB378" s="18"/>
      <c r="JPC378" s="18"/>
      <c r="JPD378" s="18"/>
      <c r="JPE378" s="18"/>
      <c r="JPF378" s="18"/>
      <c r="JPG378" s="18"/>
      <c r="JPH378" s="18"/>
      <c r="JPI378" s="18"/>
      <c r="JPJ378" s="18"/>
      <c r="JPK378" s="18"/>
      <c r="JPL378" s="18"/>
      <c r="JPM378" s="18"/>
      <c r="JPN378" s="18"/>
      <c r="JPO378" s="18"/>
      <c r="JPP378" s="18"/>
      <c r="JPQ378" s="18"/>
      <c r="JPR378" s="18"/>
      <c r="JPS378" s="18"/>
      <c r="JPT378" s="18"/>
      <c r="JPU378" s="18"/>
      <c r="JPV378" s="18"/>
      <c r="JPW378" s="18"/>
      <c r="JPX378" s="18"/>
      <c r="JPY378" s="18"/>
      <c r="JPZ378" s="18"/>
      <c r="JQA378" s="18"/>
      <c r="JQB378" s="18"/>
      <c r="JQC378" s="18"/>
      <c r="JQD378" s="18"/>
      <c r="JQE378" s="18"/>
      <c r="JQF378" s="18"/>
      <c r="JQG378" s="18"/>
      <c r="JQH378" s="18"/>
      <c r="JQI378" s="18"/>
      <c r="JQJ378" s="18"/>
      <c r="JQK378" s="18"/>
      <c r="JQL378" s="18"/>
      <c r="JQM378" s="18"/>
      <c r="JQN378" s="18"/>
      <c r="JQO378" s="18"/>
      <c r="JQP378" s="18"/>
      <c r="JQQ378" s="18"/>
      <c r="JQR378" s="18"/>
      <c r="JQS378" s="18"/>
      <c r="JQT378" s="18"/>
      <c r="JQU378" s="18"/>
      <c r="JQV378" s="18"/>
      <c r="JQW378" s="18"/>
      <c r="JQX378" s="18"/>
      <c r="JQY378" s="18"/>
      <c r="JQZ378" s="18"/>
      <c r="JRA378" s="18"/>
      <c r="JRB378" s="18"/>
      <c r="JRC378" s="18"/>
      <c r="JRD378" s="18"/>
      <c r="JRE378" s="18"/>
      <c r="JRF378" s="18"/>
      <c r="JRG378" s="18"/>
      <c r="JRH378" s="18"/>
      <c r="JRI378" s="18"/>
      <c r="JRJ378" s="18"/>
      <c r="JRK378" s="18"/>
      <c r="JRL378" s="18"/>
      <c r="JRM378" s="18"/>
      <c r="JRN378" s="18"/>
      <c r="JRO378" s="18"/>
      <c r="JRP378" s="18"/>
      <c r="JRQ378" s="18"/>
      <c r="JRR378" s="18"/>
      <c r="JRS378" s="18"/>
      <c r="JRT378" s="18"/>
      <c r="JRU378" s="18"/>
      <c r="JRV378" s="18"/>
      <c r="JRW378" s="18"/>
      <c r="JRX378" s="18"/>
      <c r="JRY378" s="18"/>
      <c r="JRZ378" s="18"/>
      <c r="JSA378" s="18"/>
      <c r="JSB378" s="18"/>
      <c r="JSC378" s="18"/>
      <c r="JSD378" s="18"/>
      <c r="JSE378" s="18"/>
      <c r="JSF378" s="18"/>
      <c r="JSG378" s="18"/>
      <c r="JSH378" s="18"/>
      <c r="JSI378" s="18"/>
      <c r="JSJ378" s="18"/>
      <c r="JSK378" s="18"/>
      <c r="JSL378" s="18"/>
      <c r="JSM378" s="18"/>
      <c r="JSN378" s="18"/>
      <c r="JSO378" s="18"/>
      <c r="JSP378" s="18"/>
      <c r="JSQ378" s="18"/>
      <c r="JSR378" s="18"/>
      <c r="JSS378" s="18"/>
      <c r="JST378" s="18"/>
      <c r="JSU378" s="18"/>
      <c r="JSV378" s="18"/>
      <c r="JSW378" s="18"/>
      <c r="JSX378" s="18"/>
      <c r="JSY378" s="18"/>
      <c r="JSZ378" s="18"/>
      <c r="JTA378" s="18"/>
      <c r="JTB378" s="18"/>
      <c r="JTC378" s="18"/>
      <c r="JTD378" s="18"/>
      <c r="JTE378" s="18"/>
      <c r="JTF378" s="18"/>
      <c r="JTG378" s="18"/>
      <c r="JTH378" s="18"/>
      <c r="JTI378" s="18"/>
      <c r="JTJ378" s="18"/>
      <c r="JTK378" s="18"/>
      <c r="JTL378" s="18"/>
      <c r="JTM378" s="18"/>
      <c r="JTN378" s="18"/>
      <c r="JTO378" s="18"/>
      <c r="JTP378" s="18"/>
      <c r="JTQ378" s="18"/>
      <c r="JTR378" s="18"/>
      <c r="JTS378" s="18"/>
      <c r="JTT378" s="18"/>
      <c r="JTU378" s="18"/>
      <c r="JTV378" s="18"/>
      <c r="JTW378" s="18"/>
      <c r="JTX378" s="18"/>
      <c r="JTY378" s="18"/>
      <c r="JTZ378" s="18"/>
      <c r="JUA378" s="18"/>
      <c r="JUB378" s="18"/>
      <c r="JUC378" s="18"/>
      <c r="JUD378" s="18"/>
      <c r="JUE378" s="18"/>
      <c r="JUF378" s="18"/>
      <c r="JUG378" s="18"/>
      <c r="JUH378" s="18"/>
      <c r="JUI378" s="18"/>
      <c r="JUJ378" s="18"/>
      <c r="JUK378" s="18"/>
      <c r="JUL378" s="18"/>
      <c r="JUM378" s="18"/>
      <c r="JUN378" s="18"/>
      <c r="JUO378" s="18"/>
      <c r="JUP378" s="18"/>
      <c r="JUQ378" s="18"/>
      <c r="JUR378" s="18"/>
      <c r="JUS378" s="18"/>
      <c r="JUT378" s="18"/>
      <c r="JUU378" s="18"/>
      <c r="JUV378" s="18"/>
      <c r="JUW378" s="18"/>
      <c r="JUX378" s="18"/>
      <c r="JUY378" s="18"/>
      <c r="JUZ378" s="18"/>
      <c r="JVA378" s="18"/>
      <c r="JVB378" s="18"/>
      <c r="JVC378" s="18"/>
      <c r="JVD378" s="18"/>
      <c r="JVE378" s="18"/>
      <c r="JVF378" s="18"/>
      <c r="JVG378" s="18"/>
      <c r="JVH378" s="18"/>
      <c r="JVI378" s="18"/>
      <c r="JVJ378" s="18"/>
      <c r="JVK378" s="18"/>
      <c r="JVL378" s="18"/>
      <c r="JVM378" s="18"/>
      <c r="JVN378" s="18"/>
      <c r="JVO378" s="18"/>
      <c r="JVP378" s="18"/>
      <c r="JVQ378" s="18"/>
      <c r="JVR378" s="18"/>
      <c r="JVS378" s="18"/>
      <c r="JVT378" s="18"/>
      <c r="JVU378" s="18"/>
      <c r="JVV378" s="18"/>
      <c r="JVW378" s="18"/>
      <c r="JVX378" s="18"/>
      <c r="JVY378" s="18"/>
      <c r="JVZ378" s="18"/>
      <c r="JWA378" s="18"/>
      <c r="JWB378" s="18"/>
      <c r="JWC378" s="18"/>
      <c r="JWD378" s="18"/>
      <c r="JWE378" s="18"/>
      <c r="JWF378" s="18"/>
      <c r="JWG378" s="18"/>
      <c r="JWH378" s="18"/>
      <c r="JWI378" s="18"/>
      <c r="JWJ378" s="18"/>
      <c r="JWK378" s="18"/>
      <c r="JWL378" s="18"/>
      <c r="JWM378" s="18"/>
      <c r="JWN378" s="18"/>
      <c r="JWO378" s="18"/>
      <c r="JWP378" s="18"/>
      <c r="JWQ378" s="18"/>
      <c r="JWR378" s="18"/>
      <c r="JWS378" s="18"/>
      <c r="JWT378" s="18"/>
      <c r="JWU378" s="18"/>
      <c r="JWV378" s="18"/>
      <c r="JWW378" s="18"/>
      <c r="JWX378" s="18"/>
      <c r="JWY378" s="18"/>
      <c r="JWZ378" s="18"/>
      <c r="JXA378" s="18"/>
      <c r="JXB378" s="18"/>
      <c r="JXC378" s="18"/>
      <c r="JXD378" s="18"/>
      <c r="JXE378" s="18"/>
      <c r="JXF378" s="18"/>
      <c r="JXG378" s="18"/>
      <c r="JXH378" s="18"/>
      <c r="JXI378" s="18"/>
      <c r="JXJ378" s="18"/>
      <c r="JXK378" s="18"/>
      <c r="JXL378" s="18"/>
      <c r="JXM378" s="18"/>
      <c r="JXN378" s="18"/>
      <c r="JXO378" s="18"/>
      <c r="JXP378" s="18"/>
      <c r="JXQ378" s="18"/>
      <c r="JXR378" s="18"/>
      <c r="JXS378" s="18"/>
      <c r="JXT378" s="18"/>
      <c r="JXU378" s="18"/>
      <c r="JXV378" s="18"/>
      <c r="JXW378" s="18"/>
      <c r="JXX378" s="18"/>
      <c r="JXY378" s="18"/>
      <c r="JXZ378" s="18"/>
      <c r="JYA378" s="18"/>
      <c r="JYB378" s="18"/>
      <c r="JYC378" s="18"/>
      <c r="JYD378" s="18"/>
      <c r="JYE378" s="18"/>
      <c r="JYF378" s="18"/>
      <c r="JYG378" s="18"/>
      <c r="JYH378" s="18"/>
      <c r="JYI378" s="18"/>
      <c r="JYJ378" s="18"/>
      <c r="JYK378" s="18"/>
      <c r="JYL378" s="18"/>
      <c r="JYM378" s="18"/>
      <c r="JYN378" s="18"/>
      <c r="JYO378" s="18"/>
      <c r="JYP378" s="18"/>
      <c r="JYQ378" s="18"/>
      <c r="JYR378" s="18"/>
      <c r="JYS378" s="18"/>
      <c r="JYT378" s="18"/>
      <c r="JYU378" s="18"/>
      <c r="JYV378" s="18"/>
      <c r="JYW378" s="18"/>
      <c r="JYX378" s="18"/>
      <c r="JYY378" s="18"/>
      <c r="JYZ378" s="18"/>
      <c r="JZA378" s="18"/>
      <c r="JZB378" s="18"/>
      <c r="JZC378" s="18"/>
      <c r="JZD378" s="18"/>
      <c r="JZE378" s="18"/>
      <c r="JZF378" s="18"/>
      <c r="JZG378" s="18"/>
      <c r="JZH378" s="18"/>
      <c r="JZI378" s="18"/>
      <c r="JZJ378" s="18"/>
      <c r="JZK378" s="18"/>
      <c r="JZL378" s="18"/>
      <c r="JZM378" s="18"/>
      <c r="JZN378" s="18"/>
      <c r="JZO378" s="18"/>
      <c r="JZP378" s="18"/>
      <c r="JZQ378" s="18"/>
      <c r="JZR378" s="18"/>
      <c r="JZS378" s="18"/>
      <c r="JZT378" s="18"/>
      <c r="JZU378" s="18"/>
      <c r="JZV378" s="18"/>
      <c r="JZW378" s="18"/>
      <c r="JZX378" s="18"/>
      <c r="JZY378" s="18"/>
      <c r="JZZ378" s="18"/>
      <c r="KAA378" s="18"/>
      <c r="KAB378" s="18"/>
      <c r="KAC378" s="18"/>
      <c r="KAD378" s="18"/>
      <c r="KAE378" s="18"/>
      <c r="KAF378" s="18"/>
      <c r="KAG378" s="18"/>
      <c r="KAH378" s="18"/>
      <c r="KAI378" s="18"/>
      <c r="KAJ378" s="18"/>
      <c r="KAK378" s="18"/>
      <c r="KAL378" s="18"/>
      <c r="KAM378" s="18"/>
      <c r="KAN378" s="18"/>
      <c r="KAO378" s="18"/>
      <c r="KAP378" s="18"/>
      <c r="KAQ378" s="18"/>
      <c r="KAR378" s="18"/>
      <c r="KAS378" s="18"/>
      <c r="KAT378" s="18"/>
      <c r="KAU378" s="18"/>
      <c r="KAV378" s="18"/>
      <c r="KAW378" s="18"/>
      <c r="KAX378" s="18"/>
      <c r="KAY378" s="18"/>
      <c r="KAZ378" s="18"/>
      <c r="KBA378" s="18"/>
      <c r="KBB378" s="18"/>
      <c r="KBC378" s="18"/>
      <c r="KBD378" s="18"/>
      <c r="KBE378" s="18"/>
      <c r="KBF378" s="18"/>
      <c r="KBG378" s="18"/>
      <c r="KBH378" s="18"/>
      <c r="KBI378" s="18"/>
      <c r="KBJ378" s="18"/>
      <c r="KBK378" s="18"/>
      <c r="KBL378" s="18"/>
      <c r="KBM378" s="18"/>
      <c r="KBN378" s="18"/>
      <c r="KBO378" s="18"/>
      <c r="KBP378" s="18"/>
      <c r="KBQ378" s="18"/>
      <c r="KBR378" s="18"/>
      <c r="KBS378" s="18"/>
      <c r="KBT378" s="18"/>
      <c r="KBU378" s="18"/>
      <c r="KBV378" s="18"/>
      <c r="KBW378" s="18"/>
      <c r="KBX378" s="18"/>
      <c r="KBY378" s="18"/>
      <c r="KBZ378" s="18"/>
      <c r="KCA378" s="18"/>
      <c r="KCB378" s="18"/>
      <c r="KCC378" s="18"/>
      <c r="KCD378" s="18"/>
      <c r="KCE378" s="18"/>
      <c r="KCF378" s="18"/>
      <c r="KCG378" s="18"/>
      <c r="KCH378" s="18"/>
      <c r="KCI378" s="18"/>
      <c r="KCJ378" s="18"/>
      <c r="KCK378" s="18"/>
      <c r="KCL378" s="18"/>
      <c r="KCM378" s="18"/>
      <c r="KCN378" s="18"/>
      <c r="KCO378" s="18"/>
      <c r="KCP378" s="18"/>
      <c r="KCQ378" s="18"/>
      <c r="KCR378" s="18"/>
      <c r="KCS378" s="18"/>
      <c r="KCT378" s="18"/>
      <c r="KCU378" s="18"/>
      <c r="KCV378" s="18"/>
      <c r="KCW378" s="18"/>
      <c r="KCX378" s="18"/>
      <c r="KCY378" s="18"/>
      <c r="KCZ378" s="18"/>
      <c r="KDA378" s="18"/>
      <c r="KDB378" s="18"/>
      <c r="KDC378" s="18"/>
      <c r="KDD378" s="18"/>
      <c r="KDE378" s="18"/>
      <c r="KDF378" s="18"/>
      <c r="KDG378" s="18"/>
      <c r="KDH378" s="18"/>
      <c r="KDI378" s="18"/>
      <c r="KDJ378" s="18"/>
      <c r="KDK378" s="18"/>
      <c r="KDL378" s="18"/>
      <c r="KDM378" s="18"/>
      <c r="KDN378" s="18"/>
      <c r="KDO378" s="18"/>
      <c r="KDP378" s="18"/>
      <c r="KDQ378" s="18"/>
      <c r="KDR378" s="18"/>
      <c r="KDS378" s="18"/>
      <c r="KDT378" s="18"/>
      <c r="KDU378" s="18"/>
      <c r="KDV378" s="18"/>
      <c r="KDW378" s="18"/>
      <c r="KDX378" s="18"/>
      <c r="KDY378" s="18"/>
      <c r="KDZ378" s="18"/>
      <c r="KEA378" s="18"/>
      <c r="KEB378" s="18"/>
      <c r="KEC378" s="18"/>
      <c r="KED378" s="18"/>
      <c r="KEE378" s="18"/>
      <c r="KEF378" s="18"/>
      <c r="KEG378" s="18"/>
      <c r="KEH378" s="18"/>
      <c r="KEI378" s="18"/>
      <c r="KEJ378" s="18"/>
      <c r="KEK378" s="18"/>
      <c r="KEL378" s="18"/>
      <c r="KEM378" s="18"/>
      <c r="KEN378" s="18"/>
      <c r="KEO378" s="18"/>
      <c r="KEP378" s="18"/>
      <c r="KEQ378" s="18"/>
      <c r="KER378" s="18"/>
      <c r="KES378" s="18"/>
      <c r="KET378" s="18"/>
      <c r="KEU378" s="18"/>
      <c r="KEV378" s="18"/>
      <c r="KEW378" s="18"/>
      <c r="KEX378" s="18"/>
      <c r="KEY378" s="18"/>
      <c r="KEZ378" s="18"/>
      <c r="KFA378" s="18"/>
      <c r="KFB378" s="18"/>
      <c r="KFC378" s="18"/>
      <c r="KFD378" s="18"/>
      <c r="KFE378" s="18"/>
      <c r="KFF378" s="18"/>
      <c r="KFG378" s="18"/>
      <c r="KFH378" s="18"/>
      <c r="KFI378" s="18"/>
      <c r="KFJ378" s="18"/>
      <c r="KFK378" s="18"/>
      <c r="KFL378" s="18"/>
      <c r="KFM378" s="18"/>
      <c r="KFN378" s="18"/>
      <c r="KFO378" s="18"/>
      <c r="KFP378" s="18"/>
      <c r="KFQ378" s="18"/>
      <c r="KFR378" s="18"/>
      <c r="KFS378" s="18"/>
      <c r="KFT378" s="18"/>
      <c r="KFU378" s="18"/>
      <c r="KFV378" s="18"/>
      <c r="KFW378" s="18"/>
      <c r="KFX378" s="18"/>
      <c r="KFY378" s="18"/>
      <c r="KFZ378" s="18"/>
      <c r="KGA378" s="18"/>
      <c r="KGB378" s="18"/>
      <c r="KGC378" s="18"/>
      <c r="KGD378" s="18"/>
      <c r="KGE378" s="18"/>
      <c r="KGF378" s="18"/>
      <c r="KGG378" s="18"/>
      <c r="KGH378" s="18"/>
      <c r="KGI378" s="18"/>
      <c r="KGJ378" s="18"/>
      <c r="KGK378" s="18"/>
      <c r="KGL378" s="18"/>
      <c r="KGM378" s="18"/>
      <c r="KGN378" s="18"/>
      <c r="KGO378" s="18"/>
      <c r="KGP378" s="18"/>
      <c r="KGQ378" s="18"/>
      <c r="KGR378" s="18"/>
      <c r="KGS378" s="18"/>
      <c r="KGT378" s="18"/>
      <c r="KGU378" s="18"/>
      <c r="KGV378" s="18"/>
      <c r="KGW378" s="18"/>
      <c r="KGX378" s="18"/>
      <c r="KGY378" s="18"/>
      <c r="KGZ378" s="18"/>
      <c r="KHA378" s="18"/>
      <c r="KHB378" s="18"/>
      <c r="KHC378" s="18"/>
      <c r="KHD378" s="18"/>
      <c r="KHE378" s="18"/>
      <c r="KHF378" s="18"/>
      <c r="KHG378" s="18"/>
      <c r="KHH378" s="18"/>
      <c r="KHI378" s="18"/>
      <c r="KHJ378" s="18"/>
      <c r="KHK378" s="18"/>
      <c r="KHL378" s="18"/>
      <c r="KHM378" s="18"/>
      <c r="KHN378" s="18"/>
      <c r="KHO378" s="18"/>
      <c r="KHP378" s="18"/>
      <c r="KHQ378" s="18"/>
      <c r="KHR378" s="18"/>
      <c r="KHS378" s="18"/>
      <c r="KHT378" s="18"/>
      <c r="KHU378" s="18"/>
      <c r="KHV378" s="18"/>
      <c r="KHW378" s="18"/>
      <c r="KHX378" s="18"/>
      <c r="KHY378" s="18"/>
      <c r="KHZ378" s="18"/>
      <c r="KIA378" s="18"/>
      <c r="KIB378" s="18"/>
      <c r="KIC378" s="18"/>
      <c r="KID378" s="18"/>
      <c r="KIE378" s="18"/>
      <c r="KIF378" s="18"/>
      <c r="KIG378" s="18"/>
      <c r="KIH378" s="18"/>
      <c r="KII378" s="18"/>
      <c r="KIJ378" s="18"/>
      <c r="KIK378" s="18"/>
      <c r="KIL378" s="18"/>
      <c r="KIM378" s="18"/>
      <c r="KIN378" s="18"/>
      <c r="KIO378" s="18"/>
      <c r="KIP378" s="18"/>
      <c r="KIQ378" s="18"/>
      <c r="KIR378" s="18"/>
      <c r="KIS378" s="18"/>
      <c r="KIT378" s="18"/>
      <c r="KIU378" s="18"/>
      <c r="KIV378" s="18"/>
      <c r="KIW378" s="18"/>
      <c r="KIX378" s="18"/>
      <c r="KIY378" s="18"/>
      <c r="KIZ378" s="18"/>
      <c r="KJA378" s="18"/>
      <c r="KJB378" s="18"/>
      <c r="KJC378" s="18"/>
      <c r="KJD378" s="18"/>
      <c r="KJE378" s="18"/>
      <c r="KJF378" s="18"/>
      <c r="KJG378" s="18"/>
      <c r="KJH378" s="18"/>
      <c r="KJI378" s="18"/>
      <c r="KJJ378" s="18"/>
      <c r="KJK378" s="18"/>
      <c r="KJL378" s="18"/>
      <c r="KJM378" s="18"/>
      <c r="KJN378" s="18"/>
      <c r="KJO378" s="18"/>
      <c r="KJP378" s="18"/>
      <c r="KJQ378" s="18"/>
      <c r="KJR378" s="18"/>
      <c r="KJS378" s="18"/>
      <c r="KJT378" s="18"/>
      <c r="KJU378" s="18"/>
      <c r="KJV378" s="18"/>
      <c r="KJW378" s="18"/>
      <c r="KJX378" s="18"/>
      <c r="KJY378" s="18"/>
      <c r="KJZ378" s="18"/>
      <c r="KKA378" s="18"/>
      <c r="KKB378" s="18"/>
      <c r="KKC378" s="18"/>
      <c r="KKD378" s="18"/>
      <c r="KKE378" s="18"/>
      <c r="KKF378" s="18"/>
      <c r="KKG378" s="18"/>
      <c r="KKH378" s="18"/>
      <c r="KKI378" s="18"/>
      <c r="KKJ378" s="18"/>
      <c r="KKK378" s="18"/>
      <c r="KKL378" s="18"/>
      <c r="KKM378" s="18"/>
      <c r="KKN378" s="18"/>
      <c r="KKO378" s="18"/>
      <c r="KKP378" s="18"/>
      <c r="KKQ378" s="18"/>
      <c r="KKR378" s="18"/>
      <c r="KKS378" s="18"/>
      <c r="KKT378" s="18"/>
      <c r="KKU378" s="18"/>
      <c r="KKV378" s="18"/>
      <c r="KKW378" s="18"/>
      <c r="KKX378" s="18"/>
      <c r="KKY378" s="18"/>
      <c r="KKZ378" s="18"/>
      <c r="KLA378" s="18"/>
      <c r="KLB378" s="18"/>
      <c r="KLC378" s="18"/>
      <c r="KLD378" s="18"/>
      <c r="KLE378" s="18"/>
      <c r="KLF378" s="18"/>
      <c r="KLG378" s="18"/>
      <c r="KLH378" s="18"/>
      <c r="KLI378" s="18"/>
      <c r="KLJ378" s="18"/>
      <c r="KLK378" s="18"/>
      <c r="KLL378" s="18"/>
      <c r="KLM378" s="18"/>
      <c r="KLN378" s="18"/>
      <c r="KLO378" s="18"/>
      <c r="KLP378" s="18"/>
      <c r="KLQ378" s="18"/>
      <c r="KLR378" s="18"/>
      <c r="KLS378" s="18"/>
      <c r="KLT378" s="18"/>
      <c r="KLU378" s="18"/>
      <c r="KLV378" s="18"/>
      <c r="KLW378" s="18"/>
      <c r="KLX378" s="18"/>
      <c r="KLY378" s="18"/>
      <c r="KLZ378" s="18"/>
      <c r="KMA378" s="18"/>
      <c r="KMB378" s="18"/>
      <c r="KMC378" s="18"/>
      <c r="KMD378" s="18"/>
      <c r="KME378" s="18"/>
      <c r="KMF378" s="18"/>
      <c r="KMG378" s="18"/>
      <c r="KMH378" s="18"/>
      <c r="KMI378" s="18"/>
      <c r="KMJ378" s="18"/>
      <c r="KMK378" s="18"/>
      <c r="KML378" s="18"/>
      <c r="KMM378" s="18"/>
      <c r="KMN378" s="18"/>
      <c r="KMO378" s="18"/>
      <c r="KMP378" s="18"/>
      <c r="KMQ378" s="18"/>
      <c r="KMR378" s="18"/>
      <c r="KMS378" s="18"/>
      <c r="KMT378" s="18"/>
      <c r="KMU378" s="18"/>
      <c r="KMV378" s="18"/>
      <c r="KMW378" s="18"/>
      <c r="KMX378" s="18"/>
      <c r="KMY378" s="18"/>
      <c r="KMZ378" s="18"/>
      <c r="KNA378" s="18"/>
      <c r="KNB378" s="18"/>
      <c r="KNC378" s="18"/>
      <c r="KND378" s="18"/>
      <c r="KNE378" s="18"/>
      <c r="KNF378" s="18"/>
      <c r="KNG378" s="18"/>
      <c r="KNH378" s="18"/>
      <c r="KNI378" s="18"/>
      <c r="KNJ378" s="18"/>
      <c r="KNK378" s="18"/>
      <c r="KNL378" s="18"/>
      <c r="KNM378" s="18"/>
      <c r="KNN378" s="18"/>
      <c r="KNO378" s="18"/>
      <c r="KNP378" s="18"/>
      <c r="KNQ378" s="18"/>
      <c r="KNR378" s="18"/>
      <c r="KNS378" s="18"/>
      <c r="KNT378" s="18"/>
      <c r="KNU378" s="18"/>
      <c r="KNV378" s="18"/>
      <c r="KNW378" s="18"/>
      <c r="KNX378" s="18"/>
      <c r="KNY378" s="18"/>
      <c r="KNZ378" s="18"/>
      <c r="KOA378" s="18"/>
      <c r="KOB378" s="18"/>
      <c r="KOC378" s="18"/>
      <c r="KOD378" s="18"/>
      <c r="KOE378" s="18"/>
      <c r="KOF378" s="18"/>
      <c r="KOG378" s="18"/>
      <c r="KOH378" s="18"/>
      <c r="KOI378" s="18"/>
      <c r="KOJ378" s="18"/>
      <c r="KOK378" s="18"/>
      <c r="KOL378" s="18"/>
      <c r="KOM378" s="18"/>
      <c r="KON378" s="18"/>
      <c r="KOO378" s="18"/>
      <c r="KOP378" s="18"/>
      <c r="KOQ378" s="18"/>
      <c r="KOR378" s="18"/>
      <c r="KOS378" s="18"/>
      <c r="KOT378" s="18"/>
      <c r="KOU378" s="18"/>
      <c r="KOV378" s="18"/>
      <c r="KOW378" s="18"/>
      <c r="KOX378" s="18"/>
      <c r="KOY378" s="18"/>
      <c r="KOZ378" s="18"/>
      <c r="KPA378" s="18"/>
      <c r="KPB378" s="18"/>
      <c r="KPC378" s="18"/>
      <c r="KPD378" s="18"/>
      <c r="KPE378" s="18"/>
      <c r="KPF378" s="18"/>
      <c r="KPG378" s="18"/>
      <c r="KPH378" s="18"/>
      <c r="KPI378" s="18"/>
      <c r="KPJ378" s="18"/>
      <c r="KPK378" s="18"/>
      <c r="KPL378" s="18"/>
      <c r="KPM378" s="18"/>
      <c r="KPN378" s="18"/>
      <c r="KPO378" s="18"/>
      <c r="KPP378" s="18"/>
      <c r="KPQ378" s="18"/>
      <c r="KPR378" s="18"/>
      <c r="KPS378" s="18"/>
      <c r="KPT378" s="18"/>
      <c r="KPU378" s="18"/>
      <c r="KPV378" s="18"/>
      <c r="KPW378" s="18"/>
      <c r="KPX378" s="18"/>
      <c r="KPY378" s="18"/>
      <c r="KPZ378" s="18"/>
      <c r="KQA378" s="18"/>
      <c r="KQB378" s="18"/>
      <c r="KQC378" s="18"/>
      <c r="KQD378" s="18"/>
      <c r="KQE378" s="18"/>
      <c r="KQF378" s="18"/>
      <c r="KQG378" s="18"/>
      <c r="KQH378" s="18"/>
      <c r="KQI378" s="18"/>
      <c r="KQJ378" s="18"/>
      <c r="KQK378" s="18"/>
      <c r="KQL378" s="18"/>
      <c r="KQM378" s="18"/>
      <c r="KQN378" s="18"/>
      <c r="KQO378" s="18"/>
      <c r="KQP378" s="18"/>
      <c r="KQQ378" s="18"/>
      <c r="KQR378" s="18"/>
      <c r="KQS378" s="18"/>
      <c r="KQT378" s="18"/>
      <c r="KQU378" s="18"/>
      <c r="KQV378" s="18"/>
      <c r="KQW378" s="18"/>
      <c r="KQX378" s="18"/>
      <c r="KQY378" s="18"/>
      <c r="KQZ378" s="18"/>
      <c r="KRA378" s="18"/>
      <c r="KRB378" s="18"/>
      <c r="KRC378" s="18"/>
      <c r="KRD378" s="18"/>
      <c r="KRE378" s="18"/>
      <c r="KRF378" s="18"/>
      <c r="KRG378" s="18"/>
      <c r="KRH378" s="18"/>
      <c r="KRI378" s="18"/>
      <c r="KRJ378" s="18"/>
      <c r="KRK378" s="18"/>
      <c r="KRL378" s="18"/>
      <c r="KRM378" s="18"/>
      <c r="KRN378" s="18"/>
      <c r="KRO378" s="18"/>
      <c r="KRP378" s="18"/>
      <c r="KRQ378" s="18"/>
      <c r="KRR378" s="18"/>
      <c r="KRS378" s="18"/>
      <c r="KRT378" s="18"/>
      <c r="KRU378" s="18"/>
      <c r="KRV378" s="18"/>
      <c r="KRW378" s="18"/>
      <c r="KRX378" s="18"/>
      <c r="KRY378" s="18"/>
      <c r="KRZ378" s="18"/>
      <c r="KSA378" s="18"/>
      <c r="KSB378" s="18"/>
      <c r="KSC378" s="18"/>
      <c r="KSD378" s="18"/>
      <c r="KSE378" s="18"/>
      <c r="KSF378" s="18"/>
      <c r="KSG378" s="18"/>
      <c r="KSH378" s="18"/>
      <c r="KSI378" s="18"/>
      <c r="KSJ378" s="18"/>
      <c r="KSK378" s="18"/>
      <c r="KSL378" s="18"/>
      <c r="KSM378" s="18"/>
      <c r="KSN378" s="18"/>
      <c r="KSO378" s="18"/>
      <c r="KSP378" s="18"/>
      <c r="KSQ378" s="18"/>
      <c r="KSR378" s="18"/>
      <c r="KSS378" s="18"/>
      <c r="KST378" s="18"/>
      <c r="KSU378" s="18"/>
      <c r="KSV378" s="18"/>
      <c r="KSW378" s="18"/>
      <c r="KSX378" s="18"/>
      <c r="KSY378" s="18"/>
      <c r="KSZ378" s="18"/>
      <c r="KTA378" s="18"/>
      <c r="KTB378" s="18"/>
      <c r="KTC378" s="18"/>
      <c r="KTD378" s="18"/>
      <c r="KTE378" s="18"/>
      <c r="KTF378" s="18"/>
      <c r="KTG378" s="18"/>
      <c r="KTH378" s="18"/>
      <c r="KTI378" s="18"/>
      <c r="KTJ378" s="18"/>
      <c r="KTK378" s="18"/>
      <c r="KTL378" s="18"/>
      <c r="KTM378" s="18"/>
      <c r="KTN378" s="18"/>
      <c r="KTO378" s="18"/>
      <c r="KTP378" s="18"/>
      <c r="KTQ378" s="18"/>
      <c r="KTR378" s="18"/>
      <c r="KTS378" s="18"/>
      <c r="KTT378" s="18"/>
      <c r="KTU378" s="18"/>
      <c r="KTV378" s="18"/>
      <c r="KTW378" s="18"/>
      <c r="KTX378" s="18"/>
      <c r="KTY378" s="18"/>
      <c r="KTZ378" s="18"/>
      <c r="KUA378" s="18"/>
      <c r="KUB378" s="18"/>
      <c r="KUC378" s="18"/>
      <c r="KUD378" s="18"/>
      <c r="KUE378" s="18"/>
      <c r="KUF378" s="18"/>
      <c r="KUG378" s="18"/>
      <c r="KUH378" s="18"/>
      <c r="KUI378" s="18"/>
      <c r="KUJ378" s="18"/>
      <c r="KUK378" s="18"/>
      <c r="KUL378" s="18"/>
      <c r="KUM378" s="18"/>
      <c r="KUN378" s="18"/>
      <c r="KUO378" s="18"/>
      <c r="KUP378" s="18"/>
      <c r="KUQ378" s="18"/>
      <c r="KUR378" s="18"/>
      <c r="KUS378" s="18"/>
      <c r="KUT378" s="18"/>
      <c r="KUU378" s="18"/>
      <c r="KUV378" s="18"/>
      <c r="KUW378" s="18"/>
      <c r="KUX378" s="18"/>
      <c r="KUY378" s="18"/>
      <c r="KUZ378" s="18"/>
      <c r="KVA378" s="18"/>
      <c r="KVB378" s="18"/>
      <c r="KVC378" s="18"/>
      <c r="KVD378" s="18"/>
      <c r="KVE378" s="18"/>
      <c r="KVF378" s="18"/>
      <c r="KVG378" s="18"/>
      <c r="KVH378" s="18"/>
      <c r="KVI378" s="18"/>
      <c r="KVJ378" s="18"/>
      <c r="KVK378" s="18"/>
      <c r="KVL378" s="18"/>
      <c r="KVM378" s="18"/>
      <c r="KVN378" s="18"/>
      <c r="KVO378" s="18"/>
      <c r="KVP378" s="18"/>
      <c r="KVQ378" s="18"/>
      <c r="KVR378" s="18"/>
      <c r="KVS378" s="18"/>
      <c r="KVT378" s="18"/>
      <c r="KVU378" s="18"/>
      <c r="KVV378" s="18"/>
      <c r="KVW378" s="18"/>
      <c r="KVX378" s="18"/>
      <c r="KVY378" s="18"/>
      <c r="KVZ378" s="18"/>
      <c r="KWA378" s="18"/>
      <c r="KWB378" s="18"/>
      <c r="KWC378" s="18"/>
      <c r="KWD378" s="18"/>
      <c r="KWE378" s="18"/>
      <c r="KWF378" s="18"/>
      <c r="KWG378" s="18"/>
      <c r="KWH378" s="18"/>
      <c r="KWI378" s="18"/>
      <c r="KWJ378" s="18"/>
      <c r="KWK378" s="18"/>
      <c r="KWL378" s="18"/>
      <c r="KWM378" s="18"/>
      <c r="KWN378" s="18"/>
      <c r="KWO378" s="18"/>
      <c r="KWP378" s="18"/>
      <c r="KWQ378" s="18"/>
      <c r="KWR378" s="18"/>
      <c r="KWS378" s="18"/>
      <c r="KWT378" s="18"/>
      <c r="KWU378" s="18"/>
      <c r="KWV378" s="18"/>
      <c r="KWW378" s="18"/>
      <c r="KWX378" s="18"/>
      <c r="KWY378" s="18"/>
      <c r="KWZ378" s="18"/>
      <c r="KXA378" s="18"/>
      <c r="KXB378" s="18"/>
      <c r="KXC378" s="18"/>
      <c r="KXD378" s="18"/>
      <c r="KXE378" s="18"/>
      <c r="KXF378" s="18"/>
      <c r="KXG378" s="18"/>
      <c r="KXH378" s="18"/>
      <c r="KXI378" s="18"/>
      <c r="KXJ378" s="18"/>
      <c r="KXK378" s="18"/>
      <c r="KXL378" s="18"/>
      <c r="KXM378" s="18"/>
      <c r="KXN378" s="18"/>
      <c r="KXO378" s="18"/>
      <c r="KXP378" s="18"/>
      <c r="KXQ378" s="18"/>
      <c r="KXR378" s="18"/>
      <c r="KXS378" s="18"/>
      <c r="KXT378" s="18"/>
      <c r="KXU378" s="18"/>
      <c r="KXV378" s="18"/>
      <c r="KXW378" s="18"/>
      <c r="KXX378" s="18"/>
      <c r="KXY378" s="18"/>
      <c r="KXZ378" s="18"/>
      <c r="KYA378" s="18"/>
      <c r="KYB378" s="18"/>
      <c r="KYC378" s="18"/>
      <c r="KYD378" s="18"/>
      <c r="KYE378" s="18"/>
      <c r="KYF378" s="18"/>
      <c r="KYG378" s="18"/>
      <c r="KYH378" s="18"/>
      <c r="KYI378" s="18"/>
      <c r="KYJ378" s="18"/>
      <c r="KYK378" s="18"/>
      <c r="KYL378" s="18"/>
      <c r="KYM378" s="18"/>
      <c r="KYN378" s="18"/>
      <c r="KYO378" s="18"/>
      <c r="KYP378" s="18"/>
      <c r="KYQ378" s="18"/>
      <c r="KYR378" s="18"/>
      <c r="KYS378" s="18"/>
      <c r="KYT378" s="18"/>
      <c r="KYU378" s="18"/>
      <c r="KYV378" s="18"/>
      <c r="KYW378" s="18"/>
      <c r="KYX378" s="18"/>
      <c r="KYY378" s="18"/>
      <c r="KYZ378" s="18"/>
      <c r="KZA378" s="18"/>
      <c r="KZB378" s="18"/>
      <c r="KZC378" s="18"/>
      <c r="KZD378" s="18"/>
      <c r="KZE378" s="18"/>
      <c r="KZF378" s="18"/>
      <c r="KZG378" s="18"/>
      <c r="KZH378" s="18"/>
      <c r="KZI378" s="18"/>
      <c r="KZJ378" s="18"/>
      <c r="KZK378" s="18"/>
      <c r="KZL378" s="18"/>
      <c r="KZM378" s="18"/>
      <c r="KZN378" s="18"/>
      <c r="KZO378" s="18"/>
      <c r="KZP378" s="18"/>
      <c r="KZQ378" s="18"/>
      <c r="KZR378" s="18"/>
      <c r="KZS378" s="18"/>
      <c r="KZT378" s="18"/>
      <c r="KZU378" s="18"/>
      <c r="KZV378" s="18"/>
      <c r="KZW378" s="18"/>
      <c r="KZX378" s="18"/>
      <c r="KZY378" s="18"/>
      <c r="KZZ378" s="18"/>
      <c r="LAA378" s="18"/>
      <c r="LAB378" s="18"/>
      <c r="LAC378" s="18"/>
      <c r="LAD378" s="18"/>
      <c r="LAE378" s="18"/>
      <c r="LAF378" s="18"/>
      <c r="LAG378" s="18"/>
      <c r="LAH378" s="18"/>
      <c r="LAI378" s="18"/>
      <c r="LAJ378" s="18"/>
      <c r="LAK378" s="18"/>
      <c r="LAL378" s="18"/>
      <c r="LAM378" s="18"/>
      <c r="LAN378" s="18"/>
      <c r="LAO378" s="18"/>
      <c r="LAP378" s="18"/>
      <c r="LAQ378" s="18"/>
      <c r="LAR378" s="18"/>
      <c r="LAS378" s="18"/>
      <c r="LAT378" s="18"/>
      <c r="LAU378" s="18"/>
      <c r="LAV378" s="18"/>
      <c r="LAW378" s="18"/>
      <c r="LAX378" s="18"/>
      <c r="LAY378" s="18"/>
      <c r="LAZ378" s="18"/>
      <c r="LBA378" s="18"/>
      <c r="LBB378" s="18"/>
      <c r="LBC378" s="18"/>
      <c r="LBD378" s="18"/>
      <c r="LBE378" s="18"/>
      <c r="LBF378" s="18"/>
      <c r="LBG378" s="18"/>
      <c r="LBH378" s="18"/>
      <c r="LBI378" s="18"/>
      <c r="LBJ378" s="18"/>
      <c r="LBK378" s="18"/>
      <c r="LBL378" s="18"/>
      <c r="LBM378" s="18"/>
      <c r="LBN378" s="18"/>
      <c r="LBO378" s="18"/>
      <c r="LBP378" s="18"/>
      <c r="LBQ378" s="18"/>
      <c r="LBR378" s="18"/>
      <c r="LBS378" s="18"/>
      <c r="LBT378" s="18"/>
      <c r="LBU378" s="18"/>
      <c r="LBV378" s="18"/>
      <c r="LBW378" s="18"/>
      <c r="LBX378" s="18"/>
      <c r="LBY378" s="18"/>
      <c r="LBZ378" s="18"/>
      <c r="LCA378" s="18"/>
      <c r="LCB378" s="18"/>
      <c r="LCC378" s="18"/>
      <c r="LCD378" s="18"/>
      <c r="LCE378" s="18"/>
      <c r="LCF378" s="18"/>
      <c r="LCG378" s="18"/>
      <c r="LCH378" s="18"/>
      <c r="LCI378" s="18"/>
      <c r="LCJ378" s="18"/>
      <c r="LCK378" s="18"/>
      <c r="LCL378" s="18"/>
      <c r="LCM378" s="18"/>
      <c r="LCN378" s="18"/>
      <c r="LCO378" s="18"/>
      <c r="LCP378" s="18"/>
      <c r="LCQ378" s="18"/>
      <c r="LCR378" s="18"/>
      <c r="LCS378" s="18"/>
      <c r="LCT378" s="18"/>
      <c r="LCU378" s="18"/>
      <c r="LCV378" s="18"/>
      <c r="LCW378" s="18"/>
      <c r="LCX378" s="18"/>
      <c r="LCY378" s="18"/>
      <c r="LCZ378" s="18"/>
      <c r="LDA378" s="18"/>
      <c r="LDB378" s="18"/>
      <c r="LDC378" s="18"/>
      <c r="LDD378" s="18"/>
      <c r="LDE378" s="18"/>
      <c r="LDF378" s="18"/>
      <c r="LDG378" s="18"/>
      <c r="LDH378" s="18"/>
      <c r="LDI378" s="18"/>
      <c r="LDJ378" s="18"/>
      <c r="LDK378" s="18"/>
      <c r="LDL378" s="18"/>
      <c r="LDM378" s="18"/>
      <c r="LDN378" s="18"/>
      <c r="LDO378" s="18"/>
      <c r="LDP378" s="18"/>
      <c r="LDQ378" s="18"/>
      <c r="LDR378" s="18"/>
      <c r="LDS378" s="18"/>
      <c r="LDT378" s="18"/>
      <c r="LDU378" s="18"/>
      <c r="LDV378" s="18"/>
      <c r="LDW378" s="18"/>
      <c r="LDX378" s="18"/>
      <c r="LDY378" s="18"/>
      <c r="LDZ378" s="18"/>
      <c r="LEA378" s="18"/>
      <c r="LEB378" s="18"/>
      <c r="LEC378" s="18"/>
      <c r="LED378" s="18"/>
      <c r="LEE378" s="18"/>
      <c r="LEF378" s="18"/>
      <c r="LEG378" s="18"/>
      <c r="LEH378" s="18"/>
      <c r="LEI378" s="18"/>
      <c r="LEJ378" s="18"/>
      <c r="LEK378" s="18"/>
      <c r="LEL378" s="18"/>
      <c r="LEM378" s="18"/>
      <c r="LEN378" s="18"/>
      <c r="LEO378" s="18"/>
      <c r="LEP378" s="18"/>
      <c r="LEQ378" s="18"/>
      <c r="LER378" s="18"/>
      <c r="LES378" s="18"/>
      <c r="LET378" s="18"/>
      <c r="LEU378" s="18"/>
      <c r="LEV378" s="18"/>
      <c r="LEW378" s="18"/>
      <c r="LEX378" s="18"/>
      <c r="LEY378" s="18"/>
      <c r="LEZ378" s="18"/>
      <c r="LFA378" s="18"/>
      <c r="LFB378" s="18"/>
      <c r="LFC378" s="18"/>
      <c r="LFD378" s="18"/>
      <c r="LFE378" s="18"/>
      <c r="LFF378" s="18"/>
      <c r="LFG378" s="18"/>
      <c r="LFH378" s="18"/>
      <c r="LFI378" s="18"/>
      <c r="LFJ378" s="18"/>
      <c r="LFK378" s="18"/>
      <c r="LFL378" s="18"/>
      <c r="LFM378" s="18"/>
      <c r="LFN378" s="18"/>
      <c r="LFO378" s="18"/>
      <c r="LFP378" s="18"/>
      <c r="LFQ378" s="18"/>
      <c r="LFR378" s="18"/>
      <c r="LFS378" s="18"/>
      <c r="LFT378" s="18"/>
      <c r="LFU378" s="18"/>
      <c r="LFV378" s="18"/>
      <c r="LFW378" s="18"/>
      <c r="LFX378" s="18"/>
      <c r="LFY378" s="18"/>
      <c r="LFZ378" s="18"/>
      <c r="LGA378" s="18"/>
      <c r="LGB378" s="18"/>
      <c r="LGC378" s="18"/>
      <c r="LGD378" s="18"/>
      <c r="LGE378" s="18"/>
      <c r="LGF378" s="18"/>
      <c r="LGG378" s="18"/>
      <c r="LGH378" s="18"/>
      <c r="LGI378" s="18"/>
      <c r="LGJ378" s="18"/>
      <c r="LGK378" s="18"/>
      <c r="LGL378" s="18"/>
      <c r="LGM378" s="18"/>
      <c r="LGN378" s="18"/>
      <c r="LGO378" s="18"/>
      <c r="LGP378" s="18"/>
      <c r="LGQ378" s="18"/>
      <c r="LGR378" s="18"/>
      <c r="LGS378" s="18"/>
      <c r="LGT378" s="18"/>
      <c r="LGU378" s="18"/>
      <c r="LGV378" s="18"/>
      <c r="LGW378" s="18"/>
      <c r="LGX378" s="18"/>
      <c r="LGY378" s="18"/>
      <c r="LGZ378" s="18"/>
      <c r="LHA378" s="18"/>
      <c r="LHB378" s="18"/>
      <c r="LHC378" s="18"/>
      <c r="LHD378" s="18"/>
      <c r="LHE378" s="18"/>
      <c r="LHF378" s="18"/>
      <c r="LHG378" s="18"/>
      <c r="LHH378" s="18"/>
      <c r="LHI378" s="18"/>
      <c r="LHJ378" s="18"/>
      <c r="LHK378" s="18"/>
      <c r="LHL378" s="18"/>
      <c r="LHM378" s="18"/>
      <c r="LHN378" s="18"/>
      <c r="LHO378" s="18"/>
      <c r="LHP378" s="18"/>
      <c r="LHQ378" s="18"/>
      <c r="LHR378" s="18"/>
      <c r="LHS378" s="18"/>
      <c r="LHT378" s="18"/>
      <c r="LHU378" s="18"/>
      <c r="LHV378" s="18"/>
      <c r="LHW378" s="18"/>
      <c r="LHX378" s="18"/>
      <c r="LHY378" s="18"/>
      <c r="LHZ378" s="18"/>
      <c r="LIA378" s="18"/>
      <c r="LIB378" s="18"/>
      <c r="LIC378" s="18"/>
      <c r="LID378" s="18"/>
      <c r="LIE378" s="18"/>
      <c r="LIF378" s="18"/>
      <c r="LIG378" s="18"/>
      <c r="LIH378" s="18"/>
      <c r="LII378" s="18"/>
      <c r="LIJ378" s="18"/>
      <c r="LIK378" s="18"/>
      <c r="LIL378" s="18"/>
      <c r="LIM378" s="18"/>
      <c r="LIN378" s="18"/>
      <c r="LIO378" s="18"/>
      <c r="LIP378" s="18"/>
      <c r="LIQ378" s="18"/>
      <c r="LIR378" s="18"/>
      <c r="LIS378" s="18"/>
      <c r="LIT378" s="18"/>
      <c r="LIU378" s="18"/>
      <c r="LIV378" s="18"/>
      <c r="LIW378" s="18"/>
      <c r="LIX378" s="18"/>
      <c r="LIY378" s="18"/>
      <c r="LIZ378" s="18"/>
      <c r="LJA378" s="18"/>
      <c r="LJB378" s="18"/>
      <c r="LJC378" s="18"/>
      <c r="LJD378" s="18"/>
      <c r="LJE378" s="18"/>
      <c r="LJF378" s="18"/>
      <c r="LJG378" s="18"/>
      <c r="LJH378" s="18"/>
      <c r="LJI378" s="18"/>
      <c r="LJJ378" s="18"/>
      <c r="LJK378" s="18"/>
      <c r="LJL378" s="18"/>
      <c r="LJM378" s="18"/>
      <c r="LJN378" s="18"/>
      <c r="LJO378" s="18"/>
      <c r="LJP378" s="18"/>
      <c r="LJQ378" s="18"/>
      <c r="LJR378" s="18"/>
      <c r="LJS378" s="18"/>
      <c r="LJT378" s="18"/>
      <c r="LJU378" s="18"/>
      <c r="LJV378" s="18"/>
      <c r="LJW378" s="18"/>
      <c r="LJX378" s="18"/>
      <c r="LJY378" s="18"/>
      <c r="LJZ378" s="18"/>
      <c r="LKA378" s="18"/>
      <c r="LKB378" s="18"/>
      <c r="LKC378" s="18"/>
      <c r="LKD378" s="18"/>
      <c r="LKE378" s="18"/>
      <c r="LKF378" s="18"/>
      <c r="LKG378" s="18"/>
      <c r="LKH378" s="18"/>
      <c r="LKI378" s="18"/>
      <c r="LKJ378" s="18"/>
      <c r="LKK378" s="18"/>
      <c r="LKL378" s="18"/>
      <c r="LKM378" s="18"/>
      <c r="LKN378" s="18"/>
      <c r="LKO378" s="18"/>
      <c r="LKP378" s="18"/>
      <c r="LKQ378" s="18"/>
      <c r="LKR378" s="18"/>
      <c r="LKS378" s="18"/>
      <c r="LKT378" s="18"/>
      <c r="LKU378" s="18"/>
      <c r="LKV378" s="18"/>
      <c r="LKW378" s="18"/>
      <c r="LKX378" s="18"/>
      <c r="LKY378" s="18"/>
      <c r="LKZ378" s="18"/>
      <c r="LLA378" s="18"/>
      <c r="LLB378" s="18"/>
      <c r="LLC378" s="18"/>
      <c r="LLD378" s="18"/>
      <c r="LLE378" s="18"/>
      <c r="LLF378" s="18"/>
      <c r="LLG378" s="18"/>
      <c r="LLH378" s="18"/>
      <c r="LLI378" s="18"/>
      <c r="LLJ378" s="18"/>
      <c r="LLK378" s="18"/>
      <c r="LLL378" s="18"/>
      <c r="LLM378" s="18"/>
      <c r="LLN378" s="18"/>
      <c r="LLO378" s="18"/>
      <c r="LLP378" s="18"/>
      <c r="LLQ378" s="18"/>
      <c r="LLR378" s="18"/>
      <c r="LLS378" s="18"/>
      <c r="LLT378" s="18"/>
      <c r="LLU378" s="18"/>
      <c r="LLV378" s="18"/>
      <c r="LLW378" s="18"/>
      <c r="LLX378" s="18"/>
      <c r="LLY378" s="18"/>
      <c r="LLZ378" s="18"/>
      <c r="LMA378" s="18"/>
      <c r="LMB378" s="18"/>
      <c r="LMC378" s="18"/>
      <c r="LMD378" s="18"/>
      <c r="LME378" s="18"/>
      <c r="LMF378" s="18"/>
      <c r="LMG378" s="18"/>
      <c r="LMH378" s="18"/>
      <c r="LMI378" s="18"/>
      <c r="LMJ378" s="18"/>
      <c r="LMK378" s="18"/>
      <c r="LML378" s="18"/>
      <c r="LMM378" s="18"/>
      <c r="LMN378" s="18"/>
      <c r="LMO378" s="18"/>
      <c r="LMP378" s="18"/>
      <c r="LMQ378" s="18"/>
      <c r="LMR378" s="18"/>
      <c r="LMS378" s="18"/>
      <c r="LMT378" s="18"/>
      <c r="LMU378" s="18"/>
      <c r="LMV378" s="18"/>
      <c r="LMW378" s="18"/>
      <c r="LMX378" s="18"/>
      <c r="LMY378" s="18"/>
      <c r="LMZ378" s="18"/>
      <c r="LNA378" s="18"/>
      <c r="LNB378" s="18"/>
      <c r="LNC378" s="18"/>
      <c r="LND378" s="18"/>
      <c r="LNE378" s="18"/>
      <c r="LNF378" s="18"/>
      <c r="LNG378" s="18"/>
      <c r="LNH378" s="18"/>
      <c r="LNI378" s="18"/>
      <c r="LNJ378" s="18"/>
      <c r="LNK378" s="18"/>
      <c r="LNL378" s="18"/>
      <c r="LNM378" s="18"/>
      <c r="LNN378" s="18"/>
      <c r="LNO378" s="18"/>
      <c r="LNP378" s="18"/>
      <c r="LNQ378" s="18"/>
      <c r="LNR378" s="18"/>
      <c r="LNS378" s="18"/>
      <c r="LNT378" s="18"/>
      <c r="LNU378" s="18"/>
      <c r="LNV378" s="18"/>
      <c r="LNW378" s="18"/>
      <c r="LNX378" s="18"/>
      <c r="LNY378" s="18"/>
      <c r="LNZ378" s="18"/>
      <c r="LOA378" s="18"/>
      <c r="LOB378" s="18"/>
      <c r="LOC378" s="18"/>
      <c r="LOD378" s="18"/>
      <c r="LOE378" s="18"/>
      <c r="LOF378" s="18"/>
      <c r="LOG378" s="18"/>
      <c r="LOH378" s="18"/>
      <c r="LOI378" s="18"/>
      <c r="LOJ378" s="18"/>
      <c r="LOK378" s="18"/>
      <c r="LOL378" s="18"/>
      <c r="LOM378" s="18"/>
      <c r="LON378" s="18"/>
      <c r="LOO378" s="18"/>
      <c r="LOP378" s="18"/>
      <c r="LOQ378" s="18"/>
      <c r="LOR378" s="18"/>
      <c r="LOS378" s="18"/>
      <c r="LOT378" s="18"/>
      <c r="LOU378" s="18"/>
      <c r="LOV378" s="18"/>
      <c r="LOW378" s="18"/>
      <c r="LOX378" s="18"/>
      <c r="LOY378" s="18"/>
      <c r="LOZ378" s="18"/>
      <c r="LPA378" s="18"/>
      <c r="LPB378" s="18"/>
      <c r="LPC378" s="18"/>
      <c r="LPD378" s="18"/>
      <c r="LPE378" s="18"/>
      <c r="LPF378" s="18"/>
      <c r="LPG378" s="18"/>
      <c r="LPH378" s="18"/>
      <c r="LPI378" s="18"/>
      <c r="LPJ378" s="18"/>
      <c r="LPK378" s="18"/>
      <c r="LPL378" s="18"/>
      <c r="LPM378" s="18"/>
      <c r="LPN378" s="18"/>
      <c r="LPO378" s="18"/>
      <c r="LPP378" s="18"/>
      <c r="LPQ378" s="18"/>
      <c r="LPR378" s="18"/>
      <c r="LPS378" s="18"/>
      <c r="LPT378" s="18"/>
      <c r="LPU378" s="18"/>
      <c r="LPV378" s="18"/>
      <c r="LPW378" s="18"/>
      <c r="LPX378" s="18"/>
      <c r="LPY378" s="18"/>
      <c r="LPZ378" s="18"/>
      <c r="LQA378" s="18"/>
      <c r="LQB378" s="18"/>
      <c r="LQC378" s="18"/>
      <c r="LQD378" s="18"/>
      <c r="LQE378" s="18"/>
      <c r="LQF378" s="18"/>
      <c r="LQG378" s="18"/>
      <c r="LQH378" s="18"/>
      <c r="LQI378" s="18"/>
      <c r="LQJ378" s="18"/>
      <c r="LQK378" s="18"/>
      <c r="LQL378" s="18"/>
      <c r="LQM378" s="18"/>
      <c r="LQN378" s="18"/>
      <c r="LQO378" s="18"/>
      <c r="LQP378" s="18"/>
      <c r="LQQ378" s="18"/>
      <c r="LQR378" s="18"/>
      <c r="LQS378" s="18"/>
      <c r="LQT378" s="18"/>
      <c r="LQU378" s="18"/>
      <c r="LQV378" s="18"/>
      <c r="LQW378" s="18"/>
      <c r="LQX378" s="18"/>
      <c r="LQY378" s="18"/>
      <c r="LQZ378" s="18"/>
      <c r="LRA378" s="18"/>
      <c r="LRB378" s="18"/>
      <c r="LRC378" s="18"/>
      <c r="LRD378" s="18"/>
      <c r="LRE378" s="18"/>
      <c r="LRF378" s="18"/>
      <c r="LRG378" s="18"/>
      <c r="LRH378" s="18"/>
      <c r="LRI378" s="18"/>
      <c r="LRJ378" s="18"/>
      <c r="LRK378" s="18"/>
      <c r="LRL378" s="18"/>
      <c r="LRM378" s="18"/>
      <c r="LRN378" s="18"/>
      <c r="LRO378" s="18"/>
      <c r="LRP378" s="18"/>
      <c r="LRQ378" s="18"/>
      <c r="LRR378" s="18"/>
      <c r="LRS378" s="18"/>
      <c r="LRT378" s="18"/>
      <c r="LRU378" s="18"/>
      <c r="LRV378" s="18"/>
      <c r="LRW378" s="18"/>
      <c r="LRX378" s="18"/>
      <c r="LRY378" s="18"/>
      <c r="LRZ378" s="18"/>
      <c r="LSA378" s="18"/>
      <c r="LSB378" s="18"/>
      <c r="LSC378" s="18"/>
      <c r="LSD378" s="18"/>
      <c r="LSE378" s="18"/>
      <c r="LSF378" s="18"/>
      <c r="LSG378" s="18"/>
      <c r="LSH378" s="18"/>
      <c r="LSI378" s="18"/>
      <c r="LSJ378" s="18"/>
      <c r="LSK378" s="18"/>
      <c r="LSL378" s="18"/>
      <c r="LSM378" s="18"/>
      <c r="LSN378" s="18"/>
      <c r="LSO378" s="18"/>
      <c r="LSP378" s="18"/>
      <c r="LSQ378" s="18"/>
      <c r="LSR378" s="18"/>
      <c r="LSS378" s="18"/>
      <c r="LST378" s="18"/>
      <c r="LSU378" s="18"/>
      <c r="LSV378" s="18"/>
      <c r="LSW378" s="18"/>
      <c r="LSX378" s="18"/>
      <c r="LSY378" s="18"/>
      <c r="LSZ378" s="18"/>
      <c r="LTA378" s="18"/>
      <c r="LTB378" s="18"/>
      <c r="LTC378" s="18"/>
      <c r="LTD378" s="18"/>
      <c r="LTE378" s="18"/>
      <c r="LTF378" s="18"/>
      <c r="LTG378" s="18"/>
      <c r="LTH378" s="18"/>
      <c r="LTI378" s="18"/>
      <c r="LTJ378" s="18"/>
      <c r="LTK378" s="18"/>
      <c r="LTL378" s="18"/>
      <c r="LTM378" s="18"/>
      <c r="LTN378" s="18"/>
      <c r="LTO378" s="18"/>
      <c r="LTP378" s="18"/>
      <c r="LTQ378" s="18"/>
      <c r="LTR378" s="18"/>
      <c r="LTS378" s="18"/>
      <c r="LTT378" s="18"/>
      <c r="LTU378" s="18"/>
      <c r="LTV378" s="18"/>
      <c r="LTW378" s="18"/>
      <c r="LTX378" s="18"/>
      <c r="LTY378" s="18"/>
      <c r="LTZ378" s="18"/>
      <c r="LUA378" s="18"/>
      <c r="LUB378" s="18"/>
      <c r="LUC378" s="18"/>
      <c r="LUD378" s="18"/>
      <c r="LUE378" s="18"/>
      <c r="LUF378" s="18"/>
      <c r="LUG378" s="18"/>
      <c r="LUH378" s="18"/>
      <c r="LUI378" s="18"/>
      <c r="LUJ378" s="18"/>
      <c r="LUK378" s="18"/>
      <c r="LUL378" s="18"/>
      <c r="LUM378" s="18"/>
      <c r="LUN378" s="18"/>
      <c r="LUO378" s="18"/>
      <c r="LUP378" s="18"/>
      <c r="LUQ378" s="18"/>
      <c r="LUR378" s="18"/>
      <c r="LUS378" s="18"/>
      <c r="LUT378" s="18"/>
      <c r="LUU378" s="18"/>
      <c r="LUV378" s="18"/>
      <c r="LUW378" s="18"/>
      <c r="LUX378" s="18"/>
      <c r="LUY378" s="18"/>
      <c r="LUZ378" s="18"/>
      <c r="LVA378" s="18"/>
      <c r="LVB378" s="18"/>
      <c r="LVC378" s="18"/>
      <c r="LVD378" s="18"/>
      <c r="LVE378" s="18"/>
      <c r="LVF378" s="18"/>
      <c r="LVG378" s="18"/>
      <c r="LVH378" s="18"/>
      <c r="LVI378" s="18"/>
      <c r="LVJ378" s="18"/>
      <c r="LVK378" s="18"/>
      <c r="LVL378" s="18"/>
      <c r="LVM378" s="18"/>
      <c r="LVN378" s="18"/>
      <c r="LVO378" s="18"/>
      <c r="LVP378" s="18"/>
      <c r="LVQ378" s="18"/>
      <c r="LVR378" s="18"/>
      <c r="LVS378" s="18"/>
      <c r="LVT378" s="18"/>
      <c r="LVU378" s="18"/>
      <c r="LVV378" s="18"/>
      <c r="LVW378" s="18"/>
      <c r="LVX378" s="18"/>
      <c r="LVY378" s="18"/>
      <c r="LVZ378" s="18"/>
      <c r="LWA378" s="18"/>
      <c r="LWB378" s="18"/>
      <c r="LWC378" s="18"/>
      <c r="LWD378" s="18"/>
      <c r="LWE378" s="18"/>
      <c r="LWF378" s="18"/>
      <c r="LWG378" s="18"/>
      <c r="LWH378" s="18"/>
      <c r="LWI378" s="18"/>
      <c r="LWJ378" s="18"/>
      <c r="LWK378" s="18"/>
      <c r="LWL378" s="18"/>
      <c r="LWM378" s="18"/>
      <c r="LWN378" s="18"/>
      <c r="LWO378" s="18"/>
      <c r="LWP378" s="18"/>
      <c r="LWQ378" s="18"/>
      <c r="LWR378" s="18"/>
      <c r="LWS378" s="18"/>
      <c r="LWT378" s="18"/>
      <c r="LWU378" s="18"/>
      <c r="LWV378" s="18"/>
      <c r="LWW378" s="18"/>
      <c r="LWX378" s="18"/>
      <c r="LWY378" s="18"/>
      <c r="LWZ378" s="18"/>
      <c r="LXA378" s="18"/>
      <c r="LXB378" s="18"/>
      <c r="LXC378" s="18"/>
      <c r="LXD378" s="18"/>
      <c r="LXE378" s="18"/>
      <c r="LXF378" s="18"/>
      <c r="LXG378" s="18"/>
      <c r="LXH378" s="18"/>
      <c r="LXI378" s="18"/>
      <c r="LXJ378" s="18"/>
      <c r="LXK378" s="18"/>
      <c r="LXL378" s="18"/>
      <c r="LXM378" s="18"/>
      <c r="LXN378" s="18"/>
      <c r="LXO378" s="18"/>
      <c r="LXP378" s="18"/>
      <c r="LXQ378" s="18"/>
      <c r="LXR378" s="18"/>
      <c r="LXS378" s="18"/>
      <c r="LXT378" s="18"/>
      <c r="LXU378" s="18"/>
      <c r="LXV378" s="18"/>
      <c r="LXW378" s="18"/>
      <c r="LXX378" s="18"/>
      <c r="LXY378" s="18"/>
      <c r="LXZ378" s="18"/>
      <c r="LYA378" s="18"/>
      <c r="LYB378" s="18"/>
      <c r="LYC378" s="18"/>
      <c r="LYD378" s="18"/>
      <c r="LYE378" s="18"/>
      <c r="LYF378" s="18"/>
      <c r="LYG378" s="18"/>
      <c r="LYH378" s="18"/>
      <c r="LYI378" s="18"/>
      <c r="LYJ378" s="18"/>
      <c r="LYK378" s="18"/>
      <c r="LYL378" s="18"/>
      <c r="LYM378" s="18"/>
      <c r="LYN378" s="18"/>
      <c r="LYO378" s="18"/>
      <c r="LYP378" s="18"/>
      <c r="LYQ378" s="18"/>
      <c r="LYR378" s="18"/>
      <c r="LYS378" s="18"/>
      <c r="LYT378" s="18"/>
      <c r="LYU378" s="18"/>
      <c r="LYV378" s="18"/>
      <c r="LYW378" s="18"/>
      <c r="LYX378" s="18"/>
      <c r="LYY378" s="18"/>
      <c r="LYZ378" s="18"/>
      <c r="LZA378" s="18"/>
      <c r="LZB378" s="18"/>
      <c r="LZC378" s="18"/>
      <c r="LZD378" s="18"/>
      <c r="LZE378" s="18"/>
      <c r="LZF378" s="18"/>
      <c r="LZG378" s="18"/>
      <c r="LZH378" s="18"/>
      <c r="LZI378" s="18"/>
      <c r="LZJ378" s="18"/>
      <c r="LZK378" s="18"/>
      <c r="LZL378" s="18"/>
      <c r="LZM378" s="18"/>
      <c r="LZN378" s="18"/>
      <c r="LZO378" s="18"/>
      <c r="LZP378" s="18"/>
      <c r="LZQ378" s="18"/>
      <c r="LZR378" s="18"/>
      <c r="LZS378" s="18"/>
      <c r="LZT378" s="18"/>
      <c r="LZU378" s="18"/>
      <c r="LZV378" s="18"/>
      <c r="LZW378" s="18"/>
      <c r="LZX378" s="18"/>
      <c r="LZY378" s="18"/>
      <c r="LZZ378" s="18"/>
      <c r="MAA378" s="18"/>
      <c r="MAB378" s="18"/>
      <c r="MAC378" s="18"/>
      <c r="MAD378" s="18"/>
      <c r="MAE378" s="18"/>
      <c r="MAF378" s="18"/>
      <c r="MAG378" s="18"/>
      <c r="MAH378" s="18"/>
      <c r="MAI378" s="18"/>
      <c r="MAJ378" s="18"/>
      <c r="MAK378" s="18"/>
      <c r="MAL378" s="18"/>
      <c r="MAM378" s="18"/>
      <c r="MAN378" s="18"/>
      <c r="MAO378" s="18"/>
      <c r="MAP378" s="18"/>
      <c r="MAQ378" s="18"/>
      <c r="MAR378" s="18"/>
      <c r="MAS378" s="18"/>
      <c r="MAT378" s="18"/>
      <c r="MAU378" s="18"/>
      <c r="MAV378" s="18"/>
      <c r="MAW378" s="18"/>
      <c r="MAX378" s="18"/>
      <c r="MAY378" s="18"/>
      <c r="MAZ378" s="18"/>
      <c r="MBA378" s="18"/>
      <c r="MBB378" s="18"/>
      <c r="MBC378" s="18"/>
      <c r="MBD378" s="18"/>
      <c r="MBE378" s="18"/>
      <c r="MBF378" s="18"/>
      <c r="MBG378" s="18"/>
      <c r="MBH378" s="18"/>
      <c r="MBI378" s="18"/>
      <c r="MBJ378" s="18"/>
      <c r="MBK378" s="18"/>
      <c r="MBL378" s="18"/>
      <c r="MBM378" s="18"/>
      <c r="MBN378" s="18"/>
      <c r="MBO378" s="18"/>
      <c r="MBP378" s="18"/>
      <c r="MBQ378" s="18"/>
      <c r="MBR378" s="18"/>
      <c r="MBS378" s="18"/>
      <c r="MBT378" s="18"/>
      <c r="MBU378" s="18"/>
      <c r="MBV378" s="18"/>
      <c r="MBW378" s="18"/>
      <c r="MBX378" s="18"/>
      <c r="MBY378" s="18"/>
      <c r="MBZ378" s="18"/>
      <c r="MCA378" s="18"/>
      <c r="MCB378" s="18"/>
      <c r="MCC378" s="18"/>
      <c r="MCD378" s="18"/>
      <c r="MCE378" s="18"/>
      <c r="MCF378" s="18"/>
      <c r="MCG378" s="18"/>
      <c r="MCH378" s="18"/>
      <c r="MCI378" s="18"/>
      <c r="MCJ378" s="18"/>
      <c r="MCK378" s="18"/>
      <c r="MCL378" s="18"/>
      <c r="MCM378" s="18"/>
      <c r="MCN378" s="18"/>
      <c r="MCO378" s="18"/>
      <c r="MCP378" s="18"/>
      <c r="MCQ378" s="18"/>
      <c r="MCR378" s="18"/>
      <c r="MCS378" s="18"/>
      <c r="MCT378" s="18"/>
      <c r="MCU378" s="18"/>
      <c r="MCV378" s="18"/>
      <c r="MCW378" s="18"/>
      <c r="MCX378" s="18"/>
      <c r="MCY378" s="18"/>
      <c r="MCZ378" s="18"/>
      <c r="MDA378" s="18"/>
      <c r="MDB378" s="18"/>
      <c r="MDC378" s="18"/>
      <c r="MDD378" s="18"/>
      <c r="MDE378" s="18"/>
      <c r="MDF378" s="18"/>
      <c r="MDG378" s="18"/>
      <c r="MDH378" s="18"/>
      <c r="MDI378" s="18"/>
      <c r="MDJ378" s="18"/>
      <c r="MDK378" s="18"/>
      <c r="MDL378" s="18"/>
      <c r="MDM378" s="18"/>
      <c r="MDN378" s="18"/>
      <c r="MDO378" s="18"/>
      <c r="MDP378" s="18"/>
      <c r="MDQ378" s="18"/>
      <c r="MDR378" s="18"/>
      <c r="MDS378" s="18"/>
      <c r="MDT378" s="18"/>
      <c r="MDU378" s="18"/>
      <c r="MDV378" s="18"/>
      <c r="MDW378" s="18"/>
      <c r="MDX378" s="18"/>
      <c r="MDY378" s="18"/>
      <c r="MDZ378" s="18"/>
      <c r="MEA378" s="18"/>
      <c r="MEB378" s="18"/>
      <c r="MEC378" s="18"/>
      <c r="MED378" s="18"/>
      <c r="MEE378" s="18"/>
      <c r="MEF378" s="18"/>
      <c r="MEG378" s="18"/>
      <c r="MEH378" s="18"/>
      <c r="MEI378" s="18"/>
      <c r="MEJ378" s="18"/>
      <c r="MEK378" s="18"/>
      <c r="MEL378" s="18"/>
      <c r="MEM378" s="18"/>
      <c r="MEN378" s="18"/>
      <c r="MEO378" s="18"/>
      <c r="MEP378" s="18"/>
      <c r="MEQ378" s="18"/>
      <c r="MER378" s="18"/>
      <c r="MES378" s="18"/>
      <c r="MET378" s="18"/>
      <c r="MEU378" s="18"/>
      <c r="MEV378" s="18"/>
      <c r="MEW378" s="18"/>
      <c r="MEX378" s="18"/>
      <c r="MEY378" s="18"/>
      <c r="MEZ378" s="18"/>
      <c r="MFA378" s="18"/>
      <c r="MFB378" s="18"/>
      <c r="MFC378" s="18"/>
      <c r="MFD378" s="18"/>
      <c r="MFE378" s="18"/>
      <c r="MFF378" s="18"/>
      <c r="MFG378" s="18"/>
      <c r="MFH378" s="18"/>
      <c r="MFI378" s="18"/>
      <c r="MFJ378" s="18"/>
      <c r="MFK378" s="18"/>
      <c r="MFL378" s="18"/>
      <c r="MFM378" s="18"/>
      <c r="MFN378" s="18"/>
      <c r="MFO378" s="18"/>
      <c r="MFP378" s="18"/>
      <c r="MFQ378" s="18"/>
      <c r="MFR378" s="18"/>
      <c r="MFS378" s="18"/>
      <c r="MFT378" s="18"/>
      <c r="MFU378" s="18"/>
      <c r="MFV378" s="18"/>
      <c r="MFW378" s="18"/>
      <c r="MFX378" s="18"/>
      <c r="MFY378" s="18"/>
      <c r="MFZ378" s="18"/>
      <c r="MGA378" s="18"/>
      <c r="MGB378" s="18"/>
      <c r="MGC378" s="18"/>
      <c r="MGD378" s="18"/>
      <c r="MGE378" s="18"/>
      <c r="MGF378" s="18"/>
      <c r="MGG378" s="18"/>
      <c r="MGH378" s="18"/>
      <c r="MGI378" s="18"/>
      <c r="MGJ378" s="18"/>
      <c r="MGK378" s="18"/>
      <c r="MGL378" s="18"/>
      <c r="MGM378" s="18"/>
      <c r="MGN378" s="18"/>
      <c r="MGO378" s="18"/>
      <c r="MGP378" s="18"/>
      <c r="MGQ378" s="18"/>
      <c r="MGR378" s="18"/>
      <c r="MGS378" s="18"/>
      <c r="MGT378" s="18"/>
      <c r="MGU378" s="18"/>
      <c r="MGV378" s="18"/>
      <c r="MGW378" s="18"/>
      <c r="MGX378" s="18"/>
      <c r="MGY378" s="18"/>
      <c r="MGZ378" s="18"/>
      <c r="MHA378" s="18"/>
      <c r="MHB378" s="18"/>
      <c r="MHC378" s="18"/>
      <c r="MHD378" s="18"/>
      <c r="MHE378" s="18"/>
      <c r="MHF378" s="18"/>
      <c r="MHG378" s="18"/>
      <c r="MHH378" s="18"/>
      <c r="MHI378" s="18"/>
      <c r="MHJ378" s="18"/>
      <c r="MHK378" s="18"/>
      <c r="MHL378" s="18"/>
      <c r="MHM378" s="18"/>
      <c r="MHN378" s="18"/>
      <c r="MHO378" s="18"/>
      <c r="MHP378" s="18"/>
      <c r="MHQ378" s="18"/>
      <c r="MHR378" s="18"/>
      <c r="MHS378" s="18"/>
      <c r="MHT378" s="18"/>
      <c r="MHU378" s="18"/>
      <c r="MHV378" s="18"/>
      <c r="MHW378" s="18"/>
      <c r="MHX378" s="18"/>
      <c r="MHY378" s="18"/>
      <c r="MHZ378" s="18"/>
      <c r="MIA378" s="18"/>
      <c r="MIB378" s="18"/>
      <c r="MIC378" s="18"/>
      <c r="MID378" s="18"/>
      <c r="MIE378" s="18"/>
      <c r="MIF378" s="18"/>
      <c r="MIG378" s="18"/>
      <c r="MIH378" s="18"/>
      <c r="MII378" s="18"/>
      <c r="MIJ378" s="18"/>
      <c r="MIK378" s="18"/>
      <c r="MIL378" s="18"/>
      <c r="MIM378" s="18"/>
      <c r="MIN378" s="18"/>
      <c r="MIO378" s="18"/>
      <c r="MIP378" s="18"/>
      <c r="MIQ378" s="18"/>
      <c r="MIR378" s="18"/>
      <c r="MIS378" s="18"/>
      <c r="MIT378" s="18"/>
      <c r="MIU378" s="18"/>
      <c r="MIV378" s="18"/>
      <c r="MIW378" s="18"/>
      <c r="MIX378" s="18"/>
      <c r="MIY378" s="18"/>
      <c r="MIZ378" s="18"/>
      <c r="MJA378" s="18"/>
      <c r="MJB378" s="18"/>
      <c r="MJC378" s="18"/>
      <c r="MJD378" s="18"/>
      <c r="MJE378" s="18"/>
      <c r="MJF378" s="18"/>
      <c r="MJG378" s="18"/>
      <c r="MJH378" s="18"/>
      <c r="MJI378" s="18"/>
      <c r="MJJ378" s="18"/>
      <c r="MJK378" s="18"/>
      <c r="MJL378" s="18"/>
      <c r="MJM378" s="18"/>
      <c r="MJN378" s="18"/>
      <c r="MJO378" s="18"/>
      <c r="MJP378" s="18"/>
      <c r="MJQ378" s="18"/>
      <c r="MJR378" s="18"/>
      <c r="MJS378" s="18"/>
      <c r="MJT378" s="18"/>
      <c r="MJU378" s="18"/>
      <c r="MJV378" s="18"/>
      <c r="MJW378" s="18"/>
      <c r="MJX378" s="18"/>
      <c r="MJY378" s="18"/>
      <c r="MJZ378" s="18"/>
      <c r="MKA378" s="18"/>
      <c r="MKB378" s="18"/>
      <c r="MKC378" s="18"/>
      <c r="MKD378" s="18"/>
      <c r="MKE378" s="18"/>
      <c r="MKF378" s="18"/>
      <c r="MKG378" s="18"/>
      <c r="MKH378" s="18"/>
      <c r="MKI378" s="18"/>
      <c r="MKJ378" s="18"/>
      <c r="MKK378" s="18"/>
      <c r="MKL378" s="18"/>
      <c r="MKM378" s="18"/>
      <c r="MKN378" s="18"/>
      <c r="MKO378" s="18"/>
      <c r="MKP378" s="18"/>
      <c r="MKQ378" s="18"/>
      <c r="MKR378" s="18"/>
      <c r="MKS378" s="18"/>
      <c r="MKT378" s="18"/>
      <c r="MKU378" s="18"/>
      <c r="MKV378" s="18"/>
      <c r="MKW378" s="18"/>
      <c r="MKX378" s="18"/>
      <c r="MKY378" s="18"/>
      <c r="MKZ378" s="18"/>
      <c r="MLA378" s="18"/>
      <c r="MLB378" s="18"/>
      <c r="MLC378" s="18"/>
      <c r="MLD378" s="18"/>
      <c r="MLE378" s="18"/>
      <c r="MLF378" s="18"/>
      <c r="MLG378" s="18"/>
      <c r="MLH378" s="18"/>
      <c r="MLI378" s="18"/>
      <c r="MLJ378" s="18"/>
      <c r="MLK378" s="18"/>
      <c r="MLL378" s="18"/>
      <c r="MLM378" s="18"/>
      <c r="MLN378" s="18"/>
      <c r="MLO378" s="18"/>
      <c r="MLP378" s="18"/>
      <c r="MLQ378" s="18"/>
      <c r="MLR378" s="18"/>
      <c r="MLS378" s="18"/>
      <c r="MLT378" s="18"/>
      <c r="MLU378" s="18"/>
      <c r="MLV378" s="18"/>
      <c r="MLW378" s="18"/>
      <c r="MLX378" s="18"/>
      <c r="MLY378" s="18"/>
      <c r="MLZ378" s="18"/>
      <c r="MMA378" s="18"/>
      <c r="MMB378" s="18"/>
      <c r="MMC378" s="18"/>
      <c r="MMD378" s="18"/>
      <c r="MME378" s="18"/>
      <c r="MMF378" s="18"/>
      <c r="MMG378" s="18"/>
      <c r="MMH378" s="18"/>
      <c r="MMI378" s="18"/>
      <c r="MMJ378" s="18"/>
      <c r="MMK378" s="18"/>
      <c r="MML378" s="18"/>
      <c r="MMM378" s="18"/>
      <c r="MMN378" s="18"/>
      <c r="MMO378" s="18"/>
      <c r="MMP378" s="18"/>
      <c r="MMQ378" s="18"/>
      <c r="MMR378" s="18"/>
      <c r="MMS378" s="18"/>
      <c r="MMT378" s="18"/>
      <c r="MMU378" s="18"/>
      <c r="MMV378" s="18"/>
      <c r="MMW378" s="18"/>
      <c r="MMX378" s="18"/>
      <c r="MMY378" s="18"/>
      <c r="MMZ378" s="18"/>
      <c r="MNA378" s="18"/>
      <c r="MNB378" s="18"/>
      <c r="MNC378" s="18"/>
      <c r="MND378" s="18"/>
      <c r="MNE378" s="18"/>
      <c r="MNF378" s="18"/>
      <c r="MNG378" s="18"/>
      <c r="MNH378" s="18"/>
      <c r="MNI378" s="18"/>
      <c r="MNJ378" s="18"/>
      <c r="MNK378" s="18"/>
      <c r="MNL378" s="18"/>
      <c r="MNM378" s="18"/>
      <c r="MNN378" s="18"/>
      <c r="MNO378" s="18"/>
      <c r="MNP378" s="18"/>
      <c r="MNQ378" s="18"/>
      <c r="MNR378" s="18"/>
      <c r="MNS378" s="18"/>
      <c r="MNT378" s="18"/>
      <c r="MNU378" s="18"/>
      <c r="MNV378" s="18"/>
      <c r="MNW378" s="18"/>
      <c r="MNX378" s="18"/>
      <c r="MNY378" s="18"/>
      <c r="MNZ378" s="18"/>
      <c r="MOA378" s="18"/>
      <c r="MOB378" s="18"/>
      <c r="MOC378" s="18"/>
      <c r="MOD378" s="18"/>
      <c r="MOE378" s="18"/>
      <c r="MOF378" s="18"/>
      <c r="MOG378" s="18"/>
      <c r="MOH378" s="18"/>
      <c r="MOI378" s="18"/>
      <c r="MOJ378" s="18"/>
      <c r="MOK378" s="18"/>
      <c r="MOL378" s="18"/>
      <c r="MOM378" s="18"/>
      <c r="MON378" s="18"/>
      <c r="MOO378" s="18"/>
      <c r="MOP378" s="18"/>
      <c r="MOQ378" s="18"/>
      <c r="MOR378" s="18"/>
      <c r="MOS378" s="18"/>
      <c r="MOT378" s="18"/>
      <c r="MOU378" s="18"/>
      <c r="MOV378" s="18"/>
      <c r="MOW378" s="18"/>
      <c r="MOX378" s="18"/>
      <c r="MOY378" s="18"/>
      <c r="MOZ378" s="18"/>
      <c r="MPA378" s="18"/>
      <c r="MPB378" s="18"/>
      <c r="MPC378" s="18"/>
      <c r="MPD378" s="18"/>
      <c r="MPE378" s="18"/>
      <c r="MPF378" s="18"/>
      <c r="MPG378" s="18"/>
      <c r="MPH378" s="18"/>
      <c r="MPI378" s="18"/>
      <c r="MPJ378" s="18"/>
      <c r="MPK378" s="18"/>
      <c r="MPL378" s="18"/>
      <c r="MPM378" s="18"/>
      <c r="MPN378" s="18"/>
      <c r="MPO378" s="18"/>
      <c r="MPP378" s="18"/>
      <c r="MPQ378" s="18"/>
      <c r="MPR378" s="18"/>
      <c r="MPS378" s="18"/>
      <c r="MPT378" s="18"/>
      <c r="MPU378" s="18"/>
      <c r="MPV378" s="18"/>
      <c r="MPW378" s="18"/>
      <c r="MPX378" s="18"/>
      <c r="MPY378" s="18"/>
      <c r="MPZ378" s="18"/>
      <c r="MQA378" s="18"/>
      <c r="MQB378" s="18"/>
      <c r="MQC378" s="18"/>
      <c r="MQD378" s="18"/>
      <c r="MQE378" s="18"/>
      <c r="MQF378" s="18"/>
      <c r="MQG378" s="18"/>
      <c r="MQH378" s="18"/>
      <c r="MQI378" s="18"/>
      <c r="MQJ378" s="18"/>
      <c r="MQK378" s="18"/>
      <c r="MQL378" s="18"/>
      <c r="MQM378" s="18"/>
      <c r="MQN378" s="18"/>
      <c r="MQO378" s="18"/>
      <c r="MQP378" s="18"/>
      <c r="MQQ378" s="18"/>
      <c r="MQR378" s="18"/>
      <c r="MQS378" s="18"/>
      <c r="MQT378" s="18"/>
      <c r="MQU378" s="18"/>
      <c r="MQV378" s="18"/>
      <c r="MQW378" s="18"/>
      <c r="MQX378" s="18"/>
      <c r="MQY378" s="18"/>
      <c r="MQZ378" s="18"/>
      <c r="MRA378" s="18"/>
      <c r="MRB378" s="18"/>
      <c r="MRC378" s="18"/>
      <c r="MRD378" s="18"/>
      <c r="MRE378" s="18"/>
      <c r="MRF378" s="18"/>
      <c r="MRG378" s="18"/>
      <c r="MRH378" s="18"/>
      <c r="MRI378" s="18"/>
      <c r="MRJ378" s="18"/>
      <c r="MRK378" s="18"/>
      <c r="MRL378" s="18"/>
      <c r="MRM378" s="18"/>
      <c r="MRN378" s="18"/>
      <c r="MRO378" s="18"/>
      <c r="MRP378" s="18"/>
      <c r="MRQ378" s="18"/>
      <c r="MRR378" s="18"/>
      <c r="MRS378" s="18"/>
      <c r="MRT378" s="18"/>
      <c r="MRU378" s="18"/>
      <c r="MRV378" s="18"/>
      <c r="MRW378" s="18"/>
      <c r="MRX378" s="18"/>
      <c r="MRY378" s="18"/>
      <c r="MRZ378" s="18"/>
      <c r="MSA378" s="18"/>
      <c r="MSB378" s="18"/>
      <c r="MSC378" s="18"/>
      <c r="MSD378" s="18"/>
      <c r="MSE378" s="18"/>
      <c r="MSF378" s="18"/>
      <c r="MSG378" s="18"/>
      <c r="MSH378" s="18"/>
      <c r="MSI378" s="18"/>
      <c r="MSJ378" s="18"/>
      <c r="MSK378" s="18"/>
      <c r="MSL378" s="18"/>
      <c r="MSM378" s="18"/>
      <c r="MSN378" s="18"/>
      <c r="MSO378" s="18"/>
      <c r="MSP378" s="18"/>
      <c r="MSQ378" s="18"/>
      <c r="MSR378" s="18"/>
      <c r="MSS378" s="18"/>
      <c r="MST378" s="18"/>
      <c r="MSU378" s="18"/>
      <c r="MSV378" s="18"/>
      <c r="MSW378" s="18"/>
      <c r="MSX378" s="18"/>
      <c r="MSY378" s="18"/>
      <c r="MSZ378" s="18"/>
      <c r="MTA378" s="18"/>
      <c r="MTB378" s="18"/>
      <c r="MTC378" s="18"/>
      <c r="MTD378" s="18"/>
      <c r="MTE378" s="18"/>
      <c r="MTF378" s="18"/>
      <c r="MTG378" s="18"/>
      <c r="MTH378" s="18"/>
      <c r="MTI378" s="18"/>
      <c r="MTJ378" s="18"/>
      <c r="MTK378" s="18"/>
      <c r="MTL378" s="18"/>
      <c r="MTM378" s="18"/>
      <c r="MTN378" s="18"/>
      <c r="MTO378" s="18"/>
      <c r="MTP378" s="18"/>
      <c r="MTQ378" s="18"/>
      <c r="MTR378" s="18"/>
      <c r="MTS378" s="18"/>
      <c r="MTT378" s="18"/>
      <c r="MTU378" s="18"/>
      <c r="MTV378" s="18"/>
      <c r="MTW378" s="18"/>
      <c r="MTX378" s="18"/>
      <c r="MTY378" s="18"/>
      <c r="MTZ378" s="18"/>
      <c r="MUA378" s="18"/>
      <c r="MUB378" s="18"/>
      <c r="MUC378" s="18"/>
      <c r="MUD378" s="18"/>
      <c r="MUE378" s="18"/>
      <c r="MUF378" s="18"/>
      <c r="MUG378" s="18"/>
      <c r="MUH378" s="18"/>
      <c r="MUI378" s="18"/>
      <c r="MUJ378" s="18"/>
      <c r="MUK378" s="18"/>
      <c r="MUL378" s="18"/>
      <c r="MUM378" s="18"/>
      <c r="MUN378" s="18"/>
      <c r="MUO378" s="18"/>
      <c r="MUP378" s="18"/>
      <c r="MUQ378" s="18"/>
      <c r="MUR378" s="18"/>
      <c r="MUS378" s="18"/>
      <c r="MUT378" s="18"/>
      <c r="MUU378" s="18"/>
      <c r="MUV378" s="18"/>
      <c r="MUW378" s="18"/>
      <c r="MUX378" s="18"/>
      <c r="MUY378" s="18"/>
      <c r="MUZ378" s="18"/>
      <c r="MVA378" s="18"/>
      <c r="MVB378" s="18"/>
      <c r="MVC378" s="18"/>
      <c r="MVD378" s="18"/>
      <c r="MVE378" s="18"/>
      <c r="MVF378" s="18"/>
      <c r="MVG378" s="18"/>
      <c r="MVH378" s="18"/>
      <c r="MVI378" s="18"/>
      <c r="MVJ378" s="18"/>
      <c r="MVK378" s="18"/>
      <c r="MVL378" s="18"/>
      <c r="MVM378" s="18"/>
      <c r="MVN378" s="18"/>
      <c r="MVO378" s="18"/>
      <c r="MVP378" s="18"/>
      <c r="MVQ378" s="18"/>
      <c r="MVR378" s="18"/>
      <c r="MVS378" s="18"/>
      <c r="MVT378" s="18"/>
      <c r="MVU378" s="18"/>
      <c r="MVV378" s="18"/>
      <c r="MVW378" s="18"/>
      <c r="MVX378" s="18"/>
      <c r="MVY378" s="18"/>
      <c r="MVZ378" s="18"/>
      <c r="MWA378" s="18"/>
      <c r="MWB378" s="18"/>
      <c r="MWC378" s="18"/>
      <c r="MWD378" s="18"/>
      <c r="MWE378" s="18"/>
      <c r="MWF378" s="18"/>
      <c r="MWG378" s="18"/>
      <c r="MWH378" s="18"/>
      <c r="MWI378" s="18"/>
      <c r="MWJ378" s="18"/>
      <c r="MWK378" s="18"/>
      <c r="MWL378" s="18"/>
      <c r="MWM378" s="18"/>
      <c r="MWN378" s="18"/>
      <c r="MWO378" s="18"/>
      <c r="MWP378" s="18"/>
      <c r="MWQ378" s="18"/>
      <c r="MWR378" s="18"/>
      <c r="MWS378" s="18"/>
      <c r="MWT378" s="18"/>
      <c r="MWU378" s="18"/>
      <c r="MWV378" s="18"/>
      <c r="MWW378" s="18"/>
      <c r="MWX378" s="18"/>
      <c r="MWY378" s="18"/>
      <c r="MWZ378" s="18"/>
      <c r="MXA378" s="18"/>
      <c r="MXB378" s="18"/>
      <c r="MXC378" s="18"/>
      <c r="MXD378" s="18"/>
      <c r="MXE378" s="18"/>
      <c r="MXF378" s="18"/>
      <c r="MXG378" s="18"/>
      <c r="MXH378" s="18"/>
      <c r="MXI378" s="18"/>
      <c r="MXJ378" s="18"/>
      <c r="MXK378" s="18"/>
      <c r="MXL378" s="18"/>
      <c r="MXM378" s="18"/>
      <c r="MXN378" s="18"/>
      <c r="MXO378" s="18"/>
      <c r="MXP378" s="18"/>
      <c r="MXQ378" s="18"/>
      <c r="MXR378" s="18"/>
      <c r="MXS378" s="18"/>
      <c r="MXT378" s="18"/>
      <c r="MXU378" s="18"/>
      <c r="MXV378" s="18"/>
      <c r="MXW378" s="18"/>
      <c r="MXX378" s="18"/>
      <c r="MXY378" s="18"/>
      <c r="MXZ378" s="18"/>
      <c r="MYA378" s="18"/>
      <c r="MYB378" s="18"/>
      <c r="MYC378" s="18"/>
      <c r="MYD378" s="18"/>
      <c r="MYE378" s="18"/>
      <c r="MYF378" s="18"/>
      <c r="MYG378" s="18"/>
      <c r="MYH378" s="18"/>
      <c r="MYI378" s="18"/>
      <c r="MYJ378" s="18"/>
      <c r="MYK378" s="18"/>
      <c r="MYL378" s="18"/>
      <c r="MYM378" s="18"/>
      <c r="MYN378" s="18"/>
      <c r="MYO378" s="18"/>
      <c r="MYP378" s="18"/>
      <c r="MYQ378" s="18"/>
      <c r="MYR378" s="18"/>
      <c r="MYS378" s="18"/>
      <c r="MYT378" s="18"/>
      <c r="MYU378" s="18"/>
      <c r="MYV378" s="18"/>
      <c r="MYW378" s="18"/>
      <c r="MYX378" s="18"/>
      <c r="MYY378" s="18"/>
      <c r="MYZ378" s="18"/>
      <c r="MZA378" s="18"/>
      <c r="MZB378" s="18"/>
      <c r="MZC378" s="18"/>
      <c r="MZD378" s="18"/>
      <c r="MZE378" s="18"/>
      <c r="MZF378" s="18"/>
      <c r="MZG378" s="18"/>
      <c r="MZH378" s="18"/>
      <c r="MZI378" s="18"/>
      <c r="MZJ378" s="18"/>
      <c r="MZK378" s="18"/>
      <c r="MZL378" s="18"/>
      <c r="MZM378" s="18"/>
      <c r="MZN378" s="18"/>
      <c r="MZO378" s="18"/>
      <c r="MZP378" s="18"/>
      <c r="MZQ378" s="18"/>
      <c r="MZR378" s="18"/>
      <c r="MZS378" s="18"/>
      <c r="MZT378" s="18"/>
      <c r="MZU378" s="18"/>
      <c r="MZV378" s="18"/>
      <c r="MZW378" s="18"/>
      <c r="MZX378" s="18"/>
      <c r="MZY378" s="18"/>
      <c r="MZZ378" s="18"/>
      <c r="NAA378" s="18"/>
      <c r="NAB378" s="18"/>
      <c r="NAC378" s="18"/>
      <c r="NAD378" s="18"/>
      <c r="NAE378" s="18"/>
      <c r="NAF378" s="18"/>
      <c r="NAG378" s="18"/>
      <c r="NAH378" s="18"/>
      <c r="NAI378" s="18"/>
      <c r="NAJ378" s="18"/>
      <c r="NAK378" s="18"/>
      <c r="NAL378" s="18"/>
      <c r="NAM378" s="18"/>
      <c r="NAN378" s="18"/>
      <c r="NAO378" s="18"/>
      <c r="NAP378" s="18"/>
      <c r="NAQ378" s="18"/>
      <c r="NAR378" s="18"/>
      <c r="NAS378" s="18"/>
      <c r="NAT378" s="18"/>
      <c r="NAU378" s="18"/>
      <c r="NAV378" s="18"/>
      <c r="NAW378" s="18"/>
      <c r="NAX378" s="18"/>
      <c r="NAY378" s="18"/>
      <c r="NAZ378" s="18"/>
      <c r="NBA378" s="18"/>
      <c r="NBB378" s="18"/>
      <c r="NBC378" s="18"/>
      <c r="NBD378" s="18"/>
      <c r="NBE378" s="18"/>
      <c r="NBF378" s="18"/>
      <c r="NBG378" s="18"/>
      <c r="NBH378" s="18"/>
      <c r="NBI378" s="18"/>
      <c r="NBJ378" s="18"/>
      <c r="NBK378" s="18"/>
      <c r="NBL378" s="18"/>
      <c r="NBM378" s="18"/>
      <c r="NBN378" s="18"/>
      <c r="NBO378" s="18"/>
      <c r="NBP378" s="18"/>
      <c r="NBQ378" s="18"/>
      <c r="NBR378" s="18"/>
      <c r="NBS378" s="18"/>
      <c r="NBT378" s="18"/>
      <c r="NBU378" s="18"/>
      <c r="NBV378" s="18"/>
      <c r="NBW378" s="18"/>
      <c r="NBX378" s="18"/>
      <c r="NBY378" s="18"/>
      <c r="NBZ378" s="18"/>
      <c r="NCA378" s="18"/>
      <c r="NCB378" s="18"/>
      <c r="NCC378" s="18"/>
      <c r="NCD378" s="18"/>
      <c r="NCE378" s="18"/>
      <c r="NCF378" s="18"/>
      <c r="NCG378" s="18"/>
      <c r="NCH378" s="18"/>
      <c r="NCI378" s="18"/>
      <c r="NCJ378" s="18"/>
      <c r="NCK378" s="18"/>
      <c r="NCL378" s="18"/>
      <c r="NCM378" s="18"/>
      <c r="NCN378" s="18"/>
      <c r="NCO378" s="18"/>
      <c r="NCP378" s="18"/>
      <c r="NCQ378" s="18"/>
      <c r="NCR378" s="18"/>
      <c r="NCS378" s="18"/>
      <c r="NCT378" s="18"/>
      <c r="NCU378" s="18"/>
      <c r="NCV378" s="18"/>
      <c r="NCW378" s="18"/>
      <c r="NCX378" s="18"/>
      <c r="NCY378" s="18"/>
      <c r="NCZ378" s="18"/>
      <c r="NDA378" s="18"/>
      <c r="NDB378" s="18"/>
      <c r="NDC378" s="18"/>
      <c r="NDD378" s="18"/>
      <c r="NDE378" s="18"/>
      <c r="NDF378" s="18"/>
      <c r="NDG378" s="18"/>
      <c r="NDH378" s="18"/>
      <c r="NDI378" s="18"/>
      <c r="NDJ378" s="18"/>
      <c r="NDK378" s="18"/>
      <c r="NDL378" s="18"/>
      <c r="NDM378" s="18"/>
      <c r="NDN378" s="18"/>
      <c r="NDO378" s="18"/>
      <c r="NDP378" s="18"/>
      <c r="NDQ378" s="18"/>
      <c r="NDR378" s="18"/>
      <c r="NDS378" s="18"/>
      <c r="NDT378" s="18"/>
      <c r="NDU378" s="18"/>
      <c r="NDV378" s="18"/>
      <c r="NDW378" s="18"/>
      <c r="NDX378" s="18"/>
      <c r="NDY378" s="18"/>
      <c r="NDZ378" s="18"/>
      <c r="NEA378" s="18"/>
      <c r="NEB378" s="18"/>
      <c r="NEC378" s="18"/>
      <c r="NED378" s="18"/>
      <c r="NEE378" s="18"/>
      <c r="NEF378" s="18"/>
      <c r="NEG378" s="18"/>
      <c r="NEH378" s="18"/>
      <c r="NEI378" s="18"/>
      <c r="NEJ378" s="18"/>
      <c r="NEK378" s="18"/>
      <c r="NEL378" s="18"/>
      <c r="NEM378" s="18"/>
      <c r="NEN378" s="18"/>
      <c r="NEO378" s="18"/>
      <c r="NEP378" s="18"/>
      <c r="NEQ378" s="18"/>
      <c r="NER378" s="18"/>
      <c r="NES378" s="18"/>
      <c r="NET378" s="18"/>
      <c r="NEU378" s="18"/>
      <c r="NEV378" s="18"/>
      <c r="NEW378" s="18"/>
      <c r="NEX378" s="18"/>
      <c r="NEY378" s="18"/>
      <c r="NEZ378" s="18"/>
      <c r="NFA378" s="18"/>
      <c r="NFB378" s="18"/>
      <c r="NFC378" s="18"/>
      <c r="NFD378" s="18"/>
      <c r="NFE378" s="18"/>
      <c r="NFF378" s="18"/>
      <c r="NFG378" s="18"/>
      <c r="NFH378" s="18"/>
      <c r="NFI378" s="18"/>
      <c r="NFJ378" s="18"/>
      <c r="NFK378" s="18"/>
      <c r="NFL378" s="18"/>
      <c r="NFM378" s="18"/>
      <c r="NFN378" s="18"/>
      <c r="NFO378" s="18"/>
      <c r="NFP378" s="18"/>
      <c r="NFQ378" s="18"/>
      <c r="NFR378" s="18"/>
      <c r="NFS378" s="18"/>
      <c r="NFT378" s="18"/>
      <c r="NFU378" s="18"/>
      <c r="NFV378" s="18"/>
      <c r="NFW378" s="18"/>
      <c r="NFX378" s="18"/>
      <c r="NFY378" s="18"/>
      <c r="NFZ378" s="18"/>
      <c r="NGA378" s="18"/>
      <c r="NGB378" s="18"/>
      <c r="NGC378" s="18"/>
      <c r="NGD378" s="18"/>
      <c r="NGE378" s="18"/>
      <c r="NGF378" s="18"/>
      <c r="NGG378" s="18"/>
      <c r="NGH378" s="18"/>
      <c r="NGI378" s="18"/>
      <c r="NGJ378" s="18"/>
      <c r="NGK378" s="18"/>
      <c r="NGL378" s="18"/>
      <c r="NGM378" s="18"/>
      <c r="NGN378" s="18"/>
      <c r="NGO378" s="18"/>
      <c r="NGP378" s="18"/>
      <c r="NGQ378" s="18"/>
      <c r="NGR378" s="18"/>
      <c r="NGS378" s="18"/>
      <c r="NGT378" s="18"/>
      <c r="NGU378" s="18"/>
      <c r="NGV378" s="18"/>
      <c r="NGW378" s="18"/>
      <c r="NGX378" s="18"/>
      <c r="NGY378" s="18"/>
      <c r="NGZ378" s="18"/>
      <c r="NHA378" s="18"/>
      <c r="NHB378" s="18"/>
      <c r="NHC378" s="18"/>
      <c r="NHD378" s="18"/>
      <c r="NHE378" s="18"/>
      <c r="NHF378" s="18"/>
      <c r="NHG378" s="18"/>
      <c r="NHH378" s="18"/>
      <c r="NHI378" s="18"/>
      <c r="NHJ378" s="18"/>
      <c r="NHK378" s="18"/>
      <c r="NHL378" s="18"/>
      <c r="NHM378" s="18"/>
      <c r="NHN378" s="18"/>
      <c r="NHO378" s="18"/>
      <c r="NHP378" s="18"/>
      <c r="NHQ378" s="18"/>
      <c r="NHR378" s="18"/>
      <c r="NHS378" s="18"/>
      <c r="NHT378" s="18"/>
      <c r="NHU378" s="18"/>
      <c r="NHV378" s="18"/>
      <c r="NHW378" s="18"/>
      <c r="NHX378" s="18"/>
      <c r="NHY378" s="18"/>
      <c r="NHZ378" s="18"/>
      <c r="NIA378" s="18"/>
      <c r="NIB378" s="18"/>
      <c r="NIC378" s="18"/>
      <c r="NID378" s="18"/>
      <c r="NIE378" s="18"/>
      <c r="NIF378" s="18"/>
      <c r="NIG378" s="18"/>
      <c r="NIH378" s="18"/>
      <c r="NII378" s="18"/>
      <c r="NIJ378" s="18"/>
      <c r="NIK378" s="18"/>
      <c r="NIL378" s="18"/>
      <c r="NIM378" s="18"/>
      <c r="NIN378" s="18"/>
      <c r="NIO378" s="18"/>
      <c r="NIP378" s="18"/>
      <c r="NIQ378" s="18"/>
      <c r="NIR378" s="18"/>
      <c r="NIS378" s="18"/>
      <c r="NIT378" s="18"/>
      <c r="NIU378" s="18"/>
      <c r="NIV378" s="18"/>
      <c r="NIW378" s="18"/>
      <c r="NIX378" s="18"/>
      <c r="NIY378" s="18"/>
      <c r="NIZ378" s="18"/>
      <c r="NJA378" s="18"/>
      <c r="NJB378" s="18"/>
      <c r="NJC378" s="18"/>
      <c r="NJD378" s="18"/>
      <c r="NJE378" s="18"/>
      <c r="NJF378" s="18"/>
      <c r="NJG378" s="18"/>
      <c r="NJH378" s="18"/>
      <c r="NJI378" s="18"/>
      <c r="NJJ378" s="18"/>
      <c r="NJK378" s="18"/>
      <c r="NJL378" s="18"/>
      <c r="NJM378" s="18"/>
      <c r="NJN378" s="18"/>
      <c r="NJO378" s="18"/>
      <c r="NJP378" s="18"/>
      <c r="NJQ378" s="18"/>
      <c r="NJR378" s="18"/>
      <c r="NJS378" s="18"/>
      <c r="NJT378" s="18"/>
      <c r="NJU378" s="18"/>
      <c r="NJV378" s="18"/>
      <c r="NJW378" s="18"/>
      <c r="NJX378" s="18"/>
      <c r="NJY378" s="18"/>
      <c r="NJZ378" s="18"/>
      <c r="NKA378" s="18"/>
      <c r="NKB378" s="18"/>
      <c r="NKC378" s="18"/>
      <c r="NKD378" s="18"/>
      <c r="NKE378" s="18"/>
      <c r="NKF378" s="18"/>
      <c r="NKG378" s="18"/>
      <c r="NKH378" s="18"/>
      <c r="NKI378" s="18"/>
      <c r="NKJ378" s="18"/>
      <c r="NKK378" s="18"/>
      <c r="NKL378" s="18"/>
      <c r="NKM378" s="18"/>
      <c r="NKN378" s="18"/>
      <c r="NKO378" s="18"/>
      <c r="NKP378" s="18"/>
      <c r="NKQ378" s="18"/>
      <c r="NKR378" s="18"/>
      <c r="NKS378" s="18"/>
      <c r="NKT378" s="18"/>
      <c r="NKU378" s="18"/>
      <c r="NKV378" s="18"/>
      <c r="NKW378" s="18"/>
      <c r="NKX378" s="18"/>
      <c r="NKY378" s="18"/>
      <c r="NKZ378" s="18"/>
      <c r="NLA378" s="18"/>
      <c r="NLB378" s="18"/>
      <c r="NLC378" s="18"/>
      <c r="NLD378" s="18"/>
      <c r="NLE378" s="18"/>
      <c r="NLF378" s="18"/>
      <c r="NLG378" s="18"/>
      <c r="NLH378" s="18"/>
      <c r="NLI378" s="18"/>
      <c r="NLJ378" s="18"/>
      <c r="NLK378" s="18"/>
      <c r="NLL378" s="18"/>
      <c r="NLM378" s="18"/>
      <c r="NLN378" s="18"/>
      <c r="NLO378" s="18"/>
      <c r="NLP378" s="18"/>
      <c r="NLQ378" s="18"/>
      <c r="NLR378" s="18"/>
      <c r="NLS378" s="18"/>
      <c r="NLT378" s="18"/>
      <c r="NLU378" s="18"/>
      <c r="NLV378" s="18"/>
      <c r="NLW378" s="18"/>
      <c r="NLX378" s="18"/>
      <c r="NLY378" s="18"/>
      <c r="NLZ378" s="18"/>
      <c r="NMA378" s="18"/>
      <c r="NMB378" s="18"/>
      <c r="NMC378" s="18"/>
      <c r="NMD378" s="18"/>
      <c r="NME378" s="18"/>
      <c r="NMF378" s="18"/>
      <c r="NMG378" s="18"/>
      <c r="NMH378" s="18"/>
      <c r="NMI378" s="18"/>
      <c r="NMJ378" s="18"/>
      <c r="NMK378" s="18"/>
      <c r="NML378" s="18"/>
      <c r="NMM378" s="18"/>
      <c r="NMN378" s="18"/>
      <c r="NMO378" s="18"/>
      <c r="NMP378" s="18"/>
      <c r="NMQ378" s="18"/>
      <c r="NMR378" s="18"/>
      <c r="NMS378" s="18"/>
      <c r="NMT378" s="18"/>
      <c r="NMU378" s="18"/>
      <c r="NMV378" s="18"/>
      <c r="NMW378" s="18"/>
      <c r="NMX378" s="18"/>
      <c r="NMY378" s="18"/>
      <c r="NMZ378" s="18"/>
      <c r="NNA378" s="18"/>
      <c r="NNB378" s="18"/>
      <c r="NNC378" s="18"/>
      <c r="NND378" s="18"/>
      <c r="NNE378" s="18"/>
      <c r="NNF378" s="18"/>
      <c r="NNG378" s="18"/>
      <c r="NNH378" s="18"/>
      <c r="NNI378" s="18"/>
      <c r="NNJ378" s="18"/>
      <c r="NNK378" s="18"/>
      <c r="NNL378" s="18"/>
      <c r="NNM378" s="18"/>
      <c r="NNN378" s="18"/>
      <c r="NNO378" s="18"/>
      <c r="NNP378" s="18"/>
      <c r="NNQ378" s="18"/>
      <c r="NNR378" s="18"/>
      <c r="NNS378" s="18"/>
      <c r="NNT378" s="18"/>
      <c r="NNU378" s="18"/>
      <c r="NNV378" s="18"/>
      <c r="NNW378" s="18"/>
      <c r="NNX378" s="18"/>
      <c r="NNY378" s="18"/>
      <c r="NNZ378" s="18"/>
      <c r="NOA378" s="18"/>
      <c r="NOB378" s="18"/>
      <c r="NOC378" s="18"/>
      <c r="NOD378" s="18"/>
      <c r="NOE378" s="18"/>
      <c r="NOF378" s="18"/>
      <c r="NOG378" s="18"/>
      <c r="NOH378" s="18"/>
      <c r="NOI378" s="18"/>
      <c r="NOJ378" s="18"/>
      <c r="NOK378" s="18"/>
      <c r="NOL378" s="18"/>
      <c r="NOM378" s="18"/>
      <c r="NON378" s="18"/>
      <c r="NOO378" s="18"/>
      <c r="NOP378" s="18"/>
      <c r="NOQ378" s="18"/>
      <c r="NOR378" s="18"/>
      <c r="NOS378" s="18"/>
      <c r="NOT378" s="18"/>
      <c r="NOU378" s="18"/>
      <c r="NOV378" s="18"/>
      <c r="NOW378" s="18"/>
      <c r="NOX378" s="18"/>
      <c r="NOY378" s="18"/>
      <c r="NOZ378" s="18"/>
      <c r="NPA378" s="18"/>
      <c r="NPB378" s="18"/>
      <c r="NPC378" s="18"/>
      <c r="NPD378" s="18"/>
      <c r="NPE378" s="18"/>
      <c r="NPF378" s="18"/>
      <c r="NPG378" s="18"/>
      <c r="NPH378" s="18"/>
      <c r="NPI378" s="18"/>
      <c r="NPJ378" s="18"/>
      <c r="NPK378" s="18"/>
      <c r="NPL378" s="18"/>
      <c r="NPM378" s="18"/>
      <c r="NPN378" s="18"/>
      <c r="NPO378" s="18"/>
      <c r="NPP378" s="18"/>
      <c r="NPQ378" s="18"/>
      <c r="NPR378" s="18"/>
      <c r="NPS378" s="18"/>
      <c r="NPT378" s="18"/>
      <c r="NPU378" s="18"/>
      <c r="NPV378" s="18"/>
      <c r="NPW378" s="18"/>
      <c r="NPX378" s="18"/>
      <c r="NPY378" s="18"/>
      <c r="NPZ378" s="18"/>
      <c r="NQA378" s="18"/>
      <c r="NQB378" s="18"/>
      <c r="NQC378" s="18"/>
      <c r="NQD378" s="18"/>
      <c r="NQE378" s="18"/>
      <c r="NQF378" s="18"/>
      <c r="NQG378" s="18"/>
      <c r="NQH378" s="18"/>
      <c r="NQI378" s="18"/>
      <c r="NQJ378" s="18"/>
      <c r="NQK378" s="18"/>
      <c r="NQL378" s="18"/>
      <c r="NQM378" s="18"/>
      <c r="NQN378" s="18"/>
      <c r="NQO378" s="18"/>
      <c r="NQP378" s="18"/>
      <c r="NQQ378" s="18"/>
      <c r="NQR378" s="18"/>
      <c r="NQS378" s="18"/>
      <c r="NQT378" s="18"/>
      <c r="NQU378" s="18"/>
      <c r="NQV378" s="18"/>
      <c r="NQW378" s="18"/>
      <c r="NQX378" s="18"/>
      <c r="NQY378" s="18"/>
      <c r="NQZ378" s="18"/>
      <c r="NRA378" s="18"/>
      <c r="NRB378" s="18"/>
      <c r="NRC378" s="18"/>
      <c r="NRD378" s="18"/>
      <c r="NRE378" s="18"/>
      <c r="NRF378" s="18"/>
      <c r="NRG378" s="18"/>
      <c r="NRH378" s="18"/>
      <c r="NRI378" s="18"/>
      <c r="NRJ378" s="18"/>
      <c r="NRK378" s="18"/>
      <c r="NRL378" s="18"/>
      <c r="NRM378" s="18"/>
      <c r="NRN378" s="18"/>
      <c r="NRO378" s="18"/>
      <c r="NRP378" s="18"/>
      <c r="NRQ378" s="18"/>
      <c r="NRR378" s="18"/>
      <c r="NRS378" s="18"/>
      <c r="NRT378" s="18"/>
      <c r="NRU378" s="18"/>
      <c r="NRV378" s="18"/>
      <c r="NRW378" s="18"/>
      <c r="NRX378" s="18"/>
      <c r="NRY378" s="18"/>
      <c r="NRZ378" s="18"/>
      <c r="NSA378" s="18"/>
      <c r="NSB378" s="18"/>
      <c r="NSC378" s="18"/>
      <c r="NSD378" s="18"/>
      <c r="NSE378" s="18"/>
      <c r="NSF378" s="18"/>
      <c r="NSG378" s="18"/>
      <c r="NSH378" s="18"/>
      <c r="NSI378" s="18"/>
      <c r="NSJ378" s="18"/>
      <c r="NSK378" s="18"/>
      <c r="NSL378" s="18"/>
      <c r="NSM378" s="18"/>
      <c r="NSN378" s="18"/>
      <c r="NSO378" s="18"/>
      <c r="NSP378" s="18"/>
      <c r="NSQ378" s="18"/>
      <c r="NSR378" s="18"/>
      <c r="NSS378" s="18"/>
      <c r="NST378" s="18"/>
      <c r="NSU378" s="18"/>
      <c r="NSV378" s="18"/>
      <c r="NSW378" s="18"/>
      <c r="NSX378" s="18"/>
      <c r="NSY378" s="18"/>
      <c r="NSZ378" s="18"/>
      <c r="NTA378" s="18"/>
      <c r="NTB378" s="18"/>
      <c r="NTC378" s="18"/>
      <c r="NTD378" s="18"/>
      <c r="NTE378" s="18"/>
      <c r="NTF378" s="18"/>
      <c r="NTG378" s="18"/>
      <c r="NTH378" s="18"/>
      <c r="NTI378" s="18"/>
      <c r="NTJ378" s="18"/>
      <c r="NTK378" s="18"/>
      <c r="NTL378" s="18"/>
      <c r="NTM378" s="18"/>
      <c r="NTN378" s="18"/>
      <c r="NTO378" s="18"/>
      <c r="NTP378" s="18"/>
      <c r="NTQ378" s="18"/>
      <c r="NTR378" s="18"/>
      <c r="NTS378" s="18"/>
      <c r="NTT378" s="18"/>
      <c r="NTU378" s="18"/>
      <c r="NTV378" s="18"/>
      <c r="NTW378" s="18"/>
      <c r="NTX378" s="18"/>
      <c r="NTY378" s="18"/>
      <c r="NTZ378" s="18"/>
      <c r="NUA378" s="18"/>
      <c r="NUB378" s="18"/>
      <c r="NUC378" s="18"/>
      <c r="NUD378" s="18"/>
      <c r="NUE378" s="18"/>
      <c r="NUF378" s="18"/>
      <c r="NUG378" s="18"/>
      <c r="NUH378" s="18"/>
      <c r="NUI378" s="18"/>
      <c r="NUJ378" s="18"/>
      <c r="NUK378" s="18"/>
      <c r="NUL378" s="18"/>
      <c r="NUM378" s="18"/>
      <c r="NUN378" s="18"/>
      <c r="NUO378" s="18"/>
      <c r="NUP378" s="18"/>
      <c r="NUQ378" s="18"/>
      <c r="NUR378" s="18"/>
      <c r="NUS378" s="18"/>
      <c r="NUT378" s="18"/>
      <c r="NUU378" s="18"/>
      <c r="NUV378" s="18"/>
      <c r="NUW378" s="18"/>
      <c r="NUX378" s="18"/>
      <c r="NUY378" s="18"/>
      <c r="NUZ378" s="18"/>
      <c r="NVA378" s="18"/>
      <c r="NVB378" s="18"/>
      <c r="NVC378" s="18"/>
      <c r="NVD378" s="18"/>
      <c r="NVE378" s="18"/>
      <c r="NVF378" s="18"/>
      <c r="NVG378" s="18"/>
      <c r="NVH378" s="18"/>
      <c r="NVI378" s="18"/>
      <c r="NVJ378" s="18"/>
      <c r="NVK378" s="18"/>
      <c r="NVL378" s="18"/>
      <c r="NVM378" s="18"/>
      <c r="NVN378" s="18"/>
      <c r="NVO378" s="18"/>
      <c r="NVP378" s="18"/>
      <c r="NVQ378" s="18"/>
      <c r="NVR378" s="18"/>
      <c r="NVS378" s="18"/>
      <c r="NVT378" s="18"/>
      <c r="NVU378" s="18"/>
      <c r="NVV378" s="18"/>
      <c r="NVW378" s="18"/>
      <c r="NVX378" s="18"/>
      <c r="NVY378" s="18"/>
      <c r="NVZ378" s="18"/>
      <c r="NWA378" s="18"/>
      <c r="NWB378" s="18"/>
      <c r="NWC378" s="18"/>
      <c r="NWD378" s="18"/>
      <c r="NWE378" s="18"/>
      <c r="NWF378" s="18"/>
      <c r="NWG378" s="18"/>
      <c r="NWH378" s="18"/>
      <c r="NWI378" s="18"/>
      <c r="NWJ378" s="18"/>
      <c r="NWK378" s="18"/>
      <c r="NWL378" s="18"/>
      <c r="NWM378" s="18"/>
      <c r="NWN378" s="18"/>
      <c r="NWO378" s="18"/>
      <c r="NWP378" s="18"/>
      <c r="NWQ378" s="18"/>
      <c r="NWR378" s="18"/>
      <c r="NWS378" s="18"/>
      <c r="NWT378" s="18"/>
      <c r="NWU378" s="18"/>
      <c r="NWV378" s="18"/>
      <c r="NWW378" s="18"/>
      <c r="NWX378" s="18"/>
      <c r="NWY378" s="18"/>
      <c r="NWZ378" s="18"/>
      <c r="NXA378" s="18"/>
      <c r="NXB378" s="18"/>
      <c r="NXC378" s="18"/>
      <c r="NXD378" s="18"/>
      <c r="NXE378" s="18"/>
      <c r="NXF378" s="18"/>
      <c r="NXG378" s="18"/>
      <c r="NXH378" s="18"/>
      <c r="NXI378" s="18"/>
      <c r="NXJ378" s="18"/>
      <c r="NXK378" s="18"/>
      <c r="NXL378" s="18"/>
      <c r="NXM378" s="18"/>
      <c r="NXN378" s="18"/>
      <c r="NXO378" s="18"/>
      <c r="NXP378" s="18"/>
      <c r="NXQ378" s="18"/>
      <c r="NXR378" s="18"/>
      <c r="NXS378" s="18"/>
      <c r="NXT378" s="18"/>
      <c r="NXU378" s="18"/>
      <c r="NXV378" s="18"/>
      <c r="NXW378" s="18"/>
      <c r="NXX378" s="18"/>
      <c r="NXY378" s="18"/>
      <c r="NXZ378" s="18"/>
      <c r="NYA378" s="18"/>
      <c r="NYB378" s="18"/>
      <c r="NYC378" s="18"/>
      <c r="NYD378" s="18"/>
      <c r="NYE378" s="18"/>
      <c r="NYF378" s="18"/>
      <c r="NYG378" s="18"/>
      <c r="NYH378" s="18"/>
      <c r="NYI378" s="18"/>
      <c r="NYJ378" s="18"/>
      <c r="NYK378" s="18"/>
      <c r="NYL378" s="18"/>
      <c r="NYM378" s="18"/>
      <c r="NYN378" s="18"/>
      <c r="NYO378" s="18"/>
      <c r="NYP378" s="18"/>
      <c r="NYQ378" s="18"/>
      <c r="NYR378" s="18"/>
      <c r="NYS378" s="18"/>
      <c r="NYT378" s="18"/>
      <c r="NYU378" s="18"/>
      <c r="NYV378" s="18"/>
      <c r="NYW378" s="18"/>
      <c r="NYX378" s="18"/>
      <c r="NYY378" s="18"/>
      <c r="NYZ378" s="18"/>
      <c r="NZA378" s="18"/>
      <c r="NZB378" s="18"/>
      <c r="NZC378" s="18"/>
      <c r="NZD378" s="18"/>
      <c r="NZE378" s="18"/>
      <c r="NZF378" s="18"/>
      <c r="NZG378" s="18"/>
      <c r="NZH378" s="18"/>
      <c r="NZI378" s="18"/>
      <c r="NZJ378" s="18"/>
      <c r="NZK378" s="18"/>
      <c r="NZL378" s="18"/>
      <c r="NZM378" s="18"/>
      <c r="NZN378" s="18"/>
      <c r="NZO378" s="18"/>
      <c r="NZP378" s="18"/>
      <c r="NZQ378" s="18"/>
      <c r="NZR378" s="18"/>
      <c r="NZS378" s="18"/>
      <c r="NZT378" s="18"/>
      <c r="NZU378" s="18"/>
      <c r="NZV378" s="18"/>
      <c r="NZW378" s="18"/>
      <c r="NZX378" s="18"/>
      <c r="NZY378" s="18"/>
      <c r="NZZ378" s="18"/>
      <c r="OAA378" s="18"/>
      <c r="OAB378" s="18"/>
      <c r="OAC378" s="18"/>
      <c r="OAD378" s="18"/>
      <c r="OAE378" s="18"/>
      <c r="OAF378" s="18"/>
      <c r="OAG378" s="18"/>
      <c r="OAH378" s="18"/>
      <c r="OAI378" s="18"/>
      <c r="OAJ378" s="18"/>
      <c r="OAK378" s="18"/>
      <c r="OAL378" s="18"/>
      <c r="OAM378" s="18"/>
      <c r="OAN378" s="18"/>
      <c r="OAO378" s="18"/>
      <c r="OAP378" s="18"/>
      <c r="OAQ378" s="18"/>
      <c r="OAR378" s="18"/>
      <c r="OAS378" s="18"/>
      <c r="OAT378" s="18"/>
      <c r="OAU378" s="18"/>
      <c r="OAV378" s="18"/>
      <c r="OAW378" s="18"/>
      <c r="OAX378" s="18"/>
      <c r="OAY378" s="18"/>
      <c r="OAZ378" s="18"/>
      <c r="OBA378" s="18"/>
      <c r="OBB378" s="18"/>
      <c r="OBC378" s="18"/>
      <c r="OBD378" s="18"/>
      <c r="OBE378" s="18"/>
      <c r="OBF378" s="18"/>
      <c r="OBG378" s="18"/>
      <c r="OBH378" s="18"/>
      <c r="OBI378" s="18"/>
      <c r="OBJ378" s="18"/>
      <c r="OBK378" s="18"/>
      <c r="OBL378" s="18"/>
      <c r="OBM378" s="18"/>
      <c r="OBN378" s="18"/>
      <c r="OBO378" s="18"/>
      <c r="OBP378" s="18"/>
      <c r="OBQ378" s="18"/>
      <c r="OBR378" s="18"/>
      <c r="OBS378" s="18"/>
      <c r="OBT378" s="18"/>
      <c r="OBU378" s="18"/>
      <c r="OBV378" s="18"/>
      <c r="OBW378" s="18"/>
      <c r="OBX378" s="18"/>
      <c r="OBY378" s="18"/>
      <c r="OBZ378" s="18"/>
      <c r="OCA378" s="18"/>
      <c r="OCB378" s="18"/>
      <c r="OCC378" s="18"/>
      <c r="OCD378" s="18"/>
      <c r="OCE378" s="18"/>
      <c r="OCF378" s="18"/>
      <c r="OCG378" s="18"/>
      <c r="OCH378" s="18"/>
      <c r="OCI378" s="18"/>
      <c r="OCJ378" s="18"/>
      <c r="OCK378" s="18"/>
      <c r="OCL378" s="18"/>
      <c r="OCM378" s="18"/>
      <c r="OCN378" s="18"/>
      <c r="OCO378" s="18"/>
      <c r="OCP378" s="18"/>
      <c r="OCQ378" s="18"/>
      <c r="OCR378" s="18"/>
      <c r="OCS378" s="18"/>
      <c r="OCT378" s="18"/>
      <c r="OCU378" s="18"/>
      <c r="OCV378" s="18"/>
      <c r="OCW378" s="18"/>
      <c r="OCX378" s="18"/>
      <c r="OCY378" s="18"/>
      <c r="OCZ378" s="18"/>
      <c r="ODA378" s="18"/>
      <c r="ODB378" s="18"/>
      <c r="ODC378" s="18"/>
      <c r="ODD378" s="18"/>
      <c r="ODE378" s="18"/>
      <c r="ODF378" s="18"/>
      <c r="ODG378" s="18"/>
      <c r="ODH378" s="18"/>
      <c r="ODI378" s="18"/>
      <c r="ODJ378" s="18"/>
      <c r="ODK378" s="18"/>
      <c r="ODL378" s="18"/>
      <c r="ODM378" s="18"/>
      <c r="ODN378" s="18"/>
      <c r="ODO378" s="18"/>
      <c r="ODP378" s="18"/>
      <c r="ODQ378" s="18"/>
      <c r="ODR378" s="18"/>
      <c r="ODS378" s="18"/>
      <c r="ODT378" s="18"/>
      <c r="ODU378" s="18"/>
      <c r="ODV378" s="18"/>
      <c r="ODW378" s="18"/>
      <c r="ODX378" s="18"/>
      <c r="ODY378" s="18"/>
      <c r="ODZ378" s="18"/>
      <c r="OEA378" s="18"/>
      <c r="OEB378" s="18"/>
      <c r="OEC378" s="18"/>
      <c r="OED378" s="18"/>
      <c r="OEE378" s="18"/>
      <c r="OEF378" s="18"/>
      <c r="OEG378" s="18"/>
      <c r="OEH378" s="18"/>
      <c r="OEI378" s="18"/>
      <c r="OEJ378" s="18"/>
      <c r="OEK378" s="18"/>
      <c r="OEL378" s="18"/>
      <c r="OEM378" s="18"/>
      <c r="OEN378" s="18"/>
      <c r="OEO378" s="18"/>
      <c r="OEP378" s="18"/>
      <c r="OEQ378" s="18"/>
      <c r="OER378" s="18"/>
      <c r="OES378" s="18"/>
      <c r="OET378" s="18"/>
      <c r="OEU378" s="18"/>
      <c r="OEV378" s="18"/>
      <c r="OEW378" s="18"/>
      <c r="OEX378" s="18"/>
      <c r="OEY378" s="18"/>
      <c r="OEZ378" s="18"/>
      <c r="OFA378" s="18"/>
      <c r="OFB378" s="18"/>
      <c r="OFC378" s="18"/>
      <c r="OFD378" s="18"/>
      <c r="OFE378" s="18"/>
      <c r="OFF378" s="18"/>
      <c r="OFG378" s="18"/>
      <c r="OFH378" s="18"/>
      <c r="OFI378" s="18"/>
      <c r="OFJ378" s="18"/>
      <c r="OFK378" s="18"/>
      <c r="OFL378" s="18"/>
      <c r="OFM378" s="18"/>
      <c r="OFN378" s="18"/>
      <c r="OFO378" s="18"/>
      <c r="OFP378" s="18"/>
      <c r="OFQ378" s="18"/>
      <c r="OFR378" s="18"/>
      <c r="OFS378" s="18"/>
      <c r="OFT378" s="18"/>
      <c r="OFU378" s="18"/>
      <c r="OFV378" s="18"/>
      <c r="OFW378" s="18"/>
      <c r="OFX378" s="18"/>
      <c r="OFY378" s="18"/>
      <c r="OFZ378" s="18"/>
      <c r="OGA378" s="18"/>
      <c r="OGB378" s="18"/>
      <c r="OGC378" s="18"/>
      <c r="OGD378" s="18"/>
      <c r="OGE378" s="18"/>
      <c r="OGF378" s="18"/>
      <c r="OGG378" s="18"/>
      <c r="OGH378" s="18"/>
      <c r="OGI378" s="18"/>
      <c r="OGJ378" s="18"/>
      <c r="OGK378" s="18"/>
      <c r="OGL378" s="18"/>
      <c r="OGM378" s="18"/>
      <c r="OGN378" s="18"/>
      <c r="OGO378" s="18"/>
      <c r="OGP378" s="18"/>
      <c r="OGQ378" s="18"/>
      <c r="OGR378" s="18"/>
      <c r="OGS378" s="18"/>
      <c r="OGT378" s="18"/>
      <c r="OGU378" s="18"/>
      <c r="OGV378" s="18"/>
      <c r="OGW378" s="18"/>
      <c r="OGX378" s="18"/>
      <c r="OGY378" s="18"/>
      <c r="OGZ378" s="18"/>
      <c r="OHA378" s="18"/>
      <c r="OHB378" s="18"/>
      <c r="OHC378" s="18"/>
      <c r="OHD378" s="18"/>
      <c r="OHE378" s="18"/>
      <c r="OHF378" s="18"/>
      <c r="OHG378" s="18"/>
      <c r="OHH378" s="18"/>
      <c r="OHI378" s="18"/>
      <c r="OHJ378" s="18"/>
      <c r="OHK378" s="18"/>
      <c r="OHL378" s="18"/>
      <c r="OHM378" s="18"/>
      <c r="OHN378" s="18"/>
      <c r="OHO378" s="18"/>
      <c r="OHP378" s="18"/>
      <c r="OHQ378" s="18"/>
      <c r="OHR378" s="18"/>
      <c r="OHS378" s="18"/>
      <c r="OHT378" s="18"/>
      <c r="OHU378" s="18"/>
      <c r="OHV378" s="18"/>
      <c r="OHW378" s="18"/>
      <c r="OHX378" s="18"/>
      <c r="OHY378" s="18"/>
      <c r="OHZ378" s="18"/>
      <c r="OIA378" s="18"/>
      <c r="OIB378" s="18"/>
      <c r="OIC378" s="18"/>
      <c r="OID378" s="18"/>
      <c r="OIE378" s="18"/>
      <c r="OIF378" s="18"/>
      <c r="OIG378" s="18"/>
      <c r="OIH378" s="18"/>
      <c r="OII378" s="18"/>
      <c r="OIJ378" s="18"/>
      <c r="OIK378" s="18"/>
      <c r="OIL378" s="18"/>
      <c r="OIM378" s="18"/>
      <c r="OIN378" s="18"/>
      <c r="OIO378" s="18"/>
      <c r="OIP378" s="18"/>
      <c r="OIQ378" s="18"/>
      <c r="OIR378" s="18"/>
      <c r="OIS378" s="18"/>
      <c r="OIT378" s="18"/>
      <c r="OIU378" s="18"/>
      <c r="OIV378" s="18"/>
      <c r="OIW378" s="18"/>
      <c r="OIX378" s="18"/>
      <c r="OIY378" s="18"/>
      <c r="OIZ378" s="18"/>
      <c r="OJA378" s="18"/>
      <c r="OJB378" s="18"/>
      <c r="OJC378" s="18"/>
      <c r="OJD378" s="18"/>
      <c r="OJE378" s="18"/>
      <c r="OJF378" s="18"/>
      <c r="OJG378" s="18"/>
      <c r="OJH378" s="18"/>
      <c r="OJI378" s="18"/>
      <c r="OJJ378" s="18"/>
      <c r="OJK378" s="18"/>
      <c r="OJL378" s="18"/>
      <c r="OJM378" s="18"/>
      <c r="OJN378" s="18"/>
      <c r="OJO378" s="18"/>
      <c r="OJP378" s="18"/>
      <c r="OJQ378" s="18"/>
      <c r="OJR378" s="18"/>
      <c r="OJS378" s="18"/>
      <c r="OJT378" s="18"/>
      <c r="OJU378" s="18"/>
      <c r="OJV378" s="18"/>
      <c r="OJW378" s="18"/>
      <c r="OJX378" s="18"/>
      <c r="OJY378" s="18"/>
      <c r="OJZ378" s="18"/>
      <c r="OKA378" s="18"/>
      <c r="OKB378" s="18"/>
      <c r="OKC378" s="18"/>
      <c r="OKD378" s="18"/>
      <c r="OKE378" s="18"/>
      <c r="OKF378" s="18"/>
      <c r="OKG378" s="18"/>
      <c r="OKH378" s="18"/>
      <c r="OKI378" s="18"/>
      <c r="OKJ378" s="18"/>
      <c r="OKK378" s="18"/>
      <c r="OKL378" s="18"/>
      <c r="OKM378" s="18"/>
      <c r="OKN378" s="18"/>
      <c r="OKO378" s="18"/>
      <c r="OKP378" s="18"/>
      <c r="OKQ378" s="18"/>
      <c r="OKR378" s="18"/>
      <c r="OKS378" s="18"/>
      <c r="OKT378" s="18"/>
      <c r="OKU378" s="18"/>
      <c r="OKV378" s="18"/>
      <c r="OKW378" s="18"/>
      <c r="OKX378" s="18"/>
      <c r="OKY378" s="18"/>
      <c r="OKZ378" s="18"/>
      <c r="OLA378" s="18"/>
      <c r="OLB378" s="18"/>
      <c r="OLC378" s="18"/>
      <c r="OLD378" s="18"/>
      <c r="OLE378" s="18"/>
      <c r="OLF378" s="18"/>
      <c r="OLG378" s="18"/>
      <c r="OLH378" s="18"/>
      <c r="OLI378" s="18"/>
      <c r="OLJ378" s="18"/>
      <c r="OLK378" s="18"/>
      <c r="OLL378" s="18"/>
      <c r="OLM378" s="18"/>
      <c r="OLN378" s="18"/>
      <c r="OLO378" s="18"/>
      <c r="OLP378" s="18"/>
      <c r="OLQ378" s="18"/>
      <c r="OLR378" s="18"/>
      <c r="OLS378" s="18"/>
      <c r="OLT378" s="18"/>
      <c r="OLU378" s="18"/>
      <c r="OLV378" s="18"/>
      <c r="OLW378" s="18"/>
      <c r="OLX378" s="18"/>
      <c r="OLY378" s="18"/>
      <c r="OLZ378" s="18"/>
      <c r="OMA378" s="18"/>
      <c r="OMB378" s="18"/>
      <c r="OMC378" s="18"/>
      <c r="OMD378" s="18"/>
      <c r="OME378" s="18"/>
      <c r="OMF378" s="18"/>
      <c r="OMG378" s="18"/>
      <c r="OMH378" s="18"/>
      <c r="OMI378" s="18"/>
      <c r="OMJ378" s="18"/>
      <c r="OMK378" s="18"/>
      <c r="OML378" s="18"/>
      <c r="OMM378" s="18"/>
      <c r="OMN378" s="18"/>
      <c r="OMO378" s="18"/>
      <c r="OMP378" s="18"/>
      <c r="OMQ378" s="18"/>
      <c r="OMR378" s="18"/>
      <c r="OMS378" s="18"/>
      <c r="OMT378" s="18"/>
      <c r="OMU378" s="18"/>
      <c r="OMV378" s="18"/>
      <c r="OMW378" s="18"/>
      <c r="OMX378" s="18"/>
      <c r="OMY378" s="18"/>
      <c r="OMZ378" s="18"/>
      <c r="ONA378" s="18"/>
      <c r="ONB378" s="18"/>
      <c r="ONC378" s="18"/>
      <c r="OND378" s="18"/>
      <c r="ONE378" s="18"/>
      <c r="ONF378" s="18"/>
      <c r="ONG378" s="18"/>
      <c r="ONH378" s="18"/>
      <c r="ONI378" s="18"/>
      <c r="ONJ378" s="18"/>
      <c r="ONK378" s="18"/>
      <c r="ONL378" s="18"/>
      <c r="ONM378" s="18"/>
      <c r="ONN378" s="18"/>
      <c r="ONO378" s="18"/>
      <c r="ONP378" s="18"/>
      <c r="ONQ378" s="18"/>
      <c r="ONR378" s="18"/>
      <c r="ONS378" s="18"/>
      <c r="ONT378" s="18"/>
      <c r="ONU378" s="18"/>
      <c r="ONV378" s="18"/>
      <c r="ONW378" s="18"/>
      <c r="ONX378" s="18"/>
      <c r="ONY378" s="18"/>
      <c r="ONZ378" s="18"/>
      <c r="OOA378" s="18"/>
      <c r="OOB378" s="18"/>
      <c r="OOC378" s="18"/>
      <c r="OOD378" s="18"/>
      <c r="OOE378" s="18"/>
      <c r="OOF378" s="18"/>
      <c r="OOG378" s="18"/>
      <c r="OOH378" s="18"/>
      <c r="OOI378" s="18"/>
      <c r="OOJ378" s="18"/>
      <c r="OOK378" s="18"/>
      <c r="OOL378" s="18"/>
      <c r="OOM378" s="18"/>
      <c r="OON378" s="18"/>
      <c r="OOO378" s="18"/>
      <c r="OOP378" s="18"/>
      <c r="OOQ378" s="18"/>
      <c r="OOR378" s="18"/>
      <c r="OOS378" s="18"/>
      <c r="OOT378" s="18"/>
      <c r="OOU378" s="18"/>
      <c r="OOV378" s="18"/>
      <c r="OOW378" s="18"/>
      <c r="OOX378" s="18"/>
      <c r="OOY378" s="18"/>
      <c r="OOZ378" s="18"/>
      <c r="OPA378" s="18"/>
      <c r="OPB378" s="18"/>
      <c r="OPC378" s="18"/>
      <c r="OPD378" s="18"/>
      <c r="OPE378" s="18"/>
      <c r="OPF378" s="18"/>
      <c r="OPG378" s="18"/>
      <c r="OPH378" s="18"/>
      <c r="OPI378" s="18"/>
      <c r="OPJ378" s="18"/>
      <c r="OPK378" s="18"/>
      <c r="OPL378" s="18"/>
      <c r="OPM378" s="18"/>
      <c r="OPN378" s="18"/>
      <c r="OPO378" s="18"/>
      <c r="OPP378" s="18"/>
      <c r="OPQ378" s="18"/>
      <c r="OPR378" s="18"/>
      <c r="OPS378" s="18"/>
      <c r="OPT378" s="18"/>
      <c r="OPU378" s="18"/>
      <c r="OPV378" s="18"/>
      <c r="OPW378" s="18"/>
      <c r="OPX378" s="18"/>
      <c r="OPY378" s="18"/>
      <c r="OPZ378" s="18"/>
      <c r="OQA378" s="18"/>
      <c r="OQB378" s="18"/>
      <c r="OQC378" s="18"/>
      <c r="OQD378" s="18"/>
      <c r="OQE378" s="18"/>
      <c r="OQF378" s="18"/>
      <c r="OQG378" s="18"/>
      <c r="OQH378" s="18"/>
      <c r="OQI378" s="18"/>
      <c r="OQJ378" s="18"/>
      <c r="OQK378" s="18"/>
      <c r="OQL378" s="18"/>
      <c r="OQM378" s="18"/>
      <c r="OQN378" s="18"/>
      <c r="OQO378" s="18"/>
      <c r="OQP378" s="18"/>
      <c r="OQQ378" s="18"/>
      <c r="OQR378" s="18"/>
      <c r="OQS378" s="18"/>
      <c r="OQT378" s="18"/>
      <c r="OQU378" s="18"/>
      <c r="OQV378" s="18"/>
      <c r="OQW378" s="18"/>
      <c r="OQX378" s="18"/>
      <c r="OQY378" s="18"/>
      <c r="OQZ378" s="18"/>
      <c r="ORA378" s="18"/>
      <c r="ORB378" s="18"/>
      <c r="ORC378" s="18"/>
      <c r="ORD378" s="18"/>
      <c r="ORE378" s="18"/>
      <c r="ORF378" s="18"/>
      <c r="ORG378" s="18"/>
      <c r="ORH378" s="18"/>
      <c r="ORI378" s="18"/>
      <c r="ORJ378" s="18"/>
      <c r="ORK378" s="18"/>
      <c r="ORL378" s="18"/>
      <c r="ORM378" s="18"/>
      <c r="ORN378" s="18"/>
      <c r="ORO378" s="18"/>
      <c r="ORP378" s="18"/>
      <c r="ORQ378" s="18"/>
      <c r="ORR378" s="18"/>
      <c r="ORS378" s="18"/>
      <c r="ORT378" s="18"/>
      <c r="ORU378" s="18"/>
      <c r="ORV378" s="18"/>
      <c r="ORW378" s="18"/>
      <c r="ORX378" s="18"/>
      <c r="ORY378" s="18"/>
      <c r="ORZ378" s="18"/>
      <c r="OSA378" s="18"/>
      <c r="OSB378" s="18"/>
      <c r="OSC378" s="18"/>
      <c r="OSD378" s="18"/>
      <c r="OSE378" s="18"/>
      <c r="OSF378" s="18"/>
      <c r="OSG378" s="18"/>
      <c r="OSH378" s="18"/>
      <c r="OSI378" s="18"/>
      <c r="OSJ378" s="18"/>
      <c r="OSK378" s="18"/>
      <c r="OSL378" s="18"/>
      <c r="OSM378" s="18"/>
      <c r="OSN378" s="18"/>
      <c r="OSO378" s="18"/>
      <c r="OSP378" s="18"/>
      <c r="OSQ378" s="18"/>
      <c r="OSR378" s="18"/>
      <c r="OSS378" s="18"/>
      <c r="OST378" s="18"/>
      <c r="OSU378" s="18"/>
      <c r="OSV378" s="18"/>
      <c r="OSW378" s="18"/>
      <c r="OSX378" s="18"/>
      <c r="OSY378" s="18"/>
      <c r="OSZ378" s="18"/>
      <c r="OTA378" s="18"/>
      <c r="OTB378" s="18"/>
      <c r="OTC378" s="18"/>
      <c r="OTD378" s="18"/>
      <c r="OTE378" s="18"/>
      <c r="OTF378" s="18"/>
      <c r="OTG378" s="18"/>
      <c r="OTH378" s="18"/>
      <c r="OTI378" s="18"/>
      <c r="OTJ378" s="18"/>
      <c r="OTK378" s="18"/>
      <c r="OTL378" s="18"/>
      <c r="OTM378" s="18"/>
      <c r="OTN378" s="18"/>
      <c r="OTO378" s="18"/>
      <c r="OTP378" s="18"/>
      <c r="OTQ378" s="18"/>
      <c r="OTR378" s="18"/>
      <c r="OTS378" s="18"/>
      <c r="OTT378" s="18"/>
      <c r="OTU378" s="18"/>
      <c r="OTV378" s="18"/>
      <c r="OTW378" s="18"/>
      <c r="OTX378" s="18"/>
      <c r="OTY378" s="18"/>
      <c r="OTZ378" s="18"/>
      <c r="OUA378" s="18"/>
      <c r="OUB378" s="18"/>
      <c r="OUC378" s="18"/>
      <c r="OUD378" s="18"/>
      <c r="OUE378" s="18"/>
      <c r="OUF378" s="18"/>
      <c r="OUG378" s="18"/>
      <c r="OUH378" s="18"/>
      <c r="OUI378" s="18"/>
      <c r="OUJ378" s="18"/>
      <c r="OUK378" s="18"/>
      <c r="OUL378" s="18"/>
      <c r="OUM378" s="18"/>
      <c r="OUN378" s="18"/>
      <c r="OUO378" s="18"/>
      <c r="OUP378" s="18"/>
      <c r="OUQ378" s="18"/>
      <c r="OUR378" s="18"/>
      <c r="OUS378" s="18"/>
      <c r="OUT378" s="18"/>
      <c r="OUU378" s="18"/>
      <c r="OUV378" s="18"/>
      <c r="OUW378" s="18"/>
      <c r="OUX378" s="18"/>
      <c r="OUY378" s="18"/>
      <c r="OUZ378" s="18"/>
      <c r="OVA378" s="18"/>
      <c r="OVB378" s="18"/>
      <c r="OVC378" s="18"/>
      <c r="OVD378" s="18"/>
      <c r="OVE378" s="18"/>
      <c r="OVF378" s="18"/>
      <c r="OVG378" s="18"/>
      <c r="OVH378" s="18"/>
      <c r="OVI378" s="18"/>
      <c r="OVJ378" s="18"/>
      <c r="OVK378" s="18"/>
      <c r="OVL378" s="18"/>
      <c r="OVM378" s="18"/>
      <c r="OVN378" s="18"/>
      <c r="OVO378" s="18"/>
      <c r="OVP378" s="18"/>
      <c r="OVQ378" s="18"/>
      <c r="OVR378" s="18"/>
      <c r="OVS378" s="18"/>
      <c r="OVT378" s="18"/>
      <c r="OVU378" s="18"/>
      <c r="OVV378" s="18"/>
      <c r="OVW378" s="18"/>
      <c r="OVX378" s="18"/>
      <c r="OVY378" s="18"/>
      <c r="OVZ378" s="18"/>
      <c r="OWA378" s="18"/>
      <c r="OWB378" s="18"/>
      <c r="OWC378" s="18"/>
      <c r="OWD378" s="18"/>
      <c r="OWE378" s="18"/>
      <c r="OWF378" s="18"/>
      <c r="OWG378" s="18"/>
      <c r="OWH378" s="18"/>
      <c r="OWI378" s="18"/>
      <c r="OWJ378" s="18"/>
      <c r="OWK378" s="18"/>
      <c r="OWL378" s="18"/>
      <c r="OWM378" s="18"/>
      <c r="OWN378" s="18"/>
      <c r="OWO378" s="18"/>
      <c r="OWP378" s="18"/>
      <c r="OWQ378" s="18"/>
      <c r="OWR378" s="18"/>
      <c r="OWS378" s="18"/>
      <c r="OWT378" s="18"/>
      <c r="OWU378" s="18"/>
      <c r="OWV378" s="18"/>
      <c r="OWW378" s="18"/>
      <c r="OWX378" s="18"/>
      <c r="OWY378" s="18"/>
      <c r="OWZ378" s="18"/>
      <c r="OXA378" s="18"/>
      <c r="OXB378" s="18"/>
      <c r="OXC378" s="18"/>
      <c r="OXD378" s="18"/>
      <c r="OXE378" s="18"/>
      <c r="OXF378" s="18"/>
      <c r="OXG378" s="18"/>
      <c r="OXH378" s="18"/>
      <c r="OXI378" s="18"/>
      <c r="OXJ378" s="18"/>
      <c r="OXK378" s="18"/>
      <c r="OXL378" s="18"/>
      <c r="OXM378" s="18"/>
      <c r="OXN378" s="18"/>
      <c r="OXO378" s="18"/>
      <c r="OXP378" s="18"/>
      <c r="OXQ378" s="18"/>
      <c r="OXR378" s="18"/>
      <c r="OXS378" s="18"/>
      <c r="OXT378" s="18"/>
      <c r="OXU378" s="18"/>
      <c r="OXV378" s="18"/>
      <c r="OXW378" s="18"/>
      <c r="OXX378" s="18"/>
      <c r="OXY378" s="18"/>
      <c r="OXZ378" s="18"/>
      <c r="OYA378" s="18"/>
      <c r="OYB378" s="18"/>
      <c r="OYC378" s="18"/>
      <c r="OYD378" s="18"/>
      <c r="OYE378" s="18"/>
      <c r="OYF378" s="18"/>
      <c r="OYG378" s="18"/>
      <c r="OYH378" s="18"/>
      <c r="OYI378" s="18"/>
      <c r="OYJ378" s="18"/>
      <c r="OYK378" s="18"/>
      <c r="OYL378" s="18"/>
      <c r="OYM378" s="18"/>
      <c r="OYN378" s="18"/>
      <c r="OYO378" s="18"/>
      <c r="OYP378" s="18"/>
      <c r="OYQ378" s="18"/>
      <c r="OYR378" s="18"/>
      <c r="OYS378" s="18"/>
      <c r="OYT378" s="18"/>
      <c r="OYU378" s="18"/>
      <c r="OYV378" s="18"/>
      <c r="OYW378" s="18"/>
      <c r="OYX378" s="18"/>
      <c r="OYY378" s="18"/>
      <c r="OYZ378" s="18"/>
      <c r="OZA378" s="18"/>
      <c r="OZB378" s="18"/>
      <c r="OZC378" s="18"/>
      <c r="OZD378" s="18"/>
      <c r="OZE378" s="18"/>
      <c r="OZF378" s="18"/>
      <c r="OZG378" s="18"/>
      <c r="OZH378" s="18"/>
      <c r="OZI378" s="18"/>
      <c r="OZJ378" s="18"/>
      <c r="OZK378" s="18"/>
      <c r="OZL378" s="18"/>
      <c r="OZM378" s="18"/>
      <c r="OZN378" s="18"/>
      <c r="OZO378" s="18"/>
      <c r="OZP378" s="18"/>
      <c r="OZQ378" s="18"/>
      <c r="OZR378" s="18"/>
      <c r="OZS378" s="18"/>
      <c r="OZT378" s="18"/>
      <c r="OZU378" s="18"/>
      <c r="OZV378" s="18"/>
      <c r="OZW378" s="18"/>
      <c r="OZX378" s="18"/>
      <c r="OZY378" s="18"/>
      <c r="OZZ378" s="18"/>
      <c r="PAA378" s="18"/>
      <c r="PAB378" s="18"/>
      <c r="PAC378" s="18"/>
      <c r="PAD378" s="18"/>
      <c r="PAE378" s="18"/>
      <c r="PAF378" s="18"/>
      <c r="PAG378" s="18"/>
      <c r="PAH378" s="18"/>
      <c r="PAI378" s="18"/>
      <c r="PAJ378" s="18"/>
      <c r="PAK378" s="18"/>
      <c r="PAL378" s="18"/>
      <c r="PAM378" s="18"/>
      <c r="PAN378" s="18"/>
      <c r="PAO378" s="18"/>
      <c r="PAP378" s="18"/>
      <c r="PAQ378" s="18"/>
      <c r="PAR378" s="18"/>
      <c r="PAS378" s="18"/>
      <c r="PAT378" s="18"/>
      <c r="PAU378" s="18"/>
      <c r="PAV378" s="18"/>
      <c r="PAW378" s="18"/>
      <c r="PAX378" s="18"/>
      <c r="PAY378" s="18"/>
      <c r="PAZ378" s="18"/>
      <c r="PBA378" s="18"/>
      <c r="PBB378" s="18"/>
      <c r="PBC378" s="18"/>
      <c r="PBD378" s="18"/>
      <c r="PBE378" s="18"/>
      <c r="PBF378" s="18"/>
      <c r="PBG378" s="18"/>
      <c r="PBH378" s="18"/>
      <c r="PBI378" s="18"/>
      <c r="PBJ378" s="18"/>
      <c r="PBK378" s="18"/>
      <c r="PBL378" s="18"/>
      <c r="PBM378" s="18"/>
      <c r="PBN378" s="18"/>
      <c r="PBO378" s="18"/>
      <c r="PBP378" s="18"/>
      <c r="PBQ378" s="18"/>
      <c r="PBR378" s="18"/>
      <c r="PBS378" s="18"/>
      <c r="PBT378" s="18"/>
      <c r="PBU378" s="18"/>
      <c r="PBV378" s="18"/>
      <c r="PBW378" s="18"/>
      <c r="PBX378" s="18"/>
      <c r="PBY378" s="18"/>
      <c r="PBZ378" s="18"/>
      <c r="PCA378" s="18"/>
      <c r="PCB378" s="18"/>
      <c r="PCC378" s="18"/>
      <c r="PCD378" s="18"/>
      <c r="PCE378" s="18"/>
      <c r="PCF378" s="18"/>
      <c r="PCG378" s="18"/>
      <c r="PCH378" s="18"/>
      <c r="PCI378" s="18"/>
      <c r="PCJ378" s="18"/>
      <c r="PCK378" s="18"/>
      <c r="PCL378" s="18"/>
      <c r="PCM378" s="18"/>
      <c r="PCN378" s="18"/>
      <c r="PCO378" s="18"/>
      <c r="PCP378" s="18"/>
      <c r="PCQ378" s="18"/>
      <c r="PCR378" s="18"/>
      <c r="PCS378" s="18"/>
      <c r="PCT378" s="18"/>
      <c r="PCU378" s="18"/>
      <c r="PCV378" s="18"/>
      <c r="PCW378" s="18"/>
      <c r="PCX378" s="18"/>
      <c r="PCY378" s="18"/>
      <c r="PCZ378" s="18"/>
      <c r="PDA378" s="18"/>
      <c r="PDB378" s="18"/>
      <c r="PDC378" s="18"/>
      <c r="PDD378" s="18"/>
      <c r="PDE378" s="18"/>
      <c r="PDF378" s="18"/>
      <c r="PDG378" s="18"/>
      <c r="PDH378" s="18"/>
      <c r="PDI378" s="18"/>
      <c r="PDJ378" s="18"/>
      <c r="PDK378" s="18"/>
      <c r="PDL378" s="18"/>
      <c r="PDM378" s="18"/>
      <c r="PDN378" s="18"/>
      <c r="PDO378" s="18"/>
      <c r="PDP378" s="18"/>
      <c r="PDQ378" s="18"/>
      <c r="PDR378" s="18"/>
      <c r="PDS378" s="18"/>
      <c r="PDT378" s="18"/>
      <c r="PDU378" s="18"/>
      <c r="PDV378" s="18"/>
      <c r="PDW378" s="18"/>
      <c r="PDX378" s="18"/>
      <c r="PDY378" s="18"/>
      <c r="PDZ378" s="18"/>
      <c r="PEA378" s="18"/>
      <c r="PEB378" s="18"/>
      <c r="PEC378" s="18"/>
      <c r="PED378" s="18"/>
      <c r="PEE378" s="18"/>
      <c r="PEF378" s="18"/>
      <c r="PEG378" s="18"/>
      <c r="PEH378" s="18"/>
      <c r="PEI378" s="18"/>
      <c r="PEJ378" s="18"/>
      <c r="PEK378" s="18"/>
      <c r="PEL378" s="18"/>
      <c r="PEM378" s="18"/>
      <c r="PEN378" s="18"/>
      <c r="PEO378" s="18"/>
      <c r="PEP378" s="18"/>
      <c r="PEQ378" s="18"/>
      <c r="PER378" s="18"/>
      <c r="PES378" s="18"/>
      <c r="PET378" s="18"/>
      <c r="PEU378" s="18"/>
      <c r="PEV378" s="18"/>
      <c r="PEW378" s="18"/>
      <c r="PEX378" s="18"/>
      <c r="PEY378" s="18"/>
      <c r="PEZ378" s="18"/>
      <c r="PFA378" s="18"/>
      <c r="PFB378" s="18"/>
      <c r="PFC378" s="18"/>
      <c r="PFD378" s="18"/>
      <c r="PFE378" s="18"/>
      <c r="PFF378" s="18"/>
      <c r="PFG378" s="18"/>
      <c r="PFH378" s="18"/>
      <c r="PFI378" s="18"/>
      <c r="PFJ378" s="18"/>
      <c r="PFK378" s="18"/>
      <c r="PFL378" s="18"/>
      <c r="PFM378" s="18"/>
      <c r="PFN378" s="18"/>
      <c r="PFO378" s="18"/>
      <c r="PFP378" s="18"/>
      <c r="PFQ378" s="18"/>
      <c r="PFR378" s="18"/>
      <c r="PFS378" s="18"/>
      <c r="PFT378" s="18"/>
      <c r="PFU378" s="18"/>
      <c r="PFV378" s="18"/>
      <c r="PFW378" s="18"/>
      <c r="PFX378" s="18"/>
      <c r="PFY378" s="18"/>
      <c r="PFZ378" s="18"/>
      <c r="PGA378" s="18"/>
      <c r="PGB378" s="18"/>
      <c r="PGC378" s="18"/>
      <c r="PGD378" s="18"/>
      <c r="PGE378" s="18"/>
      <c r="PGF378" s="18"/>
      <c r="PGG378" s="18"/>
      <c r="PGH378" s="18"/>
      <c r="PGI378" s="18"/>
      <c r="PGJ378" s="18"/>
      <c r="PGK378" s="18"/>
      <c r="PGL378" s="18"/>
      <c r="PGM378" s="18"/>
      <c r="PGN378" s="18"/>
      <c r="PGO378" s="18"/>
      <c r="PGP378" s="18"/>
      <c r="PGQ378" s="18"/>
      <c r="PGR378" s="18"/>
      <c r="PGS378" s="18"/>
      <c r="PGT378" s="18"/>
      <c r="PGU378" s="18"/>
      <c r="PGV378" s="18"/>
      <c r="PGW378" s="18"/>
      <c r="PGX378" s="18"/>
      <c r="PGY378" s="18"/>
      <c r="PGZ378" s="18"/>
      <c r="PHA378" s="18"/>
      <c r="PHB378" s="18"/>
      <c r="PHC378" s="18"/>
      <c r="PHD378" s="18"/>
      <c r="PHE378" s="18"/>
      <c r="PHF378" s="18"/>
      <c r="PHG378" s="18"/>
      <c r="PHH378" s="18"/>
      <c r="PHI378" s="18"/>
      <c r="PHJ378" s="18"/>
      <c r="PHK378" s="18"/>
      <c r="PHL378" s="18"/>
      <c r="PHM378" s="18"/>
      <c r="PHN378" s="18"/>
      <c r="PHO378" s="18"/>
      <c r="PHP378" s="18"/>
      <c r="PHQ378" s="18"/>
      <c r="PHR378" s="18"/>
      <c r="PHS378" s="18"/>
      <c r="PHT378" s="18"/>
      <c r="PHU378" s="18"/>
      <c r="PHV378" s="18"/>
      <c r="PHW378" s="18"/>
      <c r="PHX378" s="18"/>
      <c r="PHY378" s="18"/>
      <c r="PHZ378" s="18"/>
      <c r="PIA378" s="18"/>
      <c r="PIB378" s="18"/>
      <c r="PIC378" s="18"/>
      <c r="PID378" s="18"/>
      <c r="PIE378" s="18"/>
      <c r="PIF378" s="18"/>
      <c r="PIG378" s="18"/>
      <c r="PIH378" s="18"/>
      <c r="PII378" s="18"/>
      <c r="PIJ378" s="18"/>
      <c r="PIK378" s="18"/>
      <c r="PIL378" s="18"/>
      <c r="PIM378" s="18"/>
      <c r="PIN378" s="18"/>
      <c r="PIO378" s="18"/>
      <c r="PIP378" s="18"/>
      <c r="PIQ378" s="18"/>
      <c r="PIR378" s="18"/>
      <c r="PIS378" s="18"/>
      <c r="PIT378" s="18"/>
      <c r="PIU378" s="18"/>
      <c r="PIV378" s="18"/>
      <c r="PIW378" s="18"/>
      <c r="PIX378" s="18"/>
      <c r="PIY378" s="18"/>
      <c r="PIZ378" s="18"/>
      <c r="PJA378" s="18"/>
      <c r="PJB378" s="18"/>
      <c r="PJC378" s="18"/>
      <c r="PJD378" s="18"/>
      <c r="PJE378" s="18"/>
      <c r="PJF378" s="18"/>
      <c r="PJG378" s="18"/>
      <c r="PJH378" s="18"/>
      <c r="PJI378" s="18"/>
      <c r="PJJ378" s="18"/>
      <c r="PJK378" s="18"/>
      <c r="PJL378" s="18"/>
      <c r="PJM378" s="18"/>
      <c r="PJN378" s="18"/>
      <c r="PJO378" s="18"/>
      <c r="PJP378" s="18"/>
      <c r="PJQ378" s="18"/>
      <c r="PJR378" s="18"/>
      <c r="PJS378" s="18"/>
      <c r="PJT378" s="18"/>
      <c r="PJU378" s="18"/>
      <c r="PJV378" s="18"/>
      <c r="PJW378" s="18"/>
      <c r="PJX378" s="18"/>
      <c r="PJY378" s="18"/>
      <c r="PJZ378" s="18"/>
      <c r="PKA378" s="18"/>
      <c r="PKB378" s="18"/>
      <c r="PKC378" s="18"/>
      <c r="PKD378" s="18"/>
      <c r="PKE378" s="18"/>
      <c r="PKF378" s="18"/>
      <c r="PKG378" s="18"/>
      <c r="PKH378" s="18"/>
      <c r="PKI378" s="18"/>
      <c r="PKJ378" s="18"/>
      <c r="PKK378" s="18"/>
      <c r="PKL378" s="18"/>
      <c r="PKM378" s="18"/>
      <c r="PKN378" s="18"/>
      <c r="PKO378" s="18"/>
      <c r="PKP378" s="18"/>
      <c r="PKQ378" s="18"/>
      <c r="PKR378" s="18"/>
      <c r="PKS378" s="18"/>
      <c r="PKT378" s="18"/>
      <c r="PKU378" s="18"/>
      <c r="PKV378" s="18"/>
      <c r="PKW378" s="18"/>
      <c r="PKX378" s="18"/>
      <c r="PKY378" s="18"/>
      <c r="PKZ378" s="18"/>
      <c r="PLA378" s="18"/>
      <c r="PLB378" s="18"/>
      <c r="PLC378" s="18"/>
      <c r="PLD378" s="18"/>
      <c r="PLE378" s="18"/>
      <c r="PLF378" s="18"/>
      <c r="PLG378" s="18"/>
      <c r="PLH378" s="18"/>
      <c r="PLI378" s="18"/>
      <c r="PLJ378" s="18"/>
      <c r="PLK378" s="18"/>
      <c r="PLL378" s="18"/>
      <c r="PLM378" s="18"/>
      <c r="PLN378" s="18"/>
      <c r="PLO378" s="18"/>
      <c r="PLP378" s="18"/>
      <c r="PLQ378" s="18"/>
      <c r="PLR378" s="18"/>
      <c r="PLS378" s="18"/>
      <c r="PLT378" s="18"/>
      <c r="PLU378" s="18"/>
      <c r="PLV378" s="18"/>
      <c r="PLW378" s="18"/>
      <c r="PLX378" s="18"/>
      <c r="PLY378" s="18"/>
      <c r="PLZ378" s="18"/>
      <c r="PMA378" s="18"/>
      <c r="PMB378" s="18"/>
      <c r="PMC378" s="18"/>
      <c r="PMD378" s="18"/>
      <c r="PME378" s="18"/>
      <c r="PMF378" s="18"/>
      <c r="PMG378" s="18"/>
      <c r="PMH378" s="18"/>
      <c r="PMI378" s="18"/>
      <c r="PMJ378" s="18"/>
      <c r="PMK378" s="18"/>
      <c r="PML378" s="18"/>
      <c r="PMM378" s="18"/>
      <c r="PMN378" s="18"/>
      <c r="PMO378" s="18"/>
      <c r="PMP378" s="18"/>
      <c r="PMQ378" s="18"/>
      <c r="PMR378" s="18"/>
      <c r="PMS378" s="18"/>
      <c r="PMT378" s="18"/>
      <c r="PMU378" s="18"/>
      <c r="PMV378" s="18"/>
      <c r="PMW378" s="18"/>
      <c r="PMX378" s="18"/>
      <c r="PMY378" s="18"/>
      <c r="PMZ378" s="18"/>
      <c r="PNA378" s="18"/>
      <c r="PNB378" s="18"/>
      <c r="PNC378" s="18"/>
      <c r="PND378" s="18"/>
      <c r="PNE378" s="18"/>
      <c r="PNF378" s="18"/>
      <c r="PNG378" s="18"/>
      <c r="PNH378" s="18"/>
      <c r="PNI378" s="18"/>
      <c r="PNJ378" s="18"/>
      <c r="PNK378" s="18"/>
      <c r="PNL378" s="18"/>
      <c r="PNM378" s="18"/>
      <c r="PNN378" s="18"/>
      <c r="PNO378" s="18"/>
      <c r="PNP378" s="18"/>
      <c r="PNQ378" s="18"/>
      <c r="PNR378" s="18"/>
      <c r="PNS378" s="18"/>
      <c r="PNT378" s="18"/>
      <c r="PNU378" s="18"/>
      <c r="PNV378" s="18"/>
      <c r="PNW378" s="18"/>
      <c r="PNX378" s="18"/>
      <c r="PNY378" s="18"/>
      <c r="PNZ378" s="18"/>
      <c r="POA378" s="18"/>
      <c r="POB378" s="18"/>
      <c r="POC378" s="18"/>
      <c r="POD378" s="18"/>
      <c r="POE378" s="18"/>
      <c r="POF378" s="18"/>
      <c r="POG378" s="18"/>
      <c r="POH378" s="18"/>
      <c r="POI378" s="18"/>
      <c r="POJ378" s="18"/>
      <c r="POK378" s="18"/>
      <c r="POL378" s="18"/>
      <c r="POM378" s="18"/>
      <c r="PON378" s="18"/>
      <c r="POO378" s="18"/>
      <c r="POP378" s="18"/>
      <c r="POQ378" s="18"/>
      <c r="POR378" s="18"/>
      <c r="POS378" s="18"/>
      <c r="POT378" s="18"/>
      <c r="POU378" s="18"/>
      <c r="POV378" s="18"/>
      <c r="POW378" s="18"/>
      <c r="POX378" s="18"/>
      <c r="POY378" s="18"/>
      <c r="POZ378" s="18"/>
      <c r="PPA378" s="18"/>
      <c r="PPB378" s="18"/>
      <c r="PPC378" s="18"/>
      <c r="PPD378" s="18"/>
      <c r="PPE378" s="18"/>
      <c r="PPF378" s="18"/>
      <c r="PPG378" s="18"/>
      <c r="PPH378" s="18"/>
      <c r="PPI378" s="18"/>
      <c r="PPJ378" s="18"/>
      <c r="PPK378" s="18"/>
      <c r="PPL378" s="18"/>
      <c r="PPM378" s="18"/>
      <c r="PPN378" s="18"/>
      <c r="PPO378" s="18"/>
      <c r="PPP378" s="18"/>
      <c r="PPQ378" s="18"/>
      <c r="PPR378" s="18"/>
      <c r="PPS378" s="18"/>
      <c r="PPT378" s="18"/>
      <c r="PPU378" s="18"/>
      <c r="PPV378" s="18"/>
      <c r="PPW378" s="18"/>
      <c r="PPX378" s="18"/>
      <c r="PPY378" s="18"/>
      <c r="PPZ378" s="18"/>
      <c r="PQA378" s="18"/>
      <c r="PQB378" s="18"/>
      <c r="PQC378" s="18"/>
      <c r="PQD378" s="18"/>
      <c r="PQE378" s="18"/>
      <c r="PQF378" s="18"/>
      <c r="PQG378" s="18"/>
      <c r="PQH378" s="18"/>
      <c r="PQI378" s="18"/>
      <c r="PQJ378" s="18"/>
      <c r="PQK378" s="18"/>
      <c r="PQL378" s="18"/>
      <c r="PQM378" s="18"/>
      <c r="PQN378" s="18"/>
      <c r="PQO378" s="18"/>
      <c r="PQP378" s="18"/>
      <c r="PQQ378" s="18"/>
      <c r="PQR378" s="18"/>
      <c r="PQS378" s="18"/>
      <c r="PQT378" s="18"/>
      <c r="PQU378" s="18"/>
      <c r="PQV378" s="18"/>
      <c r="PQW378" s="18"/>
      <c r="PQX378" s="18"/>
      <c r="PQY378" s="18"/>
      <c r="PQZ378" s="18"/>
      <c r="PRA378" s="18"/>
      <c r="PRB378" s="18"/>
      <c r="PRC378" s="18"/>
      <c r="PRD378" s="18"/>
      <c r="PRE378" s="18"/>
      <c r="PRF378" s="18"/>
      <c r="PRG378" s="18"/>
      <c r="PRH378" s="18"/>
      <c r="PRI378" s="18"/>
      <c r="PRJ378" s="18"/>
      <c r="PRK378" s="18"/>
      <c r="PRL378" s="18"/>
      <c r="PRM378" s="18"/>
      <c r="PRN378" s="18"/>
      <c r="PRO378" s="18"/>
      <c r="PRP378" s="18"/>
      <c r="PRQ378" s="18"/>
      <c r="PRR378" s="18"/>
      <c r="PRS378" s="18"/>
      <c r="PRT378" s="18"/>
      <c r="PRU378" s="18"/>
      <c r="PRV378" s="18"/>
      <c r="PRW378" s="18"/>
      <c r="PRX378" s="18"/>
      <c r="PRY378" s="18"/>
      <c r="PRZ378" s="18"/>
      <c r="PSA378" s="18"/>
      <c r="PSB378" s="18"/>
      <c r="PSC378" s="18"/>
      <c r="PSD378" s="18"/>
      <c r="PSE378" s="18"/>
      <c r="PSF378" s="18"/>
      <c r="PSG378" s="18"/>
      <c r="PSH378" s="18"/>
      <c r="PSI378" s="18"/>
      <c r="PSJ378" s="18"/>
      <c r="PSK378" s="18"/>
      <c r="PSL378" s="18"/>
      <c r="PSM378" s="18"/>
      <c r="PSN378" s="18"/>
      <c r="PSO378" s="18"/>
      <c r="PSP378" s="18"/>
      <c r="PSQ378" s="18"/>
      <c r="PSR378" s="18"/>
      <c r="PSS378" s="18"/>
      <c r="PST378" s="18"/>
      <c r="PSU378" s="18"/>
      <c r="PSV378" s="18"/>
      <c r="PSW378" s="18"/>
      <c r="PSX378" s="18"/>
      <c r="PSY378" s="18"/>
      <c r="PSZ378" s="18"/>
      <c r="PTA378" s="18"/>
      <c r="PTB378" s="18"/>
      <c r="PTC378" s="18"/>
      <c r="PTD378" s="18"/>
      <c r="PTE378" s="18"/>
      <c r="PTF378" s="18"/>
      <c r="PTG378" s="18"/>
      <c r="PTH378" s="18"/>
      <c r="PTI378" s="18"/>
      <c r="PTJ378" s="18"/>
      <c r="PTK378" s="18"/>
      <c r="PTL378" s="18"/>
      <c r="PTM378" s="18"/>
      <c r="PTN378" s="18"/>
      <c r="PTO378" s="18"/>
      <c r="PTP378" s="18"/>
      <c r="PTQ378" s="18"/>
      <c r="PTR378" s="18"/>
      <c r="PTS378" s="18"/>
      <c r="PTT378" s="18"/>
      <c r="PTU378" s="18"/>
      <c r="PTV378" s="18"/>
      <c r="PTW378" s="18"/>
      <c r="PTX378" s="18"/>
      <c r="PTY378" s="18"/>
      <c r="PTZ378" s="18"/>
      <c r="PUA378" s="18"/>
      <c r="PUB378" s="18"/>
      <c r="PUC378" s="18"/>
      <c r="PUD378" s="18"/>
      <c r="PUE378" s="18"/>
      <c r="PUF378" s="18"/>
      <c r="PUG378" s="18"/>
      <c r="PUH378" s="18"/>
      <c r="PUI378" s="18"/>
      <c r="PUJ378" s="18"/>
      <c r="PUK378" s="18"/>
      <c r="PUL378" s="18"/>
      <c r="PUM378" s="18"/>
      <c r="PUN378" s="18"/>
      <c r="PUO378" s="18"/>
      <c r="PUP378" s="18"/>
      <c r="PUQ378" s="18"/>
      <c r="PUR378" s="18"/>
      <c r="PUS378" s="18"/>
      <c r="PUT378" s="18"/>
      <c r="PUU378" s="18"/>
      <c r="PUV378" s="18"/>
      <c r="PUW378" s="18"/>
      <c r="PUX378" s="18"/>
      <c r="PUY378" s="18"/>
      <c r="PUZ378" s="18"/>
      <c r="PVA378" s="18"/>
      <c r="PVB378" s="18"/>
      <c r="PVC378" s="18"/>
      <c r="PVD378" s="18"/>
      <c r="PVE378" s="18"/>
      <c r="PVF378" s="18"/>
      <c r="PVG378" s="18"/>
      <c r="PVH378" s="18"/>
      <c r="PVI378" s="18"/>
      <c r="PVJ378" s="18"/>
      <c r="PVK378" s="18"/>
      <c r="PVL378" s="18"/>
      <c r="PVM378" s="18"/>
      <c r="PVN378" s="18"/>
      <c r="PVO378" s="18"/>
      <c r="PVP378" s="18"/>
      <c r="PVQ378" s="18"/>
      <c r="PVR378" s="18"/>
      <c r="PVS378" s="18"/>
      <c r="PVT378" s="18"/>
      <c r="PVU378" s="18"/>
      <c r="PVV378" s="18"/>
      <c r="PVW378" s="18"/>
      <c r="PVX378" s="18"/>
      <c r="PVY378" s="18"/>
      <c r="PVZ378" s="18"/>
      <c r="PWA378" s="18"/>
      <c r="PWB378" s="18"/>
      <c r="PWC378" s="18"/>
      <c r="PWD378" s="18"/>
      <c r="PWE378" s="18"/>
      <c r="PWF378" s="18"/>
      <c r="PWG378" s="18"/>
      <c r="PWH378" s="18"/>
      <c r="PWI378" s="18"/>
      <c r="PWJ378" s="18"/>
      <c r="PWK378" s="18"/>
      <c r="PWL378" s="18"/>
      <c r="PWM378" s="18"/>
      <c r="PWN378" s="18"/>
      <c r="PWO378" s="18"/>
      <c r="PWP378" s="18"/>
      <c r="PWQ378" s="18"/>
      <c r="PWR378" s="18"/>
      <c r="PWS378" s="18"/>
      <c r="PWT378" s="18"/>
      <c r="PWU378" s="18"/>
      <c r="PWV378" s="18"/>
      <c r="PWW378" s="18"/>
      <c r="PWX378" s="18"/>
      <c r="PWY378" s="18"/>
      <c r="PWZ378" s="18"/>
      <c r="PXA378" s="18"/>
      <c r="PXB378" s="18"/>
      <c r="PXC378" s="18"/>
      <c r="PXD378" s="18"/>
      <c r="PXE378" s="18"/>
      <c r="PXF378" s="18"/>
      <c r="PXG378" s="18"/>
      <c r="PXH378" s="18"/>
      <c r="PXI378" s="18"/>
      <c r="PXJ378" s="18"/>
      <c r="PXK378" s="18"/>
      <c r="PXL378" s="18"/>
      <c r="PXM378" s="18"/>
      <c r="PXN378" s="18"/>
      <c r="PXO378" s="18"/>
      <c r="PXP378" s="18"/>
      <c r="PXQ378" s="18"/>
      <c r="PXR378" s="18"/>
      <c r="PXS378" s="18"/>
      <c r="PXT378" s="18"/>
      <c r="PXU378" s="18"/>
      <c r="PXV378" s="18"/>
      <c r="PXW378" s="18"/>
      <c r="PXX378" s="18"/>
      <c r="PXY378" s="18"/>
      <c r="PXZ378" s="18"/>
      <c r="PYA378" s="18"/>
      <c r="PYB378" s="18"/>
      <c r="PYC378" s="18"/>
      <c r="PYD378" s="18"/>
      <c r="PYE378" s="18"/>
      <c r="PYF378" s="18"/>
      <c r="PYG378" s="18"/>
      <c r="PYH378" s="18"/>
      <c r="PYI378" s="18"/>
      <c r="PYJ378" s="18"/>
      <c r="PYK378" s="18"/>
      <c r="PYL378" s="18"/>
      <c r="PYM378" s="18"/>
      <c r="PYN378" s="18"/>
      <c r="PYO378" s="18"/>
      <c r="PYP378" s="18"/>
      <c r="PYQ378" s="18"/>
      <c r="PYR378" s="18"/>
      <c r="PYS378" s="18"/>
      <c r="PYT378" s="18"/>
      <c r="PYU378" s="18"/>
      <c r="PYV378" s="18"/>
      <c r="PYW378" s="18"/>
      <c r="PYX378" s="18"/>
      <c r="PYY378" s="18"/>
      <c r="PYZ378" s="18"/>
      <c r="PZA378" s="18"/>
      <c r="PZB378" s="18"/>
      <c r="PZC378" s="18"/>
      <c r="PZD378" s="18"/>
      <c r="PZE378" s="18"/>
      <c r="PZF378" s="18"/>
      <c r="PZG378" s="18"/>
      <c r="PZH378" s="18"/>
      <c r="PZI378" s="18"/>
      <c r="PZJ378" s="18"/>
      <c r="PZK378" s="18"/>
      <c r="PZL378" s="18"/>
      <c r="PZM378" s="18"/>
      <c r="PZN378" s="18"/>
      <c r="PZO378" s="18"/>
      <c r="PZP378" s="18"/>
      <c r="PZQ378" s="18"/>
      <c r="PZR378" s="18"/>
      <c r="PZS378" s="18"/>
      <c r="PZT378" s="18"/>
      <c r="PZU378" s="18"/>
      <c r="PZV378" s="18"/>
      <c r="PZW378" s="18"/>
      <c r="PZX378" s="18"/>
      <c r="PZY378" s="18"/>
      <c r="PZZ378" s="18"/>
      <c r="QAA378" s="18"/>
      <c r="QAB378" s="18"/>
      <c r="QAC378" s="18"/>
      <c r="QAD378" s="18"/>
      <c r="QAE378" s="18"/>
      <c r="QAF378" s="18"/>
      <c r="QAG378" s="18"/>
      <c r="QAH378" s="18"/>
      <c r="QAI378" s="18"/>
      <c r="QAJ378" s="18"/>
      <c r="QAK378" s="18"/>
      <c r="QAL378" s="18"/>
      <c r="QAM378" s="18"/>
      <c r="QAN378" s="18"/>
      <c r="QAO378" s="18"/>
      <c r="QAP378" s="18"/>
      <c r="QAQ378" s="18"/>
      <c r="QAR378" s="18"/>
      <c r="QAS378" s="18"/>
      <c r="QAT378" s="18"/>
      <c r="QAU378" s="18"/>
      <c r="QAV378" s="18"/>
      <c r="QAW378" s="18"/>
      <c r="QAX378" s="18"/>
      <c r="QAY378" s="18"/>
      <c r="QAZ378" s="18"/>
      <c r="QBA378" s="18"/>
      <c r="QBB378" s="18"/>
      <c r="QBC378" s="18"/>
      <c r="QBD378" s="18"/>
      <c r="QBE378" s="18"/>
      <c r="QBF378" s="18"/>
      <c r="QBG378" s="18"/>
      <c r="QBH378" s="18"/>
      <c r="QBI378" s="18"/>
      <c r="QBJ378" s="18"/>
      <c r="QBK378" s="18"/>
      <c r="QBL378" s="18"/>
      <c r="QBM378" s="18"/>
      <c r="QBN378" s="18"/>
      <c r="QBO378" s="18"/>
      <c r="QBP378" s="18"/>
      <c r="QBQ378" s="18"/>
      <c r="QBR378" s="18"/>
      <c r="QBS378" s="18"/>
      <c r="QBT378" s="18"/>
      <c r="QBU378" s="18"/>
      <c r="QBV378" s="18"/>
      <c r="QBW378" s="18"/>
      <c r="QBX378" s="18"/>
      <c r="QBY378" s="18"/>
      <c r="QBZ378" s="18"/>
      <c r="QCA378" s="18"/>
      <c r="QCB378" s="18"/>
      <c r="QCC378" s="18"/>
      <c r="QCD378" s="18"/>
      <c r="QCE378" s="18"/>
      <c r="QCF378" s="18"/>
      <c r="QCG378" s="18"/>
      <c r="QCH378" s="18"/>
      <c r="QCI378" s="18"/>
      <c r="QCJ378" s="18"/>
      <c r="QCK378" s="18"/>
      <c r="QCL378" s="18"/>
      <c r="QCM378" s="18"/>
      <c r="QCN378" s="18"/>
      <c r="QCO378" s="18"/>
      <c r="QCP378" s="18"/>
      <c r="QCQ378" s="18"/>
      <c r="QCR378" s="18"/>
      <c r="QCS378" s="18"/>
      <c r="QCT378" s="18"/>
      <c r="QCU378" s="18"/>
      <c r="QCV378" s="18"/>
      <c r="QCW378" s="18"/>
      <c r="QCX378" s="18"/>
      <c r="QCY378" s="18"/>
      <c r="QCZ378" s="18"/>
      <c r="QDA378" s="18"/>
      <c r="QDB378" s="18"/>
      <c r="QDC378" s="18"/>
      <c r="QDD378" s="18"/>
      <c r="QDE378" s="18"/>
      <c r="QDF378" s="18"/>
      <c r="QDG378" s="18"/>
      <c r="QDH378" s="18"/>
      <c r="QDI378" s="18"/>
      <c r="QDJ378" s="18"/>
      <c r="QDK378" s="18"/>
      <c r="QDL378" s="18"/>
      <c r="QDM378" s="18"/>
      <c r="QDN378" s="18"/>
      <c r="QDO378" s="18"/>
      <c r="QDP378" s="18"/>
      <c r="QDQ378" s="18"/>
      <c r="QDR378" s="18"/>
      <c r="QDS378" s="18"/>
      <c r="QDT378" s="18"/>
      <c r="QDU378" s="18"/>
      <c r="QDV378" s="18"/>
      <c r="QDW378" s="18"/>
      <c r="QDX378" s="18"/>
      <c r="QDY378" s="18"/>
      <c r="QDZ378" s="18"/>
      <c r="QEA378" s="18"/>
      <c r="QEB378" s="18"/>
      <c r="QEC378" s="18"/>
      <c r="QED378" s="18"/>
      <c r="QEE378" s="18"/>
      <c r="QEF378" s="18"/>
      <c r="QEG378" s="18"/>
      <c r="QEH378" s="18"/>
      <c r="QEI378" s="18"/>
      <c r="QEJ378" s="18"/>
      <c r="QEK378" s="18"/>
      <c r="QEL378" s="18"/>
      <c r="QEM378" s="18"/>
      <c r="QEN378" s="18"/>
      <c r="QEO378" s="18"/>
      <c r="QEP378" s="18"/>
      <c r="QEQ378" s="18"/>
      <c r="QER378" s="18"/>
      <c r="QES378" s="18"/>
      <c r="QET378" s="18"/>
      <c r="QEU378" s="18"/>
      <c r="QEV378" s="18"/>
      <c r="QEW378" s="18"/>
      <c r="QEX378" s="18"/>
      <c r="QEY378" s="18"/>
      <c r="QEZ378" s="18"/>
      <c r="QFA378" s="18"/>
      <c r="QFB378" s="18"/>
      <c r="QFC378" s="18"/>
      <c r="QFD378" s="18"/>
      <c r="QFE378" s="18"/>
      <c r="QFF378" s="18"/>
      <c r="QFG378" s="18"/>
      <c r="QFH378" s="18"/>
      <c r="QFI378" s="18"/>
      <c r="QFJ378" s="18"/>
      <c r="QFK378" s="18"/>
      <c r="QFL378" s="18"/>
      <c r="QFM378" s="18"/>
      <c r="QFN378" s="18"/>
      <c r="QFO378" s="18"/>
      <c r="QFP378" s="18"/>
      <c r="QFQ378" s="18"/>
      <c r="QFR378" s="18"/>
      <c r="QFS378" s="18"/>
      <c r="QFT378" s="18"/>
      <c r="QFU378" s="18"/>
      <c r="QFV378" s="18"/>
      <c r="QFW378" s="18"/>
      <c r="QFX378" s="18"/>
      <c r="QFY378" s="18"/>
      <c r="QFZ378" s="18"/>
      <c r="QGA378" s="18"/>
      <c r="QGB378" s="18"/>
      <c r="QGC378" s="18"/>
      <c r="QGD378" s="18"/>
      <c r="QGE378" s="18"/>
      <c r="QGF378" s="18"/>
      <c r="QGG378" s="18"/>
      <c r="QGH378" s="18"/>
      <c r="QGI378" s="18"/>
      <c r="QGJ378" s="18"/>
      <c r="QGK378" s="18"/>
      <c r="QGL378" s="18"/>
      <c r="QGM378" s="18"/>
      <c r="QGN378" s="18"/>
      <c r="QGO378" s="18"/>
      <c r="QGP378" s="18"/>
      <c r="QGQ378" s="18"/>
      <c r="QGR378" s="18"/>
      <c r="QGS378" s="18"/>
      <c r="QGT378" s="18"/>
      <c r="QGU378" s="18"/>
      <c r="QGV378" s="18"/>
      <c r="QGW378" s="18"/>
      <c r="QGX378" s="18"/>
      <c r="QGY378" s="18"/>
      <c r="QGZ378" s="18"/>
      <c r="QHA378" s="18"/>
      <c r="QHB378" s="18"/>
      <c r="QHC378" s="18"/>
      <c r="QHD378" s="18"/>
      <c r="QHE378" s="18"/>
      <c r="QHF378" s="18"/>
      <c r="QHG378" s="18"/>
      <c r="QHH378" s="18"/>
      <c r="QHI378" s="18"/>
      <c r="QHJ378" s="18"/>
      <c r="QHK378" s="18"/>
      <c r="QHL378" s="18"/>
      <c r="QHM378" s="18"/>
      <c r="QHN378" s="18"/>
      <c r="QHO378" s="18"/>
      <c r="QHP378" s="18"/>
      <c r="QHQ378" s="18"/>
      <c r="QHR378" s="18"/>
      <c r="QHS378" s="18"/>
      <c r="QHT378" s="18"/>
      <c r="QHU378" s="18"/>
      <c r="QHV378" s="18"/>
      <c r="QHW378" s="18"/>
      <c r="QHX378" s="18"/>
      <c r="QHY378" s="18"/>
      <c r="QHZ378" s="18"/>
      <c r="QIA378" s="18"/>
      <c r="QIB378" s="18"/>
      <c r="QIC378" s="18"/>
      <c r="QID378" s="18"/>
      <c r="QIE378" s="18"/>
      <c r="QIF378" s="18"/>
      <c r="QIG378" s="18"/>
      <c r="QIH378" s="18"/>
      <c r="QII378" s="18"/>
      <c r="QIJ378" s="18"/>
      <c r="QIK378" s="18"/>
      <c r="QIL378" s="18"/>
      <c r="QIM378" s="18"/>
      <c r="QIN378" s="18"/>
      <c r="QIO378" s="18"/>
      <c r="QIP378" s="18"/>
      <c r="QIQ378" s="18"/>
      <c r="QIR378" s="18"/>
      <c r="QIS378" s="18"/>
      <c r="QIT378" s="18"/>
      <c r="QIU378" s="18"/>
      <c r="QIV378" s="18"/>
      <c r="QIW378" s="18"/>
      <c r="QIX378" s="18"/>
      <c r="QIY378" s="18"/>
      <c r="QIZ378" s="18"/>
      <c r="QJA378" s="18"/>
      <c r="QJB378" s="18"/>
      <c r="QJC378" s="18"/>
      <c r="QJD378" s="18"/>
      <c r="QJE378" s="18"/>
      <c r="QJF378" s="18"/>
      <c r="QJG378" s="18"/>
      <c r="QJH378" s="18"/>
      <c r="QJI378" s="18"/>
      <c r="QJJ378" s="18"/>
      <c r="QJK378" s="18"/>
      <c r="QJL378" s="18"/>
      <c r="QJM378" s="18"/>
      <c r="QJN378" s="18"/>
      <c r="QJO378" s="18"/>
      <c r="QJP378" s="18"/>
      <c r="QJQ378" s="18"/>
      <c r="QJR378" s="18"/>
      <c r="QJS378" s="18"/>
      <c r="QJT378" s="18"/>
      <c r="QJU378" s="18"/>
      <c r="QJV378" s="18"/>
      <c r="QJW378" s="18"/>
      <c r="QJX378" s="18"/>
      <c r="QJY378" s="18"/>
      <c r="QJZ378" s="18"/>
      <c r="QKA378" s="18"/>
      <c r="QKB378" s="18"/>
      <c r="QKC378" s="18"/>
      <c r="QKD378" s="18"/>
      <c r="QKE378" s="18"/>
      <c r="QKF378" s="18"/>
      <c r="QKG378" s="18"/>
      <c r="QKH378" s="18"/>
      <c r="QKI378" s="18"/>
      <c r="QKJ378" s="18"/>
      <c r="QKK378" s="18"/>
      <c r="QKL378" s="18"/>
      <c r="QKM378" s="18"/>
      <c r="QKN378" s="18"/>
      <c r="QKO378" s="18"/>
      <c r="QKP378" s="18"/>
      <c r="QKQ378" s="18"/>
      <c r="QKR378" s="18"/>
      <c r="QKS378" s="18"/>
      <c r="QKT378" s="18"/>
      <c r="QKU378" s="18"/>
      <c r="QKV378" s="18"/>
      <c r="QKW378" s="18"/>
      <c r="QKX378" s="18"/>
      <c r="QKY378" s="18"/>
      <c r="QKZ378" s="18"/>
      <c r="QLA378" s="18"/>
      <c r="QLB378" s="18"/>
      <c r="QLC378" s="18"/>
      <c r="QLD378" s="18"/>
      <c r="QLE378" s="18"/>
      <c r="QLF378" s="18"/>
      <c r="QLG378" s="18"/>
      <c r="QLH378" s="18"/>
      <c r="QLI378" s="18"/>
      <c r="QLJ378" s="18"/>
      <c r="QLK378" s="18"/>
      <c r="QLL378" s="18"/>
      <c r="QLM378" s="18"/>
      <c r="QLN378" s="18"/>
      <c r="QLO378" s="18"/>
      <c r="QLP378" s="18"/>
      <c r="QLQ378" s="18"/>
      <c r="QLR378" s="18"/>
      <c r="QLS378" s="18"/>
      <c r="QLT378" s="18"/>
      <c r="QLU378" s="18"/>
      <c r="QLV378" s="18"/>
      <c r="QLW378" s="18"/>
      <c r="QLX378" s="18"/>
      <c r="QLY378" s="18"/>
      <c r="QLZ378" s="18"/>
      <c r="QMA378" s="18"/>
      <c r="QMB378" s="18"/>
      <c r="QMC378" s="18"/>
      <c r="QMD378" s="18"/>
      <c r="QME378" s="18"/>
      <c r="QMF378" s="18"/>
      <c r="QMG378" s="18"/>
      <c r="QMH378" s="18"/>
      <c r="QMI378" s="18"/>
      <c r="QMJ378" s="18"/>
      <c r="QMK378" s="18"/>
      <c r="QML378" s="18"/>
      <c r="QMM378" s="18"/>
      <c r="QMN378" s="18"/>
      <c r="QMO378" s="18"/>
      <c r="QMP378" s="18"/>
      <c r="QMQ378" s="18"/>
      <c r="QMR378" s="18"/>
      <c r="QMS378" s="18"/>
      <c r="QMT378" s="18"/>
      <c r="QMU378" s="18"/>
      <c r="QMV378" s="18"/>
      <c r="QMW378" s="18"/>
      <c r="QMX378" s="18"/>
      <c r="QMY378" s="18"/>
      <c r="QMZ378" s="18"/>
      <c r="QNA378" s="18"/>
      <c r="QNB378" s="18"/>
      <c r="QNC378" s="18"/>
      <c r="QND378" s="18"/>
      <c r="QNE378" s="18"/>
      <c r="QNF378" s="18"/>
      <c r="QNG378" s="18"/>
      <c r="QNH378" s="18"/>
      <c r="QNI378" s="18"/>
      <c r="QNJ378" s="18"/>
      <c r="QNK378" s="18"/>
      <c r="QNL378" s="18"/>
      <c r="QNM378" s="18"/>
      <c r="QNN378" s="18"/>
      <c r="QNO378" s="18"/>
      <c r="QNP378" s="18"/>
      <c r="QNQ378" s="18"/>
      <c r="QNR378" s="18"/>
      <c r="QNS378" s="18"/>
      <c r="QNT378" s="18"/>
      <c r="QNU378" s="18"/>
      <c r="QNV378" s="18"/>
      <c r="QNW378" s="18"/>
      <c r="QNX378" s="18"/>
      <c r="QNY378" s="18"/>
      <c r="QNZ378" s="18"/>
      <c r="QOA378" s="18"/>
      <c r="QOB378" s="18"/>
      <c r="QOC378" s="18"/>
      <c r="QOD378" s="18"/>
      <c r="QOE378" s="18"/>
      <c r="QOF378" s="18"/>
      <c r="QOG378" s="18"/>
      <c r="QOH378" s="18"/>
      <c r="QOI378" s="18"/>
      <c r="QOJ378" s="18"/>
      <c r="QOK378" s="18"/>
      <c r="QOL378" s="18"/>
      <c r="QOM378" s="18"/>
      <c r="QON378" s="18"/>
      <c r="QOO378" s="18"/>
      <c r="QOP378" s="18"/>
      <c r="QOQ378" s="18"/>
      <c r="QOR378" s="18"/>
      <c r="QOS378" s="18"/>
      <c r="QOT378" s="18"/>
      <c r="QOU378" s="18"/>
      <c r="QOV378" s="18"/>
      <c r="QOW378" s="18"/>
      <c r="QOX378" s="18"/>
      <c r="QOY378" s="18"/>
      <c r="QOZ378" s="18"/>
      <c r="QPA378" s="18"/>
      <c r="QPB378" s="18"/>
      <c r="QPC378" s="18"/>
      <c r="QPD378" s="18"/>
      <c r="QPE378" s="18"/>
      <c r="QPF378" s="18"/>
      <c r="QPG378" s="18"/>
      <c r="QPH378" s="18"/>
      <c r="QPI378" s="18"/>
      <c r="QPJ378" s="18"/>
      <c r="QPK378" s="18"/>
      <c r="QPL378" s="18"/>
      <c r="QPM378" s="18"/>
      <c r="QPN378" s="18"/>
      <c r="QPO378" s="18"/>
      <c r="QPP378" s="18"/>
      <c r="QPQ378" s="18"/>
      <c r="QPR378" s="18"/>
      <c r="QPS378" s="18"/>
      <c r="QPT378" s="18"/>
      <c r="QPU378" s="18"/>
      <c r="QPV378" s="18"/>
      <c r="QPW378" s="18"/>
      <c r="QPX378" s="18"/>
      <c r="QPY378" s="18"/>
      <c r="QPZ378" s="18"/>
      <c r="QQA378" s="18"/>
      <c r="QQB378" s="18"/>
      <c r="QQC378" s="18"/>
      <c r="QQD378" s="18"/>
      <c r="QQE378" s="18"/>
      <c r="QQF378" s="18"/>
      <c r="QQG378" s="18"/>
      <c r="QQH378" s="18"/>
      <c r="QQI378" s="18"/>
      <c r="QQJ378" s="18"/>
      <c r="QQK378" s="18"/>
      <c r="QQL378" s="18"/>
      <c r="QQM378" s="18"/>
      <c r="QQN378" s="18"/>
      <c r="QQO378" s="18"/>
      <c r="QQP378" s="18"/>
      <c r="QQQ378" s="18"/>
      <c r="QQR378" s="18"/>
      <c r="QQS378" s="18"/>
      <c r="QQT378" s="18"/>
      <c r="QQU378" s="18"/>
      <c r="QQV378" s="18"/>
      <c r="QQW378" s="18"/>
      <c r="QQX378" s="18"/>
      <c r="QQY378" s="18"/>
      <c r="QQZ378" s="18"/>
      <c r="QRA378" s="18"/>
      <c r="QRB378" s="18"/>
      <c r="QRC378" s="18"/>
      <c r="QRD378" s="18"/>
      <c r="QRE378" s="18"/>
      <c r="QRF378" s="18"/>
      <c r="QRG378" s="18"/>
      <c r="QRH378" s="18"/>
      <c r="QRI378" s="18"/>
      <c r="QRJ378" s="18"/>
      <c r="QRK378" s="18"/>
      <c r="QRL378" s="18"/>
      <c r="QRM378" s="18"/>
      <c r="QRN378" s="18"/>
      <c r="QRO378" s="18"/>
      <c r="QRP378" s="18"/>
      <c r="QRQ378" s="18"/>
      <c r="QRR378" s="18"/>
      <c r="QRS378" s="18"/>
      <c r="QRT378" s="18"/>
      <c r="QRU378" s="18"/>
      <c r="QRV378" s="18"/>
      <c r="QRW378" s="18"/>
      <c r="QRX378" s="18"/>
      <c r="QRY378" s="18"/>
      <c r="QRZ378" s="18"/>
      <c r="QSA378" s="18"/>
      <c r="QSB378" s="18"/>
      <c r="QSC378" s="18"/>
      <c r="QSD378" s="18"/>
      <c r="QSE378" s="18"/>
      <c r="QSF378" s="18"/>
      <c r="QSG378" s="18"/>
      <c r="QSH378" s="18"/>
      <c r="QSI378" s="18"/>
      <c r="QSJ378" s="18"/>
      <c r="QSK378" s="18"/>
      <c r="QSL378" s="18"/>
      <c r="QSM378" s="18"/>
      <c r="QSN378" s="18"/>
      <c r="QSO378" s="18"/>
      <c r="QSP378" s="18"/>
      <c r="QSQ378" s="18"/>
      <c r="QSR378" s="18"/>
      <c r="QSS378" s="18"/>
      <c r="QST378" s="18"/>
      <c r="QSU378" s="18"/>
      <c r="QSV378" s="18"/>
      <c r="QSW378" s="18"/>
      <c r="QSX378" s="18"/>
      <c r="QSY378" s="18"/>
      <c r="QSZ378" s="18"/>
      <c r="QTA378" s="18"/>
      <c r="QTB378" s="18"/>
      <c r="QTC378" s="18"/>
      <c r="QTD378" s="18"/>
      <c r="QTE378" s="18"/>
      <c r="QTF378" s="18"/>
      <c r="QTG378" s="18"/>
      <c r="QTH378" s="18"/>
      <c r="QTI378" s="18"/>
      <c r="QTJ378" s="18"/>
      <c r="QTK378" s="18"/>
      <c r="QTL378" s="18"/>
      <c r="QTM378" s="18"/>
      <c r="QTN378" s="18"/>
      <c r="QTO378" s="18"/>
      <c r="QTP378" s="18"/>
      <c r="QTQ378" s="18"/>
      <c r="QTR378" s="18"/>
      <c r="QTS378" s="18"/>
      <c r="QTT378" s="18"/>
      <c r="QTU378" s="18"/>
      <c r="QTV378" s="18"/>
      <c r="QTW378" s="18"/>
      <c r="QTX378" s="18"/>
      <c r="QTY378" s="18"/>
      <c r="QTZ378" s="18"/>
      <c r="QUA378" s="18"/>
      <c r="QUB378" s="18"/>
      <c r="QUC378" s="18"/>
      <c r="QUD378" s="18"/>
      <c r="QUE378" s="18"/>
      <c r="QUF378" s="18"/>
      <c r="QUG378" s="18"/>
      <c r="QUH378" s="18"/>
      <c r="QUI378" s="18"/>
      <c r="QUJ378" s="18"/>
      <c r="QUK378" s="18"/>
      <c r="QUL378" s="18"/>
      <c r="QUM378" s="18"/>
      <c r="QUN378" s="18"/>
      <c r="QUO378" s="18"/>
      <c r="QUP378" s="18"/>
      <c r="QUQ378" s="18"/>
      <c r="QUR378" s="18"/>
      <c r="QUS378" s="18"/>
      <c r="QUT378" s="18"/>
      <c r="QUU378" s="18"/>
      <c r="QUV378" s="18"/>
      <c r="QUW378" s="18"/>
      <c r="QUX378" s="18"/>
      <c r="QUY378" s="18"/>
      <c r="QUZ378" s="18"/>
      <c r="QVA378" s="18"/>
      <c r="QVB378" s="18"/>
      <c r="QVC378" s="18"/>
      <c r="QVD378" s="18"/>
      <c r="QVE378" s="18"/>
      <c r="QVF378" s="18"/>
      <c r="QVG378" s="18"/>
      <c r="QVH378" s="18"/>
      <c r="QVI378" s="18"/>
      <c r="QVJ378" s="18"/>
      <c r="QVK378" s="18"/>
      <c r="QVL378" s="18"/>
      <c r="QVM378" s="18"/>
      <c r="QVN378" s="18"/>
      <c r="QVO378" s="18"/>
      <c r="QVP378" s="18"/>
      <c r="QVQ378" s="18"/>
      <c r="QVR378" s="18"/>
      <c r="QVS378" s="18"/>
      <c r="QVT378" s="18"/>
      <c r="QVU378" s="18"/>
      <c r="QVV378" s="18"/>
      <c r="QVW378" s="18"/>
      <c r="QVX378" s="18"/>
      <c r="QVY378" s="18"/>
      <c r="QVZ378" s="18"/>
      <c r="QWA378" s="18"/>
      <c r="QWB378" s="18"/>
      <c r="QWC378" s="18"/>
      <c r="QWD378" s="18"/>
      <c r="QWE378" s="18"/>
      <c r="QWF378" s="18"/>
      <c r="QWG378" s="18"/>
      <c r="QWH378" s="18"/>
      <c r="QWI378" s="18"/>
      <c r="QWJ378" s="18"/>
      <c r="QWK378" s="18"/>
      <c r="QWL378" s="18"/>
      <c r="QWM378" s="18"/>
      <c r="QWN378" s="18"/>
      <c r="QWO378" s="18"/>
      <c r="QWP378" s="18"/>
      <c r="QWQ378" s="18"/>
      <c r="QWR378" s="18"/>
      <c r="QWS378" s="18"/>
      <c r="QWT378" s="18"/>
      <c r="QWU378" s="18"/>
      <c r="QWV378" s="18"/>
      <c r="QWW378" s="18"/>
      <c r="QWX378" s="18"/>
      <c r="QWY378" s="18"/>
      <c r="QWZ378" s="18"/>
      <c r="QXA378" s="18"/>
      <c r="QXB378" s="18"/>
      <c r="QXC378" s="18"/>
      <c r="QXD378" s="18"/>
      <c r="QXE378" s="18"/>
      <c r="QXF378" s="18"/>
      <c r="QXG378" s="18"/>
      <c r="QXH378" s="18"/>
      <c r="QXI378" s="18"/>
      <c r="QXJ378" s="18"/>
      <c r="QXK378" s="18"/>
      <c r="QXL378" s="18"/>
      <c r="QXM378" s="18"/>
      <c r="QXN378" s="18"/>
      <c r="QXO378" s="18"/>
      <c r="QXP378" s="18"/>
      <c r="QXQ378" s="18"/>
      <c r="QXR378" s="18"/>
      <c r="QXS378" s="18"/>
      <c r="QXT378" s="18"/>
      <c r="QXU378" s="18"/>
      <c r="QXV378" s="18"/>
      <c r="QXW378" s="18"/>
      <c r="QXX378" s="18"/>
      <c r="QXY378" s="18"/>
      <c r="QXZ378" s="18"/>
      <c r="QYA378" s="18"/>
      <c r="QYB378" s="18"/>
      <c r="QYC378" s="18"/>
      <c r="QYD378" s="18"/>
      <c r="QYE378" s="18"/>
      <c r="QYF378" s="18"/>
      <c r="QYG378" s="18"/>
      <c r="QYH378" s="18"/>
      <c r="QYI378" s="18"/>
      <c r="QYJ378" s="18"/>
      <c r="QYK378" s="18"/>
      <c r="QYL378" s="18"/>
      <c r="QYM378" s="18"/>
      <c r="QYN378" s="18"/>
      <c r="QYO378" s="18"/>
      <c r="QYP378" s="18"/>
      <c r="QYQ378" s="18"/>
      <c r="QYR378" s="18"/>
      <c r="QYS378" s="18"/>
      <c r="QYT378" s="18"/>
      <c r="QYU378" s="18"/>
      <c r="QYV378" s="18"/>
      <c r="QYW378" s="18"/>
      <c r="QYX378" s="18"/>
      <c r="QYY378" s="18"/>
      <c r="QYZ378" s="18"/>
      <c r="QZA378" s="18"/>
      <c r="QZB378" s="18"/>
      <c r="QZC378" s="18"/>
      <c r="QZD378" s="18"/>
      <c r="QZE378" s="18"/>
      <c r="QZF378" s="18"/>
      <c r="QZG378" s="18"/>
      <c r="QZH378" s="18"/>
      <c r="QZI378" s="18"/>
      <c r="QZJ378" s="18"/>
      <c r="QZK378" s="18"/>
      <c r="QZL378" s="18"/>
      <c r="QZM378" s="18"/>
      <c r="QZN378" s="18"/>
      <c r="QZO378" s="18"/>
      <c r="QZP378" s="18"/>
      <c r="QZQ378" s="18"/>
      <c r="QZR378" s="18"/>
      <c r="QZS378" s="18"/>
      <c r="QZT378" s="18"/>
      <c r="QZU378" s="18"/>
      <c r="QZV378" s="18"/>
      <c r="QZW378" s="18"/>
      <c r="QZX378" s="18"/>
      <c r="QZY378" s="18"/>
      <c r="QZZ378" s="18"/>
      <c r="RAA378" s="18"/>
      <c r="RAB378" s="18"/>
      <c r="RAC378" s="18"/>
      <c r="RAD378" s="18"/>
      <c r="RAE378" s="18"/>
      <c r="RAF378" s="18"/>
      <c r="RAG378" s="18"/>
      <c r="RAH378" s="18"/>
      <c r="RAI378" s="18"/>
      <c r="RAJ378" s="18"/>
      <c r="RAK378" s="18"/>
      <c r="RAL378" s="18"/>
      <c r="RAM378" s="18"/>
      <c r="RAN378" s="18"/>
      <c r="RAO378" s="18"/>
      <c r="RAP378" s="18"/>
      <c r="RAQ378" s="18"/>
      <c r="RAR378" s="18"/>
      <c r="RAS378" s="18"/>
      <c r="RAT378" s="18"/>
      <c r="RAU378" s="18"/>
      <c r="RAV378" s="18"/>
      <c r="RAW378" s="18"/>
      <c r="RAX378" s="18"/>
      <c r="RAY378" s="18"/>
      <c r="RAZ378" s="18"/>
      <c r="RBA378" s="18"/>
      <c r="RBB378" s="18"/>
      <c r="RBC378" s="18"/>
      <c r="RBD378" s="18"/>
      <c r="RBE378" s="18"/>
      <c r="RBF378" s="18"/>
      <c r="RBG378" s="18"/>
      <c r="RBH378" s="18"/>
      <c r="RBI378" s="18"/>
      <c r="RBJ378" s="18"/>
      <c r="RBK378" s="18"/>
      <c r="RBL378" s="18"/>
      <c r="RBM378" s="18"/>
      <c r="RBN378" s="18"/>
      <c r="RBO378" s="18"/>
      <c r="RBP378" s="18"/>
      <c r="RBQ378" s="18"/>
      <c r="RBR378" s="18"/>
      <c r="RBS378" s="18"/>
      <c r="RBT378" s="18"/>
      <c r="RBU378" s="18"/>
      <c r="RBV378" s="18"/>
      <c r="RBW378" s="18"/>
      <c r="RBX378" s="18"/>
      <c r="RBY378" s="18"/>
      <c r="RBZ378" s="18"/>
      <c r="RCA378" s="18"/>
      <c r="RCB378" s="18"/>
      <c r="RCC378" s="18"/>
      <c r="RCD378" s="18"/>
      <c r="RCE378" s="18"/>
      <c r="RCF378" s="18"/>
      <c r="RCG378" s="18"/>
      <c r="RCH378" s="18"/>
      <c r="RCI378" s="18"/>
      <c r="RCJ378" s="18"/>
      <c r="RCK378" s="18"/>
      <c r="RCL378" s="18"/>
      <c r="RCM378" s="18"/>
      <c r="RCN378" s="18"/>
      <c r="RCO378" s="18"/>
      <c r="RCP378" s="18"/>
      <c r="RCQ378" s="18"/>
      <c r="RCR378" s="18"/>
      <c r="RCS378" s="18"/>
      <c r="RCT378" s="18"/>
      <c r="RCU378" s="18"/>
      <c r="RCV378" s="18"/>
      <c r="RCW378" s="18"/>
      <c r="RCX378" s="18"/>
      <c r="RCY378" s="18"/>
      <c r="RCZ378" s="18"/>
      <c r="RDA378" s="18"/>
      <c r="RDB378" s="18"/>
      <c r="RDC378" s="18"/>
      <c r="RDD378" s="18"/>
      <c r="RDE378" s="18"/>
      <c r="RDF378" s="18"/>
      <c r="RDG378" s="18"/>
      <c r="RDH378" s="18"/>
      <c r="RDI378" s="18"/>
      <c r="RDJ378" s="18"/>
      <c r="RDK378" s="18"/>
      <c r="RDL378" s="18"/>
      <c r="RDM378" s="18"/>
      <c r="RDN378" s="18"/>
      <c r="RDO378" s="18"/>
      <c r="RDP378" s="18"/>
      <c r="RDQ378" s="18"/>
      <c r="RDR378" s="18"/>
      <c r="RDS378" s="18"/>
      <c r="RDT378" s="18"/>
      <c r="RDU378" s="18"/>
      <c r="RDV378" s="18"/>
      <c r="RDW378" s="18"/>
      <c r="RDX378" s="18"/>
      <c r="RDY378" s="18"/>
      <c r="RDZ378" s="18"/>
      <c r="REA378" s="18"/>
      <c r="REB378" s="18"/>
      <c r="REC378" s="18"/>
      <c r="RED378" s="18"/>
      <c r="REE378" s="18"/>
      <c r="REF378" s="18"/>
      <c r="REG378" s="18"/>
      <c r="REH378" s="18"/>
      <c r="REI378" s="18"/>
      <c r="REJ378" s="18"/>
      <c r="REK378" s="18"/>
      <c r="REL378" s="18"/>
      <c r="REM378" s="18"/>
      <c r="REN378" s="18"/>
      <c r="REO378" s="18"/>
      <c r="REP378" s="18"/>
      <c r="REQ378" s="18"/>
      <c r="RER378" s="18"/>
      <c r="RES378" s="18"/>
      <c r="RET378" s="18"/>
      <c r="REU378" s="18"/>
      <c r="REV378" s="18"/>
      <c r="REW378" s="18"/>
      <c r="REX378" s="18"/>
      <c r="REY378" s="18"/>
      <c r="REZ378" s="18"/>
      <c r="RFA378" s="18"/>
      <c r="RFB378" s="18"/>
      <c r="RFC378" s="18"/>
      <c r="RFD378" s="18"/>
      <c r="RFE378" s="18"/>
      <c r="RFF378" s="18"/>
      <c r="RFG378" s="18"/>
      <c r="RFH378" s="18"/>
      <c r="RFI378" s="18"/>
      <c r="RFJ378" s="18"/>
      <c r="RFK378" s="18"/>
      <c r="RFL378" s="18"/>
      <c r="RFM378" s="18"/>
      <c r="RFN378" s="18"/>
      <c r="RFO378" s="18"/>
      <c r="RFP378" s="18"/>
      <c r="RFQ378" s="18"/>
      <c r="RFR378" s="18"/>
      <c r="RFS378" s="18"/>
      <c r="RFT378" s="18"/>
      <c r="RFU378" s="18"/>
      <c r="RFV378" s="18"/>
      <c r="RFW378" s="18"/>
      <c r="RFX378" s="18"/>
      <c r="RFY378" s="18"/>
      <c r="RFZ378" s="18"/>
      <c r="RGA378" s="18"/>
      <c r="RGB378" s="18"/>
      <c r="RGC378" s="18"/>
      <c r="RGD378" s="18"/>
      <c r="RGE378" s="18"/>
      <c r="RGF378" s="18"/>
      <c r="RGG378" s="18"/>
      <c r="RGH378" s="18"/>
      <c r="RGI378" s="18"/>
      <c r="RGJ378" s="18"/>
      <c r="RGK378" s="18"/>
      <c r="RGL378" s="18"/>
      <c r="RGM378" s="18"/>
      <c r="RGN378" s="18"/>
      <c r="RGO378" s="18"/>
      <c r="RGP378" s="18"/>
      <c r="RGQ378" s="18"/>
      <c r="RGR378" s="18"/>
      <c r="RGS378" s="18"/>
      <c r="RGT378" s="18"/>
      <c r="RGU378" s="18"/>
      <c r="RGV378" s="18"/>
      <c r="RGW378" s="18"/>
      <c r="RGX378" s="18"/>
      <c r="RGY378" s="18"/>
      <c r="RGZ378" s="18"/>
      <c r="RHA378" s="18"/>
      <c r="RHB378" s="18"/>
      <c r="RHC378" s="18"/>
      <c r="RHD378" s="18"/>
      <c r="RHE378" s="18"/>
      <c r="RHF378" s="18"/>
      <c r="RHG378" s="18"/>
      <c r="RHH378" s="18"/>
      <c r="RHI378" s="18"/>
      <c r="RHJ378" s="18"/>
      <c r="RHK378" s="18"/>
      <c r="RHL378" s="18"/>
      <c r="RHM378" s="18"/>
      <c r="RHN378" s="18"/>
      <c r="RHO378" s="18"/>
      <c r="RHP378" s="18"/>
      <c r="RHQ378" s="18"/>
      <c r="RHR378" s="18"/>
      <c r="RHS378" s="18"/>
      <c r="RHT378" s="18"/>
      <c r="RHU378" s="18"/>
      <c r="RHV378" s="18"/>
      <c r="RHW378" s="18"/>
      <c r="RHX378" s="18"/>
      <c r="RHY378" s="18"/>
      <c r="RHZ378" s="18"/>
      <c r="RIA378" s="18"/>
      <c r="RIB378" s="18"/>
      <c r="RIC378" s="18"/>
      <c r="RID378" s="18"/>
      <c r="RIE378" s="18"/>
      <c r="RIF378" s="18"/>
      <c r="RIG378" s="18"/>
      <c r="RIH378" s="18"/>
      <c r="RII378" s="18"/>
      <c r="RIJ378" s="18"/>
      <c r="RIK378" s="18"/>
      <c r="RIL378" s="18"/>
      <c r="RIM378" s="18"/>
      <c r="RIN378" s="18"/>
      <c r="RIO378" s="18"/>
      <c r="RIP378" s="18"/>
      <c r="RIQ378" s="18"/>
      <c r="RIR378" s="18"/>
      <c r="RIS378" s="18"/>
      <c r="RIT378" s="18"/>
      <c r="RIU378" s="18"/>
      <c r="RIV378" s="18"/>
      <c r="RIW378" s="18"/>
      <c r="RIX378" s="18"/>
      <c r="RIY378" s="18"/>
      <c r="RIZ378" s="18"/>
      <c r="RJA378" s="18"/>
      <c r="RJB378" s="18"/>
      <c r="RJC378" s="18"/>
      <c r="RJD378" s="18"/>
      <c r="RJE378" s="18"/>
      <c r="RJF378" s="18"/>
      <c r="RJG378" s="18"/>
      <c r="RJH378" s="18"/>
      <c r="RJI378" s="18"/>
      <c r="RJJ378" s="18"/>
      <c r="RJK378" s="18"/>
      <c r="RJL378" s="18"/>
      <c r="RJM378" s="18"/>
      <c r="RJN378" s="18"/>
      <c r="RJO378" s="18"/>
      <c r="RJP378" s="18"/>
      <c r="RJQ378" s="18"/>
      <c r="RJR378" s="18"/>
      <c r="RJS378" s="18"/>
      <c r="RJT378" s="18"/>
      <c r="RJU378" s="18"/>
      <c r="RJV378" s="18"/>
      <c r="RJW378" s="18"/>
      <c r="RJX378" s="18"/>
      <c r="RJY378" s="18"/>
      <c r="RJZ378" s="18"/>
      <c r="RKA378" s="18"/>
      <c r="RKB378" s="18"/>
      <c r="RKC378" s="18"/>
      <c r="RKD378" s="18"/>
      <c r="RKE378" s="18"/>
      <c r="RKF378" s="18"/>
      <c r="RKG378" s="18"/>
      <c r="RKH378" s="18"/>
      <c r="RKI378" s="18"/>
      <c r="RKJ378" s="18"/>
      <c r="RKK378" s="18"/>
      <c r="RKL378" s="18"/>
      <c r="RKM378" s="18"/>
      <c r="RKN378" s="18"/>
      <c r="RKO378" s="18"/>
      <c r="RKP378" s="18"/>
      <c r="RKQ378" s="18"/>
      <c r="RKR378" s="18"/>
      <c r="RKS378" s="18"/>
      <c r="RKT378" s="18"/>
      <c r="RKU378" s="18"/>
      <c r="RKV378" s="18"/>
      <c r="RKW378" s="18"/>
      <c r="RKX378" s="18"/>
      <c r="RKY378" s="18"/>
      <c r="RKZ378" s="18"/>
      <c r="RLA378" s="18"/>
      <c r="RLB378" s="18"/>
      <c r="RLC378" s="18"/>
      <c r="RLD378" s="18"/>
      <c r="RLE378" s="18"/>
      <c r="RLF378" s="18"/>
      <c r="RLG378" s="18"/>
      <c r="RLH378" s="18"/>
      <c r="RLI378" s="18"/>
      <c r="RLJ378" s="18"/>
      <c r="RLK378" s="18"/>
      <c r="RLL378" s="18"/>
      <c r="RLM378" s="18"/>
      <c r="RLN378" s="18"/>
      <c r="RLO378" s="18"/>
      <c r="RLP378" s="18"/>
      <c r="RLQ378" s="18"/>
      <c r="RLR378" s="18"/>
      <c r="RLS378" s="18"/>
      <c r="RLT378" s="18"/>
      <c r="RLU378" s="18"/>
      <c r="RLV378" s="18"/>
      <c r="RLW378" s="18"/>
      <c r="RLX378" s="18"/>
      <c r="RLY378" s="18"/>
      <c r="RLZ378" s="18"/>
      <c r="RMA378" s="18"/>
      <c r="RMB378" s="18"/>
      <c r="RMC378" s="18"/>
      <c r="RMD378" s="18"/>
      <c r="RME378" s="18"/>
      <c r="RMF378" s="18"/>
      <c r="RMG378" s="18"/>
      <c r="RMH378" s="18"/>
      <c r="RMI378" s="18"/>
      <c r="RMJ378" s="18"/>
      <c r="RMK378" s="18"/>
      <c r="RML378" s="18"/>
      <c r="RMM378" s="18"/>
      <c r="RMN378" s="18"/>
      <c r="RMO378" s="18"/>
      <c r="RMP378" s="18"/>
      <c r="RMQ378" s="18"/>
      <c r="RMR378" s="18"/>
      <c r="RMS378" s="18"/>
      <c r="RMT378" s="18"/>
      <c r="RMU378" s="18"/>
      <c r="RMV378" s="18"/>
      <c r="RMW378" s="18"/>
      <c r="RMX378" s="18"/>
      <c r="RMY378" s="18"/>
      <c r="RMZ378" s="18"/>
      <c r="RNA378" s="18"/>
      <c r="RNB378" s="18"/>
      <c r="RNC378" s="18"/>
      <c r="RND378" s="18"/>
      <c r="RNE378" s="18"/>
      <c r="RNF378" s="18"/>
      <c r="RNG378" s="18"/>
      <c r="RNH378" s="18"/>
      <c r="RNI378" s="18"/>
      <c r="RNJ378" s="18"/>
      <c r="RNK378" s="18"/>
      <c r="RNL378" s="18"/>
      <c r="RNM378" s="18"/>
      <c r="RNN378" s="18"/>
      <c r="RNO378" s="18"/>
      <c r="RNP378" s="18"/>
      <c r="RNQ378" s="18"/>
      <c r="RNR378" s="18"/>
      <c r="RNS378" s="18"/>
      <c r="RNT378" s="18"/>
      <c r="RNU378" s="18"/>
      <c r="RNV378" s="18"/>
      <c r="RNW378" s="18"/>
      <c r="RNX378" s="18"/>
      <c r="RNY378" s="18"/>
      <c r="RNZ378" s="18"/>
      <c r="ROA378" s="18"/>
      <c r="ROB378" s="18"/>
      <c r="ROC378" s="18"/>
      <c r="ROD378" s="18"/>
      <c r="ROE378" s="18"/>
      <c r="ROF378" s="18"/>
      <c r="ROG378" s="18"/>
      <c r="ROH378" s="18"/>
      <c r="ROI378" s="18"/>
      <c r="ROJ378" s="18"/>
      <c r="ROK378" s="18"/>
      <c r="ROL378" s="18"/>
      <c r="ROM378" s="18"/>
      <c r="RON378" s="18"/>
      <c r="ROO378" s="18"/>
      <c r="ROP378" s="18"/>
      <c r="ROQ378" s="18"/>
      <c r="ROR378" s="18"/>
      <c r="ROS378" s="18"/>
      <c r="ROT378" s="18"/>
      <c r="ROU378" s="18"/>
      <c r="ROV378" s="18"/>
      <c r="ROW378" s="18"/>
      <c r="ROX378" s="18"/>
      <c r="ROY378" s="18"/>
      <c r="ROZ378" s="18"/>
      <c r="RPA378" s="18"/>
      <c r="RPB378" s="18"/>
      <c r="RPC378" s="18"/>
      <c r="RPD378" s="18"/>
      <c r="RPE378" s="18"/>
      <c r="RPF378" s="18"/>
      <c r="RPG378" s="18"/>
      <c r="RPH378" s="18"/>
      <c r="RPI378" s="18"/>
      <c r="RPJ378" s="18"/>
      <c r="RPK378" s="18"/>
      <c r="RPL378" s="18"/>
      <c r="RPM378" s="18"/>
      <c r="RPN378" s="18"/>
      <c r="RPO378" s="18"/>
      <c r="RPP378" s="18"/>
      <c r="RPQ378" s="18"/>
      <c r="RPR378" s="18"/>
      <c r="RPS378" s="18"/>
      <c r="RPT378" s="18"/>
      <c r="RPU378" s="18"/>
      <c r="RPV378" s="18"/>
      <c r="RPW378" s="18"/>
      <c r="RPX378" s="18"/>
      <c r="RPY378" s="18"/>
      <c r="RPZ378" s="18"/>
      <c r="RQA378" s="18"/>
      <c r="RQB378" s="18"/>
      <c r="RQC378" s="18"/>
      <c r="RQD378" s="18"/>
      <c r="RQE378" s="18"/>
      <c r="RQF378" s="18"/>
      <c r="RQG378" s="18"/>
      <c r="RQH378" s="18"/>
      <c r="RQI378" s="18"/>
      <c r="RQJ378" s="18"/>
      <c r="RQK378" s="18"/>
      <c r="RQL378" s="18"/>
      <c r="RQM378" s="18"/>
      <c r="RQN378" s="18"/>
      <c r="RQO378" s="18"/>
      <c r="RQP378" s="18"/>
      <c r="RQQ378" s="18"/>
      <c r="RQR378" s="18"/>
      <c r="RQS378" s="18"/>
      <c r="RQT378" s="18"/>
      <c r="RQU378" s="18"/>
      <c r="RQV378" s="18"/>
      <c r="RQW378" s="18"/>
      <c r="RQX378" s="18"/>
      <c r="RQY378" s="18"/>
      <c r="RQZ378" s="18"/>
      <c r="RRA378" s="18"/>
      <c r="RRB378" s="18"/>
      <c r="RRC378" s="18"/>
      <c r="RRD378" s="18"/>
      <c r="RRE378" s="18"/>
      <c r="RRF378" s="18"/>
      <c r="RRG378" s="18"/>
      <c r="RRH378" s="18"/>
      <c r="RRI378" s="18"/>
      <c r="RRJ378" s="18"/>
      <c r="RRK378" s="18"/>
      <c r="RRL378" s="18"/>
      <c r="RRM378" s="18"/>
      <c r="RRN378" s="18"/>
      <c r="RRO378" s="18"/>
      <c r="RRP378" s="18"/>
      <c r="RRQ378" s="18"/>
      <c r="RRR378" s="18"/>
      <c r="RRS378" s="18"/>
      <c r="RRT378" s="18"/>
      <c r="RRU378" s="18"/>
      <c r="RRV378" s="18"/>
      <c r="RRW378" s="18"/>
      <c r="RRX378" s="18"/>
      <c r="RRY378" s="18"/>
      <c r="RRZ378" s="18"/>
      <c r="RSA378" s="18"/>
      <c r="RSB378" s="18"/>
      <c r="RSC378" s="18"/>
      <c r="RSD378" s="18"/>
      <c r="RSE378" s="18"/>
      <c r="RSF378" s="18"/>
      <c r="RSG378" s="18"/>
      <c r="RSH378" s="18"/>
      <c r="RSI378" s="18"/>
      <c r="RSJ378" s="18"/>
      <c r="RSK378" s="18"/>
      <c r="RSL378" s="18"/>
      <c r="RSM378" s="18"/>
      <c r="RSN378" s="18"/>
      <c r="RSO378" s="18"/>
      <c r="RSP378" s="18"/>
      <c r="RSQ378" s="18"/>
      <c r="RSR378" s="18"/>
      <c r="RSS378" s="18"/>
      <c r="RST378" s="18"/>
      <c r="RSU378" s="18"/>
      <c r="RSV378" s="18"/>
      <c r="RSW378" s="18"/>
      <c r="RSX378" s="18"/>
      <c r="RSY378" s="18"/>
      <c r="RSZ378" s="18"/>
      <c r="RTA378" s="18"/>
      <c r="RTB378" s="18"/>
      <c r="RTC378" s="18"/>
      <c r="RTD378" s="18"/>
      <c r="RTE378" s="18"/>
      <c r="RTF378" s="18"/>
      <c r="RTG378" s="18"/>
      <c r="RTH378" s="18"/>
      <c r="RTI378" s="18"/>
      <c r="RTJ378" s="18"/>
      <c r="RTK378" s="18"/>
      <c r="RTL378" s="18"/>
      <c r="RTM378" s="18"/>
      <c r="RTN378" s="18"/>
      <c r="RTO378" s="18"/>
      <c r="RTP378" s="18"/>
      <c r="RTQ378" s="18"/>
      <c r="RTR378" s="18"/>
      <c r="RTS378" s="18"/>
      <c r="RTT378" s="18"/>
      <c r="RTU378" s="18"/>
      <c r="RTV378" s="18"/>
      <c r="RTW378" s="18"/>
      <c r="RTX378" s="18"/>
      <c r="RTY378" s="18"/>
      <c r="RTZ378" s="18"/>
      <c r="RUA378" s="18"/>
      <c r="RUB378" s="18"/>
      <c r="RUC378" s="18"/>
      <c r="RUD378" s="18"/>
      <c r="RUE378" s="18"/>
      <c r="RUF378" s="18"/>
      <c r="RUG378" s="18"/>
      <c r="RUH378" s="18"/>
      <c r="RUI378" s="18"/>
      <c r="RUJ378" s="18"/>
      <c r="RUK378" s="18"/>
      <c r="RUL378" s="18"/>
      <c r="RUM378" s="18"/>
      <c r="RUN378" s="18"/>
      <c r="RUO378" s="18"/>
      <c r="RUP378" s="18"/>
      <c r="RUQ378" s="18"/>
      <c r="RUR378" s="18"/>
      <c r="RUS378" s="18"/>
      <c r="RUT378" s="18"/>
      <c r="RUU378" s="18"/>
      <c r="RUV378" s="18"/>
      <c r="RUW378" s="18"/>
      <c r="RUX378" s="18"/>
      <c r="RUY378" s="18"/>
      <c r="RUZ378" s="18"/>
      <c r="RVA378" s="18"/>
      <c r="RVB378" s="18"/>
      <c r="RVC378" s="18"/>
      <c r="RVD378" s="18"/>
      <c r="RVE378" s="18"/>
      <c r="RVF378" s="18"/>
      <c r="RVG378" s="18"/>
      <c r="RVH378" s="18"/>
      <c r="RVI378" s="18"/>
      <c r="RVJ378" s="18"/>
      <c r="RVK378" s="18"/>
      <c r="RVL378" s="18"/>
      <c r="RVM378" s="18"/>
      <c r="RVN378" s="18"/>
      <c r="RVO378" s="18"/>
      <c r="RVP378" s="18"/>
      <c r="RVQ378" s="18"/>
      <c r="RVR378" s="18"/>
      <c r="RVS378" s="18"/>
      <c r="RVT378" s="18"/>
      <c r="RVU378" s="18"/>
      <c r="RVV378" s="18"/>
      <c r="RVW378" s="18"/>
      <c r="RVX378" s="18"/>
      <c r="RVY378" s="18"/>
      <c r="RVZ378" s="18"/>
      <c r="RWA378" s="18"/>
      <c r="RWB378" s="18"/>
      <c r="RWC378" s="18"/>
      <c r="RWD378" s="18"/>
      <c r="RWE378" s="18"/>
      <c r="RWF378" s="18"/>
      <c r="RWG378" s="18"/>
      <c r="RWH378" s="18"/>
      <c r="RWI378" s="18"/>
      <c r="RWJ378" s="18"/>
      <c r="RWK378" s="18"/>
      <c r="RWL378" s="18"/>
      <c r="RWM378" s="18"/>
      <c r="RWN378" s="18"/>
      <c r="RWO378" s="18"/>
      <c r="RWP378" s="18"/>
      <c r="RWQ378" s="18"/>
      <c r="RWR378" s="18"/>
      <c r="RWS378" s="18"/>
      <c r="RWT378" s="18"/>
      <c r="RWU378" s="18"/>
      <c r="RWV378" s="18"/>
      <c r="RWW378" s="18"/>
      <c r="RWX378" s="18"/>
      <c r="RWY378" s="18"/>
      <c r="RWZ378" s="18"/>
      <c r="RXA378" s="18"/>
      <c r="RXB378" s="18"/>
      <c r="RXC378" s="18"/>
      <c r="RXD378" s="18"/>
      <c r="RXE378" s="18"/>
      <c r="RXF378" s="18"/>
      <c r="RXG378" s="18"/>
      <c r="RXH378" s="18"/>
      <c r="RXI378" s="18"/>
      <c r="RXJ378" s="18"/>
      <c r="RXK378" s="18"/>
      <c r="RXL378" s="18"/>
      <c r="RXM378" s="18"/>
      <c r="RXN378" s="18"/>
      <c r="RXO378" s="18"/>
      <c r="RXP378" s="18"/>
      <c r="RXQ378" s="18"/>
      <c r="RXR378" s="18"/>
      <c r="RXS378" s="18"/>
      <c r="RXT378" s="18"/>
      <c r="RXU378" s="18"/>
      <c r="RXV378" s="18"/>
      <c r="RXW378" s="18"/>
      <c r="RXX378" s="18"/>
      <c r="RXY378" s="18"/>
      <c r="RXZ378" s="18"/>
      <c r="RYA378" s="18"/>
      <c r="RYB378" s="18"/>
      <c r="RYC378" s="18"/>
      <c r="RYD378" s="18"/>
      <c r="RYE378" s="18"/>
      <c r="RYF378" s="18"/>
      <c r="RYG378" s="18"/>
      <c r="RYH378" s="18"/>
      <c r="RYI378" s="18"/>
      <c r="RYJ378" s="18"/>
      <c r="RYK378" s="18"/>
      <c r="RYL378" s="18"/>
      <c r="RYM378" s="18"/>
      <c r="RYN378" s="18"/>
      <c r="RYO378" s="18"/>
      <c r="RYP378" s="18"/>
      <c r="RYQ378" s="18"/>
      <c r="RYR378" s="18"/>
      <c r="RYS378" s="18"/>
      <c r="RYT378" s="18"/>
      <c r="RYU378" s="18"/>
      <c r="RYV378" s="18"/>
      <c r="RYW378" s="18"/>
      <c r="RYX378" s="18"/>
      <c r="RYY378" s="18"/>
      <c r="RYZ378" s="18"/>
      <c r="RZA378" s="18"/>
      <c r="RZB378" s="18"/>
      <c r="RZC378" s="18"/>
      <c r="RZD378" s="18"/>
      <c r="RZE378" s="18"/>
      <c r="RZF378" s="18"/>
      <c r="RZG378" s="18"/>
      <c r="RZH378" s="18"/>
      <c r="RZI378" s="18"/>
      <c r="RZJ378" s="18"/>
      <c r="RZK378" s="18"/>
      <c r="RZL378" s="18"/>
      <c r="RZM378" s="18"/>
      <c r="RZN378" s="18"/>
      <c r="RZO378" s="18"/>
      <c r="RZP378" s="18"/>
      <c r="RZQ378" s="18"/>
      <c r="RZR378" s="18"/>
      <c r="RZS378" s="18"/>
      <c r="RZT378" s="18"/>
      <c r="RZU378" s="18"/>
      <c r="RZV378" s="18"/>
      <c r="RZW378" s="18"/>
      <c r="RZX378" s="18"/>
      <c r="RZY378" s="18"/>
      <c r="RZZ378" s="18"/>
      <c r="SAA378" s="18"/>
      <c r="SAB378" s="18"/>
      <c r="SAC378" s="18"/>
      <c r="SAD378" s="18"/>
      <c r="SAE378" s="18"/>
      <c r="SAF378" s="18"/>
      <c r="SAG378" s="18"/>
      <c r="SAH378" s="18"/>
      <c r="SAI378" s="18"/>
      <c r="SAJ378" s="18"/>
      <c r="SAK378" s="18"/>
      <c r="SAL378" s="18"/>
      <c r="SAM378" s="18"/>
      <c r="SAN378" s="18"/>
      <c r="SAO378" s="18"/>
      <c r="SAP378" s="18"/>
      <c r="SAQ378" s="18"/>
      <c r="SAR378" s="18"/>
      <c r="SAS378" s="18"/>
      <c r="SAT378" s="18"/>
      <c r="SAU378" s="18"/>
      <c r="SAV378" s="18"/>
      <c r="SAW378" s="18"/>
      <c r="SAX378" s="18"/>
      <c r="SAY378" s="18"/>
      <c r="SAZ378" s="18"/>
      <c r="SBA378" s="18"/>
      <c r="SBB378" s="18"/>
      <c r="SBC378" s="18"/>
      <c r="SBD378" s="18"/>
      <c r="SBE378" s="18"/>
      <c r="SBF378" s="18"/>
      <c r="SBG378" s="18"/>
      <c r="SBH378" s="18"/>
      <c r="SBI378" s="18"/>
      <c r="SBJ378" s="18"/>
      <c r="SBK378" s="18"/>
      <c r="SBL378" s="18"/>
      <c r="SBM378" s="18"/>
      <c r="SBN378" s="18"/>
      <c r="SBO378" s="18"/>
      <c r="SBP378" s="18"/>
      <c r="SBQ378" s="18"/>
      <c r="SBR378" s="18"/>
      <c r="SBS378" s="18"/>
      <c r="SBT378" s="18"/>
      <c r="SBU378" s="18"/>
      <c r="SBV378" s="18"/>
      <c r="SBW378" s="18"/>
      <c r="SBX378" s="18"/>
      <c r="SBY378" s="18"/>
      <c r="SBZ378" s="18"/>
      <c r="SCA378" s="18"/>
      <c r="SCB378" s="18"/>
      <c r="SCC378" s="18"/>
      <c r="SCD378" s="18"/>
      <c r="SCE378" s="18"/>
      <c r="SCF378" s="18"/>
      <c r="SCG378" s="18"/>
      <c r="SCH378" s="18"/>
      <c r="SCI378" s="18"/>
      <c r="SCJ378" s="18"/>
      <c r="SCK378" s="18"/>
      <c r="SCL378" s="18"/>
      <c r="SCM378" s="18"/>
      <c r="SCN378" s="18"/>
      <c r="SCO378" s="18"/>
      <c r="SCP378" s="18"/>
      <c r="SCQ378" s="18"/>
      <c r="SCR378" s="18"/>
      <c r="SCS378" s="18"/>
      <c r="SCT378" s="18"/>
      <c r="SCU378" s="18"/>
      <c r="SCV378" s="18"/>
      <c r="SCW378" s="18"/>
      <c r="SCX378" s="18"/>
      <c r="SCY378" s="18"/>
      <c r="SCZ378" s="18"/>
      <c r="SDA378" s="18"/>
      <c r="SDB378" s="18"/>
      <c r="SDC378" s="18"/>
      <c r="SDD378" s="18"/>
      <c r="SDE378" s="18"/>
      <c r="SDF378" s="18"/>
      <c r="SDG378" s="18"/>
      <c r="SDH378" s="18"/>
      <c r="SDI378" s="18"/>
      <c r="SDJ378" s="18"/>
      <c r="SDK378" s="18"/>
      <c r="SDL378" s="18"/>
      <c r="SDM378" s="18"/>
      <c r="SDN378" s="18"/>
      <c r="SDO378" s="18"/>
      <c r="SDP378" s="18"/>
      <c r="SDQ378" s="18"/>
      <c r="SDR378" s="18"/>
      <c r="SDS378" s="18"/>
      <c r="SDT378" s="18"/>
      <c r="SDU378" s="18"/>
      <c r="SDV378" s="18"/>
      <c r="SDW378" s="18"/>
      <c r="SDX378" s="18"/>
      <c r="SDY378" s="18"/>
      <c r="SDZ378" s="18"/>
      <c r="SEA378" s="18"/>
      <c r="SEB378" s="18"/>
      <c r="SEC378" s="18"/>
      <c r="SED378" s="18"/>
      <c r="SEE378" s="18"/>
      <c r="SEF378" s="18"/>
      <c r="SEG378" s="18"/>
      <c r="SEH378" s="18"/>
      <c r="SEI378" s="18"/>
      <c r="SEJ378" s="18"/>
      <c r="SEK378" s="18"/>
      <c r="SEL378" s="18"/>
      <c r="SEM378" s="18"/>
      <c r="SEN378" s="18"/>
      <c r="SEO378" s="18"/>
      <c r="SEP378" s="18"/>
      <c r="SEQ378" s="18"/>
      <c r="SER378" s="18"/>
      <c r="SES378" s="18"/>
      <c r="SET378" s="18"/>
      <c r="SEU378" s="18"/>
      <c r="SEV378" s="18"/>
      <c r="SEW378" s="18"/>
      <c r="SEX378" s="18"/>
      <c r="SEY378" s="18"/>
      <c r="SEZ378" s="18"/>
      <c r="SFA378" s="18"/>
      <c r="SFB378" s="18"/>
      <c r="SFC378" s="18"/>
      <c r="SFD378" s="18"/>
      <c r="SFE378" s="18"/>
      <c r="SFF378" s="18"/>
      <c r="SFG378" s="18"/>
      <c r="SFH378" s="18"/>
      <c r="SFI378" s="18"/>
      <c r="SFJ378" s="18"/>
      <c r="SFK378" s="18"/>
      <c r="SFL378" s="18"/>
      <c r="SFM378" s="18"/>
      <c r="SFN378" s="18"/>
      <c r="SFO378" s="18"/>
      <c r="SFP378" s="18"/>
      <c r="SFQ378" s="18"/>
      <c r="SFR378" s="18"/>
      <c r="SFS378" s="18"/>
      <c r="SFT378" s="18"/>
      <c r="SFU378" s="18"/>
      <c r="SFV378" s="18"/>
      <c r="SFW378" s="18"/>
      <c r="SFX378" s="18"/>
      <c r="SFY378" s="18"/>
      <c r="SFZ378" s="18"/>
      <c r="SGA378" s="18"/>
      <c r="SGB378" s="18"/>
      <c r="SGC378" s="18"/>
      <c r="SGD378" s="18"/>
      <c r="SGE378" s="18"/>
      <c r="SGF378" s="18"/>
      <c r="SGG378" s="18"/>
      <c r="SGH378" s="18"/>
      <c r="SGI378" s="18"/>
      <c r="SGJ378" s="18"/>
      <c r="SGK378" s="18"/>
      <c r="SGL378" s="18"/>
      <c r="SGM378" s="18"/>
      <c r="SGN378" s="18"/>
      <c r="SGO378" s="18"/>
      <c r="SGP378" s="18"/>
      <c r="SGQ378" s="18"/>
      <c r="SGR378" s="18"/>
      <c r="SGS378" s="18"/>
      <c r="SGT378" s="18"/>
      <c r="SGU378" s="18"/>
      <c r="SGV378" s="18"/>
      <c r="SGW378" s="18"/>
      <c r="SGX378" s="18"/>
      <c r="SGY378" s="18"/>
      <c r="SGZ378" s="18"/>
      <c r="SHA378" s="18"/>
      <c r="SHB378" s="18"/>
      <c r="SHC378" s="18"/>
      <c r="SHD378" s="18"/>
      <c r="SHE378" s="18"/>
      <c r="SHF378" s="18"/>
      <c r="SHG378" s="18"/>
      <c r="SHH378" s="18"/>
      <c r="SHI378" s="18"/>
      <c r="SHJ378" s="18"/>
      <c r="SHK378" s="18"/>
      <c r="SHL378" s="18"/>
      <c r="SHM378" s="18"/>
      <c r="SHN378" s="18"/>
      <c r="SHO378" s="18"/>
      <c r="SHP378" s="18"/>
      <c r="SHQ378" s="18"/>
      <c r="SHR378" s="18"/>
      <c r="SHS378" s="18"/>
      <c r="SHT378" s="18"/>
      <c r="SHU378" s="18"/>
      <c r="SHV378" s="18"/>
      <c r="SHW378" s="18"/>
      <c r="SHX378" s="18"/>
      <c r="SHY378" s="18"/>
      <c r="SHZ378" s="18"/>
      <c r="SIA378" s="18"/>
      <c r="SIB378" s="18"/>
      <c r="SIC378" s="18"/>
      <c r="SID378" s="18"/>
      <c r="SIE378" s="18"/>
      <c r="SIF378" s="18"/>
      <c r="SIG378" s="18"/>
      <c r="SIH378" s="18"/>
      <c r="SII378" s="18"/>
      <c r="SIJ378" s="18"/>
      <c r="SIK378" s="18"/>
      <c r="SIL378" s="18"/>
      <c r="SIM378" s="18"/>
      <c r="SIN378" s="18"/>
      <c r="SIO378" s="18"/>
      <c r="SIP378" s="18"/>
      <c r="SIQ378" s="18"/>
      <c r="SIR378" s="18"/>
      <c r="SIS378" s="18"/>
      <c r="SIT378" s="18"/>
      <c r="SIU378" s="18"/>
      <c r="SIV378" s="18"/>
      <c r="SIW378" s="18"/>
      <c r="SIX378" s="18"/>
      <c r="SIY378" s="18"/>
      <c r="SIZ378" s="18"/>
      <c r="SJA378" s="18"/>
      <c r="SJB378" s="18"/>
      <c r="SJC378" s="18"/>
      <c r="SJD378" s="18"/>
      <c r="SJE378" s="18"/>
      <c r="SJF378" s="18"/>
      <c r="SJG378" s="18"/>
      <c r="SJH378" s="18"/>
      <c r="SJI378" s="18"/>
      <c r="SJJ378" s="18"/>
      <c r="SJK378" s="18"/>
      <c r="SJL378" s="18"/>
      <c r="SJM378" s="18"/>
      <c r="SJN378" s="18"/>
      <c r="SJO378" s="18"/>
      <c r="SJP378" s="18"/>
      <c r="SJQ378" s="18"/>
      <c r="SJR378" s="18"/>
      <c r="SJS378" s="18"/>
      <c r="SJT378" s="18"/>
      <c r="SJU378" s="18"/>
      <c r="SJV378" s="18"/>
      <c r="SJW378" s="18"/>
      <c r="SJX378" s="18"/>
      <c r="SJY378" s="18"/>
      <c r="SJZ378" s="18"/>
      <c r="SKA378" s="18"/>
      <c r="SKB378" s="18"/>
      <c r="SKC378" s="18"/>
      <c r="SKD378" s="18"/>
      <c r="SKE378" s="18"/>
      <c r="SKF378" s="18"/>
      <c r="SKG378" s="18"/>
      <c r="SKH378" s="18"/>
      <c r="SKI378" s="18"/>
      <c r="SKJ378" s="18"/>
      <c r="SKK378" s="18"/>
      <c r="SKL378" s="18"/>
      <c r="SKM378" s="18"/>
      <c r="SKN378" s="18"/>
      <c r="SKO378" s="18"/>
      <c r="SKP378" s="18"/>
      <c r="SKQ378" s="18"/>
      <c r="SKR378" s="18"/>
      <c r="SKS378" s="18"/>
      <c r="SKT378" s="18"/>
      <c r="SKU378" s="18"/>
      <c r="SKV378" s="18"/>
      <c r="SKW378" s="18"/>
      <c r="SKX378" s="18"/>
      <c r="SKY378" s="18"/>
      <c r="SKZ378" s="18"/>
      <c r="SLA378" s="18"/>
      <c r="SLB378" s="18"/>
      <c r="SLC378" s="18"/>
      <c r="SLD378" s="18"/>
      <c r="SLE378" s="18"/>
      <c r="SLF378" s="18"/>
      <c r="SLG378" s="18"/>
      <c r="SLH378" s="18"/>
      <c r="SLI378" s="18"/>
      <c r="SLJ378" s="18"/>
      <c r="SLK378" s="18"/>
      <c r="SLL378" s="18"/>
      <c r="SLM378" s="18"/>
      <c r="SLN378" s="18"/>
      <c r="SLO378" s="18"/>
      <c r="SLP378" s="18"/>
      <c r="SLQ378" s="18"/>
      <c r="SLR378" s="18"/>
      <c r="SLS378" s="18"/>
      <c r="SLT378" s="18"/>
      <c r="SLU378" s="18"/>
      <c r="SLV378" s="18"/>
      <c r="SLW378" s="18"/>
      <c r="SLX378" s="18"/>
      <c r="SLY378" s="18"/>
      <c r="SLZ378" s="18"/>
      <c r="SMA378" s="18"/>
      <c r="SMB378" s="18"/>
      <c r="SMC378" s="18"/>
      <c r="SMD378" s="18"/>
      <c r="SME378" s="18"/>
      <c r="SMF378" s="18"/>
      <c r="SMG378" s="18"/>
      <c r="SMH378" s="18"/>
      <c r="SMI378" s="18"/>
      <c r="SMJ378" s="18"/>
      <c r="SMK378" s="18"/>
      <c r="SML378" s="18"/>
      <c r="SMM378" s="18"/>
      <c r="SMN378" s="18"/>
      <c r="SMO378" s="18"/>
      <c r="SMP378" s="18"/>
      <c r="SMQ378" s="18"/>
      <c r="SMR378" s="18"/>
      <c r="SMS378" s="18"/>
      <c r="SMT378" s="18"/>
      <c r="SMU378" s="18"/>
      <c r="SMV378" s="18"/>
      <c r="SMW378" s="18"/>
      <c r="SMX378" s="18"/>
      <c r="SMY378" s="18"/>
      <c r="SMZ378" s="18"/>
      <c r="SNA378" s="18"/>
      <c r="SNB378" s="18"/>
      <c r="SNC378" s="18"/>
      <c r="SND378" s="18"/>
      <c r="SNE378" s="18"/>
      <c r="SNF378" s="18"/>
      <c r="SNG378" s="18"/>
      <c r="SNH378" s="18"/>
      <c r="SNI378" s="18"/>
      <c r="SNJ378" s="18"/>
      <c r="SNK378" s="18"/>
      <c r="SNL378" s="18"/>
      <c r="SNM378" s="18"/>
      <c r="SNN378" s="18"/>
      <c r="SNO378" s="18"/>
      <c r="SNP378" s="18"/>
      <c r="SNQ378" s="18"/>
      <c r="SNR378" s="18"/>
      <c r="SNS378" s="18"/>
      <c r="SNT378" s="18"/>
      <c r="SNU378" s="18"/>
      <c r="SNV378" s="18"/>
      <c r="SNW378" s="18"/>
      <c r="SNX378" s="18"/>
      <c r="SNY378" s="18"/>
      <c r="SNZ378" s="18"/>
      <c r="SOA378" s="18"/>
      <c r="SOB378" s="18"/>
      <c r="SOC378" s="18"/>
      <c r="SOD378" s="18"/>
      <c r="SOE378" s="18"/>
      <c r="SOF378" s="18"/>
      <c r="SOG378" s="18"/>
      <c r="SOH378" s="18"/>
      <c r="SOI378" s="18"/>
      <c r="SOJ378" s="18"/>
      <c r="SOK378" s="18"/>
      <c r="SOL378" s="18"/>
      <c r="SOM378" s="18"/>
      <c r="SON378" s="18"/>
      <c r="SOO378" s="18"/>
      <c r="SOP378" s="18"/>
      <c r="SOQ378" s="18"/>
      <c r="SOR378" s="18"/>
      <c r="SOS378" s="18"/>
      <c r="SOT378" s="18"/>
      <c r="SOU378" s="18"/>
      <c r="SOV378" s="18"/>
      <c r="SOW378" s="18"/>
      <c r="SOX378" s="18"/>
      <c r="SOY378" s="18"/>
      <c r="SOZ378" s="18"/>
      <c r="SPA378" s="18"/>
      <c r="SPB378" s="18"/>
      <c r="SPC378" s="18"/>
      <c r="SPD378" s="18"/>
      <c r="SPE378" s="18"/>
      <c r="SPF378" s="18"/>
      <c r="SPG378" s="18"/>
      <c r="SPH378" s="18"/>
      <c r="SPI378" s="18"/>
      <c r="SPJ378" s="18"/>
      <c r="SPK378" s="18"/>
      <c r="SPL378" s="18"/>
      <c r="SPM378" s="18"/>
      <c r="SPN378" s="18"/>
      <c r="SPO378" s="18"/>
      <c r="SPP378" s="18"/>
      <c r="SPQ378" s="18"/>
      <c r="SPR378" s="18"/>
      <c r="SPS378" s="18"/>
      <c r="SPT378" s="18"/>
      <c r="SPU378" s="18"/>
      <c r="SPV378" s="18"/>
      <c r="SPW378" s="18"/>
      <c r="SPX378" s="18"/>
      <c r="SPY378" s="18"/>
      <c r="SPZ378" s="18"/>
      <c r="SQA378" s="18"/>
      <c r="SQB378" s="18"/>
      <c r="SQC378" s="18"/>
      <c r="SQD378" s="18"/>
      <c r="SQE378" s="18"/>
      <c r="SQF378" s="18"/>
      <c r="SQG378" s="18"/>
      <c r="SQH378" s="18"/>
      <c r="SQI378" s="18"/>
      <c r="SQJ378" s="18"/>
      <c r="SQK378" s="18"/>
      <c r="SQL378" s="18"/>
      <c r="SQM378" s="18"/>
      <c r="SQN378" s="18"/>
      <c r="SQO378" s="18"/>
      <c r="SQP378" s="18"/>
      <c r="SQQ378" s="18"/>
      <c r="SQR378" s="18"/>
      <c r="SQS378" s="18"/>
      <c r="SQT378" s="18"/>
      <c r="SQU378" s="18"/>
      <c r="SQV378" s="18"/>
      <c r="SQW378" s="18"/>
      <c r="SQX378" s="18"/>
      <c r="SQY378" s="18"/>
      <c r="SQZ378" s="18"/>
      <c r="SRA378" s="18"/>
      <c r="SRB378" s="18"/>
      <c r="SRC378" s="18"/>
      <c r="SRD378" s="18"/>
      <c r="SRE378" s="18"/>
      <c r="SRF378" s="18"/>
      <c r="SRG378" s="18"/>
      <c r="SRH378" s="18"/>
      <c r="SRI378" s="18"/>
      <c r="SRJ378" s="18"/>
      <c r="SRK378" s="18"/>
      <c r="SRL378" s="18"/>
      <c r="SRM378" s="18"/>
      <c r="SRN378" s="18"/>
      <c r="SRO378" s="18"/>
      <c r="SRP378" s="18"/>
      <c r="SRQ378" s="18"/>
      <c r="SRR378" s="18"/>
      <c r="SRS378" s="18"/>
      <c r="SRT378" s="18"/>
      <c r="SRU378" s="18"/>
      <c r="SRV378" s="18"/>
      <c r="SRW378" s="18"/>
      <c r="SRX378" s="18"/>
      <c r="SRY378" s="18"/>
      <c r="SRZ378" s="18"/>
      <c r="SSA378" s="18"/>
      <c r="SSB378" s="18"/>
      <c r="SSC378" s="18"/>
      <c r="SSD378" s="18"/>
      <c r="SSE378" s="18"/>
      <c r="SSF378" s="18"/>
      <c r="SSG378" s="18"/>
      <c r="SSH378" s="18"/>
      <c r="SSI378" s="18"/>
      <c r="SSJ378" s="18"/>
      <c r="SSK378" s="18"/>
      <c r="SSL378" s="18"/>
      <c r="SSM378" s="18"/>
      <c r="SSN378" s="18"/>
      <c r="SSO378" s="18"/>
      <c r="SSP378" s="18"/>
      <c r="SSQ378" s="18"/>
      <c r="SSR378" s="18"/>
      <c r="SSS378" s="18"/>
      <c r="SST378" s="18"/>
      <c r="SSU378" s="18"/>
      <c r="SSV378" s="18"/>
      <c r="SSW378" s="18"/>
      <c r="SSX378" s="18"/>
      <c r="SSY378" s="18"/>
      <c r="SSZ378" s="18"/>
      <c r="STA378" s="18"/>
      <c r="STB378" s="18"/>
      <c r="STC378" s="18"/>
      <c r="STD378" s="18"/>
      <c r="STE378" s="18"/>
      <c r="STF378" s="18"/>
      <c r="STG378" s="18"/>
      <c r="STH378" s="18"/>
      <c r="STI378" s="18"/>
      <c r="STJ378" s="18"/>
      <c r="STK378" s="18"/>
      <c r="STL378" s="18"/>
      <c r="STM378" s="18"/>
      <c r="STN378" s="18"/>
      <c r="STO378" s="18"/>
      <c r="STP378" s="18"/>
      <c r="STQ378" s="18"/>
      <c r="STR378" s="18"/>
      <c r="STS378" s="18"/>
      <c r="STT378" s="18"/>
      <c r="STU378" s="18"/>
      <c r="STV378" s="18"/>
      <c r="STW378" s="18"/>
      <c r="STX378" s="18"/>
      <c r="STY378" s="18"/>
      <c r="STZ378" s="18"/>
      <c r="SUA378" s="18"/>
      <c r="SUB378" s="18"/>
      <c r="SUC378" s="18"/>
      <c r="SUD378" s="18"/>
      <c r="SUE378" s="18"/>
      <c r="SUF378" s="18"/>
      <c r="SUG378" s="18"/>
      <c r="SUH378" s="18"/>
      <c r="SUI378" s="18"/>
      <c r="SUJ378" s="18"/>
      <c r="SUK378" s="18"/>
      <c r="SUL378" s="18"/>
      <c r="SUM378" s="18"/>
      <c r="SUN378" s="18"/>
      <c r="SUO378" s="18"/>
      <c r="SUP378" s="18"/>
      <c r="SUQ378" s="18"/>
      <c r="SUR378" s="18"/>
      <c r="SUS378" s="18"/>
      <c r="SUT378" s="18"/>
      <c r="SUU378" s="18"/>
      <c r="SUV378" s="18"/>
      <c r="SUW378" s="18"/>
      <c r="SUX378" s="18"/>
      <c r="SUY378" s="18"/>
      <c r="SUZ378" s="18"/>
      <c r="SVA378" s="18"/>
      <c r="SVB378" s="18"/>
      <c r="SVC378" s="18"/>
      <c r="SVD378" s="18"/>
      <c r="SVE378" s="18"/>
      <c r="SVF378" s="18"/>
      <c r="SVG378" s="18"/>
      <c r="SVH378" s="18"/>
      <c r="SVI378" s="18"/>
      <c r="SVJ378" s="18"/>
      <c r="SVK378" s="18"/>
      <c r="SVL378" s="18"/>
      <c r="SVM378" s="18"/>
      <c r="SVN378" s="18"/>
      <c r="SVO378" s="18"/>
      <c r="SVP378" s="18"/>
      <c r="SVQ378" s="18"/>
      <c r="SVR378" s="18"/>
      <c r="SVS378" s="18"/>
      <c r="SVT378" s="18"/>
      <c r="SVU378" s="18"/>
      <c r="SVV378" s="18"/>
      <c r="SVW378" s="18"/>
      <c r="SVX378" s="18"/>
      <c r="SVY378" s="18"/>
      <c r="SVZ378" s="18"/>
      <c r="SWA378" s="18"/>
      <c r="SWB378" s="18"/>
      <c r="SWC378" s="18"/>
      <c r="SWD378" s="18"/>
      <c r="SWE378" s="18"/>
      <c r="SWF378" s="18"/>
      <c r="SWG378" s="18"/>
      <c r="SWH378" s="18"/>
      <c r="SWI378" s="18"/>
      <c r="SWJ378" s="18"/>
      <c r="SWK378" s="18"/>
      <c r="SWL378" s="18"/>
      <c r="SWM378" s="18"/>
      <c r="SWN378" s="18"/>
      <c r="SWO378" s="18"/>
      <c r="SWP378" s="18"/>
      <c r="SWQ378" s="18"/>
      <c r="SWR378" s="18"/>
      <c r="SWS378" s="18"/>
      <c r="SWT378" s="18"/>
      <c r="SWU378" s="18"/>
      <c r="SWV378" s="18"/>
      <c r="SWW378" s="18"/>
      <c r="SWX378" s="18"/>
      <c r="SWY378" s="18"/>
      <c r="SWZ378" s="18"/>
      <c r="SXA378" s="18"/>
      <c r="SXB378" s="18"/>
      <c r="SXC378" s="18"/>
      <c r="SXD378" s="18"/>
      <c r="SXE378" s="18"/>
      <c r="SXF378" s="18"/>
      <c r="SXG378" s="18"/>
      <c r="SXH378" s="18"/>
      <c r="SXI378" s="18"/>
      <c r="SXJ378" s="18"/>
      <c r="SXK378" s="18"/>
      <c r="SXL378" s="18"/>
      <c r="SXM378" s="18"/>
      <c r="SXN378" s="18"/>
      <c r="SXO378" s="18"/>
      <c r="SXP378" s="18"/>
      <c r="SXQ378" s="18"/>
      <c r="SXR378" s="18"/>
      <c r="SXS378" s="18"/>
      <c r="SXT378" s="18"/>
      <c r="SXU378" s="18"/>
      <c r="SXV378" s="18"/>
      <c r="SXW378" s="18"/>
      <c r="SXX378" s="18"/>
      <c r="SXY378" s="18"/>
      <c r="SXZ378" s="18"/>
      <c r="SYA378" s="18"/>
      <c r="SYB378" s="18"/>
      <c r="SYC378" s="18"/>
      <c r="SYD378" s="18"/>
      <c r="SYE378" s="18"/>
      <c r="SYF378" s="18"/>
      <c r="SYG378" s="18"/>
      <c r="SYH378" s="18"/>
      <c r="SYI378" s="18"/>
      <c r="SYJ378" s="18"/>
      <c r="SYK378" s="18"/>
      <c r="SYL378" s="18"/>
      <c r="SYM378" s="18"/>
      <c r="SYN378" s="18"/>
      <c r="SYO378" s="18"/>
      <c r="SYP378" s="18"/>
      <c r="SYQ378" s="18"/>
      <c r="SYR378" s="18"/>
      <c r="SYS378" s="18"/>
      <c r="SYT378" s="18"/>
      <c r="SYU378" s="18"/>
      <c r="SYV378" s="18"/>
      <c r="SYW378" s="18"/>
      <c r="SYX378" s="18"/>
      <c r="SYY378" s="18"/>
      <c r="SYZ378" s="18"/>
      <c r="SZA378" s="18"/>
      <c r="SZB378" s="18"/>
      <c r="SZC378" s="18"/>
      <c r="SZD378" s="18"/>
      <c r="SZE378" s="18"/>
      <c r="SZF378" s="18"/>
      <c r="SZG378" s="18"/>
      <c r="SZH378" s="18"/>
      <c r="SZI378" s="18"/>
      <c r="SZJ378" s="18"/>
      <c r="SZK378" s="18"/>
      <c r="SZL378" s="18"/>
      <c r="SZM378" s="18"/>
      <c r="SZN378" s="18"/>
      <c r="SZO378" s="18"/>
      <c r="SZP378" s="18"/>
      <c r="SZQ378" s="18"/>
      <c r="SZR378" s="18"/>
      <c r="SZS378" s="18"/>
      <c r="SZT378" s="18"/>
      <c r="SZU378" s="18"/>
      <c r="SZV378" s="18"/>
      <c r="SZW378" s="18"/>
      <c r="SZX378" s="18"/>
      <c r="SZY378" s="18"/>
      <c r="SZZ378" s="18"/>
      <c r="TAA378" s="18"/>
      <c r="TAB378" s="18"/>
      <c r="TAC378" s="18"/>
      <c r="TAD378" s="18"/>
      <c r="TAE378" s="18"/>
      <c r="TAF378" s="18"/>
      <c r="TAG378" s="18"/>
      <c r="TAH378" s="18"/>
      <c r="TAI378" s="18"/>
      <c r="TAJ378" s="18"/>
      <c r="TAK378" s="18"/>
      <c r="TAL378" s="18"/>
      <c r="TAM378" s="18"/>
      <c r="TAN378" s="18"/>
      <c r="TAO378" s="18"/>
      <c r="TAP378" s="18"/>
      <c r="TAQ378" s="18"/>
      <c r="TAR378" s="18"/>
      <c r="TAS378" s="18"/>
      <c r="TAT378" s="18"/>
      <c r="TAU378" s="18"/>
      <c r="TAV378" s="18"/>
      <c r="TAW378" s="18"/>
      <c r="TAX378" s="18"/>
      <c r="TAY378" s="18"/>
      <c r="TAZ378" s="18"/>
      <c r="TBA378" s="18"/>
      <c r="TBB378" s="18"/>
      <c r="TBC378" s="18"/>
      <c r="TBD378" s="18"/>
      <c r="TBE378" s="18"/>
      <c r="TBF378" s="18"/>
      <c r="TBG378" s="18"/>
      <c r="TBH378" s="18"/>
      <c r="TBI378" s="18"/>
      <c r="TBJ378" s="18"/>
      <c r="TBK378" s="18"/>
      <c r="TBL378" s="18"/>
      <c r="TBM378" s="18"/>
      <c r="TBN378" s="18"/>
      <c r="TBO378" s="18"/>
      <c r="TBP378" s="18"/>
      <c r="TBQ378" s="18"/>
      <c r="TBR378" s="18"/>
      <c r="TBS378" s="18"/>
      <c r="TBT378" s="18"/>
      <c r="TBU378" s="18"/>
      <c r="TBV378" s="18"/>
      <c r="TBW378" s="18"/>
      <c r="TBX378" s="18"/>
      <c r="TBY378" s="18"/>
      <c r="TBZ378" s="18"/>
      <c r="TCA378" s="18"/>
      <c r="TCB378" s="18"/>
      <c r="TCC378" s="18"/>
      <c r="TCD378" s="18"/>
      <c r="TCE378" s="18"/>
      <c r="TCF378" s="18"/>
      <c r="TCG378" s="18"/>
      <c r="TCH378" s="18"/>
      <c r="TCI378" s="18"/>
      <c r="TCJ378" s="18"/>
      <c r="TCK378" s="18"/>
      <c r="TCL378" s="18"/>
      <c r="TCM378" s="18"/>
      <c r="TCN378" s="18"/>
      <c r="TCO378" s="18"/>
      <c r="TCP378" s="18"/>
      <c r="TCQ378" s="18"/>
      <c r="TCR378" s="18"/>
      <c r="TCS378" s="18"/>
      <c r="TCT378" s="18"/>
      <c r="TCU378" s="18"/>
      <c r="TCV378" s="18"/>
      <c r="TCW378" s="18"/>
      <c r="TCX378" s="18"/>
      <c r="TCY378" s="18"/>
      <c r="TCZ378" s="18"/>
      <c r="TDA378" s="18"/>
      <c r="TDB378" s="18"/>
      <c r="TDC378" s="18"/>
      <c r="TDD378" s="18"/>
      <c r="TDE378" s="18"/>
      <c r="TDF378" s="18"/>
      <c r="TDG378" s="18"/>
      <c r="TDH378" s="18"/>
      <c r="TDI378" s="18"/>
      <c r="TDJ378" s="18"/>
      <c r="TDK378" s="18"/>
      <c r="TDL378" s="18"/>
      <c r="TDM378" s="18"/>
      <c r="TDN378" s="18"/>
      <c r="TDO378" s="18"/>
      <c r="TDP378" s="18"/>
      <c r="TDQ378" s="18"/>
      <c r="TDR378" s="18"/>
      <c r="TDS378" s="18"/>
      <c r="TDT378" s="18"/>
      <c r="TDU378" s="18"/>
      <c r="TDV378" s="18"/>
      <c r="TDW378" s="18"/>
      <c r="TDX378" s="18"/>
      <c r="TDY378" s="18"/>
      <c r="TDZ378" s="18"/>
      <c r="TEA378" s="18"/>
      <c r="TEB378" s="18"/>
      <c r="TEC378" s="18"/>
      <c r="TED378" s="18"/>
      <c r="TEE378" s="18"/>
      <c r="TEF378" s="18"/>
      <c r="TEG378" s="18"/>
      <c r="TEH378" s="18"/>
      <c r="TEI378" s="18"/>
      <c r="TEJ378" s="18"/>
      <c r="TEK378" s="18"/>
      <c r="TEL378" s="18"/>
      <c r="TEM378" s="18"/>
      <c r="TEN378" s="18"/>
      <c r="TEO378" s="18"/>
      <c r="TEP378" s="18"/>
      <c r="TEQ378" s="18"/>
      <c r="TER378" s="18"/>
      <c r="TES378" s="18"/>
      <c r="TET378" s="18"/>
      <c r="TEU378" s="18"/>
      <c r="TEV378" s="18"/>
      <c r="TEW378" s="18"/>
      <c r="TEX378" s="18"/>
      <c r="TEY378" s="18"/>
      <c r="TEZ378" s="18"/>
      <c r="TFA378" s="18"/>
      <c r="TFB378" s="18"/>
      <c r="TFC378" s="18"/>
      <c r="TFD378" s="18"/>
      <c r="TFE378" s="18"/>
      <c r="TFF378" s="18"/>
      <c r="TFG378" s="18"/>
      <c r="TFH378" s="18"/>
      <c r="TFI378" s="18"/>
      <c r="TFJ378" s="18"/>
      <c r="TFK378" s="18"/>
      <c r="TFL378" s="18"/>
      <c r="TFM378" s="18"/>
      <c r="TFN378" s="18"/>
      <c r="TFO378" s="18"/>
      <c r="TFP378" s="18"/>
      <c r="TFQ378" s="18"/>
      <c r="TFR378" s="18"/>
      <c r="TFS378" s="18"/>
      <c r="TFT378" s="18"/>
      <c r="TFU378" s="18"/>
      <c r="TFV378" s="18"/>
      <c r="TFW378" s="18"/>
      <c r="TFX378" s="18"/>
      <c r="TFY378" s="18"/>
      <c r="TFZ378" s="18"/>
      <c r="TGA378" s="18"/>
      <c r="TGB378" s="18"/>
      <c r="TGC378" s="18"/>
      <c r="TGD378" s="18"/>
      <c r="TGE378" s="18"/>
      <c r="TGF378" s="18"/>
      <c r="TGG378" s="18"/>
      <c r="TGH378" s="18"/>
      <c r="TGI378" s="18"/>
      <c r="TGJ378" s="18"/>
      <c r="TGK378" s="18"/>
      <c r="TGL378" s="18"/>
      <c r="TGM378" s="18"/>
      <c r="TGN378" s="18"/>
      <c r="TGO378" s="18"/>
      <c r="TGP378" s="18"/>
      <c r="TGQ378" s="18"/>
      <c r="TGR378" s="18"/>
      <c r="TGS378" s="18"/>
      <c r="TGT378" s="18"/>
      <c r="TGU378" s="18"/>
      <c r="TGV378" s="18"/>
      <c r="TGW378" s="18"/>
      <c r="TGX378" s="18"/>
      <c r="TGY378" s="18"/>
      <c r="TGZ378" s="18"/>
      <c r="THA378" s="18"/>
      <c r="THB378" s="18"/>
      <c r="THC378" s="18"/>
      <c r="THD378" s="18"/>
      <c r="THE378" s="18"/>
      <c r="THF378" s="18"/>
      <c r="THG378" s="18"/>
      <c r="THH378" s="18"/>
      <c r="THI378" s="18"/>
      <c r="THJ378" s="18"/>
      <c r="THK378" s="18"/>
      <c r="THL378" s="18"/>
      <c r="THM378" s="18"/>
      <c r="THN378" s="18"/>
      <c r="THO378" s="18"/>
      <c r="THP378" s="18"/>
      <c r="THQ378" s="18"/>
      <c r="THR378" s="18"/>
      <c r="THS378" s="18"/>
      <c r="THT378" s="18"/>
      <c r="THU378" s="18"/>
      <c r="THV378" s="18"/>
      <c r="THW378" s="18"/>
      <c r="THX378" s="18"/>
      <c r="THY378" s="18"/>
      <c r="THZ378" s="18"/>
      <c r="TIA378" s="18"/>
      <c r="TIB378" s="18"/>
      <c r="TIC378" s="18"/>
      <c r="TID378" s="18"/>
      <c r="TIE378" s="18"/>
      <c r="TIF378" s="18"/>
      <c r="TIG378" s="18"/>
      <c r="TIH378" s="18"/>
      <c r="TII378" s="18"/>
      <c r="TIJ378" s="18"/>
      <c r="TIK378" s="18"/>
      <c r="TIL378" s="18"/>
      <c r="TIM378" s="18"/>
      <c r="TIN378" s="18"/>
      <c r="TIO378" s="18"/>
      <c r="TIP378" s="18"/>
      <c r="TIQ378" s="18"/>
      <c r="TIR378" s="18"/>
      <c r="TIS378" s="18"/>
      <c r="TIT378" s="18"/>
      <c r="TIU378" s="18"/>
      <c r="TIV378" s="18"/>
      <c r="TIW378" s="18"/>
      <c r="TIX378" s="18"/>
      <c r="TIY378" s="18"/>
      <c r="TIZ378" s="18"/>
      <c r="TJA378" s="18"/>
      <c r="TJB378" s="18"/>
      <c r="TJC378" s="18"/>
      <c r="TJD378" s="18"/>
      <c r="TJE378" s="18"/>
      <c r="TJF378" s="18"/>
      <c r="TJG378" s="18"/>
      <c r="TJH378" s="18"/>
      <c r="TJI378" s="18"/>
      <c r="TJJ378" s="18"/>
      <c r="TJK378" s="18"/>
      <c r="TJL378" s="18"/>
      <c r="TJM378" s="18"/>
      <c r="TJN378" s="18"/>
      <c r="TJO378" s="18"/>
      <c r="TJP378" s="18"/>
      <c r="TJQ378" s="18"/>
      <c r="TJR378" s="18"/>
      <c r="TJS378" s="18"/>
      <c r="TJT378" s="18"/>
      <c r="TJU378" s="18"/>
      <c r="TJV378" s="18"/>
      <c r="TJW378" s="18"/>
      <c r="TJX378" s="18"/>
      <c r="TJY378" s="18"/>
      <c r="TJZ378" s="18"/>
      <c r="TKA378" s="18"/>
      <c r="TKB378" s="18"/>
      <c r="TKC378" s="18"/>
      <c r="TKD378" s="18"/>
      <c r="TKE378" s="18"/>
      <c r="TKF378" s="18"/>
      <c r="TKG378" s="18"/>
      <c r="TKH378" s="18"/>
      <c r="TKI378" s="18"/>
      <c r="TKJ378" s="18"/>
      <c r="TKK378" s="18"/>
      <c r="TKL378" s="18"/>
      <c r="TKM378" s="18"/>
      <c r="TKN378" s="18"/>
      <c r="TKO378" s="18"/>
      <c r="TKP378" s="18"/>
      <c r="TKQ378" s="18"/>
      <c r="TKR378" s="18"/>
      <c r="TKS378" s="18"/>
      <c r="TKT378" s="18"/>
      <c r="TKU378" s="18"/>
      <c r="TKV378" s="18"/>
      <c r="TKW378" s="18"/>
      <c r="TKX378" s="18"/>
      <c r="TKY378" s="18"/>
      <c r="TKZ378" s="18"/>
      <c r="TLA378" s="18"/>
      <c r="TLB378" s="18"/>
      <c r="TLC378" s="18"/>
      <c r="TLD378" s="18"/>
      <c r="TLE378" s="18"/>
      <c r="TLF378" s="18"/>
      <c r="TLG378" s="18"/>
      <c r="TLH378" s="18"/>
      <c r="TLI378" s="18"/>
      <c r="TLJ378" s="18"/>
      <c r="TLK378" s="18"/>
      <c r="TLL378" s="18"/>
      <c r="TLM378" s="18"/>
      <c r="TLN378" s="18"/>
      <c r="TLO378" s="18"/>
      <c r="TLP378" s="18"/>
      <c r="TLQ378" s="18"/>
      <c r="TLR378" s="18"/>
      <c r="TLS378" s="18"/>
      <c r="TLT378" s="18"/>
      <c r="TLU378" s="18"/>
      <c r="TLV378" s="18"/>
      <c r="TLW378" s="18"/>
      <c r="TLX378" s="18"/>
      <c r="TLY378" s="18"/>
      <c r="TLZ378" s="18"/>
      <c r="TMA378" s="18"/>
      <c r="TMB378" s="18"/>
      <c r="TMC378" s="18"/>
      <c r="TMD378" s="18"/>
      <c r="TME378" s="18"/>
      <c r="TMF378" s="18"/>
      <c r="TMG378" s="18"/>
      <c r="TMH378" s="18"/>
      <c r="TMI378" s="18"/>
      <c r="TMJ378" s="18"/>
      <c r="TMK378" s="18"/>
      <c r="TML378" s="18"/>
      <c r="TMM378" s="18"/>
      <c r="TMN378" s="18"/>
      <c r="TMO378" s="18"/>
      <c r="TMP378" s="18"/>
      <c r="TMQ378" s="18"/>
      <c r="TMR378" s="18"/>
      <c r="TMS378" s="18"/>
      <c r="TMT378" s="18"/>
      <c r="TMU378" s="18"/>
      <c r="TMV378" s="18"/>
      <c r="TMW378" s="18"/>
      <c r="TMX378" s="18"/>
      <c r="TMY378" s="18"/>
      <c r="TMZ378" s="18"/>
      <c r="TNA378" s="18"/>
      <c r="TNB378" s="18"/>
      <c r="TNC378" s="18"/>
      <c r="TND378" s="18"/>
      <c r="TNE378" s="18"/>
      <c r="TNF378" s="18"/>
      <c r="TNG378" s="18"/>
      <c r="TNH378" s="18"/>
      <c r="TNI378" s="18"/>
      <c r="TNJ378" s="18"/>
      <c r="TNK378" s="18"/>
      <c r="TNL378" s="18"/>
      <c r="TNM378" s="18"/>
      <c r="TNN378" s="18"/>
      <c r="TNO378" s="18"/>
      <c r="TNP378" s="18"/>
      <c r="TNQ378" s="18"/>
      <c r="TNR378" s="18"/>
      <c r="TNS378" s="18"/>
      <c r="TNT378" s="18"/>
      <c r="TNU378" s="18"/>
      <c r="TNV378" s="18"/>
      <c r="TNW378" s="18"/>
      <c r="TNX378" s="18"/>
      <c r="TNY378" s="18"/>
      <c r="TNZ378" s="18"/>
      <c r="TOA378" s="18"/>
      <c r="TOB378" s="18"/>
      <c r="TOC378" s="18"/>
      <c r="TOD378" s="18"/>
      <c r="TOE378" s="18"/>
      <c r="TOF378" s="18"/>
      <c r="TOG378" s="18"/>
      <c r="TOH378" s="18"/>
      <c r="TOI378" s="18"/>
      <c r="TOJ378" s="18"/>
      <c r="TOK378" s="18"/>
      <c r="TOL378" s="18"/>
      <c r="TOM378" s="18"/>
      <c r="TON378" s="18"/>
      <c r="TOO378" s="18"/>
      <c r="TOP378" s="18"/>
      <c r="TOQ378" s="18"/>
      <c r="TOR378" s="18"/>
      <c r="TOS378" s="18"/>
      <c r="TOT378" s="18"/>
      <c r="TOU378" s="18"/>
      <c r="TOV378" s="18"/>
      <c r="TOW378" s="18"/>
      <c r="TOX378" s="18"/>
      <c r="TOY378" s="18"/>
      <c r="TOZ378" s="18"/>
      <c r="TPA378" s="18"/>
      <c r="TPB378" s="18"/>
      <c r="TPC378" s="18"/>
      <c r="TPD378" s="18"/>
      <c r="TPE378" s="18"/>
      <c r="TPF378" s="18"/>
      <c r="TPG378" s="18"/>
      <c r="TPH378" s="18"/>
      <c r="TPI378" s="18"/>
      <c r="TPJ378" s="18"/>
      <c r="TPK378" s="18"/>
      <c r="TPL378" s="18"/>
      <c r="TPM378" s="18"/>
      <c r="TPN378" s="18"/>
      <c r="TPO378" s="18"/>
      <c r="TPP378" s="18"/>
      <c r="TPQ378" s="18"/>
      <c r="TPR378" s="18"/>
      <c r="TPS378" s="18"/>
      <c r="TPT378" s="18"/>
      <c r="TPU378" s="18"/>
      <c r="TPV378" s="18"/>
      <c r="TPW378" s="18"/>
      <c r="TPX378" s="18"/>
      <c r="TPY378" s="18"/>
      <c r="TPZ378" s="18"/>
      <c r="TQA378" s="18"/>
      <c r="TQB378" s="18"/>
      <c r="TQC378" s="18"/>
      <c r="TQD378" s="18"/>
      <c r="TQE378" s="18"/>
      <c r="TQF378" s="18"/>
      <c r="TQG378" s="18"/>
      <c r="TQH378" s="18"/>
      <c r="TQI378" s="18"/>
      <c r="TQJ378" s="18"/>
      <c r="TQK378" s="18"/>
      <c r="TQL378" s="18"/>
      <c r="TQM378" s="18"/>
      <c r="TQN378" s="18"/>
      <c r="TQO378" s="18"/>
      <c r="TQP378" s="18"/>
      <c r="TQQ378" s="18"/>
      <c r="TQR378" s="18"/>
      <c r="TQS378" s="18"/>
      <c r="TQT378" s="18"/>
      <c r="TQU378" s="18"/>
      <c r="TQV378" s="18"/>
      <c r="TQW378" s="18"/>
      <c r="TQX378" s="18"/>
      <c r="TQY378" s="18"/>
      <c r="TQZ378" s="18"/>
      <c r="TRA378" s="18"/>
      <c r="TRB378" s="18"/>
      <c r="TRC378" s="18"/>
      <c r="TRD378" s="18"/>
      <c r="TRE378" s="18"/>
      <c r="TRF378" s="18"/>
      <c r="TRG378" s="18"/>
      <c r="TRH378" s="18"/>
      <c r="TRI378" s="18"/>
      <c r="TRJ378" s="18"/>
      <c r="TRK378" s="18"/>
      <c r="TRL378" s="18"/>
      <c r="TRM378" s="18"/>
      <c r="TRN378" s="18"/>
      <c r="TRO378" s="18"/>
      <c r="TRP378" s="18"/>
      <c r="TRQ378" s="18"/>
      <c r="TRR378" s="18"/>
      <c r="TRS378" s="18"/>
      <c r="TRT378" s="18"/>
      <c r="TRU378" s="18"/>
      <c r="TRV378" s="18"/>
      <c r="TRW378" s="18"/>
      <c r="TRX378" s="18"/>
      <c r="TRY378" s="18"/>
      <c r="TRZ378" s="18"/>
      <c r="TSA378" s="18"/>
      <c r="TSB378" s="18"/>
      <c r="TSC378" s="18"/>
      <c r="TSD378" s="18"/>
      <c r="TSE378" s="18"/>
      <c r="TSF378" s="18"/>
      <c r="TSG378" s="18"/>
      <c r="TSH378" s="18"/>
      <c r="TSI378" s="18"/>
      <c r="TSJ378" s="18"/>
      <c r="TSK378" s="18"/>
      <c r="TSL378" s="18"/>
      <c r="TSM378" s="18"/>
      <c r="TSN378" s="18"/>
      <c r="TSO378" s="18"/>
      <c r="TSP378" s="18"/>
      <c r="TSQ378" s="18"/>
      <c r="TSR378" s="18"/>
      <c r="TSS378" s="18"/>
      <c r="TST378" s="18"/>
      <c r="TSU378" s="18"/>
      <c r="TSV378" s="18"/>
      <c r="TSW378" s="18"/>
      <c r="TSX378" s="18"/>
      <c r="TSY378" s="18"/>
      <c r="TSZ378" s="18"/>
      <c r="TTA378" s="18"/>
      <c r="TTB378" s="18"/>
      <c r="TTC378" s="18"/>
      <c r="TTD378" s="18"/>
      <c r="TTE378" s="18"/>
      <c r="TTF378" s="18"/>
      <c r="TTG378" s="18"/>
      <c r="TTH378" s="18"/>
      <c r="TTI378" s="18"/>
      <c r="TTJ378" s="18"/>
      <c r="TTK378" s="18"/>
      <c r="TTL378" s="18"/>
      <c r="TTM378" s="18"/>
      <c r="TTN378" s="18"/>
      <c r="TTO378" s="18"/>
      <c r="TTP378" s="18"/>
      <c r="TTQ378" s="18"/>
      <c r="TTR378" s="18"/>
      <c r="TTS378" s="18"/>
      <c r="TTT378" s="18"/>
      <c r="TTU378" s="18"/>
      <c r="TTV378" s="18"/>
      <c r="TTW378" s="18"/>
      <c r="TTX378" s="18"/>
      <c r="TTY378" s="18"/>
      <c r="TTZ378" s="18"/>
      <c r="TUA378" s="18"/>
      <c r="TUB378" s="18"/>
      <c r="TUC378" s="18"/>
      <c r="TUD378" s="18"/>
      <c r="TUE378" s="18"/>
      <c r="TUF378" s="18"/>
      <c r="TUG378" s="18"/>
      <c r="TUH378" s="18"/>
      <c r="TUI378" s="18"/>
      <c r="TUJ378" s="18"/>
      <c r="TUK378" s="18"/>
      <c r="TUL378" s="18"/>
      <c r="TUM378" s="18"/>
      <c r="TUN378" s="18"/>
      <c r="TUO378" s="18"/>
      <c r="TUP378" s="18"/>
      <c r="TUQ378" s="18"/>
      <c r="TUR378" s="18"/>
      <c r="TUS378" s="18"/>
      <c r="TUT378" s="18"/>
      <c r="TUU378" s="18"/>
      <c r="TUV378" s="18"/>
      <c r="TUW378" s="18"/>
      <c r="TUX378" s="18"/>
      <c r="TUY378" s="18"/>
      <c r="TUZ378" s="18"/>
      <c r="TVA378" s="18"/>
      <c r="TVB378" s="18"/>
      <c r="TVC378" s="18"/>
      <c r="TVD378" s="18"/>
      <c r="TVE378" s="18"/>
      <c r="TVF378" s="18"/>
      <c r="TVG378" s="18"/>
      <c r="TVH378" s="18"/>
      <c r="TVI378" s="18"/>
      <c r="TVJ378" s="18"/>
      <c r="TVK378" s="18"/>
      <c r="TVL378" s="18"/>
      <c r="TVM378" s="18"/>
      <c r="TVN378" s="18"/>
      <c r="TVO378" s="18"/>
      <c r="TVP378" s="18"/>
      <c r="TVQ378" s="18"/>
      <c r="TVR378" s="18"/>
      <c r="TVS378" s="18"/>
      <c r="TVT378" s="18"/>
      <c r="TVU378" s="18"/>
      <c r="TVV378" s="18"/>
      <c r="TVW378" s="18"/>
      <c r="TVX378" s="18"/>
      <c r="TVY378" s="18"/>
      <c r="TVZ378" s="18"/>
      <c r="TWA378" s="18"/>
      <c r="TWB378" s="18"/>
      <c r="TWC378" s="18"/>
      <c r="TWD378" s="18"/>
      <c r="TWE378" s="18"/>
      <c r="TWF378" s="18"/>
      <c r="TWG378" s="18"/>
      <c r="TWH378" s="18"/>
      <c r="TWI378" s="18"/>
      <c r="TWJ378" s="18"/>
      <c r="TWK378" s="18"/>
      <c r="TWL378" s="18"/>
      <c r="TWM378" s="18"/>
      <c r="TWN378" s="18"/>
      <c r="TWO378" s="18"/>
      <c r="TWP378" s="18"/>
      <c r="TWQ378" s="18"/>
      <c r="TWR378" s="18"/>
      <c r="TWS378" s="18"/>
      <c r="TWT378" s="18"/>
      <c r="TWU378" s="18"/>
      <c r="TWV378" s="18"/>
      <c r="TWW378" s="18"/>
      <c r="TWX378" s="18"/>
      <c r="TWY378" s="18"/>
      <c r="TWZ378" s="18"/>
      <c r="TXA378" s="18"/>
      <c r="TXB378" s="18"/>
      <c r="TXC378" s="18"/>
      <c r="TXD378" s="18"/>
      <c r="TXE378" s="18"/>
      <c r="TXF378" s="18"/>
      <c r="TXG378" s="18"/>
      <c r="TXH378" s="18"/>
      <c r="TXI378" s="18"/>
      <c r="TXJ378" s="18"/>
      <c r="TXK378" s="18"/>
      <c r="TXL378" s="18"/>
      <c r="TXM378" s="18"/>
      <c r="TXN378" s="18"/>
      <c r="TXO378" s="18"/>
      <c r="TXP378" s="18"/>
      <c r="TXQ378" s="18"/>
      <c r="TXR378" s="18"/>
      <c r="TXS378" s="18"/>
      <c r="TXT378" s="18"/>
      <c r="TXU378" s="18"/>
      <c r="TXV378" s="18"/>
      <c r="TXW378" s="18"/>
      <c r="TXX378" s="18"/>
      <c r="TXY378" s="18"/>
      <c r="TXZ378" s="18"/>
      <c r="TYA378" s="18"/>
      <c r="TYB378" s="18"/>
      <c r="TYC378" s="18"/>
      <c r="TYD378" s="18"/>
      <c r="TYE378" s="18"/>
      <c r="TYF378" s="18"/>
      <c r="TYG378" s="18"/>
      <c r="TYH378" s="18"/>
      <c r="TYI378" s="18"/>
      <c r="TYJ378" s="18"/>
      <c r="TYK378" s="18"/>
      <c r="TYL378" s="18"/>
      <c r="TYM378" s="18"/>
      <c r="TYN378" s="18"/>
      <c r="TYO378" s="18"/>
      <c r="TYP378" s="18"/>
      <c r="TYQ378" s="18"/>
      <c r="TYR378" s="18"/>
      <c r="TYS378" s="18"/>
      <c r="TYT378" s="18"/>
      <c r="TYU378" s="18"/>
      <c r="TYV378" s="18"/>
      <c r="TYW378" s="18"/>
      <c r="TYX378" s="18"/>
      <c r="TYY378" s="18"/>
      <c r="TYZ378" s="18"/>
      <c r="TZA378" s="18"/>
      <c r="TZB378" s="18"/>
      <c r="TZC378" s="18"/>
      <c r="TZD378" s="18"/>
      <c r="TZE378" s="18"/>
      <c r="TZF378" s="18"/>
      <c r="TZG378" s="18"/>
      <c r="TZH378" s="18"/>
      <c r="TZI378" s="18"/>
      <c r="TZJ378" s="18"/>
      <c r="TZK378" s="18"/>
      <c r="TZL378" s="18"/>
      <c r="TZM378" s="18"/>
      <c r="TZN378" s="18"/>
      <c r="TZO378" s="18"/>
      <c r="TZP378" s="18"/>
      <c r="TZQ378" s="18"/>
      <c r="TZR378" s="18"/>
      <c r="TZS378" s="18"/>
      <c r="TZT378" s="18"/>
      <c r="TZU378" s="18"/>
      <c r="TZV378" s="18"/>
      <c r="TZW378" s="18"/>
      <c r="TZX378" s="18"/>
      <c r="TZY378" s="18"/>
      <c r="TZZ378" s="18"/>
      <c r="UAA378" s="18"/>
      <c r="UAB378" s="18"/>
      <c r="UAC378" s="18"/>
      <c r="UAD378" s="18"/>
      <c r="UAE378" s="18"/>
      <c r="UAF378" s="18"/>
      <c r="UAG378" s="18"/>
      <c r="UAH378" s="18"/>
      <c r="UAI378" s="18"/>
      <c r="UAJ378" s="18"/>
      <c r="UAK378" s="18"/>
      <c r="UAL378" s="18"/>
      <c r="UAM378" s="18"/>
      <c r="UAN378" s="18"/>
      <c r="UAO378" s="18"/>
      <c r="UAP378" s="18"/>
      <c r="UAQ378" s="18"/>
      <c r="UAR378" s="18"/>
      <c r="UAS378" s="18"/>
      <c r="UAT378" s="18"/>
      <c r="UAU378" s="18"/>
      <c r="UAV378" s="18"/>
      <c r="UAW378" s="18"/>
      <c r="UAX378" s="18"/>
      <c r="UAY378" s="18"/>
      <c r="UAZ378" s="18"/>
      <c r="UBA378" s="18"/>
      <c r="UBB378" s="18"/>
      <c r="UBC378" s="18"/>
      <c r="UBD378" s="18"/>
      <c r="UBE378" s="18"/>
      <c r="UBF378" s="18"/>
      <c r="UBG378" s="18"/>
      <c r="UBH378" s="18"/>
      <c r="UBI378" s="18"/>
      <c r="UBJ378" s="18"/>
      <c r="UBK378" s="18"/>
      <c r="UBL378" s="18"/>
      <c r="UBM378" s="18"/>
      <c r="UBN378" s="18"/>
      <c r="UBO378" s="18"/>
      <c r="UBP378" s="18"/>
      <c r="UBQ378" s="18"/>
      <c r="UBR378" s="18"/>
      <c r="UBS378" s="18"/>
      <c r="UBT378" s="18"/>
      <c r="UBU378" s="18"/>
      <c r="UBV378" s="18"/>
      <c r="UBW378" s="18"/>
      <c r="UBX378" s="18"/>
      <c r="UBY378" s="18"/>
      <c r="UBZ378" s="18"/>
      <c r="UCA378" s="18"/>
      <c r="UCB378" s="18"/>
      <c r="UCC378" s="18"/>
      <c r="UCD378" s="18"/>
      <c r="UCE378" s="18"/>
      <c r="UCF378" s="18"/>
      <c r="UCG378" s="18"/>
      <c r="UCH378" s="18"/>
      <c r="UCI378" s="18"/>
      <c r="UCJ378" s="18"/>
      <c r="UCK378" s="18"/>
      <c r="UCL378" s="18"/>
      <c r="UCM378" s="18"/>
      <c r="UCN378" s="18"/>
      <c r="UCO378" s="18"/>
      <c r="UCP378" s="18"/>
      <c r="UCQ378" s="18"/>
      <c r="UCR378" s="18"/>
      <c r="UCS378" s="18"/>
      <c r="UCT378" s="18"/>
      <c r="UCU378" s="18"/>
      <c r="UCV378" s="18"/>
      <c r="UCW378" s="18"/>
      <c r="UCX378" s="18"/>
      <c r="UCY378" s="18"/>
      <c r="UCZ378" s="18"/>
      <c r="UDA378" s="18"/>
      <c r="UDB378" s="18"/>
      <c r="UDC378" s="18"/>
      <c r="UDD378" s="18"/>
      <c r="UDE378" s="18"/>
      <c r="UDF378" s="18"/>
      <c r="UDG378" s="18"/>
      <c r="UDH378" s="18"/>
      <c r="UDI378" s="18"/>
      <c r="UDJ378" s="18"/>
      <c r="UDK378" s="18"/>
      <c r="UDL378" s="18"/>
      <c r="UDM378" s="18"/>
      <c r="UDN378" s="18"/>
      <c r="UDO378" s="18"/>
      <c r="UDP378" s="18"/>
      <c r="UDQ378" s="18"/>
      <c r="UDR378" s="18"/>
      <c r="UDS378" s="18"/>
      <c r="UDT378" s="18"/>
      <c r="UDU378" s="18"/>
      <c r="UDV378" s="18"/>
      <c r="UDW378" s="18"/>
      <c r="UDX378" s="18"/>
      <c r="UDY378" s="18"/>
      <c r="UDZ378" s="18"/>
      <c r="UEA378" s="18"/>
      <c r="UEB378" s="18"/>
      <c r="UEC378" s="18"/>
      <c r="UED378" s="18"/>
      <c r="UEE378" s="18"/>
      <c r="UEF378" s="18"/>
      <c r="UEG378" s="18"/>
      <c r="UEH378" s="18"/>
      <c r="UEI378" s="18"/>
      <c r="UEJ378" s="18"/>
      <c r="UEK378" s="18"/>
      <c r="UEL378" s="18"/>
      <c r="UEM378" s="18"/>
      <c r="UEN378" s="18"/>
      <c r="UEO378" s="18"/>
      <c r="UEP378" s="18"/>
      <c r="UEQ378" s="18"/>
      <c r="UER378" s="18"/>
      <c r="UES378" s="18"/>
      <c r="UET378" s="18"/>
      <c r="UEU378" s="18"/>
      <c r="UEV378" s="18"/>
      <c r="UEW378" s="18"/>
      <c r="UEX378" s="18"/>
      <c r="UEY378" s="18"/>
      <c r="UEZ378" s="18"/>
      <c r="UFA378" s="18"/>
      <c r="UFB378" s="18"/>
      <c r="UFC378" s="18"/>
      <c r="UFD378" s="18"/>
      <c r="UFE378" s="18"/>
      <c r="UFF378" s="18"/>
      <c r="UFG378" s="18"/>
      <c r="UFH378" s="18"/>
      <c r="UFI378" s="18"/>
      <c r="UFJ378" s="18"/>
      <c r="UFK378" s="18"/>
      <c r="UFL378" s="18"/>
      <c r="UFM378" s="18"/>
      <c r="UFN378" s="18"/>
      <c r="UFO378" s="18"/>
      <c r="UFP378" s="18"/>
      <c r="UFQ378" s="18"/>
      <c r="UFR378" s="18"/>
      <c r="UFS378" s="18"/>
      <c r="UFT378" s="18"/>
      <c r="UFU378" s="18"/>
      <c r="UFV378" s="18"/>
      <c r="UFW378" s="18"/>
      <c r="UFX378" s="18"/>
      <c r="UFY378" s="18"/>
      <c r="UFZ378" s="18"/>
      <c r="UGA378" s="18"/>
      <c r="UGB378" s="18"/>
      <c r="UGC378" s="18"/>
      <c r="UGD378" s="18"/>
      <c r="UGE378" s="18"/>
      <c r="UGF378" s="18"/>
      <c r="UGG378" s="18"/>
      <c r="UGH378" s="18"/>
      <c r="UGI378" s="18"/>
      <c r="UGJ378" s="18"/>
      <c r="UGK378" s="18"/>
      <c r="UGL378" s="18"/>
      <c r="UGM378" s="18"/>
      <c r="UGN378" s="18"/>
      <c r="UGO378" s="18"/>
      <c r="UGP378" s="18"/>
      <c r="UGQ378" s="18"/>
      <c r="UGR378" s="18"/>
      <c r="UGS378" s="18"/>
      <c r="UGT378" s="18"/>
      <c r="UGU378" s="18"/>
      <c r="UGV378" s="18"/>
      <c r="UGW378" s="18"/>
      <c r="UGX378" s="18"/>
      <c r="UGY378" s="18"/>
      <c r="UGZ378" s="18"/>
      <c r="UHA378" s="18"/>
      <c r="UHB378" s="18"/>
      <c r="UHC378" s="18"/>
      <c r="UHD378" s="18"/>
      <c r="UHE378" s="18"/>
      <c r="UHF378" s="18"/>
      <c r="UHG378" s="18"/>
      <c r="UHH378" s="18"/>
      <c r="UHI378" s="18"/>
      <c r="UHJ378" s="18"/>
      <c r="UHK378" s="18"/>
      <c r="UHL378" s="18"/>
      <c r="UHM378" s="18"/>
      <c r="UHN378" s="18"/>
      <c r="UHO378" s="18"/>
      <c r="UHP378" s="18"/>
      <c r="UHQ378" s="18"/>
      <c r="UHR378" s="18"/>
      <c r="UHS378" s="18"/>
      <c r="UHT378" s="18"/>
      <c r="UHU378" s="18"/>
      <c r="UHV378" s="18"/>
      <c r="UHW378" s="18"/>
      <c r="UHX378" s="18"/>
      <c r="UHY378" s="18"/>
      <c r="UHZ378" s="18"/>
      <c r="UIA378" s="18"/>
      <c r="UIB378" s="18"/>
      <c r="UIC378" s="18"/>
      <c r="UID378" s="18"/>
      <c r="UIE378" s="18"/>
      <c r="UIF378" s="18"/>
      <c r="UIG378" s="18"/>
      <c r="UIH378" s="18"/>
      <c r="UII378" s="18"/>
      <c r="UIJ378" s="18"/>
      <c r="UIK378" s="18"/>
      <c r="UIL378" s="18"/>
      <c r="UIM378" s="18"/>
      <c r="UIN378" s="18"/>
      <c r="UIO378" s="18"/>
      <c r="UIP378" s="18"/>
      <c r="UIQ378" s="18"/>
      <c r="UIR378" s="18"/>
      <c r="UIS378" s="18"/>
      <c r="UIT378" s="18"/>
      <c r="UIU378" s="18"/>
      <c r="UIV378" s="18"/>
      <c r="UIW378" s="18"/>
      <c r="UIX378" s="18"/>
      <c r="UIY378" s="18"/>
      <c r="UIZ378" s="18"/>
      <c r="UJA378" s="18"/>
      <c r="UJB378" s="18"/>
      <c r="UJC378" s="18"/>
      <c r="UJD378" s="18"/>
      <c r="UJE378" s="18"/>
      <c r="UJF378" s="18"/>
      <c r="UJG378" s="18"/>
      <c r="UJH378" s="18"/>
      <c r="UJI378" s="18"/>
      <c r="UJJ378" s="18"/>
      <c r="UJK378" s="18"/>
      <c r="UJL378" s="18"/>
      <c r="UJM378" s="18"/>
      <c r="UJN378" s="18"/>
      <c r="UJO378" s="18"/>
      <c r="UJP378" s="18"/>
      <c r="UJQ378" s="18"/>
      <c r="UJR378" s="18"/>
      <c r="UJS378" s="18"/>
      <c r="UJT378" s="18"/>
      <c r="UJU378" s="18"/>
      <c r="UJV378" s="18"/>
      <c r="UJW378" s="18"/>
      <c r="UJX378" s="18"/>
      <c r="UJY378" s="18"/>
      <c r="UJZ378" s="18"/>
      <c r="UKA378" s="18"/>
      <c r="UKB378" s="18"/>
      <c r="UKC378" s="18"/>
      <c r="UKD378" s="18"/>
      <c r="UKE378" s="18"/>
      <c r="UKF378" s="18"/>
      <c r="UKG378" s="18"/>
      <c r="UKH378" s="18"/>
      <c r="UKI378" s="18"/>
      <c r="UKJ378" s="18"/>
      <c r="UKK378" s="18"/>
      <c r="UKL378" s="18"/>
      <c r="UKM378" s="18"/>
      <c r="UKN378" s="18"/>
      <c r="UKO378" s="18"/>
      <c r="UKP378" s="18"/>
      <c r="UKQ378" s="18"/>
      <c r="UKR378" s="18"/>
      <c r="UKS378" s="18"/>
      <c r="UKT378" s="18"/>
      <c r="UKU378" s="18"/>
      <c r="UKV378" s="18"/>
      <c r="UKW378" s="18"/>
      <c r="UKX378" s="18"/>
      <c r="UKY378" s="18"/>
      <c r="UKZ378" s="18"/>
      <c r="ULA378" s="18"/>
      <c r="ULB378" s="18"/>
      <c r="ULC378" s="18"/>
      <c r="ULD378" s="18"/>
      <c r="ULE378" s="18"/>
      <c r="ULF378" s="18"/>
      <c r="ULG378" s="18"/>
      <c r="ULH378" s="18"/>
      <c r="ULI378" s="18"/>
      <c r="ULJ378" s="18"/>
      <c r="ULK378" s="18"/>
      <c r="ULL378" s="18"/>
      <c r="ULM378" s="18"/>
      <c r="ULN378" s="18"/>
      <c r="ULO378" s="18"/>
      <c r="ULP378" s="18"/>
      <c r="ULQ378" s="18"/>
      <c r="ULR378" s="18"/>
      <c r="ULS378" s="18"/>
      <c r="ULT378" s="18"/>
      <c r="ULU378" s="18"/>
      <c r="ULV378" s="18"/>
      <c r="ULW378" s="18"/>
      <c r="ULX378" s="18"/>
      <c r="ULY378" s="18"/>
      <c r="ULZ378" s="18"/>
      <c r="UMA378" s="18"/>
      <c r="UMB378" s="18"/>
      <c r="UMC378" s="18"/>
      <c r="UMD378" s="18"/>
      <c r="UME378" s="18"/>
      <c r="UMF378" s="18"/>
      <c r="UMG378" s="18"/>
      <c r="UMH378" s="18"/>
      <c r="UMI378" s="18"/>
      <c r="UMJ378" s="18"/>
      <c r="UMK378" s="18"/>
      <c r="UML378" s="18"/>
      <c r="UMM378" s="18"/>
      <c r="UMN378" s="18"/>
      <c r="UMO378" s="18"/>
      <c r="UMP378" s="18"/>
      <c r="UMQ378" s="18"/>
      <c r="UMR378" s="18"/>
      <c r="UMS378" s="18"/>
      <c r="UMT378" s="18"/>
      <c r="UMU378" s="18"/>
      <c r="UMV378" s="18"/>
      <c r="UMW378" s="18"/>
      <c r="UMX378" s="18"/>
      <c r="UMY378" s="18"/>
      <c r="UMZ378" s="18"/>
      <c r="UNA378" s="18"/>
      <c r="UNB378" s="18"/>
      <c r="UNC378" s="18"/>
      <c r="UND378" s="18"/>
      <c r="UNE378" s="18"/>
      <c r="UNF378" s="18"/>
      <c r="UNG378" s="18"/>
      <c r="UNH378" s="18"/>
      <c r="UNI378" s="18"/>
      <c r="UNJ378" s="18"/>
      <c r="UNK378" s="18"/>
      <c r="UNL378" s="18"/>
      <c r="UNM378" s="18"/>
      <c r="UNN378" s="18"/>
      <c r="UNO378" s="18"/>
      <c r="UNP378" s="18"/>
      <c r="UNQ378" s="18"/>
      <c r="UNR378" s="18"/>
      <c r="UNS378" s="18"/>
      <c r="UNT378" s="18"/>
      <c r="UNU378" s="18"/>
      <c r="UNV378" s="18"/>
      <c r="UNW378" s="18"/>
      <c r="UNX378" s="18"/>
      <c r="UNY378" s="18"/>
      <c r="UNZ378" s="18"/>
      <c r="UOA378" s="18"/>
      <c r="UOB378" s="18"/>
      <c r="UOC378" s="18"/>
      <c r="UOD378" s="18"/>
      <c r="UOE378" s="18"/>
      <c r="UOF378" s="18"/>
      <c r="UOG378" s="18"/>
      <c r="UOH378" s="18"/>
      <c r="UOI378" s="18"/>
      <c r="UOJ378" s="18"/>
      <c r="UOK378" s="18"/>
      <c r="UOL378" s="18"/>
      <c r="UOM378" s="18"/>
      <c r="UON378" s="18"/>
      <c r="UOO378" s="18"/>
      <c r="UOP378" s="18"/>
      <c r="UOQ378" s="18"/>
      <c r="UOR378" s="18"/>
      <c r="UOS378" s="18"/>
      <c r="UOT378" s="18"/>
      <c r="UOU378" s="18"/>
      <c r="UOV378" s="18"/>
      <c r="UOW378" s="18"/>
      <c r="UOX378" s="18"/>
      <c r="UOY378" s="18"/>
      <c r="UOZ378" s="18"/>
      <c r="UPA378" s="18"/>
      <c r="UPB378" s="18"/>
      <c r="UPC378" s="18"/>
      <c r="UPD378" s="18"/>
      <c r="UPE378" s="18"/>
      <c r="UPF378" s="18"/>
      <c r="UPG378" s="18"/>
      <c r="UPH378" s="18"/>
      <c r="UPI378" s="18"/>
      <c r="UPJ378" s="18"/>
      <c r="UPK378" s="18"/>
      <c r="UPL378" s="18"/>
      <c r="UPM378" s="18"/>
      <c r="UPN378" s="18"/>
      <c r="UPO378" s="18"/>
      <c r="UPP378" s="18"/>
      <c r="UPQ378" s="18"/>
      <c r="UPR378" s="18"/>
      <c r="UPS378" s="18"/>
      <c r="UPT378" s="18"/>
      <c r="UPU378" s="18"/>
      <c r="UPV378" s="18"/>
      <c r="UPW378" s="18"/>
      <c r="UPX378" s="18"/>
      <c r="UPY378" s="18"/>
      <c r="UPZ378" s="18"/>
      <c r="UQA378" s="18"/>
      <c r="UQB378" s="18"/>
      <c r="UQC378" s="18"/>
      <c r="UQD378" s="18"/>
      <c r="UQE378" s="18"/>
      <c r="UQF378" s="18"/>
      <c r="UQG378" s="18"/>
      <c r="UQH378" s="18"/>
      <c r="UQI378" s="18"/>
      <c r="UQJ378" s="18"/>
      <c r="UQK378" s="18"/>
      <c r="UQL378" s="18"/>
      <c r="UQM378" s="18"/>
      <c r="UQN378" s="18"/>
      <c r="UQO378" s="18"/>
      <c r="UQP378" s="18"/>
      <c r="UQQ378" s="18"/>
      <c r="UQR378" s="18"/>
      <c r="UQS378" s="18"/>
      <c r="UQT378" s="18"/>
      <c r="UQU378" s="18"/>
      <c r="UQV378" s="18"/>
      <c r="UQW378" s="18"/>
      <c r="UQX378" s="18"/>
      <c r="UQY378" s="18"/>
      <c r="UQZ378" s="18"/>
      <c r="URA378" s="18"/>
      <c r="URB378" s="18"/>
      <c r="URC378" s="18"/>
      <c r="URD378" s="18"/>
      <c r="URE378" s="18"/>
      <c r="URF378" s="18"/>
      <c r="URG378" s="18"/>
      <c r="URH378" s="18"/>
      <c r="URI378" s="18"/>
      <c r="URJ378" s="18"/>
      <c r="URK378" s="18"/>
      <c r="URL378" s="18"/>
      <c r="URM378" s="18"/>
      <c r="URN378" s="18"/>
      <c r="URO378" s="18"/>
      <c r="URP378" s="18"/>
      <c r="URQ378" s="18"/>
      <c r="URR378" s="18"/>
      <c r="URS378" s="18"/>
      <c r="URT378" s="18"/>
      <c r="URU378" s="18"/>
      <c r="URV378" s="18"/>
      <c r="URW378" s="18"/>
      <c r="URX378" s="18"/>
      <c r="URY378" s="18"/>
      <c r="URZ378" s="18"/>
      <c r="USA378" s="18"/>
      <c r="USB378" s="18"/>
      <c r="USC378" s="18"/>
      <c r="USD378" s="18"/>
      <c r="USE378" s="18"/>
      <c r="USF378" s="18"/>
      <c r="USG378" s="18"/>
      <c r="USH378" s="18"/>
      <c r="USI378" s="18"/>
      <c r="USJ378" s="18"/>
      <c r="USK378" s="18"/>
      <c r="USL378" s="18"/>
      <c r="USM378" s="18"/>
      <c r="USN378" s="18"/>
      <c r="USO378" s="18"/>
      <c r="USP378" s="18"/>
      <c r="USQ378" s="18"/>
      <c r="USR378" s="18"/>
      <c r="USS378" s="18"/>
      <c r="UST378" s="18"/>
      <c r="USU378" s="18"/>
      <c r="USV378" s="18"/>
      <c r="USW378" s="18"/>
      <c r="USX378" s="18"/>
      <c r="USY378" s="18"/>
      <c r="USZ378" s="18"/>
      <c r="UTA378" s="18"/>
      <c r="UTB378" s="18"/>
      <c r="UTC378" s="18"/>
      <c r="UTD378" s="18"/>
      <c r="UTE378" s="18"/>
      <c r="UTF378" s="18"/>
      <c r="UTG378" s="18"/>
      <c r="UTH378" s="18"/>
      <c r="UTI378" s="18"/>
      <c r="UTJ378" s="18"/>
      <c r="UTK378" s="18"/>
      <c r="UTL378" s="18"/>
      <c r="UTM378" s="18"/>
      <c r="UTN378" s="18"/>
      <c r="UTO378" s="18"/>
      <c r="UTP378" s="18"/>
      <c r="UTQ378" s="18"/>
      <c r="UTR378" s="18"/>
      <c r="UTS378" s="18"/>
      <c r="UTT378" s="18"/>
      <c r="UTU378" s="18"/>
      <c r="UTV378" s="18"/>
      <c r="UTW378" s="18"/>
      <c r="UTX378" s="18"/>
      <c r="UTY378" s="18"/>
      <c r="UTZ378" s="18"/>
      <c r="UUA378" s="18"/>
      <c r="UUB378" s="18"/>
      <c r="UUC378" s="18"/>
      <c r="UUD378" s="18"/>
      <c r="UUE378" s="18"/>
      <c r="UUF378" s="18"/>
      <c r="UUG378" s="18"/>
      <c r="UUH378" s="18"/>
      <c r="UUI378" s="18"/>
      <c r="UUJ378" s="18"/>
      <c r="UUK378" s="18"/>
      <c r="UUL378" s="18"/>
      <c r="UUM378" s="18"/>
      <c r="UUN378" s="18"/>
      <c r="UUO378" s="18"/>
      <c r="UUP378" s="18"/>
      <c r="UUQ378" s="18"/>
      <c r="UUR378" s="18"/>
      <c r="UUS378" s="18"/>
      <c r="UUT378" s="18"/>
      <c r="UUU378" s="18"/>
      <c r="UUV378" s="18"/>
      <c r="UUW378" s="18"/>
      <c r="UUX378" s="18"/>
      <c r="UUY378" s="18"/>
      <c r="UUZ378" s="18"/>
      <c r="UVA378" s="18"/>
      <c r="UVB378" s="18"/>
      <c r="UVC378" s="18"/>
      <c r="UVD378" s="18"/>
      <c r="UVE378" s="18"/>
      <c r="UVF378" s="18"/>
      <c r="UVG378" s="18"/>
      <c r="UVH378" s="18"/>
      <c r="UVI378" s="18"/>
      <c r="UVJ378" s="18"/>
      <c r="UVK378" s="18"/>
      <c r="UVL378" s="18"/>
      <c r="UVM378" s="18"/>
      <c r="UVN378" s="18"/>
      <c r="UVO378" s="18"/>
      <c r="UVP378" s="18"/>
      <c r="UVQ378" s="18"/>
      <c r="UVR378" s="18"/>
      <c r="UVS378" s="18"/>
      <c r="UVT378" s="18"/>
      <c r="UVU378" s="18"/>
      <c r="UVV378" s="18"/>
      <c r="UVW378" s="18"/>
      <c r="UVX378" s="18"/>
      <c r="UVY378" s="18"/>
      <c r="UVZ378" s="18"/>
      <c r="UWA378" s="18"/>
      <c r="UWB378" s="18"/>
      <c r="UWC378" s="18"/>
      <c r="UWD378" s="18"/>
      <c r="UWE378" s="18"/>
      <c r="UWF378" s="18"/>
      <c r="UWG378" s="18"/>
      <c r="UWH378" s="18"/>
      <c r="UWI378" s="18"/>
      <c r="UWJ378" s="18"/>
      <c r="UWK378" s="18"/>
      <c r="UWL378" s="18"/>
      <c r="UWM378" s="18"/>
      <c r="UWN378" s="18"/>
      <c r="UWO378" s="18"/>
      <c r="UWP378" s="18"/>
      <c r="UWQ378" s="18"/>
      <c r="UWR378" s="18"/>
      <c r="UWS378" s="18"/>
      <c r="UWT378" s="18"/>
      <c r="UWU378" s="18"/>
      <c r="UWV378" s="18"/>
      <c r="UWW378" s="18"/>
      <c r="UWX378" s="18"/>
      <c r="UWY378" s="18"/>
      <c r="UWZ378" s="18"/>
      <c r="UXA378" s="18"/>
      <c r="UXB378" s="18"/>
      <c r="UXC378" s="18"/>
      <c r="UXD378" s="18"/>
      <c r="UXE378" s="18"/>
      <c r="UXF378" s="18"/>
      <c r="UXG378" s="18"/>
      <c r="UXH378" s="18"/>
      <c r="UXI378" s="18"/>
      <c r="UXJ378" s="18"/>
      <c r="UXK378" s="18"/>
      <c r="UXL378" s="18"/>
      <c r="UXM378" s="18"/>
      <c r="UXN378" s="18"/>
      <c r="UXO378" s="18"/>
      <c r="UXP378" s="18"/>
      <c r="UXQ378" s="18"/>
      <c r="UXR378" s="18"/>
      <c r="UXS378" s="18"/>
      <c r="UXT378" s="18"/>
      <c r="UXU378" s="18"/>
      <c r="UXV378" s="18"/>
      <c r="UXW378" s="18"/>
      <c r="UXX378" s="18"/>
      <c r="UXY378" s="18"/>
      <c r="UXZ378" s="18"/>
      <c r="UYA378" s="18"/>
      <c r="UYB378" s="18"/>
      <c r="UYC378" s="18"/>
      <c r="UYD378" s="18"/>
      <c r="UYE378" s="18"/>
      <c r="UYF378" s="18"/>
      <c r="UYG378" s="18"/>
      <c r="UYH378" s="18"/>
      <c r="UYI378" s="18"/>
      <c r="UYJ378" s="18"/>
      <c r="UYK378" s="18"/>
      <c r="UYL378" s="18"/>
      <c r="UYM378" s="18"/>
      <c r="UYN378" s="18"/>
      <c r="UYO378" s="18"/>
      <c r="UYP378" s="18"/>
      <c r="UYQ378" s="18"/>
      <c r="UYR378" s="18"/>
      <c r="UYS378" s="18"/>
      <c r="UYT378" s="18"/>
      <c r="UYU378" s="18"/>
      <c r="UYV378" s="18"/>
      <c r="UYW378" s="18"/>
      <c r="UYX378" s="18"/>
      <c r="UYY378" s="18"/>
      <c r="UYZ378" s="18"/>
      <c r="UZA378" s="18"/>
      <c r="UZB378" s="18"/>
      <c r="UZC378" s="18"/>
      <c r="UZD378" s="18"/>
      <c r="UZE378" s="18"/>
      <c r="UZF378" s="18"/>
      <c r="UZG378" s="18"/>
      <c r="UZH378" s="18"/>
      <c r="UZI378" s="18"/>
      <c r="UZJ378" s="18"/>
      <c r="UZK378" s="18"/>
      <c r="UZL378" s="18"/>
      <c r="UZM378" s="18"/>
      <c r="UZN378" s="18"/>
      <c r="UZO378" s="18"/>
      <c r="UZP378" s="18"/>
      <c r="UZQ378" s="18"/>
      <c r="UZR378" s="18"/>
      <c r="UZS378" s="18"/>
      <c r="UZT378" s="18"/>
      <c r="UZU378" s="18"/>
      <c r="UZV378" s="18"/>
      <c r="UZW378" s="18"/>
      <c r="UZX378" s="18"/>
      <c r="UZY378" s="18"/>
      <c r="UZZ378" s="18"/>
      <c r="VAA378" s="18"/>
      <c r="VAB378" s="18"/>
      <c r="VAC378" s="18"/>
      <c r="VAD378" s="18"/>
      <c r="VAE378" s="18"/>
      <c r="VAF378" s="18"/>
      <c r="VAG378" s="18"/>
      <c r="VAH378" s="18"/>
      <c r="VAI378" s="18"/>
      <c r="VAJ378" s="18"/>
      <c r="VAK378" s="18"/>
      <c r="VAL378" s="18"/>
      <c r="VAM378" s="18"/>
      <c r="VAN378" s="18"/>
      <c r="VAO378" s="18"/>
      <c r="VAP378" s="18"/>
      <c r="VAQ378" s="18"/>
      <c r="VAR378" s="18"/>
      <c r="VAS378" s="18"/>
      <c r="VAT378" s="18"/>
      <c r="VAU378" s="18"/>
      <c r="VAV378" s="18"/>
      <c r="VAW378" s="18"/>
      <c r="VAX378" s="18"/>
      <c r="VAY378" s="18"/>
      <c r="VAZ378" s="18"/>
      <c r="VBA378" s="18"/>
      <c r="VBB378" s="18"/>
      <c r="VBC378" s="18"/>
      <c r="VBD378" s="18"/>
      <c r="VBE378" s="18"/>
      <c r="VBF378" s="18"/>
      <c r="VBG378" s="18"/>
      <c r="VBH378" s="18"/>
      <c r="VBI378" s="18"/>
      <c r="VBJ378" s="18"/>
      <c r="VBK378" s="18"/>
      <c r="VBL378" s="18"/>
      <c r="VBM378" s="18"/>
      <c r="VBN378" s="18"/>
      <c r="VBO378" s="18"/>
      <c r="VBP378" s="18"/>
      <c r="VBQ378" s="18"/>
      <c r="VBR378" s="18"/>
      <c r="VBS378" s="18"/>
      <c r="VBT378" s="18"/>
      <c r="VBU378" s="18"/>
      <c r="VBV378" s="18"/>
      <c r="VBW378" s="18"/>
      <c r="VBX378" s="18"/>
      <c r="VBY378" s="18"/>
      <c r="VBZ378" s="18"/>
      <c r="VCA378" s="18"/>
      <c r="VCB378" s="18"/>
      <c r="VCC378" s="18"/>
      <c r="VCD378" s="18"/>
      <c r="VCE378" s="18"/>
      <c r="VCF378" s="18"/>
      <c r="VCG378" s="18"/>
      <c r="VCH378" s="18"/>
      <c r="VCI378" s="18"/>
      <c r="VCJ378" s="18"/>
      <c r="VCK378" s="18"/>
      <c r="VCL378" s="18"/>
      <c r="VCM378" s="18"/>
      <c r="VCN378" s="18"/>
      <c r="VCO378" s="18"/>
      <c r="VCP378" s="18"/>
      <c r="VCQ378" s="18"/>
      <c r="VCR378" s="18"/>
      <c r="VCS378" s="18"/>
      <c r="VCT378" s="18"/>
      <c r="VCU378" s="18"/>
      <c r="VCV378" s="18"/>
      <c r="VCW378" s="18"/>
      <c r="VCX378" s="18"/>
      <c r="VCY378" s="18"/>
      <c r="VCZ378" s="18"/>
      <c r="VDA378" s="18"/>
      <c r="VDB378" s="18"/>
      <c r="VDC378" s="18"/>
      <c r="VDD378" s="18"/>
      <c r="VDE378" s="18"/>
      <c r="VDF378" s="18"/>
      <c r="VDG378" s="18"/>
      <c r="VDH378" s="18"/>
      <c r="VDI378" s="18"/>
      <c r="VDJ378" s="18"/>
      <c r="VDK378" s="18"/>
      <c r="VDL378" s="18"/>
      <c r="VDM378" s="18"/>
      <c r="VDN378" s="18"/>
      <c r="VDO378" s="18"/>
      <c r="VDP378" s="18"/>
      <c r="VDQ378" s="18"/>
      <c r="VDR378" s="18"/>
      <c r="VDS378" s="18"/>
      <c r="VDT378" s="18"/>
      <c r="VDU378" s="18"/>
      <c r="VDV378" s="18"/>
      <c r="VDW378" s="18"/>
      <c r="VDX378" s="18"/>
      <c r="VDY378" s="18"/>
      <c r="VDZ378" s="18"/>
      <c r="VEA378" s="18"/>
      <c r="VEB378" s="18"/>
      <c r="VEC378" s="18"/>
      <c r="VED378" s="18"/>
      <c r="VEE378" s="18"/>
      <c r="VEF378" s="18"/>
      <c r="VEG378" s="18"/>
      <c r="VEH378" s="18"/>
      <c r="VEI378" s="18"/>
      <c r="VEJ378" s="18"/>
      <c r="VEK378" s="18"/>
      <c r="VEL378" s="18"/>
      <c r="VEM378" s="18"/>
      <c r="VEN378" s="18"/>
      <c r="VEO378" s="18"/>
      <c r="VEP378" s="18"/>
      <c r="VEQ378" s="18"/>
      <c r="VER378" s="18"/>
      <c r="VES378" s="18"/>
      <c r="VET378" s="18"/>
      <c r="VEU378" s="18"/>
      <c r="VEV378" s="18"/>
      <c r="VEW378" s="18"/>
      <c r="VEX378" s="18"/>
      <c r="VEY378" s="18"/>
      <c r="VEZ378" s="18"/>
      <c r="VFA378" s="18"/>
      <c r="VFB378" s="18"/>
      <c r="VFC378" s="18"/>
      <c r="VFD378" s="18"/>
      <c r="VFE378" s="18"/>
      <c r="VFF378" s="18"/>
      <c r="VFG378" s="18"/>
      <c r="VFH378" s="18"/>
      <c r="VFI378" s="18"/>
      <c r="VFJ378" s="18"/>
      <c r="VFK378" s="18"/>
      <c r="VFL378" s="18"/>
      <c r="VFM378" s="18"/>
      <c r="VFN378" s="18"/>
      <c r="VFO378" s="18"/>
      <c r="VFP378" s="18"/>
      <c r="VFQ378" s="18"/>
      <c r="VFR378" s="18"/>
      <c r="VFS378" s="18"/>
      <c r="VFT378" s="18"/>
      <c r="VFU378" s="18"/>
      <c r="VFV378" s="18"/>
      <c r="VFW378" s="18"/>
      <c r="VFX378" s="18"/>
      <c r="VFY378" s="18"/>
      <c r="VFZ378" s="18"/>
      <c r="VGA378" s="18"/>
      <c r="VGB378" s="18"/>
      <c r="VGC378" s="18"/>
      <c r="VGD378" s="18"/>
      <c r="VGE378" s="18"/>
      <c r="VGF378" s="18"/>
      <c r="VGG378" s="18"/>
      <c r="VGH378" s="18"/>
      <c r="VGI378" s="18"/>
      <c r="VGJ378" s="18"/>
      <c r="VGK378" s="18"/>
      <c r="VGL378" s="18"/>
      <c r="VGM378" s="18"/>
      <c r="VGN378" s="18"/>
      <c r="VGO378" s="18"/>
      <c r="VGP378" s="18"/>
      <c r="VGQ378" s="18"/>
      <c r="VGR378" s="18"/>
      <c r="VGS378" s="18"/>
      <c r="VGT378" s="18"/>
      <c r="VGU378" s="18"/>
      <c r="VGV378" s="18"/>
      <c r="VGW378" s="18"/>
      <c r="VGX378" s="18"/>
      <c r="VGY378" s="18"/>
      <c r="VGZ378" s="18"/>
      <c r="VHA378" s="18"/>
      <c r="VHB378" s="18"/>
      <c r="VHC378" s="18"/>
      <c r="VHD378" s="18"/>
      <c r="VHE378" s="18"/>
      <c r="VHF378" s="18"/>
      <c r="VHG378" s="18"/>
      <c r="VHH378" s="18"/>
      <c r="VHI378" s="18"/>
      <c r="VHJ378" s="18"/>
      <c r="VHK378" s="18"/>
      <c r="VHL378" s="18"/>
      <c r="VHM378" s="18"/>
      <c r="VHN378" s="18"/>
      <c r="VHO378" s="18"/>
      <c r="VHP378" s="18"/>
      <c r="VHQ378" s="18"/>
      <c r="VHR378" s="18"/>
      <c r="VHS378" s="18"/>
      <c r="VHT378" s="18"/>
      <c r="VHU378" s="18"/>
      <c r="VHV378" s="18"/>
      <c r="VHW378" s="18"/>
      <c r="VHX378" s="18"/>
      <c r="VHY378" s="18"/>
      <c r="VHZ378" s="18"/>
      <c r="VIA378" s="18"/>
      <c r="VIB378" s="18"/>
      <c r="VIC378" s="18"/>
      <c r="VID378" s="18"/>
      <c r="VIE378" s="18"/>
      <c r="VIF378" s="18"/>
      <c r="VIG378" s="18"/>
      <c r="VIH378" s="18"/>
      <c r="VII378" s="18"/>
      <c r="VIJ378" s="18"/>
      <c r="VIK378" s="18"/>
      <c r="VIL378" s="18"/>
      <c r="VIM378" s="18"/>
      <c r="VIN378" s="18"/>
      <c r="VIO378" s="18"/>
      <c r="VIP378" s="18"/>
      <c r="VIQ378" s="18"/>
      <c r="VIR378" s="18"/>
      <c r="VIS378" s="18"/>
      <c r="VIT378" s="18"/>
      <c r="VIU378" s="18"/>
      <c r="VIV378" s="18"/>
      <c r="VIW378" s="18"/>
      <c r="VIX378" s="18"/>
      <c r="VIY378" s="18"/>
      <c r="VIZ378" s="18"/>
      <c r="VJA378" s="18"/>
      <c r="VJB378" s="18"/>
      <c r="VJC378" s="18"/>
      <c r="VJD378" s="18"/>
      <c r="VJE378" s="18"/>
      <c r="VJF378" s="18"/>
      <c r="VJG378" s="18"/>
      <c r="VJH378" s="18"/>
      <c r="VJI378" s="18"/>
      <c r="VJJ378" s="18"/>
      <c r="VJK378" s="18"/>
      <c r="VJL378" s="18"/>
      <c r="VJM378" s="18"/>
      <c r="VJN378" s="18"/>
      <c r="VJO378" s="18"/>
      <c r="VJP378" s="18"/>
      <c r="VJQ378" s="18"/>
      <c r="VJR378" s="18"/>
      <c r="VJS378" s="18"/>
      <c r="VJT378" s="18"/>
      <c r="VJU378" s="18"/>
      <c r="VJV378" s="18"/>
      <c r="VJW378" s="18"/>
      <c r="VJX378" s="18"/>
      <c r="VJY378" s="18"/>
      <c r="VJZ378" s="18"/>
      <c r="VKA378" s="18"/>
      <c r="VKB378" s="18"/>
      <c r="VKC378" s="18"/>
      <c r="VKD378" s="18"/>
      <c r="VKE378" s="18"/>
      <c r="VKF378" s="18"/>
      <c r="VKG378" s="18"/>
      <c r="VKH378" s="18"/>
      <c r="VKI378" s="18"/>
      <c r="VKJ378" s="18"/>
      <c r="VKK378" s="18"/>
      <c r="VKL378" s="18"/>
      <c r="VKM378" s="18"/>
      <c r="VKN378" s="18"/>
      <c r="VKO378" s="18"/>
      <c r="VKP378" s="18"/>
      <c r="VKQ378" s="18"/>
      <c r="VKR378" s="18"/>
      <c r="VKS378" s="18"/>
      <c r="VKT378" s="18"/>
      <c r="VKU378" s="18"/>
      <c r="VKV378" s="18"/>
      <c r="VKW378" s="18"/>
      <c r="VKX378" s="18"/>
      <c r="VKY378" s="18"/>
      <c r="VKZ378" s="18"/>
      <c r="VLA378" s="18"/>
      <c r="VLB378" s="18"/>
      <c r="VLC378" s="18"/>
      <c r="VLD378" s="18"/>
      <c r="VLE378" s="18"/>
      <c r="VLF378" s="18"/>
      <c r="VLG378" s="18"/>
      <c r="VLH378" s="18"/>
      <c r="VLI378" s="18"/>
      <c r="VLJ378" s="18"/>
      <c r="VLK378" s="18"/>
      <c r="VLL378" s="18"/>
      <c r="VLM378" s="18"/>
      <c r="VLN378" s="18"/>
      <c r="VLO378" s="18"/>
      <c r="VLP378" s="18"/>
      <c r="VLQ378" s="18"/>
      <c r="VLR378" s="18"/>
      <c r="VLS378" s="18"/>
      <c r="VLT378" s="18"/>
      <c r="VLU378" s="18"/>
      <c r="VLV378" s="18"/>
      <c r="VLW378" s="18"/>
      <c r="VLX378" s="18"/>
      <c r="VLY378" s="18"/>
      <c r="VLZ378" s="18"/>
      <c r="VMA378" s="18"/>
      <c r="VMB378" s="18"/>
      <c r="VMC378" s="18"/>
      <c r="VMD378" s="18"/>
      <c r="VME378" s="18"/>
      <c r="VMF378" s="18"/>
      <c r="VMG378" s="18"/>
      <c r="VMH378" s="18"/>
      <c r="VMI378" s="18"/>
      <c r="VMJ378" s="18"/>
      <c r="VMK378" s="18"/>
      <c r="VML378" s="18"/>
      <c r="VMM378" s="18"/>
      <c r="VMN378" s="18"/>
      <c r="VMO378" s="18"/>
      <c r="VMP378" s="18"/>
      <c r="VMQ378" s="18"/>
      <c r="VMR378" s="18"/>
      <c r="VMS378" s="18"/>
      <c r="VMT378" s="18"/>
      <c r="VMU378" s="18"/>
      <c r="VMV378" s="18"/>
      <c r="VMW378" s="18"/>
      <c r="VMX378" s="18"/>
      <c r="VMY378" s="18"/>
      <c r="VMZ378" s="18"/>
      <c r="VNA378" s="18"/>
      <c r="VNB378" s="18"/>
      <c r="VNC378" s="18"/>
      <c r="VND378" s="18"/>
      <c r="VNE378" s="18"/>
      <c r="VNF378" s="18"/>
      <c r="VNG378" s="18"/>
      <c r="VNH378" s="18"/>
      <c r="VNI378" s="18"/>
      <c r="VNJ378" s="18"/>
      <c r="VNK378" s="18"/>
      <c r="VNL378" s="18"/>
      <c r="VNM378" s="18"/>
      <c r="VNN378" s="18"/>
      <c r="VNO378" s="18"/>
      <c r="VNP378" s="18"/>
      <c r="VNQ378" s="18"/>
      <c r="VNR378" s="18"/>
      <c r="VNS378" s="18"/>
      <c r="VNT378" s="18"/>
      <c r="VNU378" s="18"/>
      <c r="VNV378" s="18"/>
      <c r="VNW378" s="18"/>
      <c r="VNX378" s="18"/>
      <c r="VNY378" s="18"/>
      <c r="VNZ378" s="18"/>
      <c r="VOA378" s="18"/>
      <c r="VOB378" s="18"/>
      <c r="VOC378" s="18"/>
      <c r="VOD378" s="18"/>
      <c r="VOE378" s="18"/>
      <c r="VOF378" s="18"/>
      <c r="VOG378" s="18"/>
      <c r="VOH378" s="18"/>
      <c r="VOI378" s="18"/>
      <c r="VOJ378" s="18"/>
      <c r="VOK378" s="18"/>
      <c r="VOL378" s="18"/>
      <c r="VOM378" s="18"/>
      <c r="VON378" s="18"/>
      <c r="VOO378" s="18"/>
      <c r="VOP378" s="18"/>
      <c r="VOQ378" s="18"/>
      <c r="VOR378" s="18"/>
      <c r="VOS378" s="18"/>
      <c r="VOT378" s="18"/>
      <c r="VOU378" s="18"/>
      <c r="VOV378" s="18"/>
      <c r="VOW378" s="18"/>
      <c r="VOX378" s="18"/>
      <c r="VOY378" s="18"/>
      <c r="VOZ378" s="18"/>
      <c r="VPA378" s="18"/>
      <c r="VPB378" s="18"/>
      <c r="VPC378" s="18"/>
      <c r="VPD378" s="18"/>
      <c r="VPE378" s="18"/>
      <c r="VPF378" s="18"/>
      <c r="VPG378" s="18"/>
      <c r="VPH378" s="18"/>
      <c r="VPI378" s="18"/>
      <c r="VPJ378" s="18"/>
      <c r="VPK378" s="18"/>
      <c r="VPL378" s="18"/>
      <c r="VPM378" s="18"/>
      <c r="VPN378" s="18"/>
      <c r="VPO378" s="18"/>
      <c r="VPP378" s="18"/>
      <c r="VPQ378" s="18"/>
      <c r="VPR378" s="18"/>
      <c r="VPS378" s="18"/>
      <c r="VPT378" s="18"/>
      <c r="VPU378" s="18"/>
      <c r="VPV378" s="18"/>
      <c r="VPW378" s="18"/>
      <c r="VPX378" s="18"/>
      <c r="VPY378" s="18"/>
      <c r="VPZ378" s="18"/>
      <c r="VQA378" s="18"/>
      <c r="VQB378" s="18"/>
      <c r="VQC378" s="18"/>
      <c r="VQD378" s="18"/>
      <c r="VQE378" s="18"/>
      <c r="VQF378" s="18"/>
      <c r="VQG378" s="18"/>
      <c r="VQH378" s="18"/>
      <c r="VQI378" s="18"/>
      <c r="VQJ378" s="18"/>
      <c r="VQK378" s="18"/>
      <c r="VQL378" s="18"/>
      <c r="VQM378" s="18"/>
      <c r="VQN378" s="18"/>
      <c r="VQO378" s="18"/>
      <c r="VQP378" s="18"/>
      <c r="VQQ378" s="18"/>
      <c r="VQR378" s="18"/>
      <c r="VQS378" s="18"/>
      <c r="VQT378" s="18"/>
      <c r="VQU378" s="18"/>
      <c r="VQV378" s="18"/>
      <c r="VQW378" s="18"/>
      <c r="VQX378" s="18"/>
      <c r="VQY378" s="18"/>
      <c r="VQZ378" s="18"/>
      <c r="VRA378" s="18"/>
      <c r="VRB378" s="18"/>
      <c r="VRC378" s="18"/>
      <c r="VRD378" s="18"/>
      <c r="VRE378" s="18"/>
      <c r="VRF378" s="18"/>
      <c r="VRG378" s="18"/>
      <c r="VRH378" s="18"/>
      <c r="VRI378" s="18"/>
      <c r="VRJ378" s="18"/>
      <c r="VRK378" s="18"/>
      <c r="VRL378" s="18"/>
      <c r="VRM378" s="18"/>
      <c r="VRN378" s="18"/>
      <c r="VRO378" s="18"/>
      <c r="VRP378" s="18"/>
      <c r="VRQ378" s="18"/>
      <c r="VRR378" s="18"/>
      <c r="VRS378" s="18"/>
      <c r="VRT378" s="18"/>
      <c r="VRU378" s="18"/>
      <c r="VRV378" s="18"/>
      <c r="VRW378" s="18"/>
      <c r="VRX378" s="18"/>
      <c r="VRY378" s="18"/>
      <c r="VRZ378" s="18"/>
      <c r="VSA378" s="18"/>
      <c r="VSB378" s="18"/>
      <c r="VSC378" s="18"/>
      <c r="VSD378" s="18"/>
      <c r="VSE378" s="18"/>
      <c r="VSF378" s="18"/>
      <c r="VSG378" s="18"/>
      <c r="VSH378" s="18"/>
      <c r="VSI378" s="18"/>
      <c r="VSJ378" s="18"/>
      <c r="VSK378" s="18"/>
      <c r="VSL378" s="18"/>
      <c r="VSM378" s="18"/>
      <c r="VSN378" s="18"/>
      <c r="VSO378" s="18"/>
      <c r="VSP378" s="18"/>
      <c r="VSQ378" s="18"/>
      <c r="VSR378" s="18"/>
      <c r="VSS378" s="18"/>
      <c r="VST378" s="18"/>
      <c r="VSU378" s="18"/>
      <c r="VSV378" s="18"/>
      <c r="VSW378" s="18"/>
      <c r="VSX378" s="18"/>
      <c r="VSY378" s="18"/>
      <c r="VSZ378" s="18"/>
      <c r="VTA378" s="18"/>
      <c r="VTB378" s="18"/>
      <c r="VTC378" s="18"/>
      <c r="VTD378" s="18"/>
      <c r="VTE378" s="18"/>
      <c r="VTF378" s="18"/>
      <c r="VTG378" s="18"/>
      <c r="VTH378" s="18"/>
      <c r="VTI378" s="18"/>
      <c r="VTJ378" s="18"/>
      <c r="VTK378" s="18"/>
      <c r="VTL378" s="18"/>
      <c r="VTM378" s="18"/>
      <c r="VTN378" s="18"/>
      <c r="VTO378" s="18"/>
      <c r="VTP378" s="18"/>
      <c r="VTQ378" s="18"/>
      <c r="VTR378" s="18"/>
      <c r="VTS378" s="18"/>
      <c r="VTT378" s="18"/>
      <c r="VTU378" s="18"/>
      <c r="VTV378" s="18"/>
      <c r="VTW378" s="18"/>
      <c r="VTX378" s="18"/>
      <c r="VTY378" s="18"/>
      <c r="VTZ378" s="18"/>
      <c r="VUA378" s="18"/>
      <c r="VUB378" s="18"/>
      <c r="VUC378" s="18"/>
      <c r="VUD378" s="18"/>
      <c r="VUE378" s="18"/>
      <c r="VUF378" s="18"/>
      <c r="VUG378" s="18"/>
      <c r="VUH378" s="18"/>
      <c r="VUI378" s="18"/>
      <c r="VUJ378" s="18"/>
      <c r="VUK378" s="18"/>
      <c r="VUL378" s="18"/>
      <c r="VUM378" s="18"/>
      <c r="VUN378" s="18"/>
      <c r="VUO378" s="18"/>
      <c r="VUP378" s="18"/>
      <c r="VUQ378" s="18"/>
      <c r="VUR378" s="18"/>
      <c r="VUS378" s="18"/>
      <c r="VUT378" s="18"/>
      <c r="VUU378" s="18"/>
      <c r="VUV378" s="18"/>
      <c r="VUW378" s="18"/>
      <c r="VUX378" s="18"/>
      <c r="VUY378" s="18"/>
      <c r="VUZ378" s="18"/>
      <c r="VVA378" s="18"/>
      <c r="VVB378" s="18"/>
      <c r="VVC378" s="18"/>
      <c r="VVD378" s="18"/>
      <c r="VVE378" s="18"/>
      <c r="VVF378" s="18"/>
      <c r="VVG378" s="18"/>
      <c r="VVH378" s="18"/>
      <c r="VVI378" s="18"/>
      <c r="VVJ378" s="18"/>
      <c r="VVK378" s="18"/>
      <c r="VVL378" s="18"/>
      <c r="VVM378" s="18"/>
      <c r="VVN378" s="18"/>
      <c r="VVO378" s="18"/>
      <c r="VVP378" s="18"/>
      <c r="VVQ378" s="18"/>
      <c r="VVR378" s="18"/>
      <c r="VVS378" s="18"/>
      <c r="VVT378" s="18"/>
      <c r="VVU378" s="18"/>
      <c r="VVV378" s="18"/>
      <c r="VVW378" s="18"/>
      <c r="VVX378" s="18"/>
      <c r="VVY378" s="18"/>
      <c r="VVZ378" s="18"/>
      <c r="VWA378" s="18"/>
      <c r="VWB378" s="18"/>
      <c r="VWC378" s="18"/>
      <c r="VWD378" s="18"/>
      <c r="VWE378" s="18"/>
      <c r="VWF378" s="18"/>
      <c r="VWG378" s="18"/>
      <c r="VWH378" s="18"/>
      <c r="VWI378" s="18"/>
      <c r="VWJ378" s="18"/>
      <c r="VWK378" s="18"/>
      <c r="VWL378" s="18"/>
      <c r="VWM378" s="18"/>
      <c r="VWN378" s="18"/>
      <c r="VWO378" s="18"/>
      <c r="VWP378" s="18"/>
      <c r="VWQ378" s="18"/>
      <c r="VWR378" s="18"/>
      <c r="VWS378" s="18"/>
      <c r="VWT378" s="18"/>
      <c r="VWU378" s="18"/>
      <c r="VWV378" s="18"/>
      <c r="VWW378" s="18"/>
      <c r="VWX378" s="18"/>
      <c r="VWY378" s="18"/>
      <c r="VWZ378" s="18"/>
      <c r="VXA378" s="18"/>
      <c r="VXB378" s="18"/>
      <c r="VXC378" s="18"/>
      <c r="VXD378" s="18"/>
      <c r="VXE378" s="18"/>
      <c r="VXF378" s="18"/>
      <c r="VXG378" s="18"/>
      <c r="VXH378" s="18"/>
      <c r="VXI378" s="18"/>
      <c r="VXJ378" s="18"/>
      <c r="VXK378" s="18"/>
      <c r="VXL378" s="18"/>
      <c r="VXM378" s="18"/>
      <c r="VXN378" s="18"/>
      <c r="VXO378" s="18"/>
      <c r="VXP378" s="18"/>
      <c r="VXQ378" s="18"/>
      <c r="VXR378" s="18"/>
      <c r="VXS378" s="18"/>
      <c r="VXT378" s="18"/>
      <c r="VXU378" s="18"/>
      <c r="VXV378" s="18"/>
      <c r="VXW378" s="18"/>
      <c r="VXX378" s="18"/>
      <c r="VXY378" s="18"/>
      <c r="VXZ378" s="18"/>
      <c r="VYA378" s="18"/>
      <c r="VYB378" s="18"/>
      <c r="VYC378" s="18"/>
      <c r="VYD378" s="18"/>
      <c r="VYE378" s="18"/>
      <c r="VYF378" s="18"/>
      <c r="VYG378" s="18"/>
      <c r="VYH378" s="18"/>
      <c r="VYI378" s="18"/>
      <c r="VYJ378" s="18"/>
      <c r="VYK378" s="18"/>
      <c r="VYL378" s="18"/>
      <c r="VYM378" s="18"/>
      <c r="VYN378" s="18"/>
      <c r="VYO378" s="18"/>
      <c r="VYP378" s="18"/>
      <c r="VYQ378" s="18"/>
      <c r="VYR378" s="18"/>
      <c r="VYS378" s="18"/>
      <c r="VYT378" s="18"/>
      <c r="VYU378" s="18"/>
      <c r="VYV378" s="18"/>
      <c r="VYW378" s="18"/>
      <c r="VYX378" s="18"/>
      <c r="VYY378" s="18"/>
      <c r="VYZ378" s="18"/>
      <c r="VZA378" s="18"/>
      <c r="VZB378" s="18"/>
      <c r="VZC378" s="18"/>
      <c r="VZD378" s="18"/>
      <c r="VZE378" s="18"/>
      <c r="VZF378" s="18"/>
      <c r="VZG378" s="18"/>
      <c r="VZH378" s="18"/>
      <c r="VZI378" s="18"/>
      <c r="VZJ378" s="18"/>
      <c r="VZK378" s="18"/>
      <c r="VZL378" s="18"/>
      <c r="VZM378" s="18"/>
      <c r="VZN378" s="18"/>
      <c r="VZO378" s="18"/>
      <c r="VZP378" s="18"/>
      <c r="VZQ378" s="18"/>
      <c r="VZR378" s="18"/>
      <c r="VZS378" s="18"/>
      <c r="VZT378" s="18"/>
      <c r="VZU378" s="18"/>
      <c r="VZV378" s="18"/>
      <c r="VZW378" s="18"/>
      <c r="VZX378" s="18"/>
      <c r="VZY378" s="18"/>
      <c r="VZZ378" s="18"/>
      <c r="WAA378" s="18"/>
      <c r="WAB378" s="18"/>
      <c r="WAC378" s="18"/>
      <c r="WAD378" s="18"/>
      <c r="WAE378" s="18"/>
      <c r="WAF378" s="18"/>
      <c r="WAG378" s="18"/>
      <c r="WAH378" s="18"/>
      <c r="WAI378" s="18"/>
      <c r="WAJ378" s="18"/>
      <c r="WAK378" s="18"/>
      <c r="WAL378" s="18"/>
      <c r="WAM378" s="18"/>
      <c r="WAN378" s="18"/>
      <c r="WAO378" s="18"/>
      <c r="WAP378" s="18"/>
      <c r="WAQ378" s="18"/>
      <c r="WAR378" s="18"/>
      <c r="WAS378" s="18"/>
      <c r="WAT378" s="18"/>
      <c r="WAU378" s="18"/>
      <c r="WAV378" s="18"/>
      <c r="WAW378" s="18"/>
      <c r="WAX378" s="18"/>
      <c r="WAY378" s="18"/>
      <c r="WAZ378" s="18"/>
      <c r="WBA378" s="18"/>
      <c r="WBB378" s="18"/>
      <c r="WBC378" s="18"/>
      <c r="WBD378" s="18"/>
      <c r="WBE378" s="18"/>
      <c r="WBF378" s="18"/>
      <c r="WBG378" s="18"/>
      <c r="WBH378" s="18"/>
      <c r="WBI378" s="18"/>
      <c r="WBJ378" s="18"/>
      <c r="WBK378" s="18"/>
      <c r="WBL378" s="18"/>
      <c r="WBM378" s="18"/>
      <c r="WBN378" s="18"/>
      <c r="WBO378" s="18"/>
      <c r="WBP378" s="18"/>
      <c r="WBQ378" s="18"/>
      <c r="WBR378" s="18"/>
      <c r="WBS378" s="18"/>
      <c r="WBT378" s="18"/>
      <c r="WBU378" s="18"/>
      <c r="WBV378" s="18"/>
      <c r="WBW378" s="18"/>
      <c r="WBX378" s="18"/>
      <c r="WBY378" s="18"/>
      <c r="WBZ378" s="18"/>
      <c r="WCA378" s="18"/>
      <c r="WCB378" s="18"/>
      <c r="WCC378" s="18"/>
      <c r="WCD378" s="18"/>
      <c r="WCE378" s="18"/>
      <c r="WCF378" s="18"/>
      <c r="WCG378" s="18"/>
      <c r="WCH378" s="18"/>
      <c r="WCI378" s="18"/>
      <c r="WCJ378" s="18"/>
      <c r="WCK378" s="18"/>
      <c r="WCL378" s="18"/>
      <c r="WCM378" s="18"/>
      <c r="WCN378" s="18"/>
      <c r="WCO378" s="18"/>
      <c r="WCP378" s="18"/>
      <c r="WCQ378" s="18"/>
      <c r="WCR378" s="18"/>
      <c r="WCS378" s="18"/>
      <c r="WCT378" s="18"/>
      <c r="WCU378" s="18"/>
      <c r="WCV378" s="18"/>
      <c r="WCW378" s="18"/>
      <c r="WCX378" s="18"/>
      <c r="WCY378" s="18"/>
      <c r="WCZ378" s="18"/>
      <c r="WDA378" s="18"/>
      <c r="WDB378" s="18"/>
      <c r="WDC378" s="18"/>
      <c r="WDD378" s="18"/>
      <c r="WDE378" s="18"/>
      <c r="WDF378" s="18"/>
      <c r="WDG378" s="18"/>
      <c r="WDH378" s="18"/>
      <c r="WDI378" s="18"/>
      <c r="WDJ378" s="18"/>
      <c r="WDK378" s="18"/>
      <c r="WDL378" s="18"/>
      <c r="WDM378" s="18"/>
      <c r="WDN378" s="18"/>
      <c r="WDO378" s="18"/>
      <c r="WDP378" s="18"/>
      <c r="WDQ378" s="18"/>
      <c r="WDR378" s="18"/>
      <c r="WDS378" s="18"/>
      <c r="WDT378" s="18"/>
      <c r="WDU378" s="18"/>
      <c r="WDV378" s="18"/>
      <c r="WDW378" s="18"/>
      <c r="WDX378" s="18"/>
      <c r="WDY378" s="18"/>
      <c r="WDZ378" s="18"/>
      <c r="WEA378" s="18"/>
      <c r="WEB378" s="18"/>
      <c r="WEC378" s="18"/>
      <c r="WED378" s="18"/>
      <c r="WEE378" s="18"/>
      <c r="WEF378" s="18"/>
      <c r="WEG378" s="18"/>
      <c r="WEH378" s="18"/>
      <c r="WEI378" s="18"/>
      <c r="WEJ378" s="18"/>
      <c r="WEK378" s="18"/>
      <c r="WEL378" s="18"/>
      <c r="WEM378" s="18"/>
      <c r="WEN378" s="18"/>
      <c r="WEO378" s="18"/>
      <c r="WEP378" s="18"/>
      <c r="WEQ378" s="18"/>
      <c r="WER378" s="18"/>
      <c r="WES378" s="18"/>
      <c r="WET378" s="18"/>
      <c r="WEU378" s="18"/>
      <c r="WEV378" s="18"/>
      <c r="WEW378" s="18"/>
      <c r="WEX378" s="18"/>
      <c r="WEY378" s="18"/>
      <c r="WEZ378" s="18"/>
      <c r="WFA378" s="18"/>
      <c r="WFB378" s="18"/>
      <c r="WFC378" s="18"/>
      <c r="WFD378" s="18"/>
      <c r="WFE378" s="18"/>
      <c r="WFF378" s="18"/>
      <c r="WFG378" s="18"/>
      <c r="WFH378" s="18"/>
      <c r="WFI378" s="18"/>
      <c r="WFJ378" s="18"/>
      <c r="WFK378" s="18"/>
      <c r="WFL378" s="18"/>
      <c r="WFM378" s="18"/>
      <c r="WFN378" s="18"/>
      <c r="WFO378" s="18"/>
      <c r="WFP378" s="18"/>
      <c r="WFQ378" s="18"/>
      <c r="WFR378" s="18"/>
      <c r="WFS378" s="18"/>
      <c r="WFT378" s="18"/>
      <c r="WFU378" s="18"/>
      <c r="WFV378" s="18"/>
      <c r="WFW378" s="18"/>
      <c r="WFX378" s="18"/>
      <c r="WFY378" s="18"/>
      <c r="WFZ378" s="18"/>
      <c r="WGA378" s="18"/>
      <c r="WGB378" s="18"/>
      <c r="WGC378" s="18"/>
      <c r="WGD378" s="18"/>
      <c r="WGE378" s="18"/>
      <c r="WGF378" s="18"/>
      <c r="WGG378" s="18"/>
      <c r="WGH378" s="18"/>
      <c r="WGI378" s="18"/>
      <c r="WGJ378" s="18"/>
      <c r="WGK378" s="18"/>
      <c r="WGL378" s="18"/>
      <c r="WGM378" s="18"/>
      <c r="WGN378" s="18"/>
      <c r="WGO378" s="18"/>
      <c r="WGP378" s="18"/>
      <c r="WGQ378" s="18"/>
      <c r="WGR378" s="18"/>
      <c r="WGS378" s="18"/>
      <c r="WGT378" s="18"/>
      <c r="WGU378" s="18"/>
      <c r="WGV378" s="18"/>
      <c r="WGW378" s="18"/>
      <c r="WGX378" s="18"/>
      <c r="WGY378" s="18"/>
      <c r="WGZ378" s="18"/>
      <c r="WHA378" s="18"/>
      <c r="WHB378" s="18"/>
      <c r="WHC378" s="18"/>
      <c r="WHD378" s="18"/>
      <c r="WHE378" s="18"/>
      <c r="WHF378" s="18"/>
      <c r="WHG378" s="18"/>
      <c r="WHH378" s="18"/>
      <c r="WHI378" s="18"/>
      <c r="WHJ378" s="18"/>
      <c r="WHK378" s="18"/>
      <c r="WHL378" s="18"/>
      <c r="WHM378" s="18"/>
      <c r="WHN378" s="18"/>
      <c r="WHO378" s="18"/>
      <c r="WHP378" s="18"/>
      <c r="WHQ378" s="18"/>
      <c r="WHR378" s="18"/>
      <c r="WHS378" s="18"/>
      <c r="WHT378" s="18"/>
      <c r="WHU378" s="18"/>
      <c r="WHV378" s="18"/>
      <c r="WHW378" s="18"/>
      <c r="WHX378" s="18"/>
      <c r="WHY378" s="18"/>
      <c r="WHZ378" s="18"/>
      <c r="WIA378" s="18"/>
      <c r="WIB378" s="18"/>
      <c r="WIC378" s="18"/>
      <c r="WID378" s="18"/>
      <c r="WIE378" s="18"/>
      <c r="WIF378" s="18"/>
      <c r="WIG378" s="18"/>
      <c r="WIH378" s="18"/>
      <c r="WII378" s="18"/>
      <c r="WIJ378" s="18"/>
      <c r="WIK378" s="18"/>
      <c r="WIL378" s="18"/>
      <c r="WIM378" s="18"/>
      <c r="WIN378" s="18"/>
      <c r="WIO378" s="18"/>
      <c r="WIP378" s="18"/>
      <c r="WIQ378" s="18"/>
      <c r="WIR378" s="18"/>
      <c r="WIS378" s="18"/>
      <c r="WIT378" s="18"/>
      <c r="WIU378" s="18"/>
      <c r="WIV378" s="18"/>
      <c r="WIW378" s="18"/>
      <c r="WIX378" s="18"/>
      <c r="WIY378" s="18"/>
      <c r="WIZ378" s="18"/>
      <c r="WJA378" s="18"/>
      <c r="WJB378" s="18"/>
      <c r="WJC378" s="18"/>
      <c r="WJD378" s="18"/>
      <c r="WJE378" s="18"/>
      <c r="WJF378" s="18"/>
      <c r="WJG378" s="18"/>
      <c r="WJH378" s="18"/>
      <c r="WJI378" s="18"/>
      <c r="WJJ378" s="18"/>
      <c r="WJK378" s="18"/>
      <c r="WJL378" s="18"/>
      <c r="WJM378" s="18"/>
      <c r="WJN378" s="18"/>
      <c r="WJO378" s="18"/>
      <c r="WJP378" s="18"/>
      <c r="WJQ378" s="18"/>
      <c r="WJR378" s="18"/>
      <c r="WJS378" s="18"/>
      <c r="WJT378" s="18"/>
      <c r="WJU378" s="18"/>
      <c r="WJV378" s="18"/>
      <c r="WJW378" s="18"/>
      <c r="WJX378" s="18"/>
      <c r="WJY378" s="18"/>
      <c r="WJZ378" s="18"/>
      <c r="WKA378" s="18"/>
      <c r="WKB378" s="18"/>
      <c r="WKC378" s="18"/>
      <c r="WKD378" s="18"/>
      <c r="WKE378" s="18"/>
      <c r="WKF378" s="18"/>
      <c r="WKG378" s="18"/>
      <c r="WKH378" s="18"/>
      <c r="WKI378" s="18"/>
      <c r="WKJ378" s="18"/>
      <c r="WKK378" s="18"/>
      <c r="WKL378" s="18"/>
      <c r="WKM378" s="18"/>
      <c r="WKN378" s="18"/>
      <c r="WKO378" s="18"/>
      <c r="WKP378" s="18"/>
      <c r="WKQ378" s="18"/>
      <c r="WKR378" s="18"/>
      <c r="WKS378" s="18"/>
      <c r="WKT378" s="18"/>
      <c r="WKU378" s="18"/>
      <c r="WKV378" s="18"/>
      <c r="WKW378" s="18"/>
      <c r="WKX378" s="18"/>
      <c r="WKY378" s="18"/>
      <c r="WKZ378" s="18"/>
      <c r="WLA378" s="18"/>
      <c r="WLB378" s="18"/>
      <c r="WLC378" s="18"/>
      <c r="WLD378" s="18"/>
      <c r="WLE378" s="18"/>
      <c r="WLF378" s="18"/>
      <c r="WLG378" s="18"/>
      <c r="WLH378" s="18"/>
      <c r="WLI378" s="18"/>
      <c r="WLJ378" s="18"/>
      <c r="WLK378" s="18"/>
      <c r="WLL378" s="18"/>
      <c r="WLM378" s="18"/>
      <c r="WLN378" s="18"/>
      <c r="WLO378" s="18"/>
      <c r="WLP378" s="18"/>
      <c r="WLQ378" s="18"/>
      <c r="WLR378" s="18"/>
      <c r="WLS378" s="18"/>
      <c r="WLT378" s="18"/>
      <c r="WLU378" s="18"/>
      <c r="WLV378" s="18"/>
      <c r="WLW378" s="18"/>
      <c r="WLX378" s="18"/>
      <c r="WLY378" s="18"/>
      <c r="WLZ378" s="18"/>
      <c r="WMA378" s="18"/>
      <c r="WMB378" s="18"/>
      <c r="WMC378" s="18"/>
      <c r="WMD378" s="18"/>
      <c r="WME378" s="18"/>
      <c r="WMF378" s="18"/>
      <c r="WMG378" s="18"/>
      <c r="WMH378" s="18"/>
      <c r="WMI378" s="18"/>
      <c r="WMJ378" s="18"/>
      <c r="WMK378" s="18"/>
      <c r="WML378" s="18"/>
      <c r="WMM378" s="18"/>
      <c r="WMN378" s="18"/>
      <c r="WMO378" s="18"/>
      <c r="WMP378" s="18"/>
      <c r="WMQ378" s="18"/>
      <c r="WMR378" s="18"/>
      <c r="WMS378" s="18"/>
      <c r="WMT378" s="18"/>
      <c r="WMU378" s="18"/>
      <c r="WMV378" s="18"/>
      <c r="WMW378" s="18"/>
      <c r="WMX378" s="18"/>
      <c r="WMY378" s="18"/>
      <c r="WMZ378" s="18"/>
      <c r="WNA378" s="18"/>
      <c r="WNB378" s="18"/>
      <c r="WNC378" s="18"/>
      <c r="WND378" s="18"/>
      <c r="WNE378" s="18"/>
      <c r="WNF378" s="18"/>
      <c r="WNG378" s="18"/>
      <c r="WNH378" s="18"/>
      <c r="WNI378" s="18"/>
      <c r="WNJ378" s="18"/>
      <c r="WNK378" s="18"/>
      <c r="WNL378" s="18"/>
      <c r="WNM378" s="18"/>
      <c r="WNN378" s="18"/>
      <c r="WNO378" s="18"/>
      <c r="WNP378" s="18"/>
      <c r="WNQ378" s="18"/>
      <c r="WNR378" s="18"/>
      <c r="WNS378" s="18"/>
      <c r="WNT378" s="18"/>
      <c r="WNU378" s="18"/>
      <c r="WNV378" s="18"/>
      <c r="WNW378" s="18"/>
      <c r="WNX378" s="18"/>
      <c r="WNY378" s="18"/>
      <c r="WNZ378" s="18"/>
      <c r="WOA378" s="18"/>
      <c r="WOB378" s="18"/>
      <c r="WOC378" s="18"/>
      <c r="WOD378" s="18"/>
      <c r="WOE378" s="18"/>
      <c r="WOF378" s="18"/>
      <c r="WOG378" s="18"/>
      <c r="WOH378" s="18"/>
      <c r="WOI378" s="18"/>
      <c r="WOJ378" s="18"/>
      <c r="WOK378" s="18"/>
      <c r="WOL378" s="18"/>
      <c r="WOM378" s="18"/>
      <c r="WON378" s="18"/>
      <c r="WOO378" s="18"/>
      <c r="WOP378" s="18"/>
      <c r="WOQ378" s="18"/>
      <c r="WOR378" s="18"/>
      <c r="WOS378" s="18"/>
      <c r="WOT378" s="18"/>
      <c r="WOU378" s="18"/>
      <c r="WOV378" s="18"/>
      <c r="WOW378" s="18"/>
      <c r="WOX378" s="18"/>
      <c r="WOY378" s="18"/>
      <c r="WOZ378" s="18"/>
      <c r="WPA378" s="18"/>
      <c r="WPB378" s="18"/>
      <c r="WPC378" s="18"/>
      <c r="WPD378" s="18"/>
      <c r="WPE378" s="18"/>
      <c r="WPF378" s="18"/>
      <c r="WPG378" s="18"/>
      <c r="WPH378" s="18"/>
      <c r="WPI378" s="18"/>
      <c r="WPJ378" s="18"/>
      <c r="WPK378" s="18"/>
      <c r="WPL378" s="18"/>
      <c r="WPM378" s="18"/>
      <c r="WPN378" s="18"/>
      <c r="WPO378" s="18"/>
      <c r="WPP378" s="18"/>
      <c r="WPQ378" s="18"/>
      <c r="WPR378" s="18"/>
      <c r="WPS378" s="18"/>
      <c r="WPT378" s="18"/>
      <c r="WPU378" s="18"/>
      <c r="WPV378" s="18"/>
      <c r="WPW378" s="18"/>
      <c r="WPX378" s="18"/>
      <c r="WPY378" s="18"/>
      <c r="WPZ378" s="18"/>
      <c r="WQA378" s="18"/>
      <c r="WQB378" s="18"/>
      <c r="WQC378" s="18"/>
      <c r="WQD378" s="18"/>
      <c r="WQE378" s="18"/>
      <c r="WQF378" s="18"/>
      <c r="WQG378" s="18"/>
      <c r="WQH378" s="18"/>
      <c r="WQI378" s="18"/>
      <c r="WQJ378" s="18"/>
      <c r="WQK378" s="18"/>
    </row>
    <row r="379" ht="42" spans="1:19">
      <c r="A379" s="58" t="s">
        <v>865</v>
      </c>
      <c r="B379" s="28" t="s">
        <v>386</v>
      </c>
      <c r="C379" s="59" t="s">
        <v>830</v>
      </c>
      <c r="D379" s="28" t="s">
        <v>105</v>
      </c>
      <c r="E379" s="58">
        <v>2500</v>
      </c>
      <c r="F379" s="28"/>
      <c r="G379" s="59" t="s">
        <v>866</v>
      </c>
      <c r="H379" s="28"/>
      <c r="I379" s="28"/>
      <c r="J379" s="28"/>
      <c r="K379" s="58">
        <v>50</v>
      </c>
      <c r="L379" s="28" t="s">
        <v>799</v>
      </c>
      <c r="M379" s="28" t="s">
        <v>804</v>
      </c>
      <c r="N379" s="28" t="s">
        <v>14</v>
      </c>
      <c r="O379" s="28" t="s">
        <v>582</v>
      </c>
      <c r="P379" s="28" t="s">
        <v>417</v>
      </c>
      <c r="Q379" s="43">
        <v>43222</v>
      </c>
      <c r="R379" s="28"/>
      <c r="S379" s="25" t="s">
        <v>28</v>
      </c>
    </row>
    <row r="380" ht="42" spans="1:19">
      <c r="A380" s="58" t="s">
        <v>865</v>
      </c>
      <c r="B380" s="28" t="s">
        <v>386</v>
      </c>
      <c r="C380" s="59" t="s">
        <v>830</v>
      </c>
      <c r="D380" s="28" t="s">
        <v>105</v>
      </c>
      <c r="E380" s="61">
        <v>2860</v>
      </c>
      <c r="F380" s="28"/>
      <c r="G380" s="59" t="s">
        <v>803</v>
      </c>
      <c r="H380" s="28"/>
      <c r="I380" s="28"/>
      <c r="J380" s="28"/>
      <c r="K380" s="58">
        <v>100</v>
      </c>
      <c r="L380" s="28" t="s">
        <v>799</v>
      </c>
      <c r="M380" s="28" t="s">
        <v>804</v>
      </c>
      <c r="N380" s="28" t="s">
        <v>14</v>
      </c>
      <c r="O380" s="28" t="s">
        <v>582</v>
      </c>
      <c r="P380" s="28" t="s">
        <v>417</v>
      </c>
      <c r="Q380" s="43">
        <v>43223</v>
      </c>
      <c r="R380" s="28"/>
      <c r="S380" s="25" t="s">
        <v>28</v>
      </c>
    </row>
    <row r="381" s="14" customFormat="1" spans="1:19">
      <c r="A381" s="32" t="s">
        <v>152</v>
      </c>
      <c r="B381" s="28"/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43"/>
      <c r="R381" s="28"/>
      <c r="S381" s="25"/>
    </row>
    <row r="382" s="14" customFormat="1" ht="42" spans="1:19">
      <c r="A382" s="32" t="s">
        <v>153</v>
      </c>
      <c r="B382" s="28" t="s">
        <v>386</v>
      </c>
      <c r="C382" s="28" t="s">
        <v>797</v>
      </c>
      <c r="D382" s="28" t="s">
        <v>105</v>
      </c>
      <c r="E382" s="28">
        <v>1</v>
      </c>
      <c r="F382" s="28"/>
      <c r="G382" s="28" t="s">
        <v>867</v>
      </c>
      <c r="H382" s="28"/>
      <c r="I382" s="28"/>
      <c r="J382" s="28"/>
      <c r="K382" s="28">
        <f>SUM(K383:K409)</f>
        <v>1416.08</v>
      </c>
      <c r="L382" s="28" t="s">
        <v>799</v>
      </c>
      <c r="M382" s="28" t="s">
        <v>804</v>
      </c>
      <c r="N382" s="28" t="s">
        <v>14</v>
      </c>
      <c r="O382" s="28" t="s">
        <v>582</v>
      </c>
      <c r="P382" s="28" t="s">
        <v>417</v>
      </c>
      <c r="Q382" s="43">
        <v>43221</v>
      </c>
      <c r="R382" s="28"/>
      <c r="S382" s="25"/>
    </row>
    <row r="383" s="14" customFormat="1" spans="1:19">
      <c r="A383" s="58" t="s">
        <v>868</v>
      </c>
      <c r="B383" s="28" t="s">
        <v>386</v>
      </c>
      <c r="C383" s="59" t="s">
        <v>802</v>
      </c>
      <c r="D383" s="28" t="s">
        <v>105</v>
      </c>
      <c r="E383" s="61"/>
      <c r="F383" s="28"/>
      <c r="G383" s="59" t="s">
        <v>803</v>
      </c>
      <c r="H383" s="28"/>
      <c r="I383" s="28"/>
      <c r="J383" s="28"/>
      <c r="K383" s="58">
        <v>766</v>
      </c>
      <c r="L383" s="28" t="s">
        <v>799</v>
      </c>
      <c r="M383" s="28" t="s">
        <v>804</v>
      </c>
      <c r="N383" s="28" t="s">
        <v>14</v>
      </c>
      <c r="O383" s="28" t="s">
        <v>582</v>
      </c>
      <c r="P383" s="28" t="s">
        <v>417</v>
      </c>
      <c r="Q383" s="43">
        <v>43244</v>
      </c>
      <c r="R383" s="28"/>
      <c r="S383" s="25"/>
    </row>
    <row r="384" s="14" customFormat="1" spans="1:19">
      <c r="A384" s="58" t="s">
        <v>868</v>
      </c>
      <c r="B384" s="28" t="s">
        <v>386</v>
      </c>
      <c r="C384" s="59" t="s">
        <v>802</v>
      </c>
      <c r="D384" s="28" t="s">
        <v>105</v>
      </c>
      <c r="E384" s="61">
        <v>582</v>
      </c>
      <c r="F384" s="28"/>
      <c r="G384" s="59" t="s">
        <v>869</v>
      </c>
      <c r="H384" s="28"/>
      <c r="I384" s="28"/>
      <c r="J384" s="28"/>
      <c r="K384" s="58">
        <v>207</v>
      </c>
      <c r="L384" s="28" t="s">
        <v>799</v>
      </c>
      <c r="M384" s="28" t="s">
        <v>804</v>
      </c>
      <c r="N384" s="28" t="s">
        <v>14</v>
      </c>
      <c r="O384" s="28" t="s">
        <v>582</v>
      </c>
      <c r="P384" s="28" t="s">
        <v>417</v>
      </c>
      <c r="Q384" s="43">
        <v>43245</v>
      </c>
      <c r="R384" s="28"/>
      <c r="S384" s="25"/>
    </row>
    <row r="385" s="14" customFormat="1" spans="1:19">
      <c r="A385" s="58" t="s">
        <v>868</v>
      </c>
      <c r="B385" s="28" t="s">
        <v>386</v>
      </c>
      <c r="C385" s="59" t="s">
        <v>802</v>
      </c>
      <c r="D385" s="28" t="s">
        <v>105</v>
      </c>
      <c r="E385" s="61"/>
      <c r="F385" s="28"/>
      <c r="G385" s="59" t="s">
        <v>870</v>
      </c>
      <c r="H385" s="28"/>
      <c r="I385" s="28"/>
      <c r="J385" s="28"/>
      <c r="K385" s="58">
        <v>12</v>
      </c>
      <c r="L385" s="28" t="s">
        <v>799</v>
      </c>
      <c r="M385" s="28" t="s">
        <v>804</v>
      </c>
      <c r="N385" s="28" t="s">
        <v>14</v>
      </c>
      <c r="O385" s="28" t="s">
        <v>582</v>
      </c>
      <c r="P385" s="28" t="s">
        <v>417</v>
      </c>
      <c r="Q385" s="43">
        <v>43246</v>
      </c>
      <c r="R385" s="28"/>
      <c r="S385" s="25"/>
    </row>
    <row r="386" s="14" customFormat="1" spans="1:19">
      <c r="A386" s="58" t="s">
        <v>868</v>
      </c>
      <c r="B386" s="28" t="s">
        <v>386</v>
      </c>
      <c r="C386" s="59" t="s">
        <v>802</v>
      </c>
      <c r="D386" s="28" t="s">
        <v>105</v>
      </c>
      <c r="E386" s="61"/>
      <c r="F386" s="28"/>
      <c r="G386" s="59" t="s">
        <v>871</v>
      </c>
      <c r="H386" s="28"/>
      <c r="I386" s="28"/>
      <c r="J386" s="28"/>
      <c r="K386" s="58">
        <v>10</v>
      </c>
      <c r="L386" s="28" t="s">
        <v>799</v>
      </c>
      <c r="M386" s="28" t="s">
        <v>804</v>
      </c>
      <c r="N386" s="28" t="s">
        <v>14</v>
      </c>
      <c r="O386" s="28" t="s">
        <v>582</v>
      </c>
      <c r="P386" s="28" t="s">
        <v>417</v>
      </c>
      <c r="Q386" s="43">
        <v>43247</v>
      </c>
      <c r="R386" s="28"/>
      <c r="S386" s="25"/>
    </row>
    <row r="387" s="14" customFormat="1" spans="1:19">
      <c r="A387" s="58" t="s">
        <v>868</v>
      </c>
      <c r="B387" s="28" t="s">
        <v>386</v>
      </c>
      <c r="C387" s="59" t="s">
        <v>802</v>
      </c>
      <c r="D387" s="28" t="s">
        <v>105</v>
      </c>
      <c r="E387" s="58">
        <v>30</v>
      </c>
      <c r="F387" s="28"/>
      <c r="G387" s="59" t="s">
        <v>872</v>
      </c>
      <c r="H387" s="28"/>
      <c r="I387" s="28"/>
      <c r="J387" s="28"/>
      <c r="K387" s="58">
        <v>10</v>
      </c>
      <c r="L387" s="28" t="s">
        <v>799</v>
      </c>
      <c r="M387" s="28" t="s">
        <v>804</v>
      </c>
      <c r="N387" s="28" t="s">
        <v>14</v>
      </c>
      <c r="O387" s="28" t="s">
        <v>582</v>
      </c>
      <c r="P387" s="28" t="s">
        <v>417</v>
      </c>
      <c r="Q387" s="43">
        <v>43248</v>
      </c>
      <c r="R387" s="28"/>
      <c r="S387" s="25"/>
    </row>
    <row r="388" s="14" customFormat="1" spans="1:19">
      <c r="A388" s="58" t="s">
        <v>868</v>
      </c>
      <c r="B388" s="28" t="s">
        <v>386</v>
      </c>
      <c r="C388" s="59" t="s">
        <v>802</v>
      </c>
      <c r="D388" s="28" t="s">
        <v>105</v>
      </c>
      <c r="E388" s="58"/>
      <c r="F388" s="28"/>
      <c r="G388" s="59" t="s">
        <v>873</v>
      </c>
      <c r="H388" s="28"/>
      <c r="I388" s="28"/>
      <c r="J388" s="28"/>
      <c r="K388" s="58">
        <v>10</v>
      </c>
      <c r="L388" s="28" t="s">
        <v>799</v>
      </c>
      <c r="M388" s="28" t="s">
        <v>804</v>
      </c>
      <c r="N388" s="28" t="s">
        <v>14</v>
      </c>
      <c r="O388" s="28" t="s">
        <v>582</v>
      </c>
      <c r="P388" s="28" t="s">
        <v>417</v>
      </c>
      <c r="Q388" s="43">
        <v>43249</v>
      </c>
      <c r="R388" s="28"/>
      <c r="S388" s="25"/>
    </row>
    <row r="389" s="14" customFormat="1" spans="1:19">
      <c r="A389" s="58" t="s">
        <v>868</v>
      </c>
      <c r="B389" s="28" t="s">
        <v>386</v>
      </c>
      <c r="C389" s="59" t="s">
        <v>802</v>
      </c>
      <c r="D389" s="28" t="s">
        <v>105</v>
      </c>
      <c r="E389" s="58"/>
      <c r="F389" s="28"/>
      <c r="G389" s="59" t="s">
        <v>850</v>
      </c>
      <c r="H389" s="28"/>
      <c r="I389" s="28"/>
      <c r="J389" s="28"/>
      <c r="K389" s="58">
        <v>36</v>
      </c>
      <c r="L389" s="28" t="s">
        <v>799</v>
      </c>
      <c r="M389" s="28" t="s">
        <v>804</v>
      </c>
      <c r="N389" s="28" t="s">
        <v>14</v>
      </c>
      <c r="O389" s="28" t="s">
        <v>582</v>
      </c>
      <c r="P389" s="28" t="s">
        <v>417</v>
      </c>
      <c r="Q389" s="43">
        <v>43250</v>
      </c>
      <c r="R389" s="28"/>
      <c r="S389" s="25"/>
    </row>
    <row r="390" s="14" customFormat="1" spans="1:19">
      <c r="A390" s="58" t="s">
        <v>868</v>
      </c>
      <c r="B390" s="28" t="s">
        <v>386</v>
      </c>
      <c r="C390" s="59" t="s">
        <v>802</v>
      </c>
      <c r="D390" s="28" t="s">
        <v>105</v>
      </c>
      <c r="E390" s="58"/>
      <c r="F390" s="28"/>
      <c r="G390" s="59" t="s">
        <v>874</v>
      </c>
      <c r="H390" s="28"/>
      <c r="I390" s="28"/>
      <c r="J390" s="28"/>
      <c r="K390" s="58">
        <v>44.74</v>
      </c>
      <c r="L390" s="28" t="s">
        <v>799</v>
      </c>
      <c r="M390" s="28" t="s">
        <v>804</v>
      </c>
      <c r="N390" s="28" t="s">
        <v>14</v>
      </c>
      <c r="O390" s="28" t="s">
        <v>582</v>
      </c>
      <c r="P390" s="28" t="s">
        <v>417</v>
      </c>
      <c r="Q390" s="43">
        <v>43251</v>
      </c>
      <c r="R390" s="28"/>
      <c r="S390" s="25"/>
    </row>
    <row r="391" s="14" customFormat="1" spans="1:19">
      <c r="A391" s="58" t="s">
        <v>868</v>
      </c>
      <c r="B391" s="28" t="s">
        <v>386</v>
      </c>
      <c r="C391" s="59" t="s">
        <v>802</v>
      </c>
      <c r="D391" s="28" t="s">
        <v>105</v>
      </c>
      <c r="E391" s="58"/>
      <c r="F391" s="28"/>
      <c r="G391" s="59" t="s">
        <v>849</v>
      </c>
      <c r="H391" s="28"/>
      <c r="I391" s="28"/>
      <c r="J391" s="28"/>
      <c r="K391" s="58">
        <v>13.26</v>
      </c>
      <c r="L391" s="28" t="s">
        <v>799</v>
      </c>
      <c r="M391" s="28" t="s">
        <v>804</v>
      </c>
      <c r="N391" s="28" t="s">
        <v>14</v>
      </c>
      <c r="O391" s="28" t="s">
        <v>582</v>
      </c>
      <c r="P391" s="28" t="s">
        <v>417</v>
      </c>
      <c r="Q391" s="43">
        <v>43252</v>
      </c>
      <c r="R391" s="28"/>
      <c r="S391" s="25"/>
    </row>
    <row r="392" spans="1:19">
      <c r="A392" s="58" t="s">
        <v>868</v>
      </c>
      <c r="B392" s="28" t="s">
        <v>386</v>
      </c>
      <c r="C392" s="59" t="s">
        <v>802</v>
      </c>
      <c r="D392" s="28" t="s">
        <v>105</v>
      </c>
      <c r="E392" s="58"/>
      <c r="F392" s="28"/>
      <c r="G392" s="59" t="s">
        <v>875</v>
      </c>
      <c r="H392" s="28"/>
      <c r="I392" s="28"/>
      <c r="J392" s="28"/>
      <c r="K392" s="58">
        <v>12</v>
      </c>
      <c r="L392" s="28" t="s">
        <v>799</v>
      </c>
      <c r="M392" s="28" t="s">
        <v>804</v>
      </c>
      <c r="N392" s="28" t="s">
        <v>14</v>
      </c>
      <c r="O392" s="28" t="s">
        <v>582</v>
      </c>
      <c r="P392" s="28" t="s">
        <v>417</v>
      </c>
      <c r="Q392" s="43">
        <v>43253</v>
      </c>
      <c r="R392" s="28"/>
      <c r="S392" s="25" t="s">
        <v>28</v>
      </c>
    </row>
    <row r="393" s="14" customFormat="1" ht="42" spans="1:19">
      <c r="A393" s="28" t="s">
        <v>868</v>
      </c>
      <c r="B393" s="28" t="s">
        <v>386</v>
      </c>
      <c r="C393" s="28" t="s">
        <v>806</v>
      </c>
      <c r="D393" s="28"/>
      <c r="E393" s="28"/>
      <c r="F393" s="28"/>
      <c r="G393" s="28" t="s">
        <v>876</v>
      </c>
      <c r="H393" s="28"/>
      <c r="I393" s="28"/>
      <c r="J393" s="28"/>
      <c r="K393" s="58">
        <v>12</v>
      </c>
      <c r="L393" s="28" t="s">
        <v>799</v>
      </c>
      <c r="M393" s="28" t="s">
        <v>804</v>
      </c>
      <c r="N393" s="28" t="s">
        <v>14</v>
      </c>
      <c r="O393" s="28" t="s">
        <v>582</v>
      </c>
      <c r="P393" s="28" t="s">
        <v>417</v>
      </c>
      <c r="Q393" s="43">
        <v>43305</v>
      </c>
      <c r="R393" s="28"/>
      <c r="S393" s="25"/>
    </row>
    <row r="394" s="14" customFormat="1" ht="42" spans="1:19">
      <c r="A394" s="28" t="s">
        <v>868</v>
      </c>
      <c r="B394" s="28" t="s">
        <v>386</v>
      </c>
      <c r="C394" s="28" t="s">
        <v>806</v>
      </c>
      <c r="D394" s="28"/>
      <c r="E394" s="28"/>
      <c r="F394" s="28"/>
      <c r="G394" s="28" t="s">
        <v>877</v>
      </c>
      <c r="H394" s="28"/>
      <c r="I394" s="28"/>
      <c r="J394" s="28"/>
      <c r="K394" s="58">
        <v>38</v>
      </c>
      <c r="L394" s="28" t="s">
        <v>799</v>
      </c>
      <c r="M394" s="28" t="s">
        <v>804</v>
      </c>
      <c r="N394" s="28" t="s">
        <v>14</v>
      </c>
      <c r="O394" s="28" t="s">
        <v>582</v>
      </c>
      <c r="P394" s="28" t="s">
        <v>417</v>
      </c>
      <c r="Q394" s="43">
        <v>43306</v>
      </c>
      <c r="R394" s="28"/>
      <c r="S394" s="25"/>
    </row>
    <row r="395" s="14" customFormat="1" ht="42" spans="1:19">
      <c r="A395" s="28" t="s">
        <v>868</v>
      </c>
      <c r="B395" s="28" t="s">
        <v>386</v>
      </c>
      <c r="C395" s="28" t="s">
        <v>806</v>
      </c>
      <c r="D395" s="28"/>
      <c r="E395" s="28"/>
      <c r="F395" s="28"/>
      <c r="G395" s="28" t="s">
        <v>878</v>
      </c>
      <c r="H395" s="28"/>
      <c r="I395" s="28"/>
      <c r="J395" s="28"/>
      <c r="K395" s="58">
        <v>112.21</v>
      </c>
      <c r="L395" s="28" t="s">
        <v>799</v>
      </c>
      <c r="M395" s="28" t="s">
        <v>804</v>
      </c>
      <c r="N395" s="28" t="s">
        <v>14</v>
      </c>
      <c r="O395" s="28" t="s">
        <v>582</v>
      </c>
      <c r="P395" s="28" t="s">
        <v>417</v>
      </c>
      <c r="Q395" s="43">
        <v>43307</v>
      </c>
      <c r="R395" s="28"/>
      <c r="S395" s="25"/>
    </row>
    <row r="396" s="14" customFormat="1" ht="42" spans="1:19">
      <c r="A396" s="28" t="s">
        <v>868</v>
      </c>
      <c r="B396" s="28" t="s">
        <v>386</v>
      </c>
      <c r="C396" s="28" t="s">
        <v>806</v>
      </c>
      <c r="D396" s="28"/>
      <c r="E396" s="28"/>
      <c r="F396" s="28"/>
      <c r="G396" s="28" t="s">
        <v>879</v>
      </c>
      <c r="H396" s="28"/>
      <c r="I396" s="28"/>
      <c r="J396" s="28"/>
      <c r="K396" s="58">
        <v>8</v>
      </c>
      <c r="L396" s="28" t="s">
        <v>799</v>
      </c>
      <c r="M396" s="28" t="s">
        <v>804</v>
      </c>
      <c r="N396" s="28" t="s">
        <v>14</v>
      </c>
      <c r="O396" s="28" t="s">
        <v>582</v>
      </c>
      <c r="P396" s="28" t="s">
        <v>417</v>
      </c>
      <c r="Q396" s="43">
        <v>43308</v>
      </c>
      <c r="R396" s="28"/>
      <c r="S396" s="25"/>
    </row>
    <row r="397" s="14" customFormat="1" ht="42" spans="1:19">
      <c r="A397" s="28" t="s">
        <v>868</v>
      </c>
      <c r="B397" s="28" t="s">
        <v>386</v>
      </c>
      <c r="C397" s="28" t="s">
        <v>806</v>
      </c>
      <c r="D397" s="28"/>
      <c r="E397" s="28"/>
      <c r="F397" s="28"/>
      <c r="G397" s="28" t="s">
        <v>880</v>
      </c>
      <c r="H397" s="28"/>
      <c r="I397" s="28"/>
      <c r="J397" s="28"/>
      <c r="K397" s="58">
        <v>15.48</v>
      </c>
      <c r="L397" s="28" t="s">
        <v>799</v>
      </c>
      <c r="M397" s="28" t="s">
        <v>804</v>
      </c>
      <c r="N397" s="28" t="s">
        <v>14</v>
      </c>
      <c r="O397" s="28" t="s">
        <v>582</v>
      </c>
      <c r="P397" s="28" t="s">
        <v>417</v>
      </c>
      <c r="Q397" s="43">
        <v>43309</v>
      </c>
      <c r="R397" s="28"/>
      <c r="S397" s="25"/>
    </row>
    <row r="398" s="14" customFormat="1" ht="42" spans="1:19">
      <c r="A398" s="28" t="s">
        <v>868</v>
      </c>
      <c r="B398" s="28" t="s">
        <v>386</v>
      </c>
      <c r="C398" s="28" t="s">
        <v>806</v>
      </c>
      <c r="D398" s="28"/>
      <c r="E398" s="28"/>
      <c r="F398" s="28"/>
      <c r="G398" s="28" t="s">
        <v>881</v>
      </c>
      <c r="H398" s="28"/>
      <c r="I398" s="28"/>
      <c r="J398" s="28"/>
      <c r="K398" s="58">
        <v>1.5</v>
      </c>
      <c r="L398" s="28" t="s">
        <v>799</v>
      </c>
      <c r="M398" s="28" t="s">
        <v>804</v>
      </c>
      <c r="N398" s="28" t="s">
        <v>14</v>
      </c>
      <c r="O398" s="28" t="s">
        <v>582</v>
      </c>
      <c r="P398" s="28" t="s">
        <v>417</v>
      </c>
      <c r="Q398" s="43">
        <v>43310</v>
      </c>
      <c r="R398" s="28"/>
      <c r="S398" s="25"/>
    </row>
    <row r="399" s="14" customFormat="1" ht="42" spans="1:19">
      <c r="A399" s="28" t="s">
        <v>868</v>
      </c>
      <c r="B399" s="28" t="s">
        <v>386</v>
      </c>
      <c r="C399" s="28" t="s">
        <v>806</v>
      </c>
      <c r="D399" s="28"/>
      <c r="E399" s="28"/>
      <c r="F399" s="28"/>
      <c r="G399" s="28" t="s">
        <v>882</v>
      </c>
      <c r="H399" s="28"/>
      <c r="I399" s="28"/>
      <c r="J399" s="28"/>
      <c r="K399" s="58">
        <v>23.2</v>
      </c>
      <c r="L399" s="28" t="s">
        <v>799</v>
      </c>
      <c r="M399" s="28" t="s">
        <v>804</v>
      </c>
      <c r="N399" s="28" t="s">
        <v>14</v>
      </c>
      <c r="O399" s="28" t="s">
        <v>582</v>
      </c>
      <c r="P399" s="28" t="s">
        <v>417</v>
      </c>
      <c r="Q399" s="43">
        <v>43311</v>
      </c>
      <c r="R399" s="28"/>
      <c r="S399" s="25"/>
    </row>
    <row r="400" s="14" customFormat="1" ht="42" spans="1:19">
      <c r="A400" s="28" t="s">
        <v>868</v>
      </c>
      <c r="B400" s="28" t="s">
        <v>386</v>
      </c>
      <c r="C400" s="28" t="s">
        <v>806</v>
      </c>
      <c r="D400" s="28"/>
      <c r="E400" s="28"/>
      <c r="F400" s="28"/>
      <c r="G400" s="28" t="s">
        <v>882</v>
      </c>
      <c r="H400" s="28"/>
      <c r="I400" s="28"/>
      <c r="J400" s="28"/>
      <c r="K400" s="58">
        <v>5</v>
      </c>
      <c r="L400" s="28" t="s">
        <v>799</v>
      </c>
      <c r="M400" s="28" t="s">
        <v>804</v>
      </c>
      <c r="N400" s="28" t="s">
        <v>14</v>
      </c>
      <c r="O400" s="28" t="s">
        <v>582</v>
      </c>
      <c r="P400" s="28" t="s">
        <v>417</v>
      </c>
      <c r="Q400" s="43">
        <v>43312</v>
      </c>
      <c r="R400" s="28"/>
      <c r="S400" s="25"/>
    </row>
    <row r="401" s="18" customFormat="1" ht="42" spans="1:19">
      <c r="A401" s="28" t="s">
        <v>868</v>
      </c>
      <c r="B401" s="28" t="s">
        <v>386</v>
      </c>
      <c r="C401" s="28" t="s">
        <v>806</v>
      </c>
      <c r="D401" s="28"/>
      <c r="E401" s="28"/>
      <c r="F401" s="28"/>
      <c r="G401" s="28" t="s">
        <v>883</v>
      </c>
      <c r="H401" s="28"/>
      <c r="I401" s="28"/>
      <c r="J401" s="28"/>
      <c r="K401" s="58">
        <v>8.1</v>
      </c>
      <c r="L401" s="28" t="s">
        <v>799</v>
      </c>
      <c r="M401" s="28" t="s">
        <v>804</v>
      </c>
      <c r="N401" s="28" t="s">
        <v>14</v>
      </c>
      <c r="O401" s="28" t="s">
        <v>582</v>
      </c>
      <c r="P401" s="28" t="s">
        <v>417</v>
      </c>
      <c r="Q401" s="43">
        <v>43313</v>
      </c>
      <c r="R401" s="28"/>
      <c r="S401" s="25"/>
    </row>
    <row r="402" s="18" customFormat="1" ht="42" spans="1:19">
      <c r="A402" s="28" t="s">
        <v>868</v>
      </c>
      <c r="B402" s="28" t="s">
        <v>386</v>
      </c>
      <c r="C402" s="28" t="s">
        <v>806</v>
      </c>
      <c r="D402" s="28"/>
      <c r="E402" s="28"/>
      <c r="F402" s="28"/>
      <c r="G402" s="28" t="s">
        <v>884</v>
      </c>
      <c r="H402" s="28"/>
      <c r="I402" s="28"/>
      <c r="J402" s="28"/>
      <c r="K402" s="58">
        <v>3.68</v>
      </c>
      <c r="L402" s="28" t="s">
        <v>799</v>
      </c>
      <c r="M402" s="28" t="s">
        <v>804</v>
      </c>
      <c r="N402" s="28" t="s">
        <v>14</v>
      </c>
      <c r="O402" s="28" t="s">
        <v>582</v>
      </c>
      <c r="P402" s="28" t="s">
        <v>417</v>
      </c>
      <c r="Q402" s="43">
        <v>43314</v>
      </c>
      <c r="R402" s="28"/>
      <c r="S402" s="25"/>
    </row>
    <row r="403" ht="42" spans="1:19">
      <c r="A403" s="28" t="s">
        <v>868</v>
      </c>
      <c r="B403" s="28" t="s">
        <v>386</v>
      </c>
      <c r="C403" s="28" t="s">
        <v>806</v>
      </c>
      <c r="D403" s="28"/>
      <c r="E403" s="28"/>
      <c r="F403" s="28"/>
      <c r="G403" s="28" t="s">
        <v>885</v>
      </c>
      <c r="H403" s="28"/>
      <c r="I403" s="28"/>
      <c r="J403" s="28"/>
      <c r="K403" s="58">
        <v>22.4</v>
      </c>
      <c r="L403" s="28" t="s">
        <v>799</v>
      </c>
      <c r="M403" s="28" t="s">
        <v>804</v>
      </c>
      <c r="N403" s="28" t="s">
        <v>14</v>
      </c>
      <c r="O403" s="28" t="s">
        <v>582</v>
      </c>
      <c r="P403" s="28" t="s">
        <v>417</v>
      </c>
      <c r="Q403" s="43">
        <v>43315</v>
      </c>
      <c r="R403" s="28"/>
      <c r="S403" s="25" t="s">
        <v>28</v>
      </c>
    </row>
    <row r="404" ht="42" spans="1:19">
      <c r="A404" s="28" t="s">
        <v>868</v>
      </c>
      <c r="B404" s="28" t="s">
        <v>386</v>
      </c>
      <c r="C404" s="28" t="s">
        <v>806</v>
      </c>
      <c r="D404" s="28"/>
      <c r="E404" s="28"/>
      <c r="F404" s="28"/>
      <c r="G404" s="28" t="s">
        <v>886</v>
      </c>
      <c r="H404" s="28"/>
      <c r="I404" s="28"/>
      <c r="J404" s="28"/>
      <c r="K404" s="58">
        <v>7.32</v>
      </c>
      <c r="L404" s="28" t="s">
        <v>799</v>
      </c>
      <c r="M404" s="28" t="s">
        <v>804</v>
      </c>
      <c r="N404" s="28" t="s">
        <v>14</v>
      </c>
      <c r="O404" s="28" t="s">
        <v>582</v>
      </c>
      <c r="P404" s="28" t="s">
        <v>417</v>
      </c>
      <c r="Q404" s="43">
        <v>43316</v>
      </c>
      <c r="R404" s="28"/>
      <c r="S404" s="25" t="s">
        <v>28</v>
      </c>
    </row>
    <row r="405" ht="42" spans="1:19">
      <c r="A405" s="28" t="s">
        <v>868</v>
      </c>
      <c r="B405" s="28" t="s">
        <v>386</v>
      </c>
      <c r="C405" s="28" t="s">
        <v>806</v>
      </c>
      <c r="D405" s="28"/>
      <c r="E405" s="28"/>
      <c r="F405" s="28"/>
      <c r="G405" s="28" t="s">
        <v>887</v>
      </c>
      <c r="H405" s="28"/>
      <c r="I405" s="28"/>
      <c r="J405" s="28"/>
      <c r="K405" s="58">
        <v>3</v>
      </c>
      <c r="L405" s="28" t="s">
        <v>799</v>
      </c>
      <c r="M405" s="28" t="s">
        <v>804</v>
      </c>
      <c r="N405" s="28" t="s">
        <v>14</v>
      </c>
      <c r="O405" s="28" t="s">
        <v>582</v>
      </c>
      <c r="P405" s="28" t="s">
        <v>417</v>
      </c>
      <c r="Q405" s="43">
        <v>43317</v>
      </c>
      <c r="R405" s="28"/>
      <c r="S405" s="25" t="s">
        <v>28</v>
      </c>
    </row>
    <row r="406" ht="42" spans="1:19">
      <c r="A406" s="28" t="s">
        <v>868</v>
      </c>
      <c r="B406" s="28" t="s">
        <v>386</v>
      </c>
      <c r="C406" s="28" t="s">
        <v>806</v>
      </c>
      <c r="D406" s="28"/>
      <c r="E406" s="28"/>
      <c r="F406" s="28"/>
      <c r="G406" s="28" t="s">
        <v>888</v>
      </c>
      <c r="H406" s="28"/>
      <c r="I406" s="28"/>
      <c r="J406" s="28"/>
      <c r="K406" s="58">
        <v>13.92</v>
      </c>
      <c r="L406" s="28" t="s">
        <v>799</v>
      </c>
      <c r="M406" s="28" t="s">
        <v>804</v>
      </c>
      <c r="N406" s="28" t="s">
        <v>14</v>
      </c>
      <c r="O406" s="28" t="s">
        <v>582</v>
      </c>
      <c r="P406" s="28" t="s">
        <v>417</v>
      </c>
      <c r="Q406" s="43">
        <v>43318</v>
      </c>
      <c r="R406" s="28"/>
      <c r="S406" s="25" t="s">
        <v>28</v>
      </c>
    </row>
    <row r="407" s="14" customFormat="1" ht="42" spans="1:19">
      <c r="A407" s="28" t="s">
        <v>868</v>
      </c>
      <c r="B407" s="28" t="s">
        <v>386</v>
      </c>
      <c r="C407" s="28" t="s">
        <v>806</v>
      </c>
      <c r="D407" s="28"/>
      <c r="E407" s="28"/>
      <c r="F407" s="28"/>
      <c r="G407" s="28" t="s">
        <v>889</v>
      </c>
      <c r="H407" s="28"/>
      <c r="I407" s="28"/>
      <c r="J407" s="28"/>
      <c r="K407" s="58">
        <v>2.32</v>
      </c>
      <c r="L407" s="28" t="s">
        <v>799</v>
      </c>
      <c r="M407" s="28" t="s">
        <v>804</v>
      </c>
      <c r="N407" s="28" t="s">
        <v>14</v>
      </c>
      <c r="O407" s="28" t="s">
        <v>582</v>
      </c>
      <c r="P407" s="28" t="s">
        <v>417</v>
      </c>
      <c r="Q407" s="43">
        <v>43319</v>
      </c>
      <c r="R407" s="28"/>
      <c r="S407" s="45" t="s">
        <v>28</v>
      </c>
    </row>
    <row r="408" ht="42" spans="1:19">
      <c r="A408" s="28" t="s">
        <v>868</v>
      </c>
      <c r="B408" s="28" t="s">
        <v>386</v>
      </c>
      <c r="C408" s="28" t="s">
        <v>806</v>
      </c>
      <c r="D408" s="28"/>
      <c r="E408" s="28"/>
      <c r="F408" s="28"/>
      <c r="G408" s="28" t="s">
        <v>890</v>
      </c>
      <c r="H408" s="28"/>
      <c r="I408" s="28"/>
      <c r="J408" s="28"/>
      <c r="K408" s="58">
        <v>3.35</v>
      </c>
      <c r="L408" s="28" t="s">
        <v>799</v>
      </c>
      <c r="M408" s="28" t="s">
        <v>804</v>
      </c>
      <c r="N408" s="28" t="s">
        <v>14</v>
      </c>
      <c r="O408" s="28" t="s">
        <v>582</v>
      </c>
      <c r="P408" s="28" t="s">
        <v>417</v>
      </c>
      <c r="Q408" s="43">
        <v>43320</v>
      </c>
      <c r="R408" s="28"/>
      <c r="S408" s="25" t="s">
        <v>28</v>
      </c>
    </row>
    <row r="409" ht="42" spans="1:19">
      <c r="A409" s="28" t="s">
        <v>868</v>
      </c>
      <c r="B409" s="28" t="s">
        <v>386</v>
      </c>
      <c r="C409" s="28" t="s">
        <v>806</v>
      </c>
      <c r="D409" s="28"/>
      <c r="E409" s="28"/>
      <c r="F409" s="28"/>
      <c r="G409" s="28" t="s">
        <v>891</v>
      </c>
      <c r="H409" s="28"/>
      <c r="I409" s="28"/>
      <c r="J409" s="28"/>
      <c r="K409" s="58">
        <v>15.6</v>
      </c>
      <c r="L409" s="28" t="s">
        <v>799</v>
      </c>
      <c r="M409" s="28" t="s">
        <v>804</v>
      </c>
      <c r="N409" s="28" t="s">
        <v>14</v>
      </c>
      <c r="O409" s="28" t="s">
        <v>582</v>
      </c>
      <c r="P409" s="28" t="s">
        <v>417</v>
      </c>
      <c r="Q409" s="43">
        <v>43321</v>
      </c>
      <c r="R409" s="28"/>
      <c r="S409" s="25" t="s">
        <v>28</v>
      </c>
    </row>
    <row r="410" spans="1:18">
      <c r="A410" s="32" t="s">
        <v>892</v>
      </c>
      <c r="B410" s="28" t="s">
        <v>386</v>
      </c>
      <c r="C410" s="28" t="s">
        <v>36</v>
      </c>
      <c r="D410" s="28" t="s">
        <v>124</v>
      </c>
      <c r="E410" s="28">
        <v>36</v>
      </c>
      <c r="F410" s="28"/>
      <c r="G410" s="28" t="s">
        <v>893</v>
      </c>
      <c r="H410" s="28"/>
      <c r="I410" s="28"/>
      <c r="J410" s="28"/>
      <c r="K410" s="28">
        <f>K411+K412</f>
        <v>237.6</v>
      </c>
      <c r="L410" s="28" t="s">
        <v>799</v>
      </c>
      <c r="M410" s="28" t="s">
        <v>799</v>
      </c>
      <c r="N410" s="28" t="s">
        <v>14</v>
      </c>
      <c r="O410" s="28" t="s">
        <v>582</v>
      </c>
      <c r="P410" s="28" t="s">
        <v>417</v>
      </c>
      <c r="Q410" s="43">
        <v>43221</v>
      </c>
      <c r="R410" s="28"/>
    </row>
    <row r="411" spans="1:18">
      <c r="A411" s="64" t="s">
        <v>894</v>
      </c>
      <c r="B411" s="28" t="s">
        <v>386</v>
      </c>
      <c r="C411" s="28" t="s">
        <v>36</v>
      </c>
      <c r="D411" s="28" t="s">
        <v>124</v>
      </c>
      <c r="E411" s="28">
        <v>36</v>
      </c>
      <c r="F411" s="28"/>
      <c r="G411" s="28" t="s">
        <v>895</v>
      </c>
      <c r="H411" s="28"/>
      <c r="I411" s="28"/>
      <c r="J411" s="28"/>
      <c r="K411" s="28">
        <v>216</v>
      </c>
      <c r="L411" s="28" t="s">
        <v>799</v>
      </c>
      <c r="M411" s="28" t="s">
        <v>799</v>
      </c>
      <c r="N411" s="28" t="s">
        <v>14</v>
      </c>
      <c r="O411" s="28" t="s">
        <v>582</v>
      </c>
      <c r="P411" s="28" t="s">
        <v>417</v>
      </c>
      <c r="Q411" s="43">
        <v>43221</v>
      </c>
      <c r="R411" s="28"/>
    </row>
    <row r="412" ht="63" spans="1:18">
      <c r="A412" s="64" t="s">
        <v>896</v>
      </c>
      <c r="B412" s="28" t="s">
        <v>386</v>
      </c>
      <c r="C412" s="28" t="s">
        <v>36</v>
      </c>
      <c r="D412" s="28" t="s">
        <v>124</v>
      </c>
      <c r="E412" s="28">
        <v>30</v>
      </c>
      <c r="F412" s="28"/>
      <c r="G412" s="28" t="s">
        <v>897</v>
      </c>
      <c r="H412" s="28"/>
      <c r="I412" s="28"/>
      <c r="J412" s="28"/>
      <c r="K412" s="28">
        <v>21.6</v>
      </c>
      <c r="L412" s="28" t="s">
        <v>799</v>
      </c>
      <c r="M412" s="28" t="s">
        <v>799</v>
      </c>
      <c r="N412" s="28" t="s">
        <v>14</v>
      </c>
      <c r="O412" s="28" t="s">
        <v>582</v>
      </c>
      <c r="P412" s="28" t="s">
        <v>417</v>
      </c>
      <c r="Q412" s="43">
        <v>43221</v>
      </c>
      <c r="R412" s="28" t="s">
        <v>559</v>
      </c>
    </row>
    <row r="413" ht="42" spans="1:18">
      <c r="A413" s="32" t="s">
        <v>157</v>
      </c>
      <c r="B413" s="28" t="s">
        <v>386</v>
      </c>
      <c r="C413" s="28" t="s">
        <v>36</v>
      </c>
      <c r="D413" s="28" t="s">
        <v>124</v>
      </c>
      <c r="E413" s="28">
        <v>625</v>
      </c>
      <c r="F413" s="28"/>
      <c r="G413" s="28" t="s">
        <v>898</v>
      </c>
      <c r="H413" s="28"/>
      <c r="I413" s="28"/>
      <c r="J413" s="28"/>
      <c r="K413" s="28">
        <f>K414+K415</f>
        <v>337.3</v>
      </c>
      <c r="L413" s="28" t="s">
        <v>899</v>
      </c>
      <c r="M413" s="28" t="s">
        <v>899</v>
      </c>
      <c r="N413" s="28" t="s">
        <v>14</v>
      </c>
      <c r="O413" s="28" t="s">
        <v>582</v>
      </c>
      <c r="P413" s="28" t="s">
        <v>417</v>
      </c>
      <c r="Q413" s="43">
        <v>43221</v>
      </c>
      <c r="R413" s="28"/>
    </row>
    <row r="414" ht="42" spans="1:18">
      <c r="A414" s="64" t="s">
        <v>900</v>
      </c>
      <c r="B414" s="28" t="s">
        <v>386</v>
      </c>
      <c r="C414" s="28" t="s">
        <v>36</v>
      </c>
      <c r="D414" s="28" t="s">
        <v>124</v>
      </c>
      <c r="E414" s="28">
        <v>625</v>
      </c>
      <c r="F414" s="28"/>
      <c r="G414" s="28" t="s">
        <v>898</v>
      </c>
      <c r="H414" s="28"/>
      <c r="I414" s="28"/>
      <c r="J414" s="28"/>
      <c r="K414" s="28">
        <v>250</v>
      </c>
      <c r="L414" s="28" t="s">
        <v>899</v>
      </c>
      <c r="M414" s="28" t="s">
        <v>899</v>
      </c>
      <c r="N414" s="28" t="s">
        <v>14</v>
      </c>
      <c r="O414" s="28" t="s">
        <v>582</v>
      </c>
      <c r="P414" s="28" t="s">
        <v>417</v>
      </c>
      <c r="Q414" s="43">
        <v>43221</v>
      </c>
      <c r="R414" s="28"/>
    </row>
    <row r="415" ht="42" spans="1:18">
      <c r="A415" s="64" t="s">
        <v>901</v>
      </c>
      <c r="B415" s="28" t="s">
        <v>386</v>
      </c>
      <c r="C415" s="28" t="s">
        <v>36</v>
      </c>
      <c r="D415" s="28" t="s">
        <v>124</v>
      </c>
      <c r="E415" s="28">
        <v>291</v>
      </c>
      <c r="F415" s="28"/>
      <c r="G415" s="28" t="s">
        <v>902</v>
      </c>
      <c r="H415" s="28"/>
      <c r="I415" s="28"/>
      <c r="J415" s="28"/>
      <c r="K415" s="28">
        <v>87.3</v>
      </c>
      <c r="L415" s="28" t="s">
        <v>799</v>
      </c>
      <c r="M415" s="28" t="s">
        <v>799</v>
      </c>
      <c r="N415" s="28" t="s">
        <v>14</v>
      </c>
      <c r="O415" s="28" t="s">
        <v>582</v>
      </c>
      <c r="P415" s="28" t="s">
        <v>417</v>
      </c>
      <c r="Q415" s="43">
        <v>43221</v>
      </c>
      <c r="R415" s="28" t="s">
        <v>418</v>
      </c>
    </row>
    <row r="416" spans="1:18">
      <c r="A416" s="32" t="s">
        <v>162</v>
      </c>
      <c r="B416" s="28"/>
      <c r="C416" s="28"/>
      <c r="D416" s="28"/>
      <c r="E416" s="28"/>
      <c r="F416" s="28"/>
      <c r="G416" s="28"/>
      <c r="H416" s="28"/>
      <c r="I416" s="28"/>
      <c r="J416" s="28"/>
      <c r="K416" s="28">
        <f>K417+K429+K438+K440+K442+K441</f>
        <v>997.73</v>
      </c>
      <c r="L416" s="28"/>
      <c r="M416" s="28"/>
      <c r="N416" s="28"/>
      <c r="O416" s="28"/>
      <c r="P416" s="28"/>
      <c r="Q416" s="43"/>
      <c r="R416" s="28"/>
    </row>
    <row r="417" ht="42" spans="1:18">
      <c r="A417" s="32" t="s">
        <v>163</v>
      </c>
      <c r="B417" s="28" t="s">
        <v>903</v>
      </c>
      <c r="C417" s="28" t="s">
        <v>36</v>
      </c>
      <c r="D417" s="28" t="s">
        <v>141</v>
      </c>
      <c r="E417" s="28">
        <v>336</v>
      </c>
      <c r="F417" s="28"/>
      <c r="G417" s="28" t="s">
        <v>904</v>
      </c>
      <c r="H417" s="28"/>
      <c r="I417" s="28">
        <v>4000</v>
      </c>
      <c r="J417" s="28">
        <v>2410</v>
      </c>
      <c r="K417" s="28">
        <f>K418+K419+K420+K422+K421+K423+K424+K425+K426+K427+K428</f>
        <v>936.48</v>
      </c>
      <c r="L417" s="28" t="s">
        <v>905</v>
      </c>
      <c r="M417" s="28" t="s">
        <v>905</v>
      </c>
      <c r="N417" s="28" t="s">
        <v>14</v>
      </c>
      <c r="O417" s="28" t="s">
        <v>582</v>
      </c>
      <c r="P417" s="28" t="s">
        <v>906</v>
      </c>
      <c r="Q417" s="43">
        <v>43221</v>
      </c>
      <c r="R417" s="28"/>
    </row>
    <row r="418" spans="1:19">
      <c r="A418" s="28" t="s">
        <v>907</v>
      </c>
      <c r="B418" s="28" t="s">
        <v>369</v>
      </c>
      <c r="C418" s="28" t="s">
        <v>36</v>
      </c>
      <c r="D418" s="28" t="s">
        <v>141</v>
      </c>
      <c r="E418" s="28">
        <v>42</v>
      </c>
      <c r="F418" s="28" t="s">
        <v>908</v>
      </c>
      <c r="G418" s="28" t="s">
        <v>909</v>
      </c>
      <c r="H418" s="28"/>
      <c r="I418" s="28">
        <v>176</v>
      </c>
      <c r="J418" s="28">
        <v>105</v>
      </c>
      <c r="K418" s="28">
        <v>7.56</v>
      </c>
      <c r="L418" s="28" t="s">
        <v>905</v>
      </c>
      <c r="M418" s="28" t="s">
        <v>905</v>
      </c>
      <c r="N418" s="28" t="s">
        <v>14</v>
      </c>
      <c r="O418" s="28" t="s">
        <v>582</v>
      </c>
      <c r="P418" s="28" t="s">
        <v>906</v>
      </c>
      <c r="Q418" s="43">
        <v>43221</v>
      </c>
      <c r="R418" s="28"/>
      <c r="S418" s="25" t="s">
        <v>28</v>
      </c>
    </row>
    <row r="419" spans="1:19">
      <c r="A419" s="28" t="s">
        <v>910</v>
      </c>
      <c r="B419" s="28" t="s">
        <v>381</v>
      </c>
      <c r="C419" s="28" t="s">
        <v>36</v>
      </c>
      <c r="D419" s="28" t="s">
        <v>141</v>
      </c>
      <c r="E419" s="28">
        <v>42</v>
      </c>
      <c r="F419" s="28" t="s">
        <v>908</v>
      </c>
      <c r="G419" s="28" t="s">
        <v>911</v>
      </c>
      <c r="H419" s="28"/>
      <c r="I419" s="28">
        <v>176</v>
      </c>
      <c r="J419" s="28">
        <v>105</v>
      </c>
      <c r="K419" s="28">
        <v>7.56</v>
      </c>
      <c r="L419" s="28" t="s">
        <v>905</v>
      </c>
      <c r="M419" s="28" t="s">
        <v>905</v>
      </c>
      <c r="N419" s="28" t="s">
        <v>14</v>
      </c>
      <c r="O419" s="28" t="s">
        <v>582</v>
      </c>
      <c r="P419" s="28" t="s">
        <v>906</v>
      </c>
      <c r="Q419" s="43">
        <v>43221</v>
      </c>
      <c r="R419" s="28"/>
      <c r="S419" s="25" t="s">
        <v>28</v>
      </c>
    </row>
    <row r="420" spans="1:19">
      <c r="A420" s="28" t="s">
        <v>912</v>
      </c>
      <c r="B420" s="28" t="s">
        <v>372</v>
      </c>
      <c r="C420" s="28" t="s">
        <v>36</v>
      </c>
      <c r="D420" s="28" t="s">
        <v>141</v>
      </c>
      <c r="E420" s="28">
        <v>42</v>
      </c>
      <c r="F420" s="28" t="s">
        <v>908</v>
      </c>
      <c r="G420" s="28" t="s">
        <v>913</v>
      </c>
      <c r="H420" s="28"/>
      <c r="I420" s="28">
        <v>176</v>
      </c>
      <c r="J420" s="28">
        <v>105</v>
      </c>
      <c r="K420" s="28">
        <v>7.56</v>
      </c>
      <c r="L420" s="28" t="s">
        <v>905</v>
      </c>
      <c r="M420" s="28" t="s">
        <v>905</v>
      </c>
      <c r="N420" s="28" t="s">
        <v>14</v>
      </c>
      <c r="O420" s="28" t="s">
        <v>582</v>
      </c>
      <c r="P420" s="28" t="s">
        <v>906</v>
      </c>
      <c r="Q420" s="43">
        <v>43221</v>
      </c>
      <c r="R420" s="28"/>
      <c r="S420" s="25" t="s">
        <v>28</v>
      </c>
    </row>
    <row r="421" s="19" customFormat="1" spans="1:19">
      <c r="A421" s="28" t="s">
        <v>914</v>
      </c>
      <c r="B421" s="28" t="s">
        <v>378</v>
      </c>
      <c r="C421" s="28" t="s">
        <v>36</v>
      </c>
      <c r="D421" s="28" t="s">
        <v>141</v>
      </c>
      <c r="E421" s="28">
        <v>42</v>
      </c>
      <c r="F421" s="28" t="s">
        <v>908</v>
      </c>
      <c r="G421" s="28" t="s">
        <v>915</v>
      </c>
      <c r="H421" s="28"/>
      <c r="I421" s="28">
        <v>176</v>
      </c>
      <c r="J421" s="28">
        <v>105</v>
      </c>
      <c r="K421" s="28">
        <v>7.56</v>
      </c>
      <c r="L421" s="28" t="s">
        <v>905</v>
      </c>
      <c r="M421" s="28" t="s">
        <v>905</v>
      </c>
      <c r="N421" s="28" t="s">
        <v>14</v>
      </c>
      <c r="O421" s="28" t="s">
        <v>582</v>
      </c>
      <c r="P421" s="28" t="s">
        <v>906</v>
      </c>
      <c r="Q421" s="43">
        <v>43221</v>
      </c>
      <c r="R421" s="28"/>
      <c r="S421" s="55" t="s">
        <v>28</v>
      </c>
    </row>
    <row r="422" s="14" customFormat="1" spans="1:19">
      <c r="A422" s="28" t="s">
        <v>916</v>
      </c>
      <c r="B422" s="28" t="s">
        <v>384</v>
      </c>
      <c r="C422" s="28" t="s">
        <v>36</v>
      </c>
      <c r="D422" s="28" t="s">
        <v>141</v>
      </c>
      <c r="E422" s="28">
        <v>42</v>
      </c>
      <c r="F422" s="28" t="s">
        <v>908</v>
      </c>
      <c r="G422" s="28" t="s">
        <v>917</v>
      </c>
      <c r="H422" s="28"/>
      <c r="I422" s="28">
        <v>176</v>
      </c>
      <c r="J422" s="28">
        <v>105</v>
      </c>
      <c r="K422" s="28">
        <v>7.56</v>
      </c>
      <c r="L422" s="28" t="s">
        <v>905</v>
      </c>
      <c r="M422" s="28" t="s">
        <v>905</v>
      </c>
      <c r="N422" s="28" t="s">
        <v>14</v>
      </c>
      <c r="O422" s="28" t="s">
        <v>582</v>
      </c>
      <c r="P422" s="28" t="s">
        <v>906</v>
      </c>
      <c r="Q422" s="43">
        <v>43221</v>
      </c>
      <c r="R422" s="28"/>
      <c r="S422" s="25"/>
    </row>
    <row r="423" s="14" customFormat="1" spans="1:19">
      <c r="A423" s="28" t="s">
        <v>778</v>
      </c>
      <c r="B423" s="28" t="s">
        <v>361</v>
      </c>
      <c r="C423" s="28" t="s">
        <v>36</v>
      </c>
      <c r="D423" s="28" t="s">
        <v>141</v>
      </c>
      <c r="E423" s="28">
        <v>42</v>
      </c>
      <c r="F423" s="28" t="s">
        <v>908</v>
      </c>
      <c r="G423" s="28" t="s">
        <v>918</v>
      </c>
      <c r="H423" s="28"/>
      <c r="I423" s="28">
        <v>176</v>
      </c>
      <c r="J423" s="28">
        <v>105</v>
      </c>
      <c r="K423" s="28">
        <v>7.56</v>
      </c>
      <c r="L423" s="28" t="s">
        <v>905</v>
      </c>
      <c r="M423" s="28" t="s">
        <v>905</v>
      </c>
      <c r="N423" s="28" t="s">
        <v>14</v>
      </c>
      <c r="O423" s="28" t="s">
        <v>582</v>
      </c>
      <c r="P423" s="28" t="s">
        <v>906</v>
      </c>
      <c r="Q423" s="43">
        <v>43221</v>
      </c>
      <c r="R423" s="28"/>
      <c r="S423" s="25"/>
    </row>
    <row r="424" spans="1:19">
      <c r="A424" s="28" t="s">
        <v>781</v>
      </c>
      <c r="B424" s="28" t="s">
        <v>366</v>
      </c>
      <c r="C424" s="28" t="s">
        <v>36</v>
      </c>
      <c r="D424" s="28" t="s">
        <v>141</v>
      </c>
      <c r="E424" s="28">
        <v>42</v>
      </c>
      <c r="F424" s="28" t="s">
        <v>908</v>
      </c>
      <c r="G424" s="28" t="s">
        <v>919</v>
      </c>
      <c r="H424" s="28"/>
      <c r="I424" s="28">
        <v>176</v>
      </c>
      <c r="J424" s="28">
        <v>105</v>
      </c>
      <c r="K424" s="28">
        <v>7.56</v>
      </c>
      <c r="L424" s="28" t="s">
        <v>905</v>
      </c>
      <c r="M424" s="28" t="s">
        <v>905</v>
      </c>
      <c r="N424" s="28" t="s">
        <v>14</v>
      </c>
      <c r="O424" s="28" t="s">
        <v>582</v>
      </c>
      <c r="P424" s="28" t="s">
        <v>906</v>
      </c>
      <c r="Q424" s="43">
        <v>43221</v>
      </c>
      <c r="R424" s="28"/>
      <c r="S424" s="47"/>
    </row>
    <row r="425" s="19" customFormat="1" spans="1:19">
      <c r="A425" s="28" t="s">
        <v>783</v>
      </c>
      <c r="B425" s="28" t="s">
        <v>375</v>
      </c>
      <c r="C425" s="28" t="s">
        <v>36</v>
      </c>
      <c r="D425" s="28" t="s">
        <v>141</v>
      </c>
      <c r="E425" s="28">
        <v>42</v>
      </c>
      <c r="F425" s="28" t="s">
        <v>908</v>
      </c>
      <c r="G425" s="28" t="s">
        <v>920</v>
      </c>
      <c r="H425" s="28"/>
      <c r="I425" s="28">
        <v>176</v>
      </c>
      <c r="J425" s="28">
        <v>105</v>
      </c>
      <c r="K425" s="28">
        <v>7.56</v>
      </c>
      <c r="L425" s="28" t="s">
        <v>905</v>
      </c>
      <c r="M425" s="28" t="s">
        <v>905</v>
      </c>
      <c r="N425" s="28" t="s">
        <v>14</v>
      </c>
      <c r="O425" s="28" t="s">
        <v>582</v>
      </c>
      <c r="P425" s="28" t="s">
        <v>906</v>
      </c>
      <c r="Q425" s="43">
        <v>43221</v>
      </c>
      <c r="R425" s="28"/>
      <c r="S425" s="65"/>
    </row>
    <row r="426" s="19" customFormat="1" ht="63" spans="1:19">
      <c r="A426" s="28" t="s">
        <v>921</v>
      </c>
      <c r="B426" s="28" t="s">
        <v>656</v>
      </c>
      <c r="C426" s="28" t="s">
        <v>36</v>
      </c>
      <c r="D426" s="28" t="s">
        <v>922</v>
      </c>
      <c r="E426" s="28" t="s">
        <v>923</v>
      </c>
      <c r="F426" s="28" t="s">
        <v>924</v>
      </c>
      <c r="G426" s="28" t="s">
        <v>925</v>
      </c>
      <c r="H426" s="28"/>
      <c r="I426" s="28">
        <v>57814</v>
      </c>
      <c r="J426" s="28">
        <v>8938</v>
      </c>
      <c r="K426" s="28">
        <v>750</v>
      </c>
      <c r="L426" s="28" t="s">
        <v>905</v>
      </c>
      <c r="M426" s="28" t="s">
        <v>905</v>
      </c>
      <c r="N426" s="28" t="s">
        <v>14</v>
      </c>
      <c r="O426" s="28" t="s">
        <v>582</v>
      </c>
      <c r="P426" s="28" t="s">
        <v>417</v>
      </c>
      <c r="Q426" s="43">
        <v>43221</v>
      </c>
      <c r="R426" s="28" t="s">
        <v>926</v>
      </c>
      <c r="S426" s="65"/>
    </row>
    <row r="427" s="14" customFormat="1" ht="42" spans="1:19">
      <c r="A427" s="28" t="s">
        <v>927</v>
      </c>
      <c r="B427" s="28" t="s">
        <v>903</v>
      </c>
      <c r="C427" s="28" t="s">
        <v>36</v>
      </c>
      <c r="D427" s="28" t="s">
        <v>141</v>
      </c>
      <c r="E427" s="28">
        <v>300</v>
      </c>
      <c r="F427" s="28" t="s">
        <v>928</v>
      </c>
      <c r="G427" s="28" t="s">
        <v>929</v>
      </c>
      <c r="H427" s="28"/>
      <c r="I427" s="28">
        <v>3000</v>
      </c>
      <c r="J427" s="28">
        <v>3000</v>
      </c>
      <c r="K427" s="28">
        <v>90</v>
      </c>
      <c r="L427" s="28" t="s">
        <v>905</v>
      </c>
      <c r="M427" s="28" t="s">
        <v>905</v>
      </c>
      <c r="N427" s="28" t="s">
        <v>14</v>
      </c>
      <c r="O427" s="28" t="s">
        <v>362</v>
      </c>
      <c r="P427" s="28" t="s">
        <v>417</v>
      </c>
      <c r="Q427" s="43">
        <v>43221</v>
      </c>
      <c r="R427" s="28" t="s">
        <v>559</v>
      </c>
      <c r="S427" s="25"/>
    </row>
    <row r="428" s="14" customFormat="1" ht="105" spans="1:19">
      <c r="A428" s="28" t="s">
        <v>386</v>
      </c>
      <c r="B428" s="28" t="s">
        <v>903</v>
      </c>
      <c r="C428" s="28" t="s">
        <v>36</v>
      </c>
      <c r="D428" s="28" t="s">
        <v>141</v>
      </c>
      <c r="E428" s="28">
        <v>6</v>
      </c>
      <c r="F428" s="28"/>
      <c r="G428" s="28" t="s">
        <v>930</v>
      </c>
      <c r="H428" s="28"/>
      <c r="I428" s="28"/>
      <c r="J428" s="28"/>
      <c r="K428" s="28">
        <v>36</v>
      </c>
      <c r="L428" s="28" t="s">
        <v>931</v>
      </c>
      <c r="M428" s="28" t="s">
        <v>931</v>
      </c>
      <c r="N428" s="28" t="s">
        <v>14</v>
      </c>
      <c r="O428" s="28" t="s">
        <v>362</v>
      </c>
      <c r="P428" s="28" t="s">
        <v>417</v>
      </c>
      <c r="Q428" s="43">
        <v>43221</v>
      </c>
      <c r="R428" s="28" t="s">
        <v>559</v>
      </c>
      <c r="S428" s="25"/>
    </row>
    <row r="429" s="14" customFormat="1" spans="1:19">
      <c r="A429" s="32" t="s">
        <v>166</v>
      </c>
      <c r="B429" s="28" t="s">
        <v>903</v>
      </c>
      <c r="C429" s="28" t="s">
        <v>36</v>
      </c>
      <c r="D429" s="28" t="s">
        <v>141</v>
      </c>
      <c r="E429" s="28">
        <v>200</v>
      </c>
      <c r="F429" s="28"/>
      <c r="G429" s="28"/>
      <c r="H429" s="28"/>
      <c r="I429" s="28"/>
      <c r="J429" s="28"/>
      <c r="K429" s="28">
        <f>K430+K431+K432+K433+K434+K435+K436+K437</f>
        <v>36</v>
      </c>
      <c r="L429" s="28" t="s">
        <v>905</v>
      </c>
      <c r="M429" s="28" t="s">
        <v>905</v>
      </c>
      <c r="N429" s="28" t="s">
        <v>14</v>
      </c>
      <c r="O429" s="28" t="s">
        <v>582</v>
      </c>
      <c r="P429" s="28" t="s">
        <v>906</v>
      </c>
      <c r="Q429" s="43">
        <v>43221</v>
      </c>
      <c r="R429" s="28"/>
      <c r="S429" s="25"/>
    </row>
    <row r="430" s="14" customFormat="1" spans="1:19">
      <c r="A430" s="28" t="s">
        <v>907</v>
      </c>
      <c r="B430" s="28" t="s">
        <v>369</v>
      </c>
      <c r="C430" s="28" t="s">
        <v>36</v>
      </c>
      <c r="D430" s="28" t="s">
        <v>141</v>
      </c>
      <c r="E430" s="28">
        <v>25</v>
      </c>
      <c r="F430" s="28" t="s">
        <v>908</v>
      </c>
      <c r="G430" s="28" t="s">
        <v>932</v>
      </c>
      <c r="H430" s="28"/>
      <c r="I430" s="28">
        <v>105</v>
      </c>
      <c r="J430" s="28">
        <v>63</v>
      </c>
      <c r="K430" s="28">
        <v>4.5</v>
      </c>
      <c r="L430" s="28" t="s">
        <v>905</v>
      </c>
      <c r="M430" s="28" t="s">
        <v>905</v>
      </c>
      <c r="N430" s="28" t="s">
        <v>14</v>
      </c>
      <c r="O430" s="28" t="s">
        <v>582</v>
      </c>
      <c r="P430" s="28" t="s">
        <v>906</v>
      </c>
      <c r="Q430" s="43">
        <v>43221</v>
      </c>
      <c r="R430" s="28"/>
      <c r="S430" s="25"/>
    </row>
    <row r="431" s="14" customFormat="1" spans="1:19">
      <c r="A431" s="28" t="s">
        <v>910</v>
      </c>
      <c r="B431" s="28" t="s">
        <v>381</v>
      </c>
      <c r="C431" s="28" t="s">
        <v>36</v>
      </c>
      <c r="D431" s="28" t="s">
        <v>141</v>
      </c>
      <c r="E431" s="28">
        <v>25</v>
      </c>
      <c r="F431" s="28" t="s">
        <v>908</v>
      </c>
      <c r="G431" s="28" t="s">
        <v>933</v>
      </c>
      <c r="H431" s="28"/>
      <c r="I431" s="28">
        <v>105</v>
      </c>
      <c r="J431" s="28">
        <v>63</v>
      </c>
      <c r="K431" s="28">
        <v>4.5</v>
      </c>
      <c r="L431" s="28" t="s">
        <v>905</v>
      </c>
      <c r="M431" s="28" t="s">
        <v>905</v>
      </c>
      <c r="N431" s="28" t="s">
        <v>14</v>
      </c>
      <c r="O431" s="28" t="s">
        <v>582</v>
      </c>
      <c r="P431" s="28" t="s">
        <v>906</v>
      </c>
      <c r="Q431" s="43">
        <v>43221</v>
      </c>
      <c r="R431" s="28"/>
      <c r="S431" s="25"/>
    </row>
    <row r="432" s="14" customFormat="1" spans="1:19">
      <c r="A432" s="28" t="s">
        <v>912</v>
      </c>
      <c r="B432" s="28" t="s">
        <v>372</v>
      </c>
      <c r="C432" s="28" t="s">
        <v>36</v>
      </c>
      <c r="D432" s="28" t="s">
        <v>141</v>
      </c>
      <c r="E432" s="28">
        <v>25</v>
      </c>
      <c r="F432" s="28" t="s">
        <v>908</v>
      </c>
      <c r="G432" s="28" t="s">
        <v>934</v>
      </c>
      <c r="H432" s="28"/>
      <c r="I432" s="28">
        <v>105</v>
      </c>
      <c r="J432" s="28">
        <v>63</v>
      </c>
      <c r="K432" s="28">
        <v>4.5</v>
      </c>
      <c r="L432" s="28" t="s">
        <v>905</v>
      </c>
      <c r="M432" s="28" t="s">
        <v>905</v>
      </c>
      <c r="N432" s="28" t="s">
        <v>14</v>
      </c>
      <c r="O432" s="28" t="s">
        <v>582</v>
      </c>
      <c r="P432" s="28" t="s">
        <v>906</v>
      </c>
      <c r="Q432" s="43">
        <v>43221</v>
      </c>
      <c r="R432" s="28"/>
      <c r="S432" s="25"/>
    </row>
    <row r="433" s="14" customFormat="1" spans="1:19">
      <c r="A433" s="28" t="s">
        <v>914</v>
      </c>
      <c r="B433" s="28" t="s">
        <v>378</v>
      </c>
      <c r="C433" s="28" t="s">
        <v>36</v>
      </c>
      <c r="D433" s="28" t="s">
        <v>141</v>
      </c>
      <c r="E433" s="28">
        <v>25</v>
      </c>
      <c r="F433" s="28" t="s">
        <v>908</v>
      </c>
      <c r="G433" s="28" t="s">
        <v>935</v>
      </c>
      <c r="H433" s="28"/>
      <c r="I433" s="28">
        <v>105</v>
      </c>
      <c r="J433" s="28">
        <v>63</v>
      </c>
      <c r="K433" s="28">
        <v>4.5</v>
      </c>
      <c r="L433" s="28" t="s">
        <v>905</v>
      </c>
      <c r="M433" s="28" t="s">
        <v>905</v>
      </c>
      <c r="N433" s="28" t="s">
        <v>14</v>
      </c>
      <c r="O433" s="28" t="s">
        <v>582</v>
      </c>
      <c r="P433" s="28" t="s">
        <v>906</v>
      </c>
      <c r="Q433" s="43">
        <v>43221</v>
      </c>
      <c r="R433" s="28"/>
      <c r="S433" s="25"/>
    </row>
    <row r="434" s="14" customFormat="1" spans="1:19">
      <c r="A434" s="28" t="s">
        <v>916</v>
      </c>
      <c r="B434" s="28" t="s">
        <v>384</v>
      </c>
      <c r="C434" s="28" t="s">
        <v>36</v>
      </c>
      <c r="D434" s="28" t="s">
        <v>141</v>
      </c>
      <c r="E434" s="28">
        <v>25</v>
      </c>
      <c r="F434" s="28" t="s">
        <v>908</v>
      </c>
      <c r="G434" s="28" t="s">
        <v>936</v>
      </c>
      <c r="H434" s="28"/>
      <c r="I434" s="28">
        <v>105</v>
      </c>
      <c r="J434" s="28">
        <v>63</v>
      </c>
      <c r="K434" s="28">
        <v>4.5</v>
      </c>
      <c r="L434" s="28" t="s">
        <v>905</v>
      </c>
      <c r="M434" s="28" t="s">
        <v>905</v>
      </c>
      <c r="N434" s="28" t="s">
        <v>14</v>
      </c>
      <c r="O434" s="28" t="s">
        <v>582</v>
      </c>
      <c r="P434" s="28" t="s">
        <v>906</v>
      </c>
      <c r="Q434" s="43">
        <v>43221</v>
      </c>
      <c r="R434" s="28"/>
      <c r="S434" s="25"/>
    </row>
    <row r="435" s="14" customFormat="1" spans="1:19">
      <c r="A435" s="28" t="s">
        <v>778</v>
      </c>
      <c r="B435" s="28" t="s">
        <v>361</v>
      </c>
      <c r="C435" s="28" t="s">
        <v>36</v>
      </c>
      <c r="D435" s="28" t="s">
        <v>141</v>
      </c>
      <c r="E435" s="28">
        <v>25</v>
      </c>
      <c r="F435" s="28" t="s">
        <v>908</v>
      </c>
      <c r="G435" s="28" t="s">
        <v>937</v>
      </c>
      <c r="H435" s="28"/>
      <c r="I435" s="28">
        <v>105</v>
      </c>
      <c r="J435" s="28">
        <v>63</v>
      </c>
      <c r="K435" s="28">
        <v>4.5</v>
      </c>
      <c r="L435" s="28" t="s">
        <v>905</v>
      </c>
      <c r="M435" s="28" t="s">
        <v>905</v>
      </c>
      <c r="N435" s="28" t="s">
        <v>14</v>
      </c>
      <c r="O435" s="28" t="s">
        <v>582</v>
      </c>
      <c r="P435" s="28" t="s">
        <v>906</v>
      </c>
      <c r="Q435" s="43">
        <v>43221</v>
      </c>
      <c r="R435" s="28"/>
      <c r="S435" s="25"/>
    </row>
    <row r="436" s="14" customFormat="1" spans="1:19">
      <c r="A436" s="28" t="s">
        <v>781</v>
      </c>
      <c r="B436" s="28" t="s">
        <v>366</v>
      </c>
      <c r="C436" s="28" t="s">
        <v>36</v>
      </c>
      <c r="D436" s="28" t="s">
        <v>141</v>
      </c>
      <c r="E436" s="28">
        <v>25</v>
      </c>
      <c r="F436" s="28" t="s">
        <v>908</v>
      </c>
      <c r="G436" s="28" t="s">
        <v>938</v>
      </c>
      <c r="H436" s="28"/>
      <c r="I436" s="28">
        <v>105</v>
      </c>
      <c r="J436" s="28">
        <v>63</v>
      </c>
      <c r="K436" s="28">
        <v>4.5</v>
      </c>
      <c r="L436" s="28" t="s">
        <v>905</v>
      </c>
      <c r="M436" s="28" t="s">
        <v>905</v>
      </c>
      <c r="N436" s="28" t="s">
        <v>14</v>
      </c>
      <c r="O436" s="28" t="s">
        <v>582</v>
      </c>
      <c r="P436" s="28" t="s">
        <v>906</v>
      </c>
      <c r="Q436" s="43">
        <v>43221</v>
      </c>
      <c r="R436" s="28"/>
      <c r="S436" s="25"/>
    </row>
    <row r="437" s="14" customFormat="1" spans="1:19">
      <c r="A437" s="28" t="s">
        <v>783</v>
      </c>
      <c r="B437" s="28" t="s">
        <v>375</v>
      </c>
      <c r="C437" s="28" t="s">
        <v>36</v>
      </c>
      <c r="D437" s="28" t="s">
        <v>141</v>
      </c>
      <c r="E437" s="28">
        <v>25</v>
      </c>
      <c r="F437" s="28" t="s">
        <v>908</v>
      </c>
      <c r="G437" s="28" t="s">
        <v>939</v>
      </c>
      <c r="H437" s="28"/>
      <c r="I437" s="28">
        <v>105</v>
      </c>
      <c r="J437" s="28">
        <v>63</v>
      </c>
      <c r="K437" s="28">
        <v>4.5</v>
      </c>
      <c r="L437" s="28" t="s">
        <v>905</v>
      </c>
      <c r="M437" s="28" t="s">
        <v>905</v>
      </c>
      <c r="N437" s="28" t="s">
        <v>14</v>
      </c>
      <c r="O437" s="28" t="s">
        <v>582</v>
      </c>
      <c r="P437" s="28" t="s">
        <v>906</v>
      </c>
      <c r="Q437" s="43">
        <v>43221</v>
      </c>
      <c r="R437" s="28"/>
      <c r="S437" s="25"/>
    </row>
    <row r="438" s="14" customFormat="1" spans="1:19">
      <c r="A438" s="32" t="s">
        <v>168</v>
      </c>
      <c r="B438" s="28"/>
      <c r="C438" s="28"/>
      <c r="D438" s="28"/>
      <c r="E438" s="28"/>
      <c r="F438" s="28"/>
      <c r="G438" s="28"/>
      <c r="H438" s="28"/>
      <c r="I438" s="28"/>
      <c r="J438" s="28"/>
      <c r="K438" s="28">
        <f>K439</f>
        <v>25.25</v>
      </c>
      <c r="L438" s="28"/>
      <c r="M438" s="28"/>
      <c r="N438" s="28"/>
      <c r="O438" s="28"/>
      <c r="P438" s="28"/>
      <c r="Q438" s="43"/>
      <c r="R438" s="28"/>
      <c r="S438" s="25"/>
    </row>
    <row r="439" s="14" customFormat="1" spans="1:19">
      <c r="A439" s="28" t="s">
        <v>940</v>
      </c>
      <c r="B439" s="28" t="s">
        <v>792</v>
      </c>
      <c r="C439" s="28" t="s">
        <v>36</v>
      </c>
      <c r="D439" s="28" t="s">
        <v>141</v>
      </c>
      <c r="E439" s="28">
        <v>101</v>
      </c>
      <c r="F439" s="28" t="s">
        <v>941</v>
      </c>
      <c r="G439" s="28" t="s">
        <v>942</v>
      </c>
      <c r="H439" s="28"/>
      <c r="I439" s="28">
        <v>101</v>
      </c>
      <c r="J439" s="28">
        <v>40</v>
      </c>
      <c r="K439" s="28">
        <v>25.25</v>
      </c>
      <c r="L439" s="28" t="s">
        <v>905</v>
      </c>
      <c r="M439" s="28" t="s">
        <v>905</v>
      </c>
      <c r="N439" s="28" t="s">
        <v>14</v>
      </c>
      <c r="O439" s="28" t="s">
        <v>582</v>
      </c>
      <c r="P439" s="28" t="s">
        <v>906</v>
      </c>
      <c r="Q439" s="43">
        <v>43221</v>
      </c>
      <c r="R439" s="28"/>
      <c r="S439" s="25"/>
    </row>
    <row r="440" s="14" customFormat="1" spans="1:19">
      <c r="A440" s="32" t="s">
        <v>170</v>
      </c>
      <c r="B440" s="28"/>
      <c r="C440" s="28"/>
      <c r="D440" s="28" t="s">
        <v>141</v>
      </c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43"/>
      <c r="R440" s="28"/>
      <c r="S440" s="25"/>
    </row>
    <row r="441" s="14" customFormat="1" spans="1:19">
      <c r="A441" s="32" t="s">
        <v>171</v>
      </c>
      <c r="B441" s="28"/>
      <c r="C441" s="28"/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43"/>
      <c r="R441" s="28"/>
      <c r="S441" s="25"/>
    </row>
    <row r="442" s="14" customFormat="1" ht="42" spans="1:19">
      <c r="A442" s="29" t="s">
        <v>943</v>
      </c>
      <c r="B442" s="28"/>
      <c r="C442" s="28"/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43"/>
      <c r="R442" s="28"/>
      <c r="S442" s="25"/>
    </row>
    <row r="443" s="14" customFormat="1" spans="1:19">
      <c r="A443" s="32" t="s">
        <v>944</v>
      </c>
      <c r="B443" s="28"/>
      <c r="C443" s="28"/>
      <c r="D443" s="28"/>
      <c r="E443" s="28"/>
      <c r="F443" s="28"/>
      <c r="G443" s="28"/>
      <c r="H443" s="28"/>
      <c r="I443" s="28"/>
      <c r="J443" s="28"/>
      <c r="K443" s="28">
        <f>K444+K453</f>
        <v>5470.451</v>
      </c>
      <c r="L443" s="28"/>
      <c r="M443" s="28"/>
      <c r="N443" s="28"/>
      <c r="O443" s="28"/>
      <c r="P443" s="28"/>
      <c r="Q443" s="43"/>
      <c r="R443" s="28"/>
      <c r="S443" s="25"/>
    </row>
    <row r="444" s="14" customFormat="1" spans="1:19">
      <c r="A444" s="32" t="s">
        <v>176</v>
      </c>
      <c r="B444" s="28" t="s">
        <v>386</v>
      </c>
      <c r="C444" s="28" t="s">
        <v>945</v>
      </c>
      <c r="D444" s="28" t="s">
        <v>177</v>
      </c>
      <c r="E444" s="28">
        <v>200</v>
      </c>
      <c r="F444" s="28" t="s">
        <v>946</v>
      </c>
      <c r="G444" s="28" t="s">
        <v>947</v>
      </c>
      <c r="H444" s="28"/>
      <c r="I444" s="28">
        <v>964</v>
      </c>
      <c r="J444" s="28">
        <v>964</v>
      </c>
      <c r="K444" s="28">
        <f>E444*2.3</f>
        <v>460</v>
      </c>
      <c r="L444" s="28" t="s">
        <v>948</v>
      </c>
      <c r="M444" s="28" t="s">
        <v>701</v>
      </c>
      <c r="N444" s="28" t="s">
        <v>14</v>
      </c>
      <c r="O444" s="28" t="s">
        <v>949</v>
      </c>
      <c r="P444" s="28" t="s">
        <v>363</v>
      </c>
      <c r="Q444" s="43">
        <v>43435</v>
      </c>
      <c r="R444" s="28"/>
      <c r="S444" s="25"/>
    </row>
    <row r="445" s="14" customFormat="1" ht="42" spans="1:19">
      <c r="A445" s="60" t="s">
        <v>950</v>
      </c>
      <c r="B445" s="28" t="s">
        <v>951</v>
      </c>
      <c r="C445" s="28" t="s">
        <v>952</v>
      </c>
      <c r="D445" s="28" t="s">
        <v>177</v>
      </c>
      <c r="E445" s="28">
        <v>6</v>
      </c>
      <c r="F445" s="28" t="s">
        <v>946</v>
      </c>
      <c r="G445" s="28" t="s">
        <v>953</v>
      </c>
      <c r="H445" s="28"/>
      <c r="I445" s="28">
        <v>27</v>
      </c>
      <c r="J445" s="28">
        <v>27</v>
      </c>
      <c r="K445" s="28">
        <f>E445*2.3</f>
        <v>13.8</v>
      </c>
      <c r="L445" s="28" t="s">
        <v>948</v>
      </c>
      <c r="M445" s="28" t="s">
        <v>372</v>
      </c>
      <c r="N445" s="28" t="s">
        <v>14</v>
      </c>
      <c r="O445" s="28" t="s">
        <v>949</v>
      </c>
      <c r="P445" s="28" t="s">
        <v>363</v>
      </c>
      <c r="Q445" s="43">
        <v>43435</v>
      </c>
      <c r="R445" s="28"/>
      <c r="S445" s="25"/>
    </row>
    <row r="446" s="14" customFormat="1" ht="63" spans="1:19">
      <c r="A446" s="60" t="s">
        <v>954</v>
      </c>
      <c r="B446" s="28" t="s">
        <v>955</v>
      </c>
      <c r="C446" s="28" t="s">
        <v>952</v>
      </c>
      <c r="D446" s="28" t="s">
        <v>177</v>
      </c>
      <c r="E446" s="28">
        <v>9</v>
      </c>
      <c r="F446" s="28" t="s">
        <v>946</v>
      </c>
      <c r="G446" s="28" t="s">
        <v>956</v>
      </c>
      <c r="H446" s="28"/>
      <c r="I446" s="28">
        <v>47</v>
      </c>
      <c r="J446" s="28">
        <v>47</v>
      </c>
      <c r="K446" s="28">
        <f>E446*2.3</f>
        <v>20.7</v>
      </c>
      <c r="L446" s="28" t="s">
        <v>948</v>
      </c>
      <c r="M446" s="28" t="s">
        <v>381</v>
      </c>
      <c r="N446" s="28" t="s">
        <v>14</v>
      </c>
      <c r="O446" s="28" t="s">
        <v>949</v>
      </c>
      <c r="P446" s="28" t="s">
        <v>363</v>
      </c>
      <c r="Q446" s="43">
        <v>43435</v>
      </c>
      <c r="R446" s="28"/>
      <c r="S446" s="25"/>
    </row>
    <row r="447" s="14" customFormat="1" ht="42" spans="1:19">
      <c r="A447" s="60" t="s">
        <v>957</v>
      </c>
      <c r="B447" s="28" t="s">
        <v>958</v>
      </c>
      <c r="C447" s="28" t="s">
        <v>952</v>
      </c>
      <c r="D447" s="28" t="s">
        <v>177</v>
      </c>
      <c r="E447" s="28">
        <v>1</v>
      </c>
      <c r="F447" s="28" t="s">
        <v>946</v>
      </c>
      <c r="G447" s="28" t="s">
        <v>959</v>
      </c>
      <c r="H447" s="28"/>
      <c r="I447" s="28">
        <v>3</v>
      </c>
      <c r="J447" s="28">
        <v>3</v>
      </c>
      <c r="K447" s="28">
        <v>2.3</v>
      </c>
      <c r="L447" s="28" t="s">
        <v>948</v>
      </c>
      <c r="M447" s="28" t="s">
        <v>375</v>
      </c>
      <c r="N447" s="28" t="s">
        <v>14</v>
      </c>
      <c r="O447" s="28" t="s">
        <v>949</v>
      </c>
      <c r="P447" s="28" t="s">
        <v>363</v>
      </c>
      <c r="Q447" s="43">
        <v>43435</v>
      </c>
      <c r="R447" s="28"/>
      <c r="S447" s="25"/>
    </row>
    <row r="448" s="14" customFormat="1" ht="42" spans="1:19">
      <c r="A448" s="60" t="s">
        <v>960</v>
      </c>
      <c r="B448" s="28" t="s">
        <v>384</v>
      </c>
      <c r="C448" s="28" t="s">
        <v>952</v>
      </c>
      <c r="D448" s="28" t="s">
        <v>177</v>
      </c>
      <c r="E448" s="28">
        <v>10</v>
      </c>
      <c r="F448" s="28" t="s">
        <v>946</v>
      </c>
      <c r="G448" s="28" t="s">
        <v>961</v>
      </c>
      <c r="H448" s="28"/>
      <c r="I448" s="28">
        <v>46</v>
      </c>
      <c r="J448" s="28">
        <v>46</v>
      </c>
      <c r="K448" s="28">
        <v>23</v>
      </c>
      <c r="L448" s="28" t="s">
        <v>948</v>
      </c>
      <c r="M448" s="28" t="s">
        <v>384</v>
      </c>
      <c r="N448" s="28" t="s">
        <v>14</v>
      </c>
      <c r="O448" s="28" t="s">
        <v>949</v>
      </c>
      <c r="P448" s="28" t="s">
        <v>363</v>
      </c>
      <c r="Q448" s="43">
        <v>43435</v>
      </c>
      <c r="R448" s="28"/>
      <c r="S448" s="25"/>
    </row>
    <row r="449" s="14" customFormat="1" ht="42" spans="1:19">
      <c r="A449" s="60" t="s">
        <v>962</v>
      </c>
      <c r="B449" s="28" t="s">
        <v>369</v>
      </c>
      <c r="C449" s="28" t="s">
        <v>952</v>
      </c>
      <c r="D449" s="28" t="s">
        <v>177</v>
      </c>
      <c r="E449" s="28">
        <v>3</v>
      </c>
      <c r="F449" s="28" t="s">
        <v>946</v>
      </c>
      <c r="G449" s="28" t="s">
        <v>963</v>
      </c>
      <c r="H449" s="28"/>
      <c r="I449" s="28">
        <v>14</v>
      </c>
      <c r="J449" s="28">
        <v>14</v>
      </c>
      <c r="K449" s="28">
        <f>E449*2.3</f>
        <v>6.9</v>
      </c>
      <c r="L449" s="28" t="s">
        <v>948</v>
      </c>
      <c r="M449" s="28" t="s">
        <v>369</v>
      </c>
      <c r="N449" s="28" t="s">
        <v>14</v>
      </c>
      <c r="O449" s="28" t="s">
        <v>949</v>
      </c>
      <c r="P449" s="28" t="s">
        <v>363</v>
      </c>
      <c r="Q449" s="43">
        <v>43435</v>
      </c>
      <c r="R449" s="28"/>
      <c r="S449" s="25"/>
    </row>
    <row r="450" s="14" customFormat="1" ht="42" spans="1:19">
      <c r="A450" s="60" t="s">
        <v>964</v>
      </c>
      <c r="B450" s="28" t="s">
        <v>361</v>
      </c>
      <c r="C450" s="28" t="s">
        <v>952</v>
      </c>
      <c r="D450" s="28" t="s">
        <v>177</v>
      </c>
      <c r="E450" s="28">
        <v>81</v>
      </c>
      <c r="F450" s="28" t="s">
        <v>946</v>
      </c>
      <c r="G450" s="28" t="s">
        <v>965</v>
      </c>
      <c r="H450" s="28"/>
      <c r="I450" s="28">
        <v>396</v>
      </c>
      <c r="J450" s="28">
        <v>396</v>
      </c>
      <c r="K450" s="28">
        <f>E450*2.3</f>
        <v>186.3</v>
      </c>
      <c r="L450" s="28" t="s">
        <v>948</v>
      </c>
      <c r="M450" s="28" t="s">
        <v>361</v>
      </c>
      <c r="N450" s="28" t="s">
        <v>14</v>
      </c>
      <c r="O450" s="28" t="s">
        <v>949</v>
      </c>
      <c r="P450" s="28" t="s">
        <v>363</v>
      </c>
      <c r="Q450" s="43">
        <v>43435</v>
      </c>
      <c r="R450" s="28"/>
      <c r="S450" s="25"/>
    </row>
    <row r="451" s="14" customFormat="1" ht="42" spans="1:19">
      <c r="A451" s="60" t="s">
        <v>966</v>
      </c>
      <c r="B451" s="28" t="s">
        <v>366</v>
      </c>
      <c r="C451" s="28" t="s">
        <v>952</v>
      </c>
      <c r="D451" s="28" t="s">
        <v>177</v>
      </c>
      <c r="E451" s="28">
        <v>66</v>
      </c>
      <c r="F451" s="28" t="s">
        <v>946</v>
      </c>
      <c r="G451" s="28" t="s">
        <v>967</v>
      </c>
      <c r="H451" s="28"/>
      <c r="I451" s="28">
        <v>264</v>
      </c>
      <c r="J451" s="28">
        <v>264</v>
      </c>
      <c r="K451" s="28">
        <f>E451*2.3</f>
        <v>151.8</v>
      </c>
      <c r="L451" s="28" t="s">
        <v>948</v>
      </c>
      <c r="M451" s="28" t="s">
        <v>366</v>
      </c>
      <c r="N451" s="28" t="s">
        <v>14</v>
      </c>
      <c r="O451" s="28" t="s">
        <v>949</v>
      </c>
      <c r="P451" s="28" t="s">
        <v>363</v>
      </c>
      <c r="Q451" s="43">
        <v>43435</v>
      </c>
      <c r="R451" s="28"/>
      <c r="S451" s="25"/>
    </row>
    <row r="452" s="14" customFormat="1" ht="42" spans="1:19">
      <c r="A452" s="60" t="s">
        <v>968</v>
      </c>
      <c r="B452" s="28" t="s">
        <v>378</v>
      </c>
      <c r="C452" s="28" t="s">
        <v>952</v>
      </c>
      <c r="D452" s="28" t="s">
        <v>177</v>
      </c>
      <c r="E452" s="28">
        <v>24</v>
      </c>
      <c r="F452" s="28" t="s">
        <v>969</v>
      </c>
      <c r="G452" s="28" t="s">
        <v>970</v>
      </c>
      <c r="H452" s="28"/>
      <c r="I452" s="28">
        <v>110</v>
      </c>
      <c r="J452" s="28">
        <v>110</v>
      </c>
      <c r="K452" s="28">
        <f>E452*2.3</f>
        <v>55.2</v>
      </c>
      <c r="L452" s="28" t="s">
        <v>948</v>
      </c>
      <c r="M452" s="28" t="s">
        <v>378</v>
      </c>
      <c r="N452" s="28" t="s">
        <v>14</v>
      </c>
      <c r="O452" s="28" t="s">
        <v>949</v>
      </c>
      <c r="P452" s="28" t="s">
        <v>363</v>
      </c>
      <c r="Q452" s="43">
        <v>43435</v>
      </c>
      <c r="R452" s="28"/>
      <c r="S452" s="25"/>
    </row>
    <row r="453" s="14" customFormat="1" spans="1:19">
      <c r="A453" s="32" t="s">
        <v>180</v>
      </c>
      <c r="B453" s="28"/>
      <c r="C453" s="28"/>
      <c r="D453" s="28" t="s">
        <v>177</v>
      </c>
      <c r="E453" s="28">
        <f>E454+E469</f>
        <v>8230</v>
      </c>
      <c r="F453" s="28"/>
      <c r="G453" s="28"/>
      <c r="H453" s="28"/>
      <c r="I453" s="28"/>
      <c r="J453" s="28"/>
      <c r="K453" s="67">
        <f>K454+K469</f>
        <v>5010.451</v>
      </c>
      <c r="L453" s="28"/>
      <c r="M453" s="28"/>
      <c r="N453" s="28"/>
      <c r="O453" s="28"/>
      <c r="P453" s="28"/>
      <c r="Q453" s="43"/>
      <c r="R453" s="28"/>
      <c r="S453" s="25"/>
    </row>
    <row r="454" s="14" customFormat="1" spans="1:19">
      <c r="A454" s="27" t="s">
        <v>971</v>
      </c>
      <c r="B454" s="28" t="s">
        <v>972</v>
      </c>
      <c r="C454" s="28" t="s">
        <v>312</v>
      </c>
      <c r="D454" s="28" t="s">
        <v>177</v>
      </c>
      <c r="E454" s="28">
        <f>E455+E463</f>
        <v>1348</v>
      </c>
      <c r="F454" s="28"/>
      <c r="G454" s="28"/>
      <c r="H454" s="28"/>
      <c r="I454" s="28"/>
      <c r="J454" s="28"/>
      <c r="K454" s="28">
        <f>K455+K463</f>
        <v>2696</v>
      </c>
      <c r="L454" s="28"/>
      <c r="M454" s="28"/>
      <c r="N454" s="28"/>
      <c r="O454" s="28"/>
      <c r="P454" s="28"/>
      <c r="Q454" s="28"/>
      <c r="R454" s="28"/>
      <c r="S454" s="25"/>
    </row>
    <row r="455" s="14" customFormat="1" spans="1:19">
      <c r="A455" s="27" t="s">
        <v>366</v>
      </c>
      <c r="B455" s="28"/>
      <c r="C455" s="28"/>
      <c r="D455" s="28"/>
      <c r="E455" s="66">
        <f>SUM(E456:E462)</f>
        <v>451</v>
      </c>
      <c r="F455" s="28"/>
      <c r="G455" s="28"/>
      <c r="H455" s="28"/>
      <c r="I455" s="28"/>
      <c r="J455" s="28"/>
      <c r="K455" s="68">
        <f>SUM(K456:K462)</f>
        <v>902</v>
      </c>
      <c r="L455" s="28"/>
      <c r="M455" s="28"/>
      <c r="N455" s="28"/>
      <c r="O455" s="28"/>
      <c r="P455" s="28"/>
      <c r="Q455" s="48"/>
      <c r="R455" s="28"/>
      <c r="S455" s="25"/>
    </row>
    <row r="456" s="14" customFormat="1" spans="1:19">
      <c r="A456" s="28" t="s">
        <v>973</v>
      </c>
      <c r="B456" s="28" t="s">
        <v>973</v>
      </c>
      <c r="C456" s="28" t="s">
        <v>312</v>
      </c>
      <c r="D456" s="28" t="s">
        <v>177</v>
      </c>
      <c r="E456" s="66">
        <v>201</v>
      </c>
      <c r="F456" s="28">
        <v>2</v>
      </c>
      <c r="G456" s="28" t="s">
        <v>974</v>
      </c>
      <c r="H456" s="28" t="s">
        <v>391</v>
      </c>
      <c r="I456" s="28"/>
      <c r="J456" s="28"/>
      <c r="K456" s="68">
        <f t="shared" ref="K456:K462" si="2">E456*F456</f>
        <v>402</v>
      </c>
      <c r="L456" s="28" t="s">
        <v>948</v>
      </c>
      <c r="M456" s="28" t="s">
        <v>948</v>
      </c>
      <c r="N456" s="28" t="s">
        <v>14</v>
      </c>
      <c r="O456" s="28" t="s">
        <v>582</v>
      </c>
      <c r="P456" s="28" t="s">
        <v>363</v>
      </c>
      <c r="Q456" s="48">
        <v>43221</v>
      </c>
      <c r="R456" s="28"/>
      <c r="S456" s="25"/>
    </row>
    <row r="457" s="14" customFormat="1" spans="1:19">
      <c r="A457" s="28" t="s">
        <v>579</v>
      </c>
      <c r="B457" s="28" t="s">
        <v>579</v>
      </c>
      <c r="C457" s="28" t="s">
        <v>312</v>
      </c>
      <c r="D457" s="28" t="s">
        <v>177</v>
      </c>
      <c r="E457" s="66">
        <v>29</v>
      </c>
      <c r="F457" s="28">
        <v>2</v>
      </c>
      <c r="G457" s="28" t="s">
        <v>975</v>
      </c>
      <c r="H457" s="28" t="s">
        <v>391</v>
      </c>
      <c r="I457" s="28"/>
      <c r="J457" s="28"/>
      <c r="K457" s="68">
        <f t="shared" si="2"/>
        <v>58</v>
      </c>
      <c r="L457" s="28" t="s">
        <v>948</v>
      </c>
      <c r="M457" s="28" t="s">
        <v>948</v>
      </c>
      <c r="N457" s="28" t="s">
        <v>14</v>
      </c>
      <c r="O457" s="28" t="s">
        <v>582</v>
      </c>
      <c r="P457" s="28" t="s">
        <v>363</v>
      </c>
      <c r="Q457" s="48">
        <v>43221</v>
      </c>
      <c r="R457" s="28"/>
      <c r="S457" s="25"/>
    </row>
    <row r="458" s="14" customFormat="1" spans="1:19">
      <c r="A458" s="28" t="s">
        <v>976</v>
      </c>
      <c r="B458" s="28" t="s">
        <v>976</v>
      </c>
      <c r="C458" s="28" t="s">
        <v>312</v>
      </c>
      <c r="D458" s="28" t="s">
        <v>177</v>
      </c>
      <c r="E458" s="66">
        <v>60</v>
      </c>
      <c r="F458" s="28">
        <v>2</v>
      </c>
      <c r="G458" s="28" t="s">
        <v>977</v>
      </c>
      <c r="H458" s="28" t="s">
        <v>391</v>
      </c>
      <c r="I458" s="28"/>
      <c r="J458" s="28"/>
      <c r="K458" s="68">
        <f t="shared" si="2"/>
        <v>120</v>
      </c>
      <c r="L458" s="28" t="s">
        <v>948</v>
      </c>
      <c r="M458" s="28" t="s">
        <v>948</v>
      </c>
      <c r="N458" s="28" t="s">
        <v>14</v>
      </c>
      <c r="O458" s="28" t="s">
        <v>582</v>
      </c>
      <c r="P458" s="28" t="s">
        <v>363</v>
      </c>
      <c r="Q458" s="48">
        <v>43221</v>
      </c>
      <c r="R458" s="28"/>
      <c r="S458" s="25"/>
    </row>
    <row r="459" s="14" customFormat="1" spans="1:19">
      <c r="A459" s="28" t="s">
        <v>978</v>
      </c>
      <c r="B459" s="28" t="s">
        <v>978</v>
      </c>
      <c r="C459" s="28" t="s">
        <v>312</v>
      </c>
      <c r="D459" s="28" t="s">
        <v>177</v>
      </c>
      <c r="E459" s="66">
        <v>37</v>
      </c>
      <c r="F459" s="28">
        <v>2</v>
      </c>
      <c r="G459" s="28" t="s">
        <v>979</v>
      </c>
      <c r="H459" s="28" t="s">
        <v>980</v>
      </c>
      <c r="I459" s="28"/>
      <c r="J459" s="28"/>
      <c r="K459" s="68">
        <f t="shared" si="2"/>
        <v>74</v>
      </c>
      <c r="L459" s="28" t="s">
        <v>948</v>
      </c>
      <c r="M459" s="28" t="s">
        <v>948</v>
      </c>
      <c r="N459" s="28" t="s">
        <v>14</v>
      </c>
      <c r="O459" s="28" t="s">
        <v>582</v>
      </c>
      <c r="P459" s="28" t="s">
        <v>363</v>
      </c>
      <c r="Q459" s="48">
        <v>43221</v>
      </c>
      <c r="R459" s="28"/>
      <c r="S459" s="25"/>
    </row>
    <row r="460" s="14" customFormat="1" spans="1:19">
      <c r="A460" s="28" t="s">
        <v>981</v>
      </c>
      <c r="B460" s="28" t="s">
        <v>981</v>
      </c>
      <c r="C460" s="28" t="s">
        <v>312</v>
      </c>
      <c r="D460" s="28" t="s">
        <v>177</v>
      </c>
      <c r="E460" s="66">
        <v>75</v>
      </c>
      <c r="F460" s="28">
        <v>2</v>
      </c>
      <c r="G460" s="28" t="s">
        <v>982</v>
      </c>
      <c r="H460" s="28" t="s">
        <v>391</v>
      </c>
      <c r="I460" s="28"/>
      <c r="J460" s="28"/>
      <c r="K460" s="68">
        <f t="shared" si="2"/>
        <v>150</v>
      </c>
      <c r="L460" s="28" t="s">
        <v>948</v>
      </c>
      <c r="M460" s="28" t="s">
        <v>948</v>
      </c>
      <c r="N460" s="28" t="s">
        <v>14</v>
      </c>
      <c r="O460" s="28" t="s">
        <v>582</v>
      </c>
      <c r="P460" s="28" t="s">
        <v>363</v>
      </c>
      <c r="Q460" s="48">
        <v>43221</v>
      </c>
      <c r="R460" s="28"/>
      <c r="S460" s="25"/>
    </row>
    <row r="461" s="14" customFormat="1" spans="1:19">
      <c r="A461" s="28" t="s">
        <v>983</v>
      </c>
      <c r="B461" s="28" t="s">
        <v>983</v>
      </c>
      <c r="C461" s="28" t="s">
        <v>312</v>
      </c>
      <c r="D461" s="28" t="s">
        <v>177</v>
      </c>
      <c r="E461" s="66">
        <v>34</v>
      </c>
      <c r="F461" s="28">
        <v>2</v>
      </c>
      <c r="G461" s="28" t="s">
        <v>984</v>
      </c>
      <c r="H461" s="28" t="s">
        <v>391</v>
      </c>
      <c r="I461" s="28"/>
      <c r="J461" s="28"/>
      <c r="K461" s="68">
        <f t="shared" si="2"/>
        <v>68</v>
      </c>
      <c r="L461" s="28" t="s">
        <v>948</v>
      </c>
      <c r="M461" s="28" t="s">
        <v>948</v>
      </c>
      <c r="N461" s="28" t="s">
        <v>14</v>
      </c>
      <c r="O461" s="28" t="s">
        <v>582</v>
      </c>
      <c r="P461" s="28" t="s">
        <v>363</v>
      </c>
      <c r="Q461" s="48">
        <v>43221</v>
      </c>
      <c r="R461" s="28"/>
      <c r="S461" s="25"/>
    </row>
    <row r="462" s="14" customFormat="1" spans="1:19">
      <c r="A462" s="28" t="s">
        <v>985</v>
      </c>
      <c r="B462" s="28" t="s">
        <v>985</v>
      </c>
      <c r="C462" s="28" t="s">
        <v>312</v>
      </c>
      <c r="D462" s="28" t="s">
        <v>177</v>
      </c>
      <c r="E462" s="66">
        <v>15</v>
      </c>
      <c r="F462" s="28">
        <v>2</v>
      </c>
      <c r="G462" s="28" t="s">
        <v>986</v>
      </c>
      <c r="H462" s="28" t="s">
        <v>571</v>
      </c>
      <c r="I462" s="28"/>
      <c r="J462" s="28"/>
      <c r="K462" s="68">
        <f t="shared" si="2"/>
        <v>30</v>
      </c>
      <c r="L462" s="28" t="s">
        <v>948</v>
      </c>
      <c r="M462" s="28" t="s">
        <v>948</v>
      </c>
      <c r="N462" s="28" t="s">
        <v>14</v>
      </c>
      <c r="O462" s="28" t="s">
        <v>582</v>
      </c>
      <c r="P462" s="28" t="s">
        <v>363</v>
      </c>
      <c r="Q462" s="48">
        <v>43221</v>
      </c>
      <c r="R462" s="28"/>
      <c r="S462" s="25"/>
    </row>
    <row r="463" s="14" customFormat="1" spans="1:19">
      <c r="A463" s="27" t="s">
        <v>361</v>
      </c>
      <c r="B463" s="28"/>
      <c r="C463" s="28"/>
      <c r="D463" s="28"/>
      <c r="E463" s="66">
        <f>SUM(E464:E468)</f>
        <v>897</v>
      </c>
      <c r="F463" s="28"/>
      <c r="G463" s="28"/>
      <c r="H463" s="28"/>
      <c r="I463" s="28"/>
      <c r="J463" s="28"/>
      <c r="K463" s="68">
        <f>SUM(K464:K468)</f>
        <v>1794</v>
      </c>
      <c r="L463" s="28"/>
      <c r="M463" s="28"/>
      <c r="N463" s="28"/>
      <c r="O463" s="28"/>
      <c r="P463" s="28"/>
      <c r="Q463" s="48"/>
      <c r="R463" s="28"/>
      <c r="S463" s="25"/>
    </row>
    <row r="464" s="14" customFormat="1" spans="1:19">
      <c r="A464" s="28" t="s">
        <v>987</v>
      </c>
      <c r="B464" s="28" t="s">
        <v>987</v>
      </c>
      <c r="C464" s="28" t="s">
        <v>312</v>
      </c>
      <c r="D464" s="28" t="s">
        <v>177</v>
      </c>
      <c r="E464" s="66">
        <v>99</v>
      </c>
      <c r="F464" s="28">
        <v>2</v>
      </c>
      <c r="G464" s="28" t="s">
        <v>988</v>
      </c>
      <c r="H464" s="28" t="s">
        <v>391</v>
      </c>
      <c r="I464" s="28"/>
      <c r="J464" s="28"/>
      <c r="K464" s="68">
        <f t="shared" ref="K464:K468" si="3">E464*F464</f>
        <v>198</v>
      </c>
      <c r="L464" s="28" t="s">
        <v>948</v>
      </c>
      <c r="M464" s="28" t="s">
        <v>948</v>
      </c>
      <c r="N464" s="28" t="s">
        <v>14</v>
      </c>
      <c r="O464" s="28" t="s">
        <v>582</v>
      </c>
      <c r="P464" s="28" t="s">
        <v>363</v>
      </c>
      <c r="Q464" s="48">
        <v>43221</v>
      </c>
      <c r="R464" s="28"/>
      <c r="S464" s="25"/>
    </row>
    <row r="465" s="14" customFormat="1" spans="1:19">
      <c r="A465" s="28" t="s">
        <v>650</v>
      </c>
      <c r="B465" s="28" t="s">
        <v>650</v>
      </c>
      <c r="C465" s="28" t="s">
        <v>312</v>
      </c>
      <c r="D465" s="28" t="s">
        <v>177</v>
      </c>
      <c r="E465" s="66">
        <v>100</v>
      </c>
      <c r="F465" s="28">
        <v>2</v>
      </c>
      <c r="G465" s="28" t="s">
        <v>989</v>
      </c>
      <c r="H465" s="28" t="s">
        <v>391</v>
      </c>
      <c r="I465" s="28"/>
      <c r="J465" s="28"/>
      <c r="K465" s="68">
        <f t="shared" si="3"/>
        <v>200</v>
      </c>
      <c r="L465" s="28" t="s">
        <v>948</v>
      </c>
      <c r="M465" s="28" t="s">
        <v>948</v>
      </c>
      <c r="N465" s="28" t="s">
        <v>14</v>
      </c>
      <c r="O465" s="28" t="s">
        <v>582</v>
      </c>
      <c r="P465" s="28" t="s">
        <v>363</v>
      </c>
      <c r="Q465" s="48">
        <v>43221</v>
      </c>
      <c r="R465" s="28"/>
      <c r="S465" s="25"/>
    </row>
    <row r="466" s="14" customFormat="1" spans="1:19">
      <c r="A466" s="28" t="s">
        <v>990</v>
      </c>
      <c r="B466" s="28" t="s">
        <v>990</v>
      </c>
      <c r="C466" s="28" t="s">
        <v>312</v>
      </c>
      <c r="D466" s="28" t="s">
        <v>177</v>
      </c>
      <c r="E466" s="66">
        <v>268</v>
      </c>
      <c r="F466" s="28">
        <v>2</v>
      </c>
      <c r="G466" s="28" t="s">
        <v>991</v>
      </c>
      <c r="H466" s="28" t="s">
        <v>391</v>
      </c>
      <c r="I466" s="28"/>
      <c r="J466" s="28"/>
      <c r="K466" s="68">
        <f t="shared" si="3"/>
        <v>536</v>
      </c>
      <c r="L466" s="28" t="s">
        <v>948</v>
      </c>
      <c r="M466" s="28" t="s">
        <v>948</v>
      </c>
      <c r="N466" s="28" t="s">
        <v>14</v>
      </c>
      <c r="O466" s="28" t="s">
        <v>582</v>
      </c>
      <c r="P466" s="28" t="s">
        <v>363</v>
      </c>
      <c r="Q466" s="48">
        <v>43221</v>
      </c>
      <c r="R466" s="28"/>
      <c r="S466" s="25"/>
    </row>
    <row r="467" s="14" customFormat="1" spans="1:19">
      <c r="A467" s="28" t="s">
        <v>992</v>
      </c>
      <c r="B467" s="28" t="s">
        <v>992</v>
      </c>
      <c r="C467" s="28" t="s">
        <v>312</v>
      </c>
      <c r="D467" s="28" t="s">
        <v>177</v>
      </c>
      <c r="E467" s="66">
        <v>298</v>
      </c>
      <c r="F467" s="28">
        <v>2</v>
      </c>
      <c r="G467" s="28" t="s">
        <v>993</v>
      </c>
      <c r="H467" s="28" t="s">
        <v>391</v>
      </c>
      <c r="I467" s="28"/>
      <c r="J467" s="28"/>
      <c r="K467" s="68">
        <f t="shared" si="3"/>
        <v>596</v>
      </c>
      <c r="L467" s="28" t="s">
        <v>948</v>
      </c>
      <c r="M467" s="28" t="s">
        <v>948</v>
      </c>
      <c r="N467" s="28" t="s">
        <v>14</v>
      </c>
      <c r="O467" s="28" t="s">
        <v>582</v>
      </c>
      <c r="P467" s="28" t="s">
        <v>363</v>
      </c>
      <c r="Q467" s="48">
        <v>43221</v>
      </c>
      <c r="R467" s="28"/>
      <c r="S467" s="25"/>
    </row>
    <row r="468" s="14" customFormat="1" spans="1:19">
      <c r="A468" s="28" t="s">
        <v>994</v>
      </c>
      <c r="B468" s="28" t="s">
        <v>994</v>
      </c>
      <c r="C468" s="28" t="s">
        <v>312</v>
      </c>
      <c r="D468" s="28" t="s">
        <v>177</v>
      </c>
      <c r="E468" s="66">
        <v>132</v>
      </c>
      <c r="F468" s="28">
        <v>2</v>
      </c>
      <c r="G468" s="28" t="s">
        <v>995</v>
      </c>
      <c r="H468" s="28" t="s">
        <v>391</v>
      </c>
      <c r="I468" s="28"/>
      <c r="J468" s="28"/>
      <c r="K468" s="68">
        <f t="shared" si="3"/>
        <v>264</v>
      </c>
      <c r="L468" s="28" t="s">
        <v>948</v>
      </c>
      <c r="M468" s="28" t="s">
        <v>948</v>
      </c>
      <c r="N468" s="28" t="s">
        <v>14</v>
      </c>
      <c r="O468" s="28" t="s">
        <v>582</v>
      </c>
      <c r="P468" s="28" t="s">
        <v>363</v>
      </c>
      <c r="Q468" s="48">
        <v>43221</v>
      </c>
      <c r="R468" s="28"/>
      <c r="S468" s="25"/>
    </row>
    <row r="469" s="14" customFormat="1" spans="1:19">
      <c r="A469" s="27" t="s">
        <v>996</v>
      </c>
      <c r="B469" s="28"/>
      <c r="C469" s="28"/>
      <c r="D469" s="28"/>
      <c r="E469" s="66">
        <f>E470+E524</f>
        <v>6882</v>
      </c>
      <c r="F469" s="66"/>
      <c r="G469" s="66"/>
      <c r="H469" s="66"/>
      <c r="I469" s="66"/>
      <c r="J469" s="66"/>
      <c r="K469" s="67">
        <f>K470+K524</f>
        <v>2314.451</v>
      </c>
      <c r="L469" s="28"/>
      <c r="M469" s="28"/>
      <c r="N469" s="28"/>
      <c r="O469" s="28"/>
      <c r="P469" s="28"/>
      <c r="Q469" s="48"/>
      <c r="R469" s="28"/>
      <c r="S469" s="25"/>
    </row>
    <row r="470" s="14" customFormat="1" spans="1:19">
      <c r="A470" s="27" t="s">
        <v>997</v>
      </c>
      <c r="B470" s="28"/>
      <c r="C470" s="28"/>
      <c r="D470" s="28"/>
      <c r="E470" s="66">
        <f>SUM(E471,E476,E484,E490,E496,E504,E512,E520)</f>
        <v>3026</v>
      </c>
      <c r="F470" s="67">
        <f>SUM(F471,F476,F484,F490,F496,F504,F512,F520,F524)</f>
        <v>1563.9224</v>
      </c>
      <c r="G470" s="66"/>
      <c r="H470" s="66"/>
      <c r="I470" s="66"/>
      <c r="J470" s="66"/>
      <c r="K470" s="67">
        <f>SUM(K471,K476,K484,K490,K496,K504,K512,K520)</f>
        <v>1563.9224</v>
      </c>
      <c r="L470" s="28"/>
      <c r="M470" s="28"/>
      <c r="N470" s="28"/>
      <c r="O470" s="28"/>
      <c r="P470" s="28"/>
      <c r="Q470" s="48"/>
      <c r="R470" s="28"/>
      <c r="S470" s="25"/>
    </row>
    <row r="471" s="14" customFormat="1" spans="1:19">
      <c r="A471" s="37" t="s">
        <v>372</v>
      </c>
      <c r="B471" s="28"/>
      <c r="C471" s="28"/>
      <c r="D471" s="28"/>
      <c r="E471" s="66">
        <f>SUM(E472:E475)</f>
        <v>187</v>
      </c>
      <c r="F471" s="68">
        <f>SUM(F472:F475)</f>
        <v>76.63</v>
      </c>
      <c r="G471" s="68"/>
      <c r="H471" s="68"/>
      <c r="I471" s="68"/>
      <c r="J471" s="68"/>
      <c r="K471" s="68">
        <f>SUM(K472:K475)</f>
        <v>76.63</v>
      </c>
      <c r="L471" s="28"/>
      <c r="M471" s="28"/>
      <c r="N471" s="28"/>
      <c r="O471" s="28"/>
      <c r="P471" s="28"/>
      <c r="Q471" s="48"/>
      <c r="R471" s="28"/>
      <c r="S471" s="25"/>
    </row>
    <row r="472" s="14" customFormat="1" spans="1:19">
      <c r="A472" s="28" t="s">
        <v>372</v>
      </c>
      <c r="B472" s="28" t="s">
        <v>647</v>
      </c>
      <c r="C472" s="28" t="s">
        <v>312</v>
      </c>
      <c r="D472" s="28" t="s">
        <v>177</v>
      </c>
      <c r="E472" s="66">
        <v>179</v>
      </c>
      <c r="F472" s="28">
        <v>57.93</v>
      </c>
      <c r="G472" s="28" t="s">
        <v>998</v>
      </c>
      <c r="H472" s="28" t="s">
        <v>391</v>
      </c>
      <c r="I472" s="28"/>
      <c r="J472" s="28"/>
      <c r="K472" s="28">
        <v>57.93</v>
      </c>
      <c r="L472" s="28" t="s">
        <v>948</v>
      </c>
      <c r="M472" s="28" t="s">
        <v>948</v>
      </c>
      <c r="N472" s="28" t="s">
        <v>14</v>
      </c>
      <c r="O472" s="28" t="s">
        <v>582</v>
      </c>
      <c r="P472" s="28" t="s">
        <v>363</v>
      </c>
      <c r="Q472" s="48">
        <v>43221</v>
      </c>
      <c r="R472" s="28"/>
      <c r="S472" s="25"/>
    </row>
    <row r="473" s="14" customFormat="1" spans="1:19">
      <c r="A473" s="28" t="s">
        <v>372</v>
      </c>
      <c r="B473" s="28" t="s">
        <v>999</v>
      </c>
      <c r="C473" s="28" t="s">
        <v>312</v>
      </c>
      <c r="D473" s="28" t="s">
        <v>177</v>
      </c>
      <c r="E473" s="66">
        <v>1</v>
      </c>
      <c r="F473" s="28">
        <v>2.3</v>
      </c>
      <c r="G473" s="28" t="s">
        <v>1000</v>
      </c>
      <c r="H473" s="28" t="s">
        <v>571</v>
      </c>
      <c r="I473" s="28"/>
      <c r="J473" s="28"/>
      <c r="K473" s="28">
        <v>2.3</v>
      </c>
      <c r="L473" s="28" t="s">
        <v>948</v>
      </c>
      <c r="M473" s="28" t="s">
        <v>948</v>
      </c>
      <c r="N473" s="28" t="s">
        <v>14</v>
      </c>
      <c r="O473" s="28" t="s">
        <v>582</v>
      </c>
      <c r="P473" s="28" t="s">
        <v>363</v>
      </c>
      <c r="Q473" s="48">
        <v>43221</v>
      </c>
      <c r="R473" s="28"/>
      <c r="S473" s="25"/>
    </row>
    <row r="474" s="14" customFormat="1" spans="1:19">
      <c r="A474" s="28" t="s">
        <v>372</v>
      </c>
      <c r="B474" s="28" t="s">
        <v>1001</v>
      </c>
      <c r="C474" s="28" t="s">
        <v>312</v>
      </c>
      <c r="D474" s="28" t="s">
        <v>177</v>
      </c>
      <c r="E474" s="66">
        <v>1</v>
      </c>
      <c r="F474" s="28">
        <v>1.5</v>
      </c>
      <c r="G474" s="28" t="s">
        <v>1000</v>
      </c>
      <c r="H474" s="28" t="s">
        <v>571</v>
      </c>
      <c r="I474" s="28"/>
      <c r="J474" s="28"/>
      <c r="K474" s="28">
        <v>1.5</v>
      </c>
      <c r="L474" s="28" t="s">
        <v>948</v>
      </c>
      <c r="M474" s="28" t="s">
        <v>948</v>
      </c>
      <c r="N474" s="28" t="s">
        <v>14</v>
      </c>
      <c r="O474" s="28" t="s">
        <v>582</v>
      </c>
      <c r="P474" s="28" t="s">
        <v>363</v>
      </c>
      <c r="Q474" s="48">
        <v>43221</v>
      </c>
      <c r="R474" s="28"/>
      <c r="S474" s="25"/>
    </row>
    <row r="475" s="14" customFormat="1" spans="1:19">
      <c r="A475" s="28" t="s">
        <v>372</v>
      </c>
      <c r="B475" s="28" t="s">
        <v>1002</v>
      </c>
      <c r="C475" s="28" t="s">
        <v>312</v>
      </c>
      <c r="D475" s="28" t="s">
        <v>177</v>
      </c>
      <c r="E475" s="66">
        <v>6</v>
      </c>
      <c r="F475" s="28">
        <v>14.9</v>
      </c>
      <c r="G475" s="28" t="s">
        <v>1003</v>
      </c>
      <c r="H475" s="28" t="s">
        <v>391</v>
      </c>
      <c r="I475" s="28"/>
      <c r="J475" s="28"/>
      <c r="K475" s="28">
        <v>14.9</v>
      </c>
      <c r="L475" s="28" t="s">
        <v>948</v>
      </c>
      <c r="M475" s="28" t="s">
        <v>948</v>
      </c>
      <c r="N475" s="28" t="s">
        <v>14</v>
      </c>
      <c r="O475" s="28" t="s">
        <v>582</v>
      </c>
      <c r="P475" s="28" t="s">
        <v>363</v>
      </c>
      <c r="Q475" s="48">
        <v>43221</v>
      </c>
      <c r="R475" s="28"/>
      <c r="S475" s="25"/>
    </row>
    <row r="476" s="14" customFormat="1" spans="1:19">
      <c r="A476" s="37" t="s">
        <v>384</v>
      </c>
      <c r="B476" s="28"/>
      <c r="C476" s="28"/>
      <c r="D476" s="28"/>
      <c r="E476" s="66">
        <f>SUM(E477:E483)</f>
        <v>423</v>
      </c>
      <c r="F476" s="68">
        <f>SUM(F477:F483)</f>
        <v>151.45</v>
      </c>
      <c r="G476" s="66"/>
      <c r="H476" s="66"/>
      <c r="I476" s="66"/>
      <c r="J476" s="66"/>
      <c r="K476" s="68">
        <f>SUM(K477:K483)</f>
        <v>151.45</v>
      </c>
      <c r="L476" s="28"/>
      <c r="M476" s="28"/>
      <c r="N476" s="28"/>
      <c r="O476" s="28"/>
      <c r="P476" s="28"/>
      <c r="Q476" s="48"/>
      <c r="R476" s="28"/>
      <c r="S476" s="25"/>
    </row>
    <row r="477" s="14" customFormat="1" spans="1:19">
      <c r="A477" s="28" t="s">
        <v>384</v>
      </c>
      <c r="B477" s="28" t="s">
        <v>560</v>
      </c>
      <c r="C477" s="28" t="s">
        <v>312</v>
      </c>
      <c r="D477" s="28" t="s">
        <v>177</v>
      </c>
      <c r="E477" s="28">
        <v>82</v>
      </c>
      <c r="F477" s="28">
        <v>36.34</v>
      </c>
      <c r="G477" s="28" t="s">
        <v>1004</v>
      </c>
      <c r="H477" s="28" t="s">
        <v>391</v>
      </c>
      <c r="I477" s="28"/>
      <c r="J477" s="28"/>
      <c r="K477" s="28">
        <v>36.34</v>
      </c>
      <c r="L477" s="28" t="s">
        <v>948</v>
      </c>
      <c r="M477" s="28" t="s">
        <v>948</v>
      </c>
      <c r="N477" s="28" t="s">
        <v>14</v>
      </c>
      <c r="O477" s="28" t="s">
        <v>582</v>
      </c>
      <c r="P477" s="28" t="s">
        <v>363</v>
      </c>
      <c r="Q477" s="48">
        <v>43221</v>
      </c>
      <c r="R477" s="28"/>
      <c r="S477" s="25"/>
    </row>
    <row r="478" s="14" customFormat="1" spans="1:19">
      <c r="A478" s="28" t="s">
        <v>384</v>
      </c>
      <c r="B478" s="28" t="s">
        <v>1005</v>
      </c>
      <c r="C478" s="28" t="s">
        <v>312</v>
      </c>
      <c r="D478" s="28" t="s">
        <v>177</v>
      </c>
      <c r="E478" s="28">
        <v>2</v>
      </c>
      <c r="F478" s="28">
        <v>1.5</v>
      </c>
      <c r="G478" s="28" t="s">
        <v>1006</v>
      </c>
      <c r="H478" s="28" t="s">
        <v>391</v>
      </c>
      <c r="I478" s="28"/>
      <c r="J478" s="28"/>
      <c r="K478" s="28">
        <v>1.5</v>
      </c>
      <c r="L478" s="28" t="s">
        <v>948</v>
      </c>
      <c r="M478" s="28" t="s">
        <v>948</v>
      </c>
      <c r="N478" s="28" t="s">
        <v>14</v>
      </c>
      <c r="O478" s="28" t="s">
        <v>582</v>
      </c>
      <c r="P478" s="28" t="s">
        <v>363</v>
      </c>
      <c r="Q478" s="48">
        <v>43221</v>
      </c>
      <c r="R478" s="28"/>
      <c r="S478" s="25"/>
    </row>
    <row r="479" s="14" customFormat="1" spans="1:19">
      <c r="A479" s="28" t="s">
        <v>384</v>
      </c>
      <c r="B479" s="28" t="s">
        <v>1007</v>
      </c>
      <c r="C479" s="28" t="s">
        <v>312</v>
      </c>
      <c r="D479" s="28" t="s">
        <v>177</v>
      </c>
      <c r="E479" s="28">
        <v>108</v>
      </c>
      <c r="F479" s="28">
        <v>35.13</v>
      </c>
      <c r="G479" s="28" t="s">
        <v>1008</v>
      </c>
      <c r="H479" s="28" t="s">
        <v>391</v>
      </c>
      <c r="I479" s="28"/>
      <c r="J479" s="28"/>
      <c r="K479" s="28">
        <v>35.13</v>
      </c>
      <c r="L479" s="28" t="s">
        <v>948</v>
      </c>
      <c r="M479" s="28" t="s">
        <v>948</v>
      </c>
      <c r="N479" s="28" t="s">
        <v>14</v>
      </c>
      <c r="O479" s="28" t="s">
        <v>582</v>
      </c>
      <c r="P479" s="28" t="s">
        <v>363</v>
      </c>
      <c r="Q479" s="48">
        <v>43221</v>
      </c>
      <c r="R479" s="28"/>
      <c r="S479" s="25"/>
    </row>
    <row r="480" s="14" customFormat="1" spans="1:19">
      <c r="A480" s="28" t="s">
        <v>384</v>
      </c>
      <c r="B480" s="28" t="s">
        <v>627</v>
      </c>
      <c r="C480" s="28" t="s">
        <v>312</v>
      </c>
      <c r="D480" s="28" t="s">
        <v>177</v>
      </c>
      <c r="E480" s="28">
        <v>69</v>
      </c>
      <c r="F480" s="28">
        <v>24.19</v>
      </c>
      <c r="G480" s="28" t="s">
        <v>1009</v>
      </c>
      <c r="H480" s="28" t="s">
        <v>391</v>
      </c>
      <c r="I480" s="28"/>
      <c r="J480" s="28"/>
      <c r="K480" s="28">
        <v>24.19</v>
      </c>
      <c r="L480" s="28" t="s">
        <v>948</v>
      </c>
      <c r="M480" s="28" t="s">
        <v>948</v>
      </c>
      <c r="N480" s="28" t="s">
        <v>14</v>
      </c>
      <c r="O480" s="28" t="s">
        <v>582</v>
      </c>
      <c r="P480" s="28" t="s">
        <v>363</v>
      </c>
      <c r="Q480" s="48">
        <v>43221</v>
      </c>
      <c r="R480" s="28"/>
      <c r="S480" s="25"/>
    </row>
    <row r="481" s="14" customFormat="1" spans="1:19">
      <c r="A481" s="28" t="s">
        <v>384</v>
      </c>
      <c r="B481" s="28" t="s">
        <v>1010</v>
      </c>
      <c r="C481" s="28" t="s">
        <v>312</v>
      </c>
      <c r="D481" s="28" t="s">
        <v>177</v>
      </c>
      <c r="E481" s="28">
        <v>97</v>
      </c>
      <c r="F481" s="28">
        <v>30.2</v>
      </c>
      <c r="G481" s="28" t="s">
        <v>1011</v>
      </c>
      <c r="H481" s="28" t="s">
        <v>391</v>
      </c>
      <c r="I481" s="28"/>
      <c r="J481" s="28"/>
      <c r="K481" s="28">
        <v>30.2</v>
      </c>
      <c r="L481" s="28" t="s">
        <v>948</v>
      </c>
      <c r="M481" s="28" t="s">
        <v>948</v>
      </c>
      <c r="N481" s="28" t="s">
        <v>14</v>
      </c>
      <c r="O481" s="28" t="s">
        <v>582</v>
      </c>
      <c r="P481" s="28" t="s">
        <v>363</v>
      </c>
      <c r="Q481" s="48">
        <v>43221</v>
      </c>
      <c r="R481" s="28"/>
      <c r="S481" s="25"/>
    </row>
    <row r="482" s="14" customFormat="1" spans="1:19">
      <c r="A482" s="28" t="s">
        <v>384</v>
      </c>
      <c r="B482" s="28" t="s">
        <v>1012</v>
      </c>
      <c r="C482" s="28" t="s">
        <v>312</v>
      </c>
      <c r="D482" s="28" t="s">
        <v>177</v>
      </c>
      <c r="E482" s="28">
        <v>25</v>
      </c>
      <c r="F482" s="28">
        <v>12.63</v>
      </c>
      <c r="G482" s="28" t="s">
        <v>1013</v>
      </c>
      <c r="H482" s="28" t="s">
        <v>391</v>
      </c>
      <c r="I482" s="28"/>
      <c r="J482" s="28"/>
      <c r="K482" s="28">
        <v>12.63</v>
      </c>
      <c r="L482" s="28" t="s">
        <v>948</v>
      </c>
      <c r="M482" s="28" t="s">
        <v>948</v>
      </c>
      <c r="N482" s="28" t="s">
        <v>14</v>
      </c>
      <c r="O482" s="28" t="s">
        <v>582</v>
      </c>
      <c r="P482" s="28" t="s">
        <v>363</v>
      </c>
      <c r="Q482" s="48">
        <v>43221</v>
      </c>
      <c r="R482" s="28"/>
      <c r="S482" s="25"/>
    </row>
    <row r="483" s="14" customFormat="1" spans="1:19">
      <c r="A483" s="28" t="s">
        <v>384</v>
      </c>
      <c r="B483" s="28" t="s">
        <v>1014</v>
      </c>
      <c r="C483" s="28" t="s">
        <v>312</v>
      </c>
      <c r="D483" s="28" t="s">
        <v>177</v>
      </c>
      <c r="E483" s="28">
        <v>40</v>
      </c>
      <c r="F483" s="28">
        <v>11.46</v>
      </c>
      <c r="G483" s="28" t="s">
        <v>1015</v>
      </c>
      <c r="H483" s="28" t="s">
        <v>391</v>
      </c>
      <c r="I483" s="28"/>
      <c r="J483" s="28"/>
      <c r="K483" s="28">
        <v>11.46</v>
      </c>
      <c r="L483" s="28" t="s">
        <v>948</v>
      </c>
      <c r="M483" s="28" t="s">
        <v>948</v>
      </c>
      <c r="N483" s="28" t="s">
        <v>14</v>
      </c>
      <c r="O483" s="28" t="s">
        <v>582</v>
      </c>
      <c r="P483" s="28" t="s">
        <v>363</v>
      </c>
      <c r="Q483" s="48">
        <v>43221</v>
      </c>
      <c r="R483" s="28"/>
      <c r="S483" s="25"/>
    </row>
    <row r="484" s="14" customFormat="1" spans="1:19">
      <c r="A484" s="37" t="s">
        <v>369</v>
      </c>
      <c r="B484" s="28"/>
      <c r="C484" s="28"/>
      <c r="D484" s="28"/>
      <c r="E484" s="28">
        <f>E485+E486+E487+E488+E489</f>
        <v>134</v>
      </c>
      <c r="F484" s="28">
        <f>F485+F486+F487+F488+F489</f>
        <v>98.55</v>
      </c>
      <c r="G484" s="28"/>
      <c r="H484" s="28"/>
      <c r="I484" s="28"/>
      <c r="J484" s="28"/>
      <c r="K484" s="28">
        <f>K485+K486+K487+K488+K489</f>
        <v>98.55</v>
      </c>
      <c r="L484" s="28"/>
      <c r="M484" s="28"/>
      <c r="N484" s="28"/>
      <c r="O484" s="28"/>
      <c r="P484" s="28"/>
      <c r="Q484" s="48"/>
      <c r="R484" s="28"/>
      <c r="S484" s="25"/>
    </row>
    <row r="485" s="14" customFormat="1" spans="1:19">
      <c r="A485" s="28" t="s">
        <v>369</v>
      </c>
      <c r="B485" s="28" t="s">
        <v>619</v>
      </c>
      <c r="C485" s="28" t="s">
        <v>312</v>
      </c>
      <c r="D485" s="28" t="s">
        <v>177</v>
      </c>
      <c r="E485" s="28">
        <v>46</v>
      </c>
      <c r="F485" s="28">
        <v>25.75</v>
      </c>
      <c r="G485" s="28" t="s">
        <v>1016</v>
      </c>
      <c r="H485" s="28" t="s">
        <v>391</v>
      </c>
      <c r="I485" s="28"/>
      <c r="J485" s="28"/>
      <c r="K485" s="28">
        <v>25.75</v>
      </c>
      <c r="L485" s="28" t="s">
        <v>948</v>
      </c>
      <c r="M485" s="28" t="s">
        <v>948</v>
      </c>
      <c r="N485" s="28" t="s">
        <v>256</v>
      </c>
      <c r="O485" s="28" t="s">
        <v>582</v>
      </c>
      <c r="P485" s="28" t="s">
        <v>363</v>
      </c>
      <c r="Q485" s="48">
        <v>43221</v>
      </c>
      <c r="R485" s="28"/>
      <c r="S485" s="25"/>
    </row>
    <row r="486" s="14" customFormat="1" spans="1:19">
      <c r="A486" s="28" t="s">
        <v>369</v>
      </c>
      <c r="B486" s="28" t="s">
        <v>609</v>
      </c>
      <c r="C486" s="28" t="s">
        <v>312</v>
      </c>
      <c r="D486" s="28" t="s">
        <v>177</v>
      </c>
      <c r="E486" s="28">
        <v>36</v>
      </c>
      <c r="F486" s="28">
        <v>18.15</v>
      </c>
      <c r="G486" s="28" t="s">
        <v>1017</v>
      </c>
      <c r="H486" s="28" t="s">
        <v>391</v>
      </c>
      <c r="I486" s="28"/>
      <c r="J486" s="28"/>
      <c r="K486" s="28">
        <v>18.15</v>
      </c>
      <c r="L486" s="28" t="s">
        <v>948</v>
      </c>
      <c r="M486" s="28" t="s">
        <v>948</v>
      </c>
      <c r="N486" s="28" t="s">
        <v>256</v>
      </c>
      <c r="O486" s="28" t="s">
        <v>582</v>
      </c>
      <c r="P486" s="28" t="s">
        <v>363</v>
      </c>
      <c r="Q486" s="48">
        <v>43221</v>
      </c>
      <c r="R486" s="28"/>
      <c r="S486" s="25"/>
    </row>
    <row r="487" s="14" customFormat="1" spans="1:19">
      <c r="A487" s="28" t="s">
        <v>369</v>
      </c>
      <c r="B487" s="28" t="s">
        <v>1018</v>
      </c>
      <c r="C487" s="28" t="s">
        <v>312</v>
      </c>
      <c r="D487" s="28" t="s">
        <v>177</v>
      </c>
      <c r="E487" s="28">
        <v>21</v>
      </c>
      <c r="F487" s="28">
        <v>8.3</v>
      </c>
      <c r="G487" s="28" t="s">
        <v>1019</v>
      </c>
      <c r="H487" s="28" t="s">
        <v>391</v>
      </c>
      <c r="I487" s="28"/>
      <c r="J487" s="28"/>
      <c r="K487" s="28">
        <v>8.3</v>
      </c>
      <c r="L487" s="28" t="s">
        <v>948</v>
      </c>
      <c r="M487" s="28" t="s">
        <v>948</v>
      </c>
      <c r="N487" s="28" t="s">
        <v>256</v>
      </c>
      <c r="O487" s="28" t="s">
        <v>582</v>
      </c>
      <c r="P487" s="28" t="s">
        <v>363</v>
      </c>
      <c r="Q487" s="48">
        <v>43221</v>
      </c>
      <c r="R487" s="28"/>
      <c r="S487" s="25"/>
    </row>
    <row r="488" s="14" customFormat="1" spans="1:19">
      <c r="A488" s="28" t="s">
        <v>369</v>
      </c>
      <c r="B488" s="28" t="s">
        <v>1020</v>
      </c>
      <c r="C488" s="28" t="s">
        <v>312</v>
      </c>
      <c r="D488" s="28" t="s">
        <v>177</v>
      </c>
      <c r="E488" s="28">
        <v>8</v>
      </c>
      <c r="F488" s="28">
        <v>3.8</v>
      </c>
      <c r="G488" s="28" t="s">
        <v>1021</v>
      </c>
      <c r="H488" s="28" t="s">
        <v>391</v>
      </c>
      <c r="I488" s="28"/>
      <c r="J488" s="28"/>
      <c r="K488" s="28">
        <v>3.8</v>
      </c>
      <c r="L488" s="28" t="s">
        <v>948</v>
      </c>
      <c r="M488" s="28" t="s">
        <v>948</v>
      </c>
      <c r="N488" s="28" t="s">
        <v>256</v>
      </c>
      <c r="O488" s="28" t="s">
        <v>582</v>
      </c>
      <c r="P488" s="28" t="s">
        <v>363</v>
      </c>
      <c r="Q488" s="48">
        <v>43221</v>
      </c>
      <c r="R488" s="28"/>
      <c r="S488" s="25"/>
    </row>
    <row r="489" s="14" customFormat="1" spans="1:19">
      <c r="A489" s="28" t="s">
        <v>369</v>
      </c>
      <c r="B489" s="28" t="s">
        <v>622</v>
      </c>
      <c r="C489" s="28" t="s">
        <v>312</v>
      </c>
      <c r="D489" s="28" t="s">
        <v>177</v>
      </c>
      <c r="E489" s="28">
        <v>23</v>
      </c>
      <c r="F489" s="28">
        <v>42.55</v>
      </c>
      <c r="G489" s="28" t="s">
        <v>1022</v>
      </c>
      <c r="H489" s="28" t="s">
        <v>391</v>
      </c>
      <c r="I489" s="28"/>
      <c r="J489" s="28"/>
      <c r="K489" s="28">
        <v>42.55</v>
      </c>
      <c r="L489" s="28" t="s">
        <v>948</v>
      </c>
      <c r="M489" s="28" t="s">
        <v>948</v>
      </c>
      <c r="N489" s="28" t="s">
        <v>256</v>
      </c>
      <c r="O489" s="28" t="s">
        <v>582</v>
      </c>
      <c r="P489" s="28" t="s">
        <v>363</v>
      </c>
      <c r="Q489" s="48">
        <v>43221</v>
      </c>
      <c r="R489" s="28"/>
      <c r="S489" s="25"/>
    </row>
    <row r="490" s="14" customFormat="1" spans="1:19">
      <c r="A490" s="37" t="s">
        <v>381</v>
      </c>
      <c r="B490" s="28"/>
      <c r="C490" s="28"/>
      <c r="D490" s="28"/>
      <c r="E490" s="28">
        <f>SUM(E491:E495)</f>
        <v>313</v>
      </c>
      <c r="F490" s="28">
        <f>SUM(F491:F495)</f>
        <v>161.98</v>
      </c>
      <c r="G490" s="28"/>
      <c r="H490" s="28"/>
      <c r="I490" s="28"/>
      <c r="J490" s="28"/>
      <c r="K490" s="28">
        <f>K491+K492+K493+K494+K495</f>
        <v>161.98</v>
      </c>
      <c r="L490" s="28"/>
      <c r="M490" s="28"/>
      <c r="N490" s="28"/>
      <c r="O490" s="28"/>
      <c r="P490" s="28"/>
      <c r="Q490" s="48">
        <v>43221</v>
      </c>
      <c r="R490" s="28"/>
      <c r="S490" s="25"/>
    </row>
    <row r="491" s="14" customFormat="1" spans="1:19">
      <c r="A491" s="28" t="s">
        <v>381</v>
      </c>
      <c r="B491" s="28" t="s">
        <v>557</v>
      </c>
      <c r="C491" s="28" t="s">
        <v>312</v>
      </c>
      <c r="D491" s="28" t="s">
        <v>177</v>
      </c>
      <c r="E491" s="28">
        <v>40</v>
      </c>
      <c r="F491" s="28">
        <v>28.51</v>
      </c>
      <c r="G491" s="28" t="s">
        <v>1023</v>
      </c>
      <c r="H491" s="28" t="s">
        <v>391</v>
      </c>
      <c r="I491" s="28"/>
      <c r="J491" s="28"/>
      <c r="K491" s="28">
        <v>28.51</v>
      </c>
      <c r="L491" s="28" t="s">
        <v>948</v>
      </c>
      <c r="M491" s="28" t="s">
        <v>948</v>
      </c>
      <c r="N491" s="28" t="s">
        <v>14</v>
      </c>
      <c r="O491" s="28" t="s">
        <v>582</v>
      </c>
      <c r="P491" s="28" t="s">
        <v>363</v>
      </c>
      <c r="Q491" s="48">
        <v>43221</v>
      </c>
      <c r="R491" s="28"/>
      <c r="S491" s="25"/>
    </row>
    <row r="492" s="14" customFormat="1" spans="1:19">
      <c r="A492" s="28" t="s">
        <v>381</v>
      </c>
      <c r="B492" s="28" t="s">
        <v>606</v>
      </c>
      <c r="C492" s="28" t="s">
        <v>312</v>
      </c>
      <c r="D492" s="28" t="s">
        <v>177</v>
      </c>
      <c r="E492" s="28">
        <v>34</v>
      </c>
      <c r="F492" s="28">
        <v>8.95</v>
      </c>
      <c r="G492" s="28" t="s">
        <v>1024</v>
      </c>
      <c r="H492" s="28" t="s">
        <v>391</v>
      </c>
      <c r="I492" s="28"/>
      <c r="J492" s="28"/>
      <c r="K492" s="28">
        <v>8.95</v>
      </c>
      <c r="L492" s="28" t="s">
        <v>948</v>
      </c>
      <c r="M492" s="28" t="s">
        <v>948</v>
      </c>
      <c r="N492" s="28" t="s">
        <v>14</v>
      </c>
      <c r="O492" s="28" t="s">
        <v>582</v>
      </c>
      <c r="P492" s="28" t="s">
        <v>363</v>
      </c>
      <c r="Q492" s="48">
        <v>43221</v>
      </c>
      <c r="R492" s="28"/>
      <c r="S492" s="25"/>
    </row>
    <row r="493" s="14" customFormat="1" spans="1:19">
      <c r="A493" s="28" t="s">
        <v>381</v>
      </c>
      <c r="B493" s="28" t="s">
        <v>1025</v>
      </c>
      <c r="C493" s="28" t="s">
        <v>312</v>
      </c>
      <c r="D493" s="28" t="s">
        <v>177</v>
      </c>
      <c r="E493" s="28">
        <v>93</v>
      </c>
      <c r="F493" s="28">
        <v>50</v>
      </c>
      <c r="G493" s="28" t="s">
        <v>1026</v>
      </c>
      <c r="H493" s="28" t="s">
        <v>391</v>
      </c>
      <c r="I493" s="28"/>
      <c r="J493" s="28"/>
      <c r="K493" s="28">
        <v>50</v>
      </c>
      <c r="L493" s="28" t="s">
        <v>948</v>
      </c>
      <c r="M493" s="28" t="s">
        <v>948</v>
      </c>
      <c r="N493" s="28" t="s">
        <v>14</v>
      </c>
      <c r="O493" s="28" t="s">
        <v>582</v>
      </c>
      <c r="P493" s="28" t="s">
        <v>363</v>
      </c>
      <c r="Q493" s="48">
        <v>43221</v>
      </c>
      <c r="R493" s="28"/>
      <c r="S493" s="25"/>
    </row>
    <row r="494" s="14" customFormat="1" spans="1:19">
      <c r="A494" s="28" t="s">
        <v>381</v>
      </c>
      <c r="B494" s="28" t="s">
        <v>1027</v>
      </c>
      <c r="C494" s="28" t="s">
        <v>312</v>
      </c>
      <c r="D494" s="28" t="s">
        <v>177</v>
      </c>
      <c r="E494" s="28">
        <v>70</v>
      </c>
      <c r="F494" s="28">
        <v>35.67</v>
      </c>
      <c r="G494" s="28" t="s">
        <v>1028</v>
      </c>
      <c r="H494" s="28" t="s">
        <v>391</v>
      </c>
      <c r="I494" s="28"/>
      <c r="J494" s="28"/>
      <c r="K494" s="28">
        <v>35.67</v>
      </c>
      <c r="L494" s="28" t="s">
        <v>948</v>
      </c>
      <c r="M494" s="28" t="s">
        <v>948</v>
      </c>
      <c r="N494" s="28" t="s">
        <v>14</v>
      </c>
      <c r="O494" s="28" t="s">
        <v>582</v>
      </c>
      <c r="P494" s="28" t="s">
        <v>363</v>
      </c>
      <c r="Q494" s="48">
        <v>43221</v>
      </c>
      <c r="R494" s="28"/>
      <c r="S494" s="25"/>
    </row>
    <row r="495" s="14" customFormat="1" spans="1:19">
      <c r="A495" s="28" t="s">
        <v>381</v>
      </c>
      <c r="B495" s="28" t="s">
        <v>595</v>
      </c>
      <c r="C495" s="28" t="s">
        <v>312</v>
      </c>
      <c r="D495" s="28" t="s">
        <v>177</v>
      </c>
      <c r="E495" s="28">
        <v>76</v>
      </c>
      <c r="F495" s="28">
        <v>38.85</v>
      </c>
      <c r="G495" s="28" t="s">
        <v>1029</v>
      </c>
      <c r="H495" s="28" t="s">
        <v>391</v>
      </c>
      <c r="I495" s="28"/>
      <c r="J495" s="28"/>
      <c r="K495" s="28">
        <v>38.85</v>
      </c>
      <c r="L495" s="28" t="s">
        <v>948</v>
      </c>
      <c r="M495" s="28" t="s">
        <v>948</v>
      </c>
      <c r="N495" s="28" t="s">
        <v>14</v>
      </c>
      <c r="O495" s="28" t="s">
        <v>582</v>
      </c>
      <c r="P495" s="28" t="s">
        <v>363</v>
      </c>
      <c r="Q495" s="48">
        <v>43221</v>
      </c>
      <c r="R495" s="28"/>
      <c r="S495" s="25"/>
    </row>
    <row r="496" s="14" customFormat="1" spans="1:19">
      <c r="A496" s="37" t="s">
        <v>378</v>
      </c>
      <c r="B496" s="28"/>
      <c r="C496" s="28"/>
      <c r="D496" s="28"/>
      <c r="E496" s="28">
        <f>E497+E498+E499+E500+E501+E502+E503</f>
        <v>557</v>
      </c>
      <c r="F496" s="28">
        <f>F497+F498+F499+F500+F501+F502+F503</f>
        <v>288.8824</v>
      </c>
      <c r="G496" s="28"/>
      <c r="H496" s="28"/>
      <c r="I496" s="28"/>
      <c r="J496" s="28"/>
      <c r="K496" s="28">
        <f>K497+K498+K499+K500+K501+K502+K503</f>
        <v>288.8824</v>
      </c>
      <c r="L496" s="28"/>
      <c r="M496" s="28"/>
      <c r="N496" s="28"/>
      <c r="O496" s="28"/>
      <c r="P496" s="28"/>
      <c r="Q496" s="48"/>
      <c r="R496" s="28"/>
      <c r="S496" s="25"/>
    </row>
    <row r="497" s="14" customFormat="1" spans="1:19">
      <c r="A497" s="28" t="s">
        <v>378</v>
      </c>
      <c r="B497" s="28" t="s">
        <v>1030</v>
      </c>
      <c r="C497" s="28" t="s">
        <v>312</v>
      </c>
      <c r="D497" s="28" t="s">
        <v>177</v>
      </c>
      <c r="E497" s="28">
        <v>89</v>
      </c>
      <c r="F497" s="28">
        <v>52.3324</v>
      </c>
      <c r="G497" s="28" t="s">
        <v>1031</v>
      </c>
      <c r="H497" s="28" t="s">
        <v>391</v>
      </c>
      <c r="I497" s="28"/>
      <c r="J497" s="28"/>
      <c r="K497" s="28">
        <v>52.3324</v>
      </c>
      <c r="L497" s="28" t="s">
        <v>948</v>
      </c>
      <c r="M497" s="28" t="s">
        <v>948</v>
      </c>
      <c r="N497" s="28" t="s">
        <v>14</v>
      </c>
      <c r="O497" s="28" t="s">
        <v>582</v>
      </c>
      <c r="P497" s="28" t="s">
        <v>363</v>
      </c>
      <c r="Q497" s="48">
        <v>43221</v>
      </c>
      <c r="R497" s="28"/>
      <c r="S497" s="25"/>
    </row>
    <row r="498" s="14" customFormat="1" spans="1:19">
      <c r="A498" s="28" t="s">
        <v>378</v>
      </c>
      <c r="B498" s="28" t="s">
        <v>1032</v>
      </c>
      <c r="C498" s="28" t="s">
        <v>312</v>
      </c>
      <c r="D498" s="28" t="s">
        <v>177</v>
      </c>
      <c r="E498" s="28">
        <v>67</v>
      </c>
      <c r="F498" s="28">
        <v>52.6</v>
      </c>
      <c r="G498" s="28" t="s">
        <v>1033</v>
      </c>
      <c r="H498" s="28" t="s">
        <v>391</v>
      </c>
      <c r="I498" s="28"/>
      <c r="J498" s="28"/>
      <c r="K498" s="28">
        <v>52.6</v>
      </c>
      <c r="L498" s="28" t="s">
        <v>948</v>
      </c>
      <c r="M498" s="28" t="s">
        <v>948</v>
      </c>
      <c r="N498" s="28" t="s">
        <v>14</v>
      </c>
      <c r="O498" s="28" t="s">
        <v>582</v>
      </c>
      <c r="P498" s="28" t="s">
        <v>363</v>
      </c>
      <c r="Q498" s="48">
        <v>43221</v>
      </c>
      <c r="R498" s="28"/>
      <c r="S498" s="25"/>
    </row>
    <row r="499" s="14" customFormat="1" spans="1:19">
      <c r="A499" s="28" t="s">
        <v>378</v>
      </c>
      <c r="B499" s="28" t="s">
        <v>1034</v>
      </c>
      <c r="C499" s="28" t="s">
        <v>312</v>
      </c>
      <c r="D499" s="28" t="s">
        <v>177</v>
      </c>
      <c r="E499" s="28">
        <v>28</v>
      </c>
      <c r="F499" s="28">
        <v>11.91</v>
      </c>
      <c r="G499" s="28" t="s">
        <v>1035</v>
      </c>
      <c r="H499" s="28" t="s">
        <v>391</v>
      </c>
      <c r="I499" s="28"/>
      <c r="J499" s="28"/>
      <c r="K499" s="28">
        <v>11.91</v>
      </c>
      <c r="L499" s="28" t="s">
        <v>948</v>
      </c>
      <c r="M499" s="28" t="s">
        <v>948</v>
      </c>
      <c r="N499" s="28" t="s">
        <v>14</v>
      </c>
      <c r="O499" s="28" t="s">
        <v>582</v>
      </c>
      <c r="P499" s="28" t="s">
        <v>363</v>
      </c>
      <c r="Q499" s="48">
        <v>43221</v>
      </c>
      <c r="R499" s="28"/>
      <c r="S499" s="25"/>
    </row>
    <row r="500" s="14" customFormat="1" spans="1:19">
      <c r="A500" s="28" t="s">
        <v>378</v>
      </c>
      <c r="B500" s="28" t="s">
        <v>1036</v>
      </c>
      <c r="C500" s="28" t="s">
        <v>312</v>
      </c>
      <c r="D500" s="28" t="s">
        <v>177</v>
      </c>
      <c r="E500" s="28">
        <v>72</v>
      </c>
      <c r="F500" s="28">
        <v>29.27</v>
      </c>
      <c r="G500" s="28" t="s">
        <v>1037</v>
      </c>
      <c r="H500" s="28" t="s">
        <v>391</v>
      </c>
      <c r="I500" s="28"/>
      <c r="J500" s="28"/>
      <c r="K500" s="28">
        <v>29.27</v>
      </c>
      <c r="L500" s="28" t="s">
        <v>948</v>
      </c>
      <c r="M500" s="28" t="s">
        <v>948</v>
      </c>
      <c r="N500" s="28" t="s">
        <v>14</v>
      </c>
      <c r="O500" s="28" t="s">
        <v>582</v>
      </c>
      <c r="P500" s="28" t="s">
        <v>363</v>
      </c>
      <c r="Q500" s="48">
        <v>43221</v>
      </c>
      <c r="R500" s="28"/>
      <c r="S500" s="25"/>
    </row>
    <row r="501" s="14" customFormat="1" spans="1:19">
      <c r="A501" s="28" t="s">
        <v>378</v>
      </c>
      <c r="B501" s="28" t="s">
        <v>1038</v>
      </c>
      <c r="C501" s="28" t="s">
        <v>312</v>
      </c>
      <c r="D501" s="28" t="s">
        <v>177</v>
      </c>
      <c r="E501" s="28">
        <v>119</v>
      </c>
      <c r="F501" s="28">
        <v>57.43</v>
      </c>
      <c r="G501" s="28" t="s">
        <v>1039</v>
      </c>
      <c r="H501" s="28" t="s">
        <v>391</v>
      </c>
      <c r="I501" s="28"/>
      <c r="J501" s="28"/>
      <c r="K501" s="28">
        <v>57.43</v>
      </c>
      <c r="L501" s="28" t="s">
        <v>948</v>
      </c>
      <c r="M501" s="28" t="s">
        <v>948</v>
      </c>
      <c r="N501" s="28" t="s">
        <v>14</v>
      </c>
      <c r="O501" s="28" t="s">
        <v>582</v>
      </c>
      <c r="P501" s="28" t="s">
        <v>363</v>
      </c>
      <c r="Q501" s="48">
        <v>43221</v>
      </c>
      <c r="R501" s="28"/>
      <c r="S501" s="25"/>
    </row>
    <row r="502" s="14" customFormat="1" spans="1:19">
      <c r="A502" s="28" t="s">
        <v>378</v>
      </c>
      <c r="B502" s="28" t="s">
        <v>1040</v>
      </c>
      <c r="C502" s="28" t="s">
        <v>312</v>
      </c>
      <c r="D502" s="28" t="s">
        <v>177</v>
      </c>
      <c r="E502" s="28">
        <v>85</v>
      </c>
      <c r="F502" s="28">
        <v>34.15</v>
      </c>
      <c r="G502" s="28" t="s">
        <v>1041</v>
      </c>
      <c r="H502" s="28" t="s">
        <v>391</v>
      </c>
      <c r="I502" s="28"/>
      <c r="J502" s="28"/>
      <c r="K502" s="28">
        <v>34.15</v>
      </c>
      <c r="L502" s="28" t="s">
        <v>948</v>
      </c>
      <c r="M502" s="28" t="s">
        <v>948</v>
      </c>
      <c r="N502" s="28" t="s">
        <v>14</v>
      </c>
      <c r="O502" s="28" t="s">
        <v>582</v>
      </c>
      <c r="P502" s="28" t="s">
        <v>363</v>
      </c>
      <c r="Q502" s="48">
        <v>43221</v>
      </c>
      <c r="R502" s="28"/>
      <c r="S502" s="25"/>
    </row>
    <row r="503" s="14" customFormat="1" spans="1:19">
      <c r="A503" s="28" t="s">
        <v>378</v>
      </c>
      <c r="B503" s="28" t="s">
        <v>1042</v>
      </c>
      <c r="C503" s="28" t="s">
        <v>312</v>
      </c>
      <c r="D503" s="28" t="s">
        <v>177</v>
      </c>
      <c r="E503" s="28">
        <v>97</v>
      </c>
      <c r="F503" s="28">
        <v>51.19</v>
      </c>
      <c r="G503" s="28" t="s">
        <v>1043</v>
      </c>
      <c r="H503" s="28" t="s">
        <v>391</v>
      </c>
      <c r="I503" s="28"/>
      <c r="J503" s="28"/>
      <c r="K503" s="28">
        <v>51.19</v>
      </c>
      <c r="L503" s="28" t="s">
        <v>948</v>
      </c>
      <c r="M503" s="28" t="s">
        <v>948</v>
      </c>
      <c r="N503" s="28" t="s">
        <v>14</v>
      </c>
      <c r="O503" s="28" t="s">
        <v>582</v>
      </c>
      <c r="P503" s="28" t="s">
        <v>363</v>
      </c>
      <c r="Q503" s="48">
        <v>43221</v>
      </c>
      <c r="R503" s="28"/>
      <c r="S503" s="25"/>
    </row>
    <row r="504" s="14" customFormat="1" spans="1:19">
      <c r="A504" s="37" t="s">
        <v>361</v>
      </c>
      <c r="B504" s="28"/>
      <c r="C504" s="28"/>
      <c r="D504" s="28"/>
      <c r="E504" s="28">
        <f>E505+E506+E507+E508+E509+E510+E511</f>
        <v>600</v>
      </c>
      <c r="F504" s="28">
        <f>F505+F506+F507+F508+F509+F510+F511</f>
        <v>360.21</v>
      </c>
      <c r="G504" s="28"/>
      <c r="H504" s="28"/>
      <c r="I504" s="28"/>
      <c r="J504" s="28"/>
      <c r="K504" s="28">
        <f>K505+K506+K507+K508+K509+K510+K511</f>
        <v>360.21</v>
      </c>
      <c r="L504" s="28"/>
      <c r="M504" s="28"/>
      <c r="N504" s="28"/>
      <c r="O504" s="28"/>
      <c r="P504" s="28"/>
      <c r="Q504" s="48"/>
      <c r="R504" s="28"/>
      <c r="S504" s="25"/>
    </row>
    <row r="505" s="14" customFormat="1" spans="1:19">
      <c r="A505" s="28" t="s">
        <v>361</v>
      </c>
      <c r="B505" s="28" t="s">
        <v>1044</v>
      </c>
      <c r="C505" s="28" t="s">
        <v>312</v>
      </c>
      <c r="D505" s="28" t="s">
        <v>177</v>
      </c>
      <c r="E505" s="28">
        <v>52</v>
      </c>
      <c r="F505" s="28">
        <v>17.99</v>
      </c>
      <c r="G505" s="28" t="s">
        <v>1045</v>
      </c>
      <c r="H505" s="28" t="s">
        <v>391</v>
      </c>
      <c r="I505" s="28"/>
      <c r="J505" s="28"/>
      <c r="K505" s="28">
        <v>17.99</v>
      </c>
      <c r="L505" s="28" t="s">
        <v>948</v>
      </c>
      <c r="M505" s="28" t="s">
        <v>948</v>
      </c>
      <c r="N505" s="28" t="s">
        <v>14</v>
      </c>
      <c r="O505" s="28" t="s">
        <v>582</v>
      </c>
      <c r="P505" s="28" t="s">
        <v>363</v>
      </c>
      <c r="Q505" s="48">
        <v>43221</v>
      </c>
      <c r="R505" s="28"/>
      <c r="S505" s="25"/>
    </row>
    <row r="506" s="14" customFormat="1" spans="1:19">
      <c r="A506" s="28" t="s">
        <v>361</v>
      </c>
      <c r="B506" s="28" t="s">
        <v>992</v>
      </c>
      <c r="C506" s="28" t="s">
        <v>312</v>
      </c>
      <c r="D506" s="28" t="s">
        <v>177</v>
      </c>
      <c r="E506" s="28">
        <v>101</v>
      </c>
      <c r="F506" s="28">
        <v>59.7</v>
      </c>
      <c r="G506" s="28" t="s">
        <v>1046</v>
      </c>
      <c r="H506" s="28" t="s">
        <v>391</v>
      </c>
      <c r="I506" s="28"/>
      <c r="J506" s="28"/>
      <c r="K506" s="28">
        <v>59.7</v>
      </c>
      <c r="L506" s="28" t="s">
        <v>948</v>
      </c>
      <c r="M506" s="28" t="s">
        <v>948</v>
      </c>
      <c r="N506" s="28" t="s">
        <v>14</v>
      </c>
      <c r="O506" s="28" t="s">
        <v>582</v>
      </c>
      <c r="P506" s="28" t="s">
        <v>363</v>
      </c>
      <c r="Q506" s="48">
        <v>43221</v>
      </c>
      <c r="R506" s="28"/>
      <c r="S506" s="25"/>
    </row>
    <row r="507" s="14" customFormat="1" spans="1:19">
      <c r="A507" s="28" t="s">
        <v>361</v>
      </c>
      <c r="B507" s="28" t="s">
        <v>1047</v>
      </c>
      <c r="C507" s="28" t="s">
        <v>312</v>
      </c>
      <c r="D507" s="28" t="s">
        <v>177</v>
      </c>
      <c r="E507" s="28">
        <v>204</v>
      </c>
      <c r="F507" s="28">
        <v>112.49</v>
      </c>
      <c r="G507" s="28" t="s">
        <v>1048</v>
      </c>
      <c r="H507" s="28" t="s">
        <v>391</v>
      </c>
      <c r="I507" s="28"/>
      <c r="J507" s="28"/>
      <c r="K507" s="28">
        <v>112.49</v>
      </c>
      <c r="L507" s="28" t="s">
        <v>948</v>
      </c>
      <c r="M507" s="28" t="s">
        <v>948</v>
      </c>
      <c r="N507" s="28" t="s">
        <v>14</v>
      </c>
      <c r="O507" s="28" t="s">
        <v>582</v>
      </c>
      <c r="P507" s="28" t="s">
        <v>363</v>
      </c>
      <c r="Q507" s="48">
        <v>43221</v>
      </c>
      <c r="R507" s="28"/>
      <c r="S507" s="25"/>
    </row>
    <row r="508" s="14" customFormat="1" spans="1:19">
      <c r="A508" s="28" t="s">
        <v>361</v>
      </c>
      <c r="B508" s="28" t="s">
        <v>987</v>
      </c>
      <c r="C508" s="28" t="s">
        <v>312</v>
      </c>
      <c r="D508" s="28" t="s">
        <v>177</v>
      </c>
      <c r="E508" s="28">
        <v>5</v>
      </c>
      <c r="F508" s="28">
        <v>12.16</v>
      </c>
      <c r="G508" s="28" t="s">
        <v>1049</v>
      </c>
      <c r="H508" s="28" t="s">
        <v>391</v>
      </c>
      <c r="I508" s="28"/>
      <c r="J508" s="28"/>
      <c r="K508" s="28">
        <v>12.16</v>
      </c>
      <c r="L508" s="28" t="s">
        <v>948</v>
      </c>
      <c r="M508" s="28" t="s">
        <v>948</v>
      </c>
      <c r="N508" s="28" t="s">
        <v>14</v>
      </c>
      <c r="O508" s="28" t="s">
        <v>582</v>
      </c>
      <c r="P508" s="28" t="s">
        <v>363</v>
      </c>
      <c r="Q508" s="48">
        <v>43221</v>
      </c>
      <c r="R508" s="28"/>
      <c r="S508" s="25"/>
    </row>
    <row r="509" s="14" customFormat="1" spans="1:19">
      <c r="A509" s="28" t="s">
        <v>361</v>
      </c>
      <c r="B509" s="28" t="s">
        <v>994</v>
      </c>
      <c r="C509" s="28" t="s">
        <v>312</v>
      </c>
      <c r="D509" s="28" t="s">
        <v>177</v>
      </c>
      <c r="E509" s="28">
        <v>9</v>
      </c>
      <c r="F509" s="28">
        <v>12.34</v>
      </c>
      <c r="G509" s="28" t="s">
        <v>1050</v>
      </c>
      <c r="H509" s="28" t="s">
        <v>391</v>
      </c>
      <c r="I509" s="28"/>
      <c r="J509" s="28"/>
      <c r="K509" s="28">
        <v>12.34</v>
      </c>
      <c r="L509" s="28" t="s">
        <v>948</v>
      </c>
      <c r="M509" s="28" t="s">
        <v>948</v>
      </c>
      <c r="N509" s="28" t="s">
        <v>14</v>
      </c>
      <c r="O509" s="28" t="s">
        <v>582</v>
      </c>
      <c r="P509" s="28" t="s">
        <v>363</v>
      </c>
      <c r="Q509" s="48">
        <v>43221</v>
      </c>
      <c r="R509" s="28"/>
      <c r="S509" s="25"/>
    </row>
    <row r="510" s="14" customFormat="1" spans="1:19">
      <c r="A510" s="28" t="s">
        <v>361</v>
      </c>
      <c r="B510" s="28" t="s">
        <v>1051</v>
      </c>
      <c r="C510" s="28" t="s">
        <v>312</v>
      </c>
      <c r="D510" s="28" t="s">
        <v>177</v>
      </c>
      <c r="E510" s="28">
        <v>29</v>
      </c>
      <c r="F510" s="28">
        <v>29.8</v>
      </c>
      <c r="G510" s="28" t="s">
        <v>1052</v>
      </c>
      <c r="H510" s="28" t="s">
        <v>391</v>
      </c>
      <c r="I510" s="28"/>
      <c r="J510" s="28"/>
      <c r="K510" s="28">
        <v>29.8</v>
      </c>
      <c r="L510" s="28" t="s">
        <v>948</v>
      </c>
      <c r="M510" s="28" t="s">
        <v>948</v>
      </c>
      <c r="N510" s="28" t="s">
        <v>14</v>
      </c>
      <c r="O510" s="28" t="s">
        <v>582</v>
      </c>
      <c r="P510" s="28" t="s">
        <v>363</v>
      </c>
      <c r="Q510" s="48">
        <v>43221</v>
      </c>
      <c r="R510" s="28"/>
      <c r="S510" s="25"/>
    </row>
    <row r="511" s="14" customFormat="1" spans="1:19">
      <c r="A511" s="28" t="s">
        <v>361</v>
      </c>
      <c r="B511" s="28" t="s">
        <v>1053</v>
      </c>
      <c r="C511" s="28" t="s">
        <v>312</v>
      </c>
      <c r="D511" s="28" t="s">
        <v>177</v>
      </c>
      <c r="E511" s="28">
        <v>200</v>
      </c>
      <c r="F511" s="28">
        <v>115.73</v>
      </c>
      <c r="G511" s="28" t="s">
        <v>1054</v>
      </c>
      <c r="H511" s="28" t="s">
        <v>391</v>
      </c>
      <c r="I511" s="28"/>
      <c r="J511" s="28"/>
      <c r="K511" s="28">
        <v>115.73</v>
      </c>
      <c r="L511" s="28" t="s">
        <v>948</v>
      </c>
      <c r="M511" s="28" t="s">
        <v>948</v>
      </c>
      <c r="N511" s="28" t="s">
        <v>14</v>
      </c>
      <c r="O511" s="28" t="s">
        <v>582</v>
      </c>
      <c r="P511" s="28" t="s">
        <v>363</v>
      </c>
      <c r="Q511" s="48">
        <v>43221</v>
      </c>
      <c r="R511" s="28"/>
      <c r="S511" s="25"/>
    </row>
    <row r="512" s="14" customFormat="1" spans="1:19">
      <c r="A512" s="37" t="s">
        <v>366</v>
      </c>
      <c r="B512" s="28"/>
      <c r="C512" s="28"/>
      <c r="D512" s="28"/>
      <c r="E512" s="28">
        <f>E513+E514+E515+E516+E517+E519+E518</f>
        <v>437</v>
      </c>
      <c r="F512" s="28">
        <f>F513+F514+F515+F516+F517+F519+F518</f>
        <v>243.72</v>
      </c>
      <c r="G512" s="28"/>
      <c r="H512" s="28"/>
      <c r="I512" s="28"/>
      <c r="J512" s="28"/>
      <c r="K512" s="28">
        <f>K513+K514+K515+K516+K517+K519+K518</f>
        <v>243.72</v>
      </c>
      <c r="L512" s="28"/>
      <c r="M512" s="28"/>
      <c r="N512" s="28"/>
      <c r="O512" s="28"/>
      <c r="P512" s="28"/>
      <c r="Q512" s="48"/>
      <c r="R512" s="28"/>
      <c r="S512" s="25"/>
    </row>
    <row r="513" s="14" customFormat="1" spans="1:19">
      <c r="A513" s="28" t="s">
        <v>366</v>
      </c>
      <c r="B513" s="28" t="s">
        <v>1055</v>
      </c>
      <c r="C513" s="28" t="s">
        <v>312</v>
      </c>
      <c r="D513" s="28" t="s">
        <v>177</v>
      </c>
      <c r="E513" s="28">
        <v>76</v>
      </c>
      <c r="F513" s="28">
        <v>42.59</v>
      </c>
      <c r="G513" s="28" t="s">
        <v>1056</v>
      </c>
      <c r="H513" s="28" t="s">
        <v>391</v>
      </c>
      <c r="I513" s="28"/>
      <c r="J513" s="28"/>
      <c r="K513" s="28">
        <v>42.59</v>
      </c>
      <c r="L513" s="28" t="s">
        <v>948</v>
      </c>
      <c r="M513" s="28" t="s">
        <v>948</v>
      </c>
      <c r="N513" s="28" t="s">
        <v>14</v>
      </c>
      <c r="O513" s="28" t="s">
        <v>582</v>
      </c>
      <c r="P513" s="28" t="s">
        <v>363</v>
      </c>
      <c r="Q513" s="48">
        <v>43221</v>
      </c>
      <c r="R513" s="28"/>
      <c r="S513" s="25"/>
    </row>
    <row r="514" s="14" customFormat="1" spans="1:19">
      <c r="A514" s="28" t="s">
        <v>366</v>
      </c>
      <c r="B514" s="28" t="s">
        <v>981</v>
      </c>
      <c r="C514" s="28" t="s">
        <v>312</v>
      </c>
      <c r="D514" s="28" t="s">
        <v>177</v>
      </c>
      <c r="E514" s="28">
        <v>87</v>
      </c>
      <c r="F514" s="28">
        <v>67.4</v>
      </c>
      <c r="G514" s="28" t="s">
        <v>1057</v>
      </c>
      <c r="H514" s="28" t="s">
        <v>391</v>
      </c>
      <c r="I514" s="28"/>
      <c r="J514" s="28"/>
      <c r="K514" s="28">
        <v>67.4</v>
      </c>
      <c r="L514" s="28" t="s">
        <v>948</v>
      </c>
      <c r="M514" s="28" t="s">
        <v>948</v>
      </c>
      <c r="N514" s="28" t="s">
        <v>14</v>
      </c>
      <c r="O514" s="28" t="s">
        <v>582</v>
      </c>
      <c r="P514" s="28" t="s">
        <v>363</v>
      </c>
      <c r="Q514" s="48">
        <v>43221</v>
      </c>
      <c r="R514" s="28"/>
      <c r="S514" s="25"/>
    </row>
    <row r="515" s="14" customFormat="1" spans="1:19">
      <c r="A515" s="28" t="s">
        <v>366</v>
      </c>
      <c r="B515" s="28" t="s">
        <v>579</v>
      </c>
      <c r="C515" s="28" t="s">
        <v>312</v>
      </c>
      <c r="D515" s="28" t="s">
        <v>177</v>
      </c>
      <c r="E515" s="28">
        <v>9</v>
      </c>
      <c r="F515" s="28">
        <v>13.75</v>
      </c>
      <c r="G515" s="28" t="s">
        <v>1050</v>
      </c>
      <c r="H515" s="28" t="s">
        <v>391</v>
      </c>
      <c r="I515" s="28"/>
      <c r="J515" s="28"/>
      <c r="K515" s="28">
        <v>13.75</v>
      </c>
      <c r="L515" s="28" t="s">
        <v>948</v>
      </c>
      <c r="M515" s="28" t="s">
        <v>948</v>
      </c>
      <c r="N515" s="28" t="s">
        <v>14</v>
      </c>
      <c r="O515" s="28" t="s">
        <v>582</v>
      </c>
      <c r="P515" s="28" t="s">
        <v>363</v>
      </c>
      <c r="Q515" s="48">
        <v>43221</v>
      </c>
      <c r="R515" s="28"/>
      <c r="S515" s="25"/>
    </row>
    <row r="516" s="14" customFormat="1" spans="1:19">
      <c r="A516" s="28" t="s">
        <v>366</v>
      </c>
      <c r="B516" s="28" t="s">
        <v>985</v>
      </c>
      <c r="C516" s="28" t="s">
        <v>312</v>
      </c>
      <c r="D516" s="28" t="s">
        <v>177</v>
      </c>
      <c r="E516" s="28">
        <v>51</v>
      </c>
      <c r="F516" s="28">
        <v>26.96</v>
      </c>
      <c r="G516" s="28" t="s">
        <v>1058</v>
      </c>
      <c r="H516" s="28" t="s">
        <v>391</v>
      </c>
      <c r="I516" s="28"/>
      <c r="J516" s="28"/>
      <c r="K516" s="28">
        <v>26.96</v>
      </c>
      <c r="L516" s="28" t="s">
        <v>948</v>
      </c>
      <c r="M516" s="28" t="s">
        <v>948</v>
      </c>
      <c r="N516" s="28" t="s">
        <v>14</v>
      </c>
      <c r="O516" s="28" t="s">
        <v>582</v>
      </c>
      <c r="P516" s="28" t="s">
        <v>363</v>
      </c>
      <c r="Q516" s="48">
        <v>43221</v>
      </c>
      <c r="R516" s="28"/>
      <c r="S516" s="25"/>
    </row>
    <row r="517" s="14" customFormat="1" spans="1:19">
      <c r="A517" s="28" t="s">
        <v>366</v>
      </c>
      <c r="B517" s="28" t="s">
        <v>983</v>
      </c>
      <c r="C517" s="28" t="s">
        <v>312</v>
      </c>
      <c r="D517" s="28" t="s">
        <v>177</v>
      </c>
      <c r="E517" s="28">
        <v>106</v>
      </c>
      <c r="F517" s="28">
        <v>37.15</v>
      </c>
      <c r="G517" s="28" t="s">
        <v>1059</v>
      </c>
      <c r="H517" s="28" t="s">
        <v>391</v>
      </c>
      <c r="I517" s="28"/>
      <c r="J517" s="28"/>
      <c r="K517" s="28">
        <v>37.15</v>
      </c>
      <c r="L517" s="28" t="s">
        <v>948</v>
      </c>
      <c r="M517" s="28" t="s">
        <v>948</v>
      </c>
      <c r="N517" s="28" t="s">
        <v>14</v>
      </c>
      <c r="O517" s="28" t="s">
        <v>582</v>
      </c>
      <c r="P517" s="28" t="s">
        <v>363</v>
      </c>
      <c r="Q517" s="48">
        <v>43221</v>
      </c>
      <c r="R517" s="28"/>
      <c r="S517" s="25"/>
    </row>
    <row r="518" s="14" customFormat="1" spans="1:19">
      <c r="A518" s="28" t="s">
        <v>366</v>
      </c>
      <c r="B518" s="28" t="s">
        <v>973</v>
      </c>
      <c r="C518" s="28" t="s">
        <v>312</v>
      </c>
      <c r="D518" s="28" t="s">
        <v>177</v>
      </c>
      <c r="E518" s="28">
        <v>70</v>
      </c>
      <c r="F518" s="28">
        <v>44.39</v>
      </c>
      <c r="G518" s="28" t="s">
        <v>1060</v>
      </c>
      <c r="H518" s="28" t="s">
        <v>391</v>
      </c>
      <c r="I518" s="28"/>
      <c r="J518" s="28"/>
      <c r="K518" s="28">
        <v>44.39</v>
      </c>
      <c r="L518" s="28" t="s">
        <v>948</v>
      </c>
      <c r="M518" s="28" t="s">
        <v>948</v>
      </c>
      <c r="N518" s="28" t="s">
        <v>14</v>
      </c>
      <c r="O518" s="28" t="s">
        <v>582</v>
      </c>
      <c r="P518" s="28" t="s">
        <v>363</v>
      </c>
      <c r="Q518" s="48">
        <v>43221</v>
      </c>
      <c r="R518" s="28"/>
      <c r="S518" s="25"/>
    </row>
    <row r="519" s="14" customFormat="1" spans="1:19">
      <c r="A519" s="28" t="s">
        <v>366</v>
      </c>
      <c r="B519" s="28" t="s">
        <v>976</v>
      </c>
      <c r="C519" s="28" t="s">
        <v>312</v>
      </c>
      <c r="D519" s="28" t="s">
        <v>177</v>
      </c>
      <c r="E519" s="28">
        <v>38</v>
      </c>
      <c r="F519" s="28">
        <v>11.48</v>
      </c>
      <c r="G519" s="28" t="s">
        <v>1061</v>
      </c>
      <c r="H519" s="28" t="s">
        <v>391</v>
      </c>
      <c r="I519" s="28"/>
      <c r="J519" s="28"/>
      <c r="K519" s="28">
        <v>11.48</v>
      </c>
      <c r="L519" s="28" t="s">
        <v>948</v>
      </c>
      <c r="M519" s="28" t="s">
        <v>948</v>
      </c>
      <c r="N519" s="28" t="s">
        <v>14</v>
      </c>
      <c r="O519" s="28" t="s">
        <v>582</v>
      </c>
      <c r="P519" s="28" t="s">
        <v>363</v>
      </c>
      <c r="Q519" s="48">
        <v>43221</v>
      </c>
      <c r="R519" s="28"/>
      <c r="S519" s="25"/>
    </row>
    <row r="520" s="14" customFormat="1" spans="1:19">
      <c r="A520" s="37" t="s">
        <v>375</v>
      </c>
      <c r="B520" s="28"/>
      <c r="C520" s="28"/>
      <c r="D520" s="28"/>
      <c r="E520" s="28">
        <f>E521+E522+E523</f>
        <v>375</v>
      </c>
      <c r="F520" s="28">
        <f>F521+F522+F523</f>
        <v>182.5</v>
      </c>
      <c r="G520" s="28"/>
      <c r="H520" s="28"/>
      <c r="I520" s="28"/>
      <c r="J520" s="28"/>
      <c r="K520" s="28">
        <f>K521+K522+K523</f>
        <v>182.5</v>
      </c>
      <c r="L520" s="28"/>
      <c r="M520" s="28"/>
      <c r="N520" s="28"/>
      <c r="O520" s="28"/>
      <c r="P520" s="28"/>
      <c r="Q520" s="48"/>
      <c r="R520" s="28"/>
      <c r="S520" s="25"/>
    </row>
    <row r="521" s="14" customFormat="1" spans="1:19">
      <c r="A521" s="28" t="s">
        <v>375</v>
      </c>
      <c r="B521" s="28" t="s">
        <v>1062</v>
      </c>
      <c r="C521" s="28" t="s">
        <v>312</v>
      </c>
      <c r="D521" s="28" t="s">
        <v>177</v>
      </c>
      <c r="E521" s="28">
        <v>63</v>
      </c>
      <c r="F521" s="28">
        <v>31.45</v>
      </c>
      <c r="G521" s="28" t="s">
        <v>1063</v>
      </c>
      <c r="H521" s="28" t="s">
        <v>391</v>
      </c>
      <c r="I521" s="28"/>
      <c r="J521" s="28"/>
      <c r="K521" s="28">
        <v>31.45</v>
      </c>
      <c r="L521" s="28" t="s">
        <v>948</v>
      </c>
      <c r="M521" s="28" t="s">
        <v>948</v>
      </c>
      <c r="N521" s="28" t="s">
        <v>256</v>
      </c>
      <c r="O521" s="28" t="s">
        <v>582</v>
      </c>
      <c r="P521" s="28" t="s">
        <v>363</v>
      </c>
      <c r="Q521" s="48">
        <v>43221</v>
      </c>
      <c r="R521" s="28"/>
      <c r="S521" s="25"/>
    </row>
    <row r="522" s="14" customFormat="1" spans="1:19">
      <c r="A522" s="28" t="s">
        <v>375</v>
      </c>
      <c r="B522" s="28" t="s">
        <v>1064</v>
      </c>
      <c r="C522" s="28" t="s">
        <v>312</v>
      </c>
      <c r="D522" s="28" t="s">
        <v>177</v>
      </c>
      <c r="E522" s="28">
        <v>104</v>
      </c>
      <c r="F522" s="28">
        <v>36.6</v>
      </c>
      <c r="G522" s="28" t="s">
        <v>1065</v>
      </c>
      <c r="H522" s="28" t="s">
        <v>391</v>
      </c>
      <c r="I522" s="28"/>
      <c r="J522" s="28"/>
      <c r="K522" s="28">
        <v>36.6</v>
      </c>
      <c r="L522" s="28" t="s">
        <v>948</v>
      </c>
      <c r="M522" s="28" t="s">
        <v>948</v>
      </c>
      <c r="N522" s="28" t="s">
        <v>256</v>
      </c>
      <c r="O522" s="28" t="s">
        <v>582</v>
      </c>
      <c r="P522" s="28" t="s">
        <v>363</v>
      </c>
      <c r="Q522" s="48">
        <v>43221</v>
      </c>
      <c r="R522" s="28"/>
      <c r="S522" s="25"/>
    </row>
    <row r="523" s="14" customFormat="1" spans="1:19">
      <c r="A523" s="28" t="s">
        <v>375</v>
      </c>
      <c r="B523" s="28" t="s">
        <v>958</v>
      </c>
      <c r="C523" s="28" t="s">
        <v>312</v>
      </c>
      <c r="D523" s="28" t="s">
        <v>177</v>
      </c>
      <c r="E523" s="28">
        <v>208</v>
      </c>
      <c r="F523" s="28">
        <v>114.45</v>
      </c>
      <c r="G523" s="28" t="s">
        <v>1066</v>
      </c>
      <c r="H523" s="28" t="s">
        <v>391</v>
      </c>
      <c r="I523" s="28"/>
      <c r="J523" s="28"/>
      <c r="K523" s="28">
        <v>114.45</v>
      </c>
      <c r="L523" s="28" t="s">
        <v>948</v>
      </c>
      <c r="M523" s="28" t="s">
        <v>948</v>
      </c>
      <c r="N523" s="28" t="s">
        <v>256</v>
      </c>
      <c r="O523" s="28" t="s">
        <v>582</v>
      </c>
      <c r="P523" s="28" t="s">
        <v>363</v>
      </c>
      <c r="Q523" s="48">
        <v>43221</v>
      </c>
      <c r="R523" s="28"/>
      <c r="S523" s="25"/>
    </row>
    <row r="524" s="14" customFormat="1" spans="1:19">
      <c r="A524" s="37" t="s">
        <v>1067</v>
      </c>
      <c r="B524" s="28"/>
      <c r="C524" s="28"/>
      <c r="D524" s="28"/>
      <c r="E524" s="28">
        <f>SUM(E525:E532)</f>
        <v>3856</v>
      </c>
      <c r="F524" s="28"/>
      <c r="G524" s="28" t="s">
        <v>1068</v>
      </c>
      <c r="H524" s="28"/>
      <c r="I524" s="28"/>
      <c r="J524" s="28"/>
      <c r="K524" s="28">
        <f>SUM(K525:K532)</f>
        <v>750.5286</v>
      </c>
      <c r="L524" s="28"/>
      <c r="M524" s="28"/>
      <c r="N524" s="28"/>
      <c r="O524" s="28"/>
      <c r="P524" s="28"/>
      <c r="Q524" s="48"/>
      <c r="R524" s="28"/>
      <c r="S524" s="25"/>
    </row>
    <row r="525" s="14" customFormat="1" spans="1:19">
      <c r="A525" s="28" t="s">
        <v>372</v>
      </c>
      <c r="B525" s="28" t="s">
        <v>372</v>
      </c>
      <c r="C525" s="28" t="s">
        <v>312</v>
      </c>
      <c r="D525" s="28" t="s">
        <v>177</v>
      </c>
      <c r="E525" s="66">
        <v>262</v>
      </c>
      <c r="F525" s="66" t="s">
        <v>1069</v>
      </c>
      <c r="G525" s="28" t="s">
        <v>1070</v>
      </c>
      <c r="H525" s="28" t="s">
        <v>391</v>
      </c>
      <c r="I525" s="28"/>
      <c r="J525" s="28"/>
      <c r="K525" s="67">
        <v>78.0478</v>
      </c>
      <c r="L525" s="28" t="s">
        <v>948</v>
      </c>
      <c r="M525" s="28" t="s">
        <v>701</v>
      </c>
      <c r="N525" s="28" t="s">
        <v>14</v>
      </c>
      <c r="O525" s="28" t="s">
        <v>582</v>
      </c>
      <c r="P525" s="28" t="s">
        <v>363</v>
      </c>
      <c r="Q525" s="48">
        <v>43374</v>
      </c>
      <c r="R525" s="28"/>
      <c r="S525" s="25"/>
    </row>
    <row r="526" s="14" customFormat="1" spans="1:19">
      <c r="A526" s="28" t="s">
        <v>384</v>
      </c>
      <c r="B526" s="28" t="s">
        <v>384</v>
      </c>
      <c r="C526" s="28" t="s">
        <v>312</v>
      </c>
      <c r="D526" s="28" t="s">
        <v>177</v>
      </c>
      <c r="E526" s="66">
        <v>525</v>
      </c>
      <c r="F526" s="66" t="s">
        <v>1069</v>
      </c>
      <c r="G526" s="28" t="s">
        <v>1071</v>
      </c>
      <c r="H526" s="28" t="s">
        <v>391</v>
      </c>
      <c r="I526" s="28"/>
      <c r="J526" s="28"/>
      <c r="K526" s="28">
        <v>82.3719</v>
      </c>
      <c r="L526" s="28" t="s">
        <v>948</v>
      </c>
      <c r="M526" s="28" t="s">
        <v>701</v>
      </c>
      <c r="N526" s="28" t="s">
        <v>14</v>
      </c>
      <c r="O526" s="28" t="s">
        <v>582</v>
      </c>
      <c r="P526" s="28" t="s">
        <v>363</v>
      </c>
      <c r="Q526" s="48">
        <v>43374</v>
      </c>
      <c r="R526" s="28"/>
      <c r="S526" s="25"/>
    </row>
    <row r="527" s="14" customFormat="1" spans="1:19">
      <c r="A527" s="28" t="s">
        <v>369</v>
      </c>
      <c r="B527" s="28" t="s">
        <v>369</v>
      </c>
      <c r="C527" s="28" t="s">
        <v>312</v>
      </c>
      <c r="D527" s="28" t="s">
        <v>177</v>
      </c>
      <c r="E527" s="66">
        <v>338</v>
      </c>
      <c r="F527" s="66" t="s">
        <v>1069</v>
      </c>
      <c r="G527" s="28" t="s">
        <v>1072</v>
      </c>
      <c r="H527" s="28" t="s">
        <v>391</v>
      </c>
      <c r="I527" s="28"/>
      <c r="J527" s="28"/>
      <c r="K527" s="28">
        <v>70.5</v>
      </c>
      <c r="L527" s="28" t="s">
        <v>948</v>
      </c>
      <c r="M527" s="28" t="s">
        <v>701</v>
      </c>
      <c r="N527" s="28" t="s">
        <v>14</v>
      </c>
      <c r="O527" s="28" t="s">
        <v>582</v>
      </c>
      <c r="P527" s="28" t="s">
        <v>363</v>
      </c>
      <c r="Q527" s="48">
        <v>43374</v>
      </c>
      <c r="R527" s="28"/>
      <c r="S527" s="25"/>
    </row>
    <row r="528" s="14" customFormat="1" spans="1:19">
      <c r="A528" s="28" t="s">
        <v>381</v>
      </c>
      <c r="B528" s="28" t="s">
        <v>381</v>
      </c>
      <c r="C528" s="28" t="s">
        <v>312</v>
      </c>
      <c r="D528" s="28" t="s">
        <v>177</v>
      </c>
      <c r="E528" s="66">
        <v>450</v>
      </c>
      <c r="F528" s="66" t="s">
        <v>1069</v>
      </c>
      <c r="G528" s="28" t="s">
        <v>1073</v>
      </c>
      <c r="H528" s="28" t="s">
        <v>391</v>
      </c>
      <c r="I528" s="28"/>
      <c r="J528" s="28"/>
      <c r="K528" s="28">
        <v>90</v>
      </c>
      <c r="L528" s="28" t="s">
        <v>948</v>
      </c>
      <c r="M528" s="28" t="s">
        <v>701</v>
      </c>
      <c r="N528" s="28" t="s">
        <v>14</v>
      </c>
      <c r="O528" s="28" t="s">
        <v>582</v>
      </c>
      <c r="P528" s="28" t="s">
        <v>363</v>
      </c>
      <c r="Q528" s="48">
        <v>43374</v>
      </c>
      <c r="R528" s="28"/>
      <c r="S528" s="25"/>
    </row>
    <row r="529" s="14" customFormat="1" spans="1:19">
      <c r="A529" s="28" t="s">
        <v>378</v>
      </c>
      <c r="B529" s="28" t="s">
        <v>378</v>
      </c>
      <c r="C529" s="28" t="s">
        <v>312</v>
      </c>
      <c r="D529" s="28" t="s">
        <v>177</v>
      </c>
      <c r="E529" s="66">
        <v>586</v>
      </c>
      <c r="F529" s="66" t="s">
        <v>1069</v>
      </c>
      <c r="G529" s="28" t="s">
        <v>1074</v>
      </c>
      <c r="H529" s="28" t="s">
        <v>391</v>
      </c>
      <c r="I529" s="28"/>
      <c r="J529" s="28"/>
      <c r="K529" s="28">
        <v>145.5092</v>
      </c>
      <c r="L529" s="28" t="s">
        <v>948</v>
      </c>
      <c r="M529" s="28" t="s">
        <v>701</v>
      </c>
      <c r="N529" s="28" t="s">
        <v>14</v>
      </c>
      <c r="O529" s="28" t="s">
        <v>582</v>
      </c>
      <c r="P529" s="28" t="s">
        <v>363</v>
      </c>
      <c r="Q529" s="48">
        <v>43374</v>
      </c>
      <c r="R529" s="28"/>
      <c r="S529" s="25"/>
    </row>
    <row r="530" s="14" customFormat="1" spans="1:19">
      <c r="A530" s="28" t="s">
        <v>361</v>
      </c>
      <c r="B530" s="28" t="s">
        <v>361</v>
      </c>
      <c r="C530" s="28" t="s">
        <v>312</v>
      </c>
      <c r="D530" s="28" t="s">
        <v>177</v>
      </c>
      <c r="E530" s="66">
        <v>725</v>
      </c>
      <c r="F530" s="66" t="s">
        <v>1069</v>
      </c>
      <c r="G530" s="28" t="s">
        <v>1075</v>
      </c>
      <c r="H530" s="28" t="s">
        <v>391</v>
      </c>
      <c r="I530" s="28"/>
      <c r="J530" s="28"/>
      <c r="K530" s="28">
        <v>122.0462</v>
      </c>
      <c r="L530" s="28" t="s">
        <v>948</v>
      </c>
      <c r="M530" s="28" t="s">
        <v>701</v>
      </c>
      <c r="N530" s="28" t="s">
        <v>14</v>
      </c>
      <c r="O530" s="28" t="s">
        <v>582</v>
      </c>
      <c r="P530" s="28" t="s">
        <v>363</v>
      </c>
      <c r="Q530" s="48">
        <v>43374</v>
      </c>
      <c r="R530" s="28"/>
      <c r="S530" s="25"/>
    </row>
    <row r="531" s="14" customFormat="1" spans="1:19">
      <c r="A531" s="28" t="s">
        <v>366</v>
      </c>
      <c r="B531" s="28" t="s">
        <v>366</v>
      </c>
      <c r="C531" s="28" t="s">
        <v>312</v>
      </c>
      <c r="D531" s="28" t="s">
        <v>177</v>
      </c>
      <c r="E531" s="66">
        <v>628</v>
      </c>
      <c r="F531" s="66" t="s">
        <v>1069</v>
      </c>
      <c r="G531" s="28" t="s">
        <v>1076</v>
      </c>
      <c r="H531" s="28" t="s">
        <v>391</v>
      </c>
      <c r="I531" s="28"/>
      <c r="J531" s="28"/>
      <c r="K531" s="28">
        <v>69.0814</v>
      </c>
      <c r="L531" s="28" t="s">
        <v>948</v>
      </c>
      <c r="M531" s="28" t="s">
        <v>701</v>
      </c>
      <c r="N531" s="28" t="s">
        <v>14</v>
      </c>
      <c r="O531" s="28" t="s">
        <v>582</v>
      </c>
      <c r="P531" s="28" t="s">
        <v>363</v>
      </c>
      <c r="Q531" s="48">
        <v>43374</v>
      </c>
      <c r="R531" s="28"/>
      <c r="S531" s="25"/>
    </row>
    <row r="532" s="14" customFormat="1" spans="1:19">
      <c r="A532" s="28" t="s">
        <v>375</v>
      </c>
      <c r="B532" s="28" t="s">
        <v>375</v>
      </c>
      <c r="C532" s="28" t="s">
        <v>312</v>
      </c>
      <c r="D532" s="28" t="s">
        <v>177</v>
      </c>
      <c r="E532" s="66">
        <v>342</v>
      </c>
      <c r="F532" s="66" t="s">
        <v>1069</v>
      </c>
      <c r="G532" s="28" t="s">
        <v>1077</v>
      </c>
      <c r="H532" s="28" t="s">
        <v>391</v>
      </c>
      <c r="I532" s="28"/>
      <c r="J532" s="28"/>
      <c r="K532" s="28">
        <v>92.9721</v>
      </c>
      <c r="L532" s="28" t="s">
        <v>948</v>
      </c>
      <c r="M532" s="28" t="s">
        <v>701</v>
      </c>
      <c r="N532" s="28" t="s">
        <v>14</v>
      </c>
      <c r="O532" s="28" t="s">
        <v>582</v>
      </c>
      <c r="P532" s="28" t="s">
        <v>363</v>
      </c>
      <c r="Q532" s="48">
        <v>43374</v>
      </c>
      <c r="R532" s="28"/>
      <c r="S532" s="25"/>
    </row>
    <row r="533" s="14" customFormat="1" spans="1:19">
      <c r="A533" s="32" t="s">
        <v>181</v>
      </c>
      <c r="B533" s="28"/>
      <c r="C533" s="28"/>
      <c r="D533" s="28"/>
      <c r="E533" s="28"/>
      <c r="F533" s="28"/>
      <c r="G533" s="28"/>
      <c r="H533" s="28"/>
      <c r="I533" s="28"/>
      <c r="J533" s="28"/>
      <c r="K533" s="68">
        <f>K534+K766+K866+K986+K1392+K1441</f>
        <v>54604.9644462666</v>
      </c>
      <c r="L533" s="28"/>
      <c r="M533" s="28"/>
      <c r="N533" s="28"/>
      <c r="O533" s="28"/>
      <c r="P533" s="28"/>
      <c r="Q533" s="43"/>
      <c r="R533" s="28"/>
      <c r="S533" s="25"/>
    </row>
    <row r="534" s="14" customFormat="1" spans="1:19">
      <c r="A534" s="32" t="s">
        <v>182</v>
      </c>
      <c r="B534" s="28"/>
      <c r="C534" s="28"/>
      <c r="D534" s="28"/>
      <c r="E534" s="28">
        <f>E535+E539+E540+E676+E751</f>
        <v>850.372</v>
      </c>
      <c r="F534" s="28"/>
      <c r="G534" s="28"/>
      <c r="H534" s="28"/>
      <c r="I534" s="28"/>
      <c r="J534" s="28"/>
      <c r="K534" s="68">
        <f>K535+K539+K540+K676+K751</f>
        <v>19497.1861684</v>
      </c>
      <c r="L534" s="28"/>
      <c r="M534" s="28"/>
      <c r="N534" s="28"/>
      <c r="O534" s="28"/>
      <c r="P534" s="28"/>
      <c r="Q534" s="43"/>
      <c r="R534" s="28"/>
      <c r="S534" s="25"/>
    </row>
    <row r="535" s="14" customFormat="1" spans="1:19">
      <c r="A535" s="33" t="s">
        <v>184</v>
      </c>
      <c r="B535" s="28"/>
      <c r="C535" s="28"/>
      <c r="D535" s="28"/>
      <c r="E535" s="28">
        <f>SUM(E536:E538)</f>
        <v>30.3</v>
      </c>
      <c r="F535" s="28"/>
      <c r="G535" s="28"/>
      <c r="H535" s="28"/>
      <c r="I535" s="28"/>
      <c r="J535" s="28"/>
      <c r="K535" s="68">
        <f>K536+K537+K538</f>
        <v>754.3868</v>
      </c>
      <c r="L535" s="28"/>
      <c r="M535" s="28"/>
      <c r="N535" s="28"/>
      <c r="O535" s="28"/>
      <c r="P535" s="28"/>
      <c r="Q535" s="43"/>
      <c r="R535" s="28"/>
      <c r="S535" s="25"/>
    </row>
    <row r="536" s="14" customFormat="1" spans="1:19">
      <c r="A536" s="69" t="s">
        <v>1078</v>
      </c>
      <c r="B536" s="69" t="s">
        <v>627</v>
      </c>
      <c r="C536" s="69" t="s">
        <v>787</v>
      </c>
      <c r="D536" s="69" t="s">
        <v>87</v>
      </c>
      <c r="E536" s="70">
        <v>12.3</v>
      </c>
      <c r="F536" s="70">
        <v>897.9</v>
      </c>
      <c r="G536" s="69" t="s">
        <v>1079</v>
      </c>
      <c r="H536" s="71" t="s">
        <v>391</v>
      </c>
      <c r="I536" s="71">
        <v>700</v>
      </c>
      <c r="J536" s="71">
        <v>0</v>
      </c>
      <c r="K536" s="69">
        <v>247.4254</v>
      </c>
      <c r="L536" s="28" t="s">
        <v>1080</v>
      </c>
      <c r="M536" s="28" t="s">
        <v>1080</v>
      </c>
      <c r="N536" s="28">
        <v>2018</v>
      </c>
      <c r="O536" s="28" t="s">
        <v>949</v>
      </c>
      <c r="P536" s="28" t="s">
        <v>417</v>
      </c>
      <c r="Q536" s="43">
        <v>43435</v>
      </c>
      <c r="R536" s="28"/>
      <c r="S536" s="25"/>
    </row>
    <row r="537" s="14" customFormat="1" spans="1:19">
      <c r="A537" s="69" t="s">
        <v>1081</v>
      </c>
      <c r="B537" s="69" t="s">
        <v>1082</v>
      </c>
      <c r="C537" s="69" t="s">
        <v>787</v>
      </c>
      <c r="D537" s="69" t="s">
        <v>87</v>
      </c>
      <c r="E537" s="70">
        <v>11</v>
      </c>
      <c r="F537" s="70">
        <v>767</v>
      </c>
      <c r="G537" s="69" t="s">
        <v>1079</v>
      </c>
      <c r="H537" s="71" t="s">
        <v>391</v>
      </c>
      <c r="I537" s="71" t="s">
        <v>1083</v>
      </c>
      <c r="J537" s="71" t="s">
        <v>1084</v>
      </c>
      <c r="K537" s="69">
        <v>206.9614</v>
      </c>
      <c r="L537" s="28" t="s">
        <v>1080</v>
      </c>
      <c r="M537" s="28" t="s">
        <v>1080</v>
      </c>
      <c r="N537" s="28">
        <v>2018</v>
      </c>
      <c r="O537" s="28" t="s">
        <v>949</v>
      </c>
      <c r="P537" s="28" t="s">
        <v>417</v>
      </c>
      <c r="Q537" s="43">
        <v>43435</v>
      </c>
      <c r="R537" s="28"/>
      <c r="S537" s="25"/>
    </row>
    <row r="538" s="14" customFormat="1" spans="1:19">
      <c r="A538" s="28" t="s">
        <v>1085</v>
      </c>
      <c r="B538" s="28" t="s">
        <v>1086</v>
      </c>
      <c r="C538" s="28" t="s">
        <v>787</v>
      </c>
      <c r="D538" s="28" t="s">
        <v>1087</v>
      </c>
      <c r="E538" s="28">
        <v>7</v>
      </c>
      <c r="F538" s="28">
        <v>300</v>
      </c>
      <c r="G538" s="28" t="s">
        <v>1088</v>
      </c>
      <c r="H538" s="71" t="s">
        <v>391</v>
      </c>
      <c r="I538" s="59" t="s">
        <v>1089</v>
      </c>
      <c r="J538" s="59" t="s">
        <v>1090</v>
      </c>
      <c r="K538" s="28">
        <v>300</v>
      </c>
      <c r="L538" s="28" t="s">
        <v>1080</v>
      </c>
      <c r="M538" s="28" t="s">
        <v>1080</v>
      </c>
      <c r="N538" s="28">
        <v>2018</v>
      </c>
      <c r="O538" s="28" t="s">
        <v>949</v>
      </c>
      <c r="P538" s="28" t="s">
        <v>417</v>
      </c>
      <c r="Q538" s="43">
        <v>43435</v>
      </c>
      <c r="R538" s="28"/>
      <c r="S538" s="25"/>
    </row>
    <row r="539" s="14" customFormat="1" spans="1:19">
      <c r="A539" s="33" t="s">
        <v>186</v>
      </c>
      <c r="B539" s="28"/>
      <c r="C539" s="28"/>
      <c r="D539" s="28"/>
      <c r="E539" s="28"/>
      <c r="F539" s="28"/>
      <c r="G539" s="28"/>
      <c r="H539" s="28"/>
      <c r="I539" s="28"/>
      <c r="J539" s="28"/>
      <c r="K539" s="68"/>
      <c r="L539" s="28"/>
      <c r="M539" s="28"/>
      <c r="N539" s="28"/>
      <c r="O539" s="28"/>
      <c r="P539" s="28"/>
      <c r="Q539" s="43"/>
      <c r="R539" s="28"/>
      <c r="S539" s="25"/>
    </row>
    <row r="540" s="14" customFormat="1" ht="42" spans="1:19">
      <c r="A540" s="33" t="s">
        <v>188</v>
      </c>
      <c r="B540" s="28"/>
      <c r="C540" s="28" t="s">
        <v>797</v>
      </c>
      <c r="D540" s="28" t="s">
        <v>87</v>
      </c>
      <c r="E540" s="28">
        <f>SUM(E541:E675)</f>
        <v>619.565</v>
      </c>
      <c r="F540" s="28"/>
      <c r="G540" s="28"/>
      <c r="H540" s="28"/>
      <c r="I540" s="28"/>
      <c r="J540" s="28"/>
      <c r="K540" s="28">
        <f>SUM(K541:K675)</f>
        <v>14739.6082164</v>
      </c>
      <c r="L540" s="28"/>
      <c r="M540" s="28"/>
      <c r="N540" s="28"/>
      <c r="O540" s="28"/>
      <c r="P540" s="28"/>
      <c r="Q540" s="43"/>
      <c r="R540" s="28"/>
      <c r="S540" s="25"/>
    </row>
    <row r="541" s="14" customFormat="1" spans="1:19">
      <c r="A541" s="28" t="s">
        <v>1091</v>
      </c>
      <c r="B541" s="28" t="s">
        <v>647</v>
      </c>
      <c r="C541" s="28" t="s">
        <v>36</v>
      </c>
      <c r="D541" s="28" t="s">
        <v>87</v>
      </c>
      <c r="E541" s="28">
        <v>1.6</v>
      </c>
      <c r="F541" s="28">
        <v>87.9478</v>
      </c>
      <c r="G541" s="69" t="s">
        <v>1079</v>
      </c>
      <c r="H541" s="28" t="s">
        <v>391</v>
      </c>
      <c r="I541" s="28">
        <v>94</v>
      </c>
      <c r="J541" s="28">
        <v>22</v>
      </c>
      <c r="K541" s="28">
        <v>7.034655</v>
      </c>
      <c r="L541" s="28" t="s">
        <v>1080</v>
      </c>
      <c r="M541" s="28" t="s">
        <v>1080</v>
      </c>
      <c r="N541" s="28">
        <v>2019</v>
      </c>
      <c r="O541" s="28" t="s">
        <v>949</v>
      </c>
      <c r="P541" s="28" t="s">
        <v>417</v>
      </c>
      <c r="Q541" s="48">
        <v>43230</v>
      </c>
      <c r="R541" s="28"/>
      <c r="S541" s="25"/>
    </row>
    <row r="542" s="14" customFormat="1" spans="1:19">
      <c r="A542" s="28" t="s">
        <v>1092</v>
      </c>
      <c r="B542" s="28" t="s">
        <v>1093</v>
      </c>
      <c r="C542" s="28" t="s">
        <v>36</v>
      </c>
      <c r="D542" s="28" t="s">
        <v>87</v>
      </c>
      <c r="E542" s="28">
        <v>0.327</v>
      </c>
      <c r="F542" s="28">
        <v>13.9673</v>
      </c>
      <c r="G542" s="69" t="s">
        <v>1079</v>
      </c>
      <c r="H542" s="28" t="s">
        <v>571</v>
      </c>
      <c r="I542" s="28">
        <v>153</v>
      </c>
      <c r="J542" s="28">
        <v>0</v>
      </c>
      <c r="K542" s="28">
        <v>0.2221814</v>
      </c>
      <c r="L542" s="28" t="s">
        <v>1080</v>
      </c>
      <c r="M542" s="28" t="s">
        <v>1080</v>
      </c>
      <c r="N542" s="28">
        <v>2019</v>
      </c>
      <c r="O542" s="28" t="s">
        <v>949</v>
      </c>
      <c r="P542" s="28" t="s">
        <v>417</v>
      </c>
      <c r="Q542" s="48">
        <v>43230</v>
      </c>
      <c r="R542" s="28"/>
      <c r="S542" s="25"/>
    </row>
    <row r="543" s="14" customFormat="1" spans="1:19">
      <c r="A543" s="28" t="s">
        <v>1094</v>
      </c>
      <c r="B543" s="28" t="s">
        <v>1093</v>
      </c>
      <c r="C543" s="28" t="s">
        <v>36</v>
      </c>
      <c r="D543" s="28" t="s">
        <v>87</v>
      </c>
      <c r="E543" s="28">
        <v>0.262</v>
      </c>
      <c r="F543" s="28">
        <v>21.8698</v>
      </c>
      <c r="G543" s="69" t="s">
        <v>1079</v>
      </c>
      <c r="H543" s="28" t="s">
        <v>571</v>
      </c>
      <c r="I543" s="28">
        <v>153</v>
      </c>
      <c r="J543" s="28">
        <v>0</v>
      </c>
      <c r="K543" s="28">
        <v>0.653118000000003</v>
      </c>
      <c r="L543" s="28" t="s">
        <v>1080</v>
      </c>
      <c r="M543" s="28" t="s">
        <v>1080</v>
      </c>
      <c r="N543" s="28">
        <v>2019</v>
      </c>
      <c r="O543" s="28" t="s">
        <v>949</v>
      </c>
      <c r="P543" s="28" t="s">
        <v>417</v>
      </c>
      <c r="Q543" s="48">
        <v>43230</v>
      </c>
      <c r="R543" s="28"/>
      <c r="S543" s="25"/>
    </row>
    <row r="544" s="14" customFormat="1" spans="1:19">
      <c r="A544" s="28" t="s">
        <v>1095</v>
      </c>
      <c r="B544" s="28" t="s">
        <v>1093</v>
      </c>
      <c r="C544" s="28" t="s">
        <v>36</v>
      </c>
      <c r="D544" s="28" t="s">
        <v>87</v>
      </c>
      <c r="E544" s="28">
        <v>1.506</v>
      </c>
      <c r="F544" s="28">
        <v>104.1066</v>
      </c>
      <c r="G544" s="69" t="s">
        <v>1079</v>
      </c>
      <c r="H544" s="28" t="s">
        <v>571</v>
      </c>
      <c r="I544" s="28">
        <v>153</v>
      </c>
      <c r="J544" s="28">
        <v>0</v>
      </c>
      <c r="K544" s="28">
        <v>2.099648</v>
      </c>
      <c r="L544" s="28" t="s">
        <v>1080</v>
      </c>
      <c r="M544" s="28" t="s">
        <v>1080</v>
      </c>
      <c r="N544" s="28">
        <v>2019</v>
      </c>
      <c r="O544" s="28" t="s">
        <v>949</v>
      </c>
      <c r="P544" s="28" t="s">
        <v>417</v>
      </c>
      <c r="Q544" s="48">
        <v>43230</v>
      </c>
      <c r="R544" s="28"/>
      <c r="S544" s="25"/>
    </row>
    <row r="545" s="14" customFormat="1" spans="1:19">
      <c r="A545" s="28" t="s">
        <v>1096</v>
      </c>
      <c r="B545" s="28" t="s">
        <v>1097</v>
      </c>
      <c r="C545" s="28" t="s">
        <v>36</v>
      </c>
      <c r="D545" s="28" t="s">
        <v>87</v>
      </c>
      <c r="E545" s="28">
        <v>1.556</v>
      </c>
      <c r="F545" s="28">
        <v>74.717</v>
      </c>
      <c r="G545" s="69" t="s">
        <v>1079</v>
      </c>
      <c r="H545" s="28" t="s">
        <v>571</v>
      </c>
      <c r="I545" s="28">
        <v>153</v>
      </c>
      <c r="J545" s="28">
        <v>0</v>
      </c>
      <c r="K545" s="28">
        <v>3.308618</v>
      </c>
      <c r="L545" s="28" t="s">
        <v>1080</v>
      </c>
      <c r="M545" s="28" t="s">
        <v>1080</v>
      </c>
      <c r="N545" s="28">
        <v>2019</v>
      </c>
      <c r="O545" s="28" t="s">
        <v>949</v>
      </c>
      <c r="P545" s="28" t="s">
        <v>417</v>
      </c>
      <c r="Q545" s="48">
        <v>43230</v>
      </c>
      <c r="R545" s="28"/>
      <c r="S545" s="25"/>
    </row>
    <row r="546" s="14" customFormat="1" spans="1:19">
      <c r="A546" s="28" t="s">
        <v>1098</v>
      </c>
      <c r="B546" s="28" t="s">
        <v>1099</v>
      </c>
      <c r="C546" s="28" t="s">
        <v>36</v>
      </c>
      <c r="D546" s="28" t="s">
        <v>87</v>
      </c>
      <c r="E546" s="28">
        <v>2.55</v>
      </c>
      <c r="F546" s="28">
        <v>133.9643</v>
      </c>
      <c r="G546" s="69" t="s">
        <v>1079</v>
      </c>
      <c r="H546" s="28" t="s">
        <v>571</v>
      </c>
      <c r="I546" s="28">
        <v>55</v>
      </c>
      <c r="J546" s="28">
        <v>44</v>
      </c>
      <c r="K546" s="28">
        <v>23.838605</v>
      </c>
      <c r="L546" s="28" t="s">
        <v>1080</v>
      </c>
      <c r="M546" s="28" t="s">
        <v>1080</v>
      </c>
      <c r="N546" s="28">
        <v>2019</v>
      </c>
      <c r="O546" s="28" t="s">
        <v>949</v>
      </c>
      <c r="P546" s="28" t="s">
        <v>417</v>
      </c>
      <c r="Q546" s="48">
        <v>43230</v>
      </c>
      <c r="R546" s="28"/>
      <c r="S546" s="25"/>
    </row>
    <row r="547" s="14" customFormat="1" spans="1:19">
      <c r="A547" s="28" t="s">
        <v>1100</v>
      </c>
      <c r="B547" s="28" t="s">
        <v>1101</v>
      </c>
      <c r="C547" s="28" t="s">
        <v>36</v>
      </c>
      <c r="D547" s="28" t="s">
        <v>87</v>
      </c>
      <c r="E547" s="28">
        <v>1.244</v>
      </c>
      <c r="F547" s="28">
        <v>63.4011</v>
      </c>
      <c r="G547" s="69" t="s">
        <v>1079</v>
      </c>
      <c r="H547" s="28" t="s">
        <v>571</v>
      </c>
      <c r="I547" s="28">
        <v>155</v>
      </c>
      <c r="J547" s="28">
        <v>16</v>
      </c>
      <c r="K547" s="28">
        <v>63.4011</v>
      </c>
      <c r="L547" s="28" t="s">
        <v>1080</v>
      </c>
      <c r="M547" s="28" t="s">
        <v>1080</v>
      </c>
      <c r="N547" s="28">
        <v>2019</v>
      </c>
      <c r="O547" s="28" t="s">
        <v>949</v>
      </c>
      <c r="P547" s="28" t="s">
        <v>417</v>
      </c>
      <c r="Q547" s="48">
        <v>43230</v>
      </c>
      <c r="R547" s="28"/>
      <c r="S547" s="25"/>
    </row>
    <row r="548" s="14" customFormat="1" spans="1:19">
      <c r="A548" s="28" t="s">
        <v>1102</v>
      </c>
      <c r="B548" s="28" t="s">
        <v>1103</v>
      </c>
      <c r="C548" s="28" t="s">
        <v>36</v>
      </c>
      <c r="D548" s="28" t="s">
        <v>87</v>
      </c>
      <c r="E548" s="28">
        <v>1.566</v>
      </c>
      <c r="F548" s="28">
        <v>105.0576</v>
      </c>
      <c r="G548" s="69" t="s">
        <v>1079</v>
      </c>
      <c r="H548" s="28" t="s">
        <v>571</v>
      </c>
      <c r="I548" s="28">
        <v>152</v>
      </c>
      <c r="J548" s="28">
        <v>38</v>
      </c>
      <c r="K548" s="28">
        <v>6.831485</v>
      </c>
      <c r="L548" s="28" t="s">
        <v>1080</v>
      </c>
      <c r="M548" s="28" t="s">
        <v>1080</v>
      </c>
      <c r="N548" s="28">
        <v>2019</v>
      </c>
      <c r="O548" s="28" t="s">
        <v>949</v>
      </c>
      <c r="P548" s="28" t="s">
        <v>417</v>
      </c>
      <c r="Q548" s="48">
        <v>43230</v>
      </c>
      <c r="R548" s="28"/>
      <c r="S548" s="25"/>
    </row>
    <row r="549" s="14" customFormat="1" ht="42" spans="1:19">
      <c r="A549" s="28" t="s">
        <v>1104</v>
      </c>
      <c r="B549" s="28" t="str">
        <f t="shared" ref="B549:B554" si="4">A549</f>
        <v>日胜卡小组公路</v>
      </c>
      <c r="C549" s="28" t="s">
        <v>36</v>
      </c>
      <c r="D549" s="28" t="s">
        <v>87</v>
      </c>
      <c r="E549" s="28">
        <v>3.624</v>
      </c>
      <c r="F549" s="28">
        <v>188.0852</v>
      </c>
      <c r="G549" s="69" t="s">
        <v>1079</v>
      </c>
      <c r="H549" s="28" t="s">
        <v>571</v>
      </c>
      <c r="I549" s="28">
        <v>170</v>
      </c>
      <c r="J549" s="28">
        <v>0</v>
      </c>
      <c r="K549" s="28">
        <v>6.24713399999999</v>
      </c>
      <c r="L549" s="28" t="s">
        <v>1080</v>
      </c>
      <c r="M549" s="28" t="s">
        <v>1080</v>
      </c>
      <c r="N549" s="28">
        <v>2019</v>
      </c>
      <c r="O549" s="28" t="s">
        <v>949</v>
      </c>
      <c r="P549" s="28" t="s">
        <v>417</v>
      </c>
      <c r="Q549" s="48">
        <v>43230</v>
      </c>
      <c r="R549" s="28"/>
      <c r="S549" s="25"/>
    </row>
    <row r="550" s="14" customFormat="1" spans="1:19">
      <c r="A550" s="28" t="s">
        <v>1105</v>
      </c>
      <c r="B550" s="28" t="str">
        <f t="shared" si="4"/>
        <v>茸顶小组公路</v>
      </c>
      <c r="C550" s="28" t="s">
        <v>36</v>
      </c>
      <c r="D550" s="28" t="s">
        <v>87</v>
      </c>
      <c r="E550" s="28">
        <v>1.29</v>
      </c>
      <c r="F550" s="28">
        <v>65.1786</v>
      </c>
      <c r="G550" s="69" t="s">
        <v>1079</v>
      </c>
      <c r="H550" s="28" t="s">
        <v>571</v>
      </c>
      <c r="I550" s="28">
        <v>170</v>
      </c>
      <c r="J550" s="28">
        <v>0</v>
      </c>
      <c r="K550" s="28">
        <v>3.55858300000001</v>
      </c>
      <c r="L550" s="28" t="s">
        <v>1080</v>
      </c>
      <c r="M550" s="28" t="s">
        <v>1080</v>
      </c>
      <c r="N550" s="28">
        <v>2019</v>
      </c>
      <c r="O550" s="28" t="s">
        <v>949</v>
      </c>
      <c r="P550" s="28" t="s">
        <v>417</v>
      </c>
      <c r="Q550" s="48">
        <v>43230</v>
      </c>
      <c r="R550" s="28"/>
      <c r="S550" s="25"/>
    </row>
    <row r="551" s="14" customFormat="1" spans="1:19">
      <c r="A551" s="28" t="s">
        <v>1106</v>
      </c>
      <c r="B551" s="28" t="s">
        <v>1107</v>
      </c>
      <c r="C551" s="28" t="s">
        <v>36</v>
      </c>
      <c r="D551" s="28" t="s">
        <v>87</v>
      </c>
      <c r="E551" s="28">
        <v>8.74</v>
      </c>
      <c r="F551" s="28">
        <v>509.801</v>
      </c>
      <c r="G551" s="69" t="s">
        <v>1079</v>
      </c>
      <c r="H551" s="28" t="s">
        <v>391</v>
      </c>
      <c r="I551" s="28">
        <v>87</v>
      </c>
      <c r="J551" s="28">
        <v>14</v>
      </c>
      <c r="K551" s="28">
        <v>74.972626</v>
      </c>
      <c r="L551" s="28" t="s">
        <v>1080</v>
      </c>
      <c r="M551" s="28" t="s">
        <v>1080</v>
      </c>
      <c r="N551" s="28">
        <v>2019</v>
      </c>
      <c r="O551" s="28" t="s">
        <v>949</v>
      </c>
      <c r="P551" s="28" t="s">
        <v>417</v>
      </c>
      <c r="Q551" s="48">
        <v>43230</v>
      </c>
      <c r="R551" s="28"/>
      <c r="S551" s="25"/>
    </row>
    <row r="552" s="14" customFormat="1" spans="1:19">
      <c r="A552" s="28" t="s">
        <v>1108</v>
      </c>
      <c r="B552" s="28" t="str">
        <f t="shared" si="4"/>
        <v>温泉公路</v>
      </c>
      <c r="C552" s="28" t="s">
        <v>36</v>
      </c>
      <c r="D552" s="28" t="s">
        <v>87</v>
      </c>
      <c r="E552" s="28">
        <v>3.888</v>
      </c>
      <c r="F552" s="28">
        <v>255.3866</v>
      </c>
      <c r="G552" s="69" t="s">
        <v>1079</v>
      </c>
      <c r="H552" s="28" t="s">
        <v>391</v>
      </c>
      <c r="I552" s="28">
        <v>94</v>
      </c>
      <c r="J552" s="28">
        <v>22</v>
      </c>
      <c r="K552" s="28">
        <v>36.172814</v>
      </c>
      <c r="L552" s="28" t="s">
        <v>1080</v>
      </c>
      <c r="M552" s="28" t="s">
        <v>1080</v>
      </c>
      <c r="N552" s="28">
        <v>2019</v>
      </c>
      <c r="O552" s="28" t="s">
        <v>949</v>
      </c>
      <c r="P552" s="28" t="s">
        <v>417</v>
      </c>
      <c r="Q552" s="48">
        <v>43230</v>
      </c>
      <c r="R552" s="28"/>
      <c r="S552" s="25"/>
    </row>
    <row r="553" s="14" customFormat="1" ht="42" spans="1:19">
      <c r="A553" s="28" t="s">
        <v>1109</v>
      </c>
      <c r="B553" s="28" t="str">
        <f t="shared" si="4"/>
        <v>温泉公路连接线</v>
      </c>
      <c r="C553" s="28" t="s">
        <v>36</v>
      </c>
      <c r="D553" s="28" t="s">
        <v>87</v>
      </c>
      <c r="E553" s="28">
        <v>1.331</v>
      </c>
      <c r="F553" s="28">
        <v>74.6474</v>
      </c>
      <c r="G553" s="69" t="s">
        <v>1079</v>
      </c>
      <c r="H553" s="28" t="s">
        <v>391</v>
      </c>
      <c r="I553" s="28">
        <v>94</v>
      </c>
      <c r="J553" s="28">
        <v>22</v>
      </c>
      <c r="K553" s="28">
        <v>11.65977</v>
      </c>
      <c r="L553" s="28" t="s">
        <v>1080</v>
      </c>
      <c r="M553" s="28" t="s">
        <v>1080</v>
      </c>
      <c r="N553" s="28">
        <v>2019</v>
      </c>
      <c r="O553" s="28" t="s">
        <v>949</v>
      </c>
      <c r="P553" s="28" t="s">
        <v>417</v>
      </c>
      <c r="Q553" s="48">
        <v>43230</v>
      </c>
      <c r="R553" s="28"/>
      <c r="S553" s="25"/>
    </row>
    <row r="554" s="14" customFormat="1" spans="1:19">
      <c r="A554" s="28" t="s">
        <v>1110</v>
      </c>
      <c r="B554" s="28" t="str">
        <f t="shared" si="4"/>
        <v>新村小组公路</v>
      </c>
      <c r="C554" s="28" t="s">
        <v>36</v>
      </c>
      <c r="D554" s="28" t="s">
        <v>87</v>
      </c>
      <c r="E554" s="28">
        <v>2.284</v>
      </c>
      <c r="F554" s="28">
        <v>163.3896</v>
      </c>
      <c r="G554" s="69" t="s">
        <v>1079</v>
      </c>
      <c r="H554" s="28" t="s">
        <v>391</v>
      </c>
      <c r="I554" s="28">
        <v>94</v>
      </c>
      <c r="J554" s="28">
        <v>22</v>
      </c>
      <c r="K554" s="28">
        <v>29.462055</v>
      </c>
      <c r="L554" s="28" t="s">
        <v>1080</v>
      </c>
      <c r="M554" s="28" t="s">
        <v>1080</v>
      </c>
      <c r="N554" s="28">
        <v>2019</v>
      </c>
      <c r="O554" s="28" t="s">
        <v>949</v>
      </c>
      <c r="P554" s="28" t="s">
        <v>417</v>
      </c>
      <c r="Q554" s="48">
        <v>43230</v>
      </c>
      <c r="R554" s="28"/>
      <c r="S554" s="25"/>
    </row>
    <row r="555" s="14" customFormat="1" spans="1:19">
      <c r="A555" s="28" t="s">
        <v>1111</v>
      </c>
      <c r="B555" s="28" t="s">
        <v>1112</v>
      </c>
      <c r="C555" s="28" t="s">
        <v>36</v>
      </c>
      <c r="D555" s="28" t="s">
        <v>87</v>
      </c>
      <c r="E555" s="28">
        <v>5.163</v>
      </c>
      <c r="F555" s="28">
        <v>303.2156</v>
      </c>
      <c r="G555" s="69" t="s">
        <v>1079</v>
      </c>
      <c r="H555" s="28" t="s">
        <v>391</v>
      </c>
      <c r="I555" s="28">
        <v>253</v>
      </c>
      <c r="J555" s="28">
        <v>0</v>
      </c>
      <c r="K555" s="28">
        <v>1.638891</v>
      </c>
      <c r="L555" s="28" t="s">
        <v>1080</v>
      </c>
      <c r="M555" s="28" t="s">
        <v>1080</v>
      </c>
      <c r="N555" s="28">
        <v>2019</v>
      </c>
      <c r="O555" s="28" t="s">
        <v>949</v>
      </c>
      <c r="P555" s="28" t="s">
        <v>417</v>
      </c>
      <c r="Q555" s="48">
        <v>43230</v>
      </c>
      <c r="R555" s="28"/>
      <c r="S555" s="25"/>
    </row>
    <row r="556" s="14" customFormat="1" spans="1:19">
      <c r="A556" s="28" t="s">
        <v>1113</v>
      </c>
      <c r="B556" s="28" t="s">
        <v>1114</v>
      </c>
      <c r="C556" s="28" t="s">
        <v>36</v>
      </c>
      <c r="D556" s="28" t="s">
        <v>87</v>
      </c>
      <c r="E556" s="28">
        <v>3.545</v>
      </c>
      <c r="F556" s="28">
        <v>251.3463</v>
      </c>
      <c r="G556" s="69" t="s">
        <v>1079</v>
      </c>
      <c r="H556" s="28" t="s">
        <v>391</v>
      </c>
      <c r="I556" s="28">
        <v>104</v>
      </c>
      <c r="J556" s="28">
        <v>16</v>
      </c>
      <c r="K556" s="28">
        <v>47.128623</v>
      </c>
      <c r="L556" s="28" t="s">
        <v>1080</v>
      </c>
      <c r="M556" s="28" t="s">
        <v>1080</v>
      </c>
      <c r="N556" s="28">
        <v>2019</v>
      </c>
      <c r="O556" s="28" t="s">
        <v>949</v>
      </c>
      <c r="P556" s="28" t="s">
        <v>417</v>
      </c>
      <c r="Q556" s="48">
        <v>43230</v>
      </c>
      <c r="R556" s="28"/>
      <c r="S556" s="25"/>
    </row>
    <row r="557" s="14" customFormat="1" spans="1:19">
      <c r="A557" s="28" t="s">
        <v>1115</v>
      </c>
      <c r="B557" s="28" t="s">
        <v>1116</v>
      </c>
      <c r="C557" s="28" t="s">
        <v>36</v>
      </c>
      <c r="D557" s="28" t="s">
        <v>87</v>
      </c>
      <c r="E557" s="28">
        <v>10.109</v>
      </c>
      <c r="F557" s="28">
        <v>559.316601</v>
      </c>
      <c r="G557" s="69" t="s">
        <v>1079</v>
      </c>
      <c r="H557" s="28" t="s">
        <v>391</v>
      </c>
      <c r="I557" s="28">
        <v>302</v>
      </c>
      <c r="J557" s="28">
        <v>50</v>
      </c>
      <c r="K557" s="28">
        <v>29.335313</v>
      </c>
      <c r="L557" s="28" t="s">
        <v>1080</v>
      </c>
      <c r="M557" s="28" t="s">
        <v>1080</v>
      </c>
      <c r="N557" s="28">
        <v>2019</v>
      </c>
      <c r="O557" s="28" t="s">
        <v>949</v>
      </c>
      <c r="P557" s="28" t="s">
        <v>417</v>
      </c>
      <c r="Q557" s="48">
        <v>43230</v>
      </c>
      <c r="R557" s="28"/>
      <c r="S557" s="25"/>
    </row>
    <row r="558" s="14" customFormat="1" spans="1:19">
      <c r="A558" s="28" t="s">
        <v>1117</v>
      </c>
      <c r="B558" s="28" t="s">
        <v>1118</v>
      </c>
      <c r="C558" s="28" t="s">
        <v>36</v>
      </c>
      <c r="D558" s="28" t="s">
        <v>87</v>
      </c>
      <c r="E558" s="28">
        <v>3.38</v>
      </c>
      <c r="F558" s="28">
        <v>243.357218</v>
      </c>
      <c r="G558" s="69" t="s">
        <v>1079</v>
      </c>
      <c r="H558" s="28" t="s">
        <v>391</v>
      </c>
      <c r="I558" s="28">
        <v>35</v>
      </c>
      <c r="J558" s="28">
        <v>0</v>
      </c>
      <c r="K558" s="28">
        <v>90.613338</v>
      </c>
      <c r="L558" s="28" t="s">
        <v>1080</v>
      </c>
      <c r="M558" s="28" t="s">
        <v>1080</v>
      </c>
      <c r="N558" s="28">
        <v>2019</v>
      </c>
      <c r="O558" s="28" t="s">
        <v>949</v>
      </c>
      <c r="P558" s="28" t="s">
        <v>417</v>
      </c>
      <c r="Q558" s="48">
        <v>43230</v>
      </c>
      <c r="R558" s="28"/>
      <c r="S558" s="25"/>
    </row>
    <row r="559" s="14" customFormat="1" spans="1:19">
      <c r="A559" s="28" t="s">
        <v>1119</v>
      </c>
      <c r="B559" s="28" t="s">
        <v>1120</v>
      </c>
      <c r="C559" s="28" t="s">
        <v>36</v>
      </c>
      <c r="D559" s="28" t="s">
        <v>87</v>
      </c>
      <c r="E559" s="28">
        <v>1.454</v>
      </c>
      <c r="F559" s="28">
        <v>70.468662</v>
      </c>
      <c r="G559" s="69" t="s">
        <v>1079</v>
      </c>
      <c r="H559" s="28" t="s">
        <v>391</v>
      </c>
      <c r="I559" s="28">
        <v>73</v>
      </c>
      <c r="J559" s="28">
        <v>0</v>
      </c>
      <c r="K559" s="28">
        <v>1.80603099999999</v>
      </c>
      <c r="L559" s="28" t="s">
        <v>1080</v>
      </c>
      <c r="M559" s="28" t="s">
        <v>1080</v>
      </c>
      <c r="N559" s="28">
        <v>2019</v>
      </c>
      <c r="O559" s="28" t="s">
        <v>949</v>
      </c>
      <c r="P559" s="28" t="s">
        <v>417</v>
      </c>
      <c r="Q559" s="48">
        <v>43230</v>
      </c>
      <c r="R559" s="28"/>
      <c r="S559" s="25"/>
    </row>
    <row r="560" s="14" customFormat="1" spans="1:19">
      <c r="A560" s="28" t="s">
        <v>1121</v>
      </c>
      <c r="B560" s="28" t="s">
        <v>1122</v>
      </c>
      <c r="C560" s="28" t="s">
        <v>36</v>
      </c>
      <c r="D560" s="28" t="s">
        <v>87</v>
      </c>
      <c r="E560" s="28">
        <v>1.878</v>
      </c>
      <c r="F560" s="28">
        <v>111.784235</v>
      </c>
      <c r="G560" s="69" t="s">
        <v>1079</v>
      </c>
      <c r="H560" s="28" t="s">
        <v>391</v>
      </c>
      <c r="I560" s="28">
        <v>144</v>
      </c>
      <c r="J560" s="28">
        <v>18</v>
      </c>
      <c r="K560" s="28">
        <v>16.127327</v>
      </c>
      <c r="L560" s="28" t="s">
        <v>1080</v>
      </c>
      <c r="M560" s="28" t="s">
        <v>1080</v>
      </c>
      <c r="N560" s="28">
        <v>2019</v>
      </c>
      <c r="O560" s="28" t="s">
        <v>949</v>
      </c>
      <c r="P560" s="28" t="s">
        <v>417</v>
      </c>
      <c r="Q560" s="48">
        <v>43230</v>
      </c>
      <c r="R560" s="28"/>
      <c r="S560" s="25"/>
    </row>
    <row r="561" s="14" customFormat="1" spans="1:19">
      <c r="A561" s="28" t="s">
        <v>1123</v>
      </c>
      <c r="B561" s="28" t="s">
        <v>1124</v>
      </c>
      <c r="C561" s="28" t="s">
        <v>36</v>
      </c>
      <c r="D561" s="28" t="s">
        <v>87</v>
      </c>
      <c r="E561" s="28">
        <v>5.511</v>
      </c>
      <c r="F561" s="28">
        <v>378.224562</v>
      </c>
      <c r="G561" s="69" t="s">
        <v>1079</v>
      </c>
      <c r="H561" s="28" t="s">
        <v>391</v>
      </c>
      <c r="I561" s="28">
        <v>309</v>
      </c>
      <c r="J561" s="28">
        <v>0</v>
      </c>
      <c r="K561" s="28">
        <v>130.343058</v>
      </c>
      <c r="L561" s="28" t="s">
        <v>1080</v>
      </c>
      <c r="M561" s="28" t="s">
        <v>1080</v>
      </c>
      <c r="N561" s="28">
        <v>2019</v>
      </c>
      <c r="O561" s="28" t="s">
        <v>949</v>
      </c>
      <c r="P561" s="28" t="s">
        <v>417</v>
      </c>
      <c r="Q561" s="48">
        <v>43230</v>
      </c>
      <c r="R561" s="28"/>
      <c r="S561" s="25"/>
    </row>
    <row r="562" s="14" customFormat="1" spans="1:19">
      <c r="A562" s="28" t="s">
        <v>1125</v>
      </c>
      <c r="B562" s="28" t="s">
        <v>1126</v>
      </c>
      <c r="C562" s="28" t="s">
        <v>36</v>
      </c>
      <c r="D562" s="28" t="s">
        <v>87</v>
      </c>
      <c r="E562" s="28">
        <v>5.325</v>
      </c>
      <c r="F562" s="28">
        <v>333.625345</v>
      </c>
      <c r="G562" s="69" t="s">
        <v>1079</v>
      </c>
      <c r="H562" s="28" t="s">
        <v>391</v>
      </c>
      <c r="I562" s="28">
        <v>123</v>
      </c>
      <c r="J562" s="28">
        <v>31</v>
      </c>
      <c r="K562" s="28">
        <v>24.79297</v>
      </c>
      <c r="L562" s="28" t="s">
        <v>1080</v>
      </c>
      <c r="M562" s="28" t="s">
        <v>1080</v>
      </c>
      <c r="N562" s="28">
        <v>2019</v>
      </c>
      <c r="O562" s="28" t="s">
        <v>949</v>
      </c>
      <c r="P562" s="28" t="s">
        <v>417</v>
      </c>
      <c r="Q562" s="48">
        <v>43230</v>
      </c>
      <c r="R562" s="28"/>
      <c r="S562" s="25"/>
    </row>
    <row r="563" s="14" customFormat="1" spans="1:19">
      <c r="A563" s="28" t="s">
        <v>1127</v>
      </c>
      <c r="B563" s="28" t="s">
        <v>1126</v>
      </c>
      <c r="C563" s="28" t="s">
        <v>36</v>
      </c>
      <c r="D563" s="28" t="s">
        <v>87</v>
      </c>
      <c r="E563" s="28">
        <v>2.493</v>
      </c>
      <c r="F563" s="28">
        <v>251.276152</v>
      </c>
      <c r="G563" s="69" t="s">
        <v>1079</v>
      </c>
      <c r="H563" s="28" t="s">
        <v>391</v>
      </c>
      <c r="I563" s="28">
        <v>108</v>
      </c>
      <c r="J563" s="28">
        <v>15</v>
      </c>
      <c r="K563" s="28">
        <v>78.272432</v>
      </c>
      <c r="L563" s="28" t="s">
        <v>1080</v>
      </c>
      <c r="M563" s="28" t="s">
        <v>1080</v>
      </c>
      <c r="N563" s="28">
        <v>2019</v>
      </c>
      <c r="O563" s="28" t="s">
        <v>949</v>
      </c>
      <c r="P563" s="28" t="s">
        <v>417</v>
      </c>
      <c r="Q563" s="48">
        <v>43230</v>
      </c>
      <c r="R563" s="28"/>
      <c r="S563" s="25"/>
    </row>
    <row r="564" s="14" customFormat="1" spans="1:19">
      <c r="A564" s="28" t="s">
        <v>1128</v>
      </c>
      <c r="B564" s="28" t="s">
        <v>1129</v>
      </c>
      <c r="C564" s="28" t="s">
        <v>36</v>
      </c>
      <c r="D564" s="28" t="s">
        <v>87</v>
      </c>
      <c r="E564" s="28">
        <v>5.004</v>
      </c>
      <c r="F564" s="28">
        <v>296.259833</v>
      </c>
      <c r="G564" s="69" t="s">
        <v>1079</v>
      </c>
      <c r="H564" s="28" t="s">
        <v>391</v>
      </c>
      <c r="I564" s="28">
        <v>135</v>
      </c>
      <c r="J564" s="28">
        <v>0</v>
      </c>
      <c r="K564" s="28">
        <v>37.786689</v>
      </c>
      <c r="L564" s="28" t="s">
        <v>1080</v>
      </c>
      <c r="M564" s="28" t="s">
        <v>1080</v>
      </c>
      <c r="N564" s="28">
        <v>2019</v>
      </c>
      <c r="O564" s="28" t="s">
        <v>949</v>
      </c>
      <c r="P564" s="28" t="s">
        <v>417</v>
      </c>
      <c r="Q564" s="48">
        <v>43230</v>
      </c>
      <c r="R564" s="28"/>
      <c r="S564" s="25"/>
    </row>
    <row r="565" s="14" customFormat="1" spans="1:19">
      <c r="A565" s="28" t="s">
        <v>1130</v>
      </c>
      <c r="B565" s="28" t="s">
        <v>1131</v>
      </c>
      <c r="C565" s="28" t="s">
        <v>36</v>
      </c>
      <c r="D565" s="28" t="s">
        <v>87</v>
      </c>
      <c r="E565" s="28">
        <v>7.587</v>
      </c>
      <c r="F565" s="28">
        <v>392.509218</v>
      </c>
      <c r="G565" s="69" t="s">
        <v>1079</v>
      </c>
      <c r="H565" s="28" t="s">
        <v>391</v>
      </c>
      <c r="I565" s="28">
        <v>59</v>
      </c>
      <c r="J565" s="28">
        <v>0</v>
      </c>
      <c r="K565" s="28">
        <v>59.038712</v>
      </c>
      <c r="L565" s="28" t="s">
        <v>1080</v>
      </c>
      <c r="M565" s="28" t="s">
        <v>1080</v>
      </c>
      <c r="N565" s="28">
        <v>2019</v>
      </c>
      <c r="O565" s="28" t="s">
        <v>949</v>
      </c>
      <c r="P565" s="28" t="s">
        <v>417</v>
      </c>
      <c r="Q565" s="48">
        <v>43230</v>
      </c>
      <c r="R565" s="28"/>
      <c r="S565" s="25"/>
    </row>
    <row r="566" s="14" customFormat="1" spans="1:19">
      <c r="A566" s="28" t="s">
        <v>1132</v>
      </c>
      <c r="B566" s="28" t="s">
        <v>1133</v>
      </c>
      <c r="C566" s="28" t="s">
        <v>36</v>
      </c>
      <c r="D566" s="28" t="s">
        <v>87</v>
      </c>
      <c r="E566" s="28">
        <v>5.304</v>
      </c>
      <c r="F566" s="28">
        <v>343.843432</v>
      </c>
      <c r="G566" s="69" t="s">
        <v>1079</v>
      </c>
      <c r="H566" s="28" t="s">
        <v>391</v>
      </c>
      <c r="I566" s="28">
        <v>64</v>
      </c>
      <c r="J566" s="28">
        <v>0</v>
      </c>
      <c r="K566" s="28">
        <v>63.055645</v>
      </c>
      <c r="L566" s="28" t="s">
        <v>1080</v>
      </c>
      <c r="M566" s="28" t="s">
        <v>1080</v>
      </c>
      <c r="N566" s="28">
        <v>2019</v>
      </c>
      <c r="O566" s="28" t="s">
        <v>949</v>
      </c>
      <c r="P566" s="28" t="s">
        <v>417</v>
      </c>
      <c r="Q566" s="48">
        <v>43230</v>
      </c>
      <c r="R566" s="28"/>
      <c r="S566" s="25"/>
    </row>
    <row r="567" s="14" customFormat="1" spans="1:19">
      <c r="A567" s="28" t="s">
        <v>1134</v>
      </c>
      <c r="B567" s="28" t="s">
        <v>1135</v>
      </c>
      <c r="C567" s="28" t="s">
        <v>36</v>
      </c>
      <c r="D567" s="28" t="s">
        <v>87</v>
      </c>
      <c r="E567" s="28">
        <v>8.997</v>
      </c>
      <c r="F567" s="28">
        <v>578.248544</v>
      </c>
      <c r="G567" s="69" t="s">
        <v>1079</v>
      </c>
      <c r="H567" s="28" t="s">
        <v>391</v>
      </c>
      <c r="I567" s="28">
        <v>129</v>
      </c>
      <c r="J567" s="28">
        <v>26</v>
      </c>
      <c r="K567" s="28">
        <v>119.379091</v>
      </c>
      <c r="L567" s="28" t="s">
        <v>1080</v>
      </c>
      <c r="M567" s="28" t="s">
        <v>1080</v>
      </c>
      <c r="N567" s="28">
        <v>2019</v>
      </c>
      <c r="O567" s="28" t="s">
        <v>949</v>
      </c>
      <c r="P567" s="28" t="s">
        <v>417</v>
      </c>
      <c r="Q567" s="48">
        <v>43230</v>
      </c>
      <c r="R567" s="28"/>
      <c r="S567" s="25"/>
    </row>
    <row r="568" s="14" customFormat="1" spans="1:19">
      <c r="A568" s="28" t="s">
        <v>1136</v>
      </c>
      <c r="B568" s="28" t="s">
        <v>1137</v>
      </c>
      <c r="C568" s="28" t="s">
        <v>36</v>
      </c>
      <c r="D568" s="28" t="s">
        <v>87</v>
      </c>
      <c r="E568" s="28">
        <v>10.783</v>
      </c>
      <c r="F568" s="28">
        <v>758.359045</v>
      </c>
      <c r="G568" s="69" t="s">
        <v>1079</v>
      </c>
      <c r="H568" s="28" t="s">
        <v>391</v>
      </c>
      <c r="I568" s="28">
        <v>107</v>
      </c>
      <c r="J568" s="28">
        <v>63</v>
      </c>
      <c r="K568" s="28">
        <v>133.945879</v>
      </c>
      <c r="L568" s="28" t="s">
        <v>1080</v>
      </c>
      <c r="M568" s="28" t="s">
        <v>1080</v>
      </c>
      <c r="N568" s="28">
        <v>2019</v>
      </c>
      <c r="O568" s="28" t="s">
        <v>949</v>
      </c>
      <c r="P568" s="28" t="s">
        <v>417</v>
      </c>
      <c r="Q568" s="48">
        <v>43230</v>
      </c>
      <c r="R568" s="28"/>
      <c r="S568" s="25"/>
    </row>
    <row r="569" s="14" customFormat="1" spans="1:19">
      <c r="A569" s="28" t="s">
        <v>1138</v>
      </c>
      <c r="B569" s="28" t="s">
        <v>1139</v>
      </c>
      <c r="C569" s="28" t="s">
        <v>36</v>
      </c>
      <c r="D569" s="28" t="s">
        <v>87</v>
      </c>
      <c r="E569" s="28">
        <v>1.879</v>
      </c>
      <c r="F569" s="28">
        <v>110.519135</v>
      </c>
      <c r="G569" s="69" t="s">
        <v>1079</v>
      </c>
      <c r="H569" s="28" t="s">
        <v>391</v>
      </c>
      <c r="I569" s="28">
        <v>83</v>
      </c>
      <c r="J569" s="28">
        <v>11</v>
      </c>
      <c r="K569" s="28">
        <v>90.235606</v>
      </c>
      <c r="L569" s="28" t="s">
        <v>1080</v>
      </c>
      <c r="M569" s="28" t="s">
        <v>1080</v>
      </c>
      <c r="N569" s="28">
        <v>2019</v>
      </c>
      <c r="O569" s="28" t="s">
        <v>949</v>
      </c>
      <c r="P569" s="28" t="s">
        <v>417</v>
      </c>
      <c r="Q569" s="48">
        <v>43230</v>
      </c>
      <c r="R569" s="28"/>
      <c r="S569" s="25"/>
    </row>
    <row r="570" s="14" customFormat="1" spans="1:19">
      <c r="A570" s="28" t="s">
        <v>1140</v>
      </c>
      <c r="B570" s="28" t="s">
        <v>1141</v>
      </c>
      <c r="C570" s="28" t="s">
        <v>36</v>
      </c>
      <c r="D570" s="28" t="s">
        <v>87</v>
      </c>
      <c r="E570" s="28">
        <v>13.83</v>
      </c>
      <c r="F570" s="28">
        <v>769.533718</v>
      </c>
      <c r="G570" s="69" t="s">
        <v>1079</v>
      </c>
      <c r="H570" s="28" t="s">
        <v>391</v>
      </c>
      <c r="I570" s="28">
        <v>88</v>
      </c>
      <c r="J570" s="28">
        <v>0</v>
      </c>
      <c r="K570" s="28">
        <v>509.786761</v>
      </c>
      <c r="L570" s="28" t="s">
        <v>1080</v>
      </c>
      <c r="M570" s="28" t="s">
        <v>1080</v>
      </c>
      <c r="N570" s="28">
        <v>2019</v>
      </c>
      <c r="O570" s="28" t="s">
        <v>949</v>
      </c>
      <c r="P570" s="28" t="s">
        <v>417</v>
      </c>
      <c r="Q570" s="48">
        <v>43230</v>
      </c>
      <c r="R570" s="28"/>
      <c r="S570" s="25"/>
    </row>
    <row r="571" s="14" customFormat="1" spans="1:19">
      <c r="A571" s="28" t="s">
        <v>1142</v>
      </c>
      <c r="B571" s="28" t="s">
        <v>1143</v>
      </c>
      <c r="C571" s="28" t="s">
        <v>36</v>
      </c>
      <c r="D571" s="28" t="s">
        <v>87</v>
      </c>
      <c r="E571" s="28">
        <v>0.85</v>
      </c>
      <c r="F571" s="28">
        <v>62.315814</v>
      </c>
      <c r="G571" s="69" t="s">
        <v>1079</v>
      </c>
      <c r="H571" s="28" t="s">
        <v>391</v>
      </c>
      <c r="I571" s="28">
        <v>148</v>
      </c>
      <c r="J571" s="28">
        <v>22</v>
      </c>
      <c r="K571" s="28">
        <v>62.315814</v>
      </c>
      <c r="L571" s="28" t="s">
        <v>1080</v>
      </c>
      <c r="M571" s="28" t="s">
        <v>1080</v>
      </c>
      <c r="N571" s="28">
        <v>2019</v>
      </c>
      <c r="O571" s="28" t="s">
        <v>949</v>
      </c>
      <c r="P571" s="28" t="s">
        <v>417</v>
      </c>
      <c r="Q571" s="48">
        <v>43230</v>
      </c>
      <c r="R571" s="28"/>
      <c r="S571" s="25"/>
    </row>
    <row r="572" s="14" customFormat="1" spans="1:19">
      <c r="A572" s="28" t="s">
        <v>1144</v>
      </c>
      <c r="B572" s="28" t="s">
        <v>1145</v>
      </c>
      <c r="C572" s="28" t="s">
        <v>36</v>
      </c>
      <c r="D572" s="28" t="s">
        <v>87</v>
      </c>
      <c r="E572" s="28">
        <v>7.428</v>
      </c>
      <c r="F572" s="28">
        <v>608.1941</v>
      </c>
      <c r="G572" s="69" t="s">
        <v>1079</v>
      </c>
      <c r="H572" s="28" t="s">
        <v>391</v>
      </c>
      <c r="I572" s="28">
        <v>198</v>
      </c>
      <c r="J572" s="28">
        <v>39</v>
      </c>
      <c r="K572" s="28">
        <v>73.1783</v>
      </c>
      <c r="L572" s="28" t="s">
        <v>1080</v>
      </c>
      <c r="M572" s="28" t="s">
        <v>1080</v>
      </c>
      <c r="N572" s="28">
        <v>2019</v>
      </c>
      <c r="O572" s="28" t="s">
        <v>949</v>
      </c>
      <c r="P572" s="28" t="s">
        <v>417</v>
      </c>
      <c r="Q572" s="48">
        <v>43230</v>
      </c>
      <c r="R572" s="28"/>
      <c r="S572" s="25"/>
    </row>
    <row r="573" s="14" customFormat="1" spans="1:19">
      <c r="A573" s="28" t="s">
        <v>1146</v>
      </c>
      <c r="B573" s="28" t="s">
        <v>1147</v>
      </c>
      <c r="C573" s="28" t="s">
        <v>36</v>
      </c>
      <c r="D573" s="28" t="s">
        <v>87</v>
      </c>
      <c r="E573" s="28">
        <v>0.871</v>
      </c>
      <c r="F573" s="28">
        <v>88.147</v>
      </c>
      <c r="G573" s="69" t="s">
        <v>1079</v>
      </c>
      <c r="H573" s="28" t="s">
        <v>391</v>
      </c>
      <c r="I573" s="28">
        <v>63</v>
      </c>
      <c r="J573" s="28">
        <v>30</v>
      </c>
      <c r="K573" s="28">
        <v>17.2364</v>
      </c>
      <c r="L573" s="28" t="s">
        <v>1080</v>
      </c>
      <c r="M573" s="28" t="s">
        <v>1080</v>
      </c>
      <c r="N573" s="28">
        <v>2019</v>
      </c>
      <c r="O573" s="28" t="s">
        <v>949</v>
      </c>
      <c r="P573" s="28" t="s">
        <v>417</v>
      </c>
      <c r="Q573" s="48">
        <v>43230</v>
      </c>
      <c r="R573" s="28"/>
      <c r="S573" s="25"/>
    </row>
    <row r="574" s="14" customFormat="1" spans="1:19">
      <c r="A574" s="28" t="s">
        <v>1148</v>
      </c>
      <c r="B574" s="28" t="s">
        <v>1149</v>
      </c>
      <c r="C574" s="28" t="s">
        <v>36</v>
      </c>
      <c r="D574" s="28" t="s">
        <v>87</v>
      </c>
      <c r="E574" s="28">
        <v>3.563</v>
      </c>
      <c r="F574" s="28">
        <v>198.6744</v>
      </c>
      <c r="G574" s="69" t="s">
        <v>1079</v>
      </c>
      <c r="H574" s="28" t="s">
        <v>391</v>
      </c>
      <c r="I574" s="28">
        <v>220</v>
      </c>
      <c r="J574" s="28">
        <v>27</v>
      </c>
      <c r="K574" s="28">
        <v>2.61364999999998</v>
      </c>
      <c r="L574" s="28" t="s">
        <v>1080</v>
      </c>
      <c r="M574" s="28" t="s">
        <v>1080</v>
      </c>
      <c r="N574" s="28">
        <v>2019</v>
      </c>
      <c r="O574" s="28" t="s">
        <v>949</v>
      </c>
      <c r="P574" s="28" t="s">
        <v>417</v>
      </c>
      <c r="Q574" s="48">
        <v>43230</v>
      </c>
      <c r="R574" s="28"/>
      <c r="S574" s="25"/>
    </row>
    <row r="575" s="14" customFormat="1" spans="1:19">
      <c r="A575" s="28" t="s">
        <v>1150</v>
      </c>
      <c r="B575" s="28" t="s">
        <v>1151</v>
      </c>
      <c r="C575" s="28" t="s">
        <v>36</v>
      </c>
      <c r="D575" s="28" t="s">
        <v>87</v>
      </c>
      <c r="E575" s="28">
        <v>3</v>
      </c>
      <c r="F575" s="28">
        <v>129.8957</v>
      </c>
      <c r="G575" s="69" t="s">
        <v>1079</v>
      </c>
      <c r="H575" s="28" t="s">
        <v>391</v>
      </c>
      <c r="I575" s="28">
        <v>75</v>
      </c>
      <c r="J575" s="28">
        <v>15</v>
      </c>
      <c r="K575" s="28">
        <v>15.6979</v>
      </c>
      <c r="L575" s="28" t="s">
        <v>1080</v>
      </c>
      <c r="M575" s="28" t="s">
        <v>1080</v>
      </c>
      <c r="N575" s="28">
        <v>2019</v>
      </c>
      <c r="O575" s="28" t="s">
        <v>949</v>
      </c>
      <c r="P575" s="28" t="s">
        <v>417</v>
      </c>
      <c r="Q575" s="48">
        <v>43230</v>
      </c>
      <c r="R575" s="28"/>
      <c r="S575" s="25"/>
    </row>
    <row r="576" s="14" customFormat="1" spans="1:19">
      <c r="A576" s="28" t="s">
        <v>1152</v>
      </c>
      <c r="B576" s="28" t="s">
        <v>1153</v>
      </c>
      <c r="C576" s="28" t="s">
        <v>36</v>
      </c>
      <c r="D576" s="28" t="s">
        <v>87</v>
      </c>
      <c r="E576" s="28">
        <v>3.111</v>
      </c>
      <c r="F576" s="28">
        <v>217.4957</v>
      </c>
      <c r="G576" s="69" t="s">
        <v>1079</v>
      </c>
      <c r="H576" s="28" t="s">
        <v>391</v>
      </c>
      <c r="I576" s="28">
        <v>234</v>
      </c>
      <c r="J576" s="28">
        <v>29</v>
      </c>
      <c r="K576" s="28">
        <v>4.58085</v>
      </c>
      <c r="L576" s="28" t="s">
        <v>1080</v>
      </c>
      <c r="M576" s="28" t="s">
        <v>1080</v>
      </c>
      <c r="N576" s="28">
        <v>2019</v>
      </c>
      <c r="O576" s="28" t="s">
        <v>949</v>
      </c>
      <c r="P576" s="28" t="s">
        <v>417</v>
      </c>
      <c r="Q576" s="48">
        <v>43230</v>
      </c>
      <c r="R576" s="28"/>
      <c r="S576" s="25"/>
    </row>
    <row r="577" s="14" customFormat="1" spans="1:19">
      <c r="A577" s="28" t="s">
        <v>1154</v>
      </c>
      <c r="B577" s="28" t="s">
        <v>1155</v>
      </c>
      <c r="C577" s="28" t="s">
        <v>36</v>
      </c>
      <c r="D577" s="28" t="s">
        <v>87</v>
      </c>
      <c r="E577" s="28">
        <v>3.775</v>
      </c>
      <c r="F577" s="28">
        <v>229.9417</v>
      </c>
      <c r="G577" s="69" t="s">
        <v>1079</v>
      </c>
      <c r="H577" s="28" t="s">
        <v>391</v>
      </c>
      <c r="I577" s="28">
        <v>331</v>
      </c>
      <c r="J577" s="28">
        <v>150</v>
      </c>
      <c r="K577" s="28">
        <v>229.9417</v>
      </c>
      <c r="L577" s="28" t="s">
        <v>1080</v>
      </c>
      <c r="M577" s="28" t="s">
        <v>1080</v>
      </c>
      <c r="N577" s="28">
        <v>2019</v>
      </c>
      <c r="O577" s="28" t="s">
        <v>949</v>
      </c>
      <c r="P577" s="28" t="s">
        <v>417</v>
      </c>
      <c r="Q577" s="48">
        <v>43230</v>
      </c>
      <c r="R577" s="28"/>
      <c r="S577" s="25"/>
    </row>
    <row r="578" s="14" customFormat="1" spans="1:19">
      <c r="A578" s="28" t="s">
        <v>1156</v>
      </c>
      <c r="B578" s="28" t="s">
        <v>1157</v>
      </c>
      <c r="C578" s="28" t="s">
        <v>36</v>
      </c>
      <c r="D578" s="28" t="s">
        <v>87</v>
      </c>
      <c r="E578" s="28">
        <v>1.61</v>
      </c>
      <c r="F578" s="28">
        <v>100.2404</v>
      </c>
      <c r="G578" s="69" t="s">
        <v>1079</v>
      </c>
      <c r="H578" s="28" t="s">
        <v>391</v>
      </c>
      <c r="I578" s="28">
        <v>101</v>
      </c>
      <c r="J578" s="28">
        <v>46</v>
      </c>
      <c r="K578" s="28">
        <v>100.2404</v>
      </c>
      <c r="L578" s="28" t="s">
        <v>1080</v>
      </c>
      <c r="M578" s="28" t="s">
        <v>1080</v>
      </c>
      <c r="N578" s="28">
        <v>2019</v>
      </c>
      <c r="O578" s="28" t="s">
        <v>949</v>
      </c>
      <c r="P578" s="28" t="s">
        <v>417</v>
      </c>
      <c r="Q578" s="48">
        <v>43230</v>
      </c>
      <c r="R578" s="28"/>
      <c r="S578" s="25"/>
    </row>
    <row r="579" s="14" customFormat="1" spans="1:19">
      <c r="A579" s="28" t="s">
        <v>1158</v>
      </c>
      <c r="B579" s="28" t="s">
        <v>1159</v>
      </c>
      <c r="C579" s="28" t="s">
        <v>36</v>
      </c>
      <c r="D579" s="28" t="s">
        <v>87</v>
      </c>
      <c r="E579" s="28">
        <v>1.456</v>
      </c>
      <c r="F579" s="28">
        <v>140.8707</v>
      </c>
      <c r="G579" s="69" t="s">
        <v>1079</v>
      </c>
      <c r="H579" s="28" t="s">
        <v>391</v>
      </c>
      <c r="I579" s="28">
        <v>69</v>
      </c>
      <c r="J579" s="28">
        <v>7</v>
      </c>
      <c r="K579" s="28">
        <v>140.8707</v>
      </c>
      <c r="L579" s="28" t="s">
        <v>1080</v>
      </c>
      <c r="M579" s="28" t="s">
        <v>1080</v>
      </c>
      <c r="N579" s="28">
        <v>2019</v>
      </c>
      <c r="O579" s="28" t="s">
        <v>949</v>
      </c>
      <c r="P579" s="28" t="s">
        <v>417</v>
      </c>
      <c r="Q579" s="48">
        <v>43230</v>
      </c>
      <c r="R579" s="28"/>
      <c r="S579" s="25"/>
    </row>
    <row r="580" s="14" customFormat="1" spans="1:19">
      <c r="A580" s="28" t="s">
        <v>1160</v>
      </c>
      <c r="B580" s="28" t="s">
        <v>1161</v>
      </c>
      <c r="C580" s="28" t="s">
        <v>36</v>
      </c>
      <c r="D580" s="28" t="s">
        <v>87</v>
      </c>
      <c r="E580" s="28">
        <v>3.266</v>
      </c>
      <c r="F580" s="28">
        <v>233.118</v>
      </c>
      <c r="G580" s="69" t="s">
        <v>1079</v>
      </c>
      <c r="H580" s="28" t="s">
        <v>391</v>
      </c>
      <c r="I580" s="28">
        <v>101</v>
      </c>
      <c r="J580" s="28">
        <v>17</v>
      </c>
      <c r="K580" s="28">
        <v>233.118</v>
      </c>
      <c r="L580" s="28" t="s">
        <v>1080</v>
      </c>
      <c r="M580" s="28" t="s">
        <v>1080</v>
      </c>
      <c r="N580" s="28">
        <v>2019</v>
      </c>
      <c r="O580" s="28" t="s">
        <v>949</v>
      </c>
      <c r="P580" s="28" t="s">
        <v>417</v>
      </c>
      <c r="Q580" s="48">
        <v>43230</v>
      </c>
      <c r="R580" s="28"/>
      <c r="S580" s="25"/>
    </row>
    <row r="581" s="14" customFormat="1" spans="1:19">
      <c r="A581" s="28" t="s">
        <v>1162</v>
      </c>
      <c r="B581" s="28" t="s">
        <v>1163</v>
      </c>
      <c r="C581" s="28" t="s">
        <v>36</v>
      </c>
      <c r="D581" s="28" t="s">
        <v>87</v>
      </c>
      <c r="E581" s="28">
        <v>0.164</v>
      </c>
      <c r="F581" s="28">
        <v>15.3158</v>
      </c>
      <c r="G581" s="69" t="s">
        <v>1079</v>
      </c>
      <c r="H581" s="28" t="s">
        <v>391</v>
      </c>
      <c r="I581" s="28">
        <v>181</v>
      </c>
      <c r="J581" s="28">
        <v>57</v>
      </c>
      <c r="K581" s="28">
        <v>8.4241</v>
      </c>
      <c r="L581" s="28" t="s">
        <v>1080</v>
      </c>
      <c r="M581" s="28" t="s">
        <v>1080</v>
      </c>
      <c r="N581" s="28">
        <v>2019</v>
      </c>
      <c r="O581" s="28" t="s">
        <v>949</v>
      </c>
      <c r="P581" s="28" t="s">
        <v>417</v>
      </c>
      <c r="Q581" s="48">
        <v>43230</v>
      </c>
      <c r="R581" s="28"/>
      <c r="S581" s="25"/>
    </row>
    <row r="582" s="14" customFormat="1" spans="1:19">
      <c r="A582" s="28" t="s">
        <v>1164</v>
      </c>
      <c r="B582" s="28" t="s">
        <v>1165</v>
      </c>
      <c r="C582" s="28" t="s">
        <v>36</v>
      </c>
      <c r="D582" s="28" t="s">
        <v>87</v>
      </c>
      <c r="E582" s="28">
        <v>2.71</v>
      </c>
      <c r="F582" s="28">
        <v>253.8503</v>
      </c>
      <c r="G582" s="69" t="s">
        <v>1079</v>
      </c>
      <c r="H582" s="28" t="s">
        <v>391</v>
      </c>
      <c r="I582" s="28">
        <v>1853</v>
      </c>
      <c r="J582" s="28">
        <v>452</v>
      </c>
      <c r="K582" s="28">
        <v>60.924</v>
      </c>
      <c r="L582" s="28" t="s">
        <v>1080</v>
      </c>
      <c r="M582" s="28" t="s">
        <v>1080</v>
      </c>
      <c r="N582" s="28">
        <v>2019</v>
      </c>
      <c r="O582" s="28" t="s">
        <v>949</v>
      </c>
      <c r="P582" s="28" t="s">
        <v>417</v>
      </c>
      <c r="Q582" s="48">
        <v>43230</v>
      </c>
      <c r="R582" s="28"/>
      <c r="S582" s="25"/>
    </row>
    <row r="583" s="14" customFormat="1" spans="1:19">
      <c r="A583" s="28" t="s">
        <v>1166</v>
      </c>
      <c r="B583" s="28" t="s">
        <v>1167</v>
      </c>
      <c r="C583" s="28" t="s">
        <v>36</v>
      </c>
      <c r="D583" s="28" t="s">
        <v>87</v>
      </c>
      <c r="E583" s="28">
        <v>0.746</v>
      </c>
      <c r="F583" s="28">
        <v>78.1495</v>
      </c>
      <c r="G583" s="69" t="s">
        <v>1079</v>
      </c>
      <c r="H583" s="28" t="s">
        <v>391</v>
      </c>
      <c r="I583" s="28">
        <v>46</v>
      </c>
      <c r="J583" s="28">
        <v>15</v>
      </c>
      <c r="K583" s="28">
        <v>42.9822</v>
      </c>
      <c r="L583" s="28" t="s">
        <v>1080</v>
      </c>
      <c r="M583" s="28" t="s">
        <v>1080</v>
      </c>
      <c r="N583" s="28">
        <v>2019</v>
      </c>
      <c r="O583" s="28" t="s">
        <v>949</v>
      </c>
      <c r="P583" s="28" t="s">
        <v>417</v>
      </c>
      <c r="Q583" s="48">
        <v>43230</v>
      </c>
      <c r="R583" s="28"/>
      <c r="S583" s="25"/>
    </row>
    <row r="584" s="14" customFormat="1" spans="1:19">
      <c r="A584" s="28" t="s">
        <v>1168</v>
      </c>
      <c r="B584" s="28" t="s">
        <v>1169</v>
      </c>
      <c r="C584" s="28" t="s">
        <v>36</v>
      </c>
      <c r="D584" s="28" t="s">
        <v>87</v>
      </c>
      <c r="E584" s="28">
        <v>2.81</v>
      </c>
      <c r="F584" s="28">
        <v>179.1475</v>
      </c>
      <c r="G584" s="69" t="s">
        <v>1079</v>
      </c>
      <c r="H584" s="28" t="s">
        <v>391</v>
      </c>
      <c r="I584" s="28">
        <v>131</v>
      </c>
      <c r="J584" s="28">
        <v>0</v>
      </c>
      <c r="K584" s="28">
        <v>98.5311</v>
      </c>
      <c r="L584" s="28" t="s">
        <v>1080</v>
      </c>
      <c r="M584" s="28" t="s">
        <v>1080</v>
      </c>
      <c r="N584" s="28">
        <v>2019</v>
      </c>
      <c r="O584" s="28" t="s">
        <v>949</v>
      </c>
      <c r="P584" s="28" t="s">
        <v>417</v>
      </c>
      <c r="Q584" s="48">
        <v>43230</v>
      </c>
      <c r="R584" s="28"/>
      <c r="S584" s="25"/>
    </row>
    <row r="585" s="14" customFormat="1" spans="1:19">
      <c r="A585" s="28" t="s">
        <v>1170</v>
      </c>
      <c r="B585" s="28" t="s">
        <v>1169</v>
      </c>
      <c r="C585" s="28" t="s">
        <v>36</v>
      </c>
      <c r="D585" s="28" t="s">
        <v>87</v>
      </c>
      <c r="E585" s="28">
        <v>1.2</v>
      </c>
      <c r="F585" s="28">
        <v>127.0367</v>
      </c>
      <c r="G585" s="69" t="s">
        <v>1079</v>
      </c>
      <c r="H585" s="28" t="s">
        <v>391</v>
      </c>
      <c r="I585" s="28">
        <v>131</v>
      </c>
      <c r="J585" s="28">
        <v>0</v>
      </c>
      <c r="K585" s="28">
        <v>69.8702</v>
      </c>
      <c r="L585" s="28" t="s">
        <v>1080</v>
      </c>
      <c r="M585" s="28" t="s">
        <v>1080</v>
      </c>
      <c r="N585" s="28">
        <v>2019</v>
      </c>
      <c r="O585" s="28" t="s">
        <v>949</v>
      </c>
      <c r="P585" s="28" t="s">
        <v>417</v>
      </c>
      <c r="Q585" s="48">
        <v>43230</v>
      </c>
      <c r="R585" s="28"/>
      <c r="S585" s="25"/>
    </row>
    <row r="586" s="14" customFormat="1" spans="1:19">
      <c r="A586" s="28" t="s">
        <v>1171</v>
      </c>
      <c r="B586" s="28" t="s">
        <v>1172</v>
      </c>
      <c r="C586" s="28" t="s">
        <v>36</v>
      </c>
      <c r="D586" s="28" t="s">
        <v>87</v>
      </c>
      <c r="E586" s="28">
        <v>0.432</v>
      </c>
      <c r="F586" s="28">
        <v>45.2476</v>
      </c>
      <c r="G586" s="69" t="s">
        <v>1079</v>
      </c>
      <c r="H586" s="28" t="s">
        <v>391</v>
      </c>
      <c r="I586" s="28">
        <v>83</v>
      </c>
      <c r="J586" s="28">
        <v>34</v>
      </c>
      <c r="K586" s="28">
        <v>24.8862</v>
      </c>
      <c r="L586" s="28" t="s">
        <v>1080</v>
      </c>
      <c r="M586" s="28" t="s">
        <v>1080</v>
      </c>
      <c r="N586" s="28">
        <v>2019</v>
      </c>
      <c r="O586" s="28" t="s">
        <v>949</v>
      </c>
      <c r="P586" s="28" t="s">
        <v>417</v>
      </c>
      <c r="Q586" s="48">
        <v>43230</v>
      </c>
      <c r="R586" s="28"/>
      <c r="S586" s="25"/>
    </row>
    <row r="587" s="14" customFormat="1" spans="1:19">
      <c r="A587" s="28" t="s">
        <v>1173</v>
      </c>
      <c r="B587" s="28" t="s">
        <v>1174</v>
      </c>
      <c r="C587" s="28" t="s">
        <v>36</v>
      </c>
      <c r="D587" s="28" t="s">
        <v>87</v>
      </c>
      <c r="E587" s="28">
        <v>0.883</v>
      </c>
      <c r="F587" s="28">
        <v>91.1113</v>
      </c>
      <c r="G587" s="69" t="s">
        <v>1079</v>
      </c>
      <c r="H587" s="28" t="s">
        <v>391</v>
      </c>
      <c r="I587" s="28">
        <v>89</v>
      </c>
      <c r="J587" s="28">
        <v>49</v>
      </c>
      <c r="K587" s="28">
        <v>46.40241</v>
      </c>
      <c r="L587" s="28" t="s">
        <v>1080</v>
      </c>
      <c r="M587" s="28" t="s">
        <v>1080</v>
      </c>
      <c r="N587" s="28">
        <v>2019</v>
      </c>
      <c r="O587" s="28" t="s">
        <v>949</v>
      </c>
      <c r="P587" s="28" t="s">
        <v>417</v>
      </c>
      <c r="Q587" s="48">
        <v>43230</v>
      </c>
      <c r="R587" s="28"/>
      <c r="S587" s="25"/>
    </row>
    <row r="588" s="14" customFormat="1" spans="1:19">
      <c r="A588" s="28" t="s">
        <v>1175</v>
      </c>
      <c r="B588" s="28" t="s">
        <v>1174</v>
      </c>
      <c r="C588" s="28" t="s">
        <v>36</v>
      </c>
      <c r="D588" s="28" t="s">
        <v>87</v>
      </c>
      <c r="E588" s="28">
        <v>0.541</v>
      </c>
      <c r="F588" s="28">
        <v>78.2818</v>
      </c>
      <c r="G588" s="69" t="s">
        <v>1079</v>
      </c>
      <c r="H588" s="28" t="s">
        <v>391</v>
      </c>
      <c r="I588" s="28">
        <v>89</v>
      </c>
      <c r="J588" s="28">
        <v>49</v>
      </c>
      <c r="K588" s="28">
        <v>26.61584</v>
      </c>
      <c r="L588" s="28" t="s">
        <v>1080</v>
      </c>
      <c r="M588" s="28" t="s">
        <v>1080</v>
      </c>
      <c r="N588" s="28">
        <v>2019</v>
      </c>
      <c r="O588" s="28" t="s">
        <v>949</v>
      </c>
      <c r="P588" s="28" t="s">
        <v>417</v>
      </c>
      <c r="Q588" s="48">
        <v>43230</v>
      </c>
      <c r="R588" s="28"/>
      <c r="S588" s="25"/>
    </row>
    <row r="589" s="14" customFormat="1" spans="1:19">
      <c r="A589" s="28" t="s">
        <v>1176</v>
      </c>
      <c r="B589" s="28" t="s">
        <v>1177</v>
      </c>
      <c r="C589" s="28" t="s">
        <v>36</v>
      </c>
      <c r="D589" s="28" t="s">
        <v>87</v>
      </c>
      <c r="E589" s="28">
        <v>2.602</v>
      </c>
      <c r="F589" s="28">
        <v>187.9662</v>
      </c>
      <c r="G589" s="69" t="s">
        <v>1079</v>
      </c>
      <c r="H589" s="28" t="s">
        <v>391</v>
      </c>
      <c r="I589" s="28">
        <v>25</v>
      </c>
      <c r="J589" s="28">
        <v>24</v>
      </c>
      <c r="K589" s="28">
        <v>187.9662</v>
      </c>
      <c r="L589" s="28" t="s">
        <v>1080</v>
      </c>
      <c r="M589" s="28" t="s">
        <v>1080</v>
      </c>
      <c r="N589" s="28">
        <v>2019</v>
      </c>
      <c r="O589" s="28" t="s">
        <v>949</v>
      </c>
      <c r="P589" s="28" t="s">
        <v>417</v>
      </c>
      <c r="Q589" s="48">
        <v>43230</v>
      </c>
      <c r="R589" s="28"/>
      <c r="S589" s="25"/>
    </row>
    <row r="590" s="14" customFormat="1" spans="1:19">
      <c r="A590" s="28" t="s">
        <v>1178</v>
      </c>
      <c r="B590" s="28" t="s">
        <v>1179</v>
      </c>
      <c r="C590" s="28" t="s">
        <v>36</v>
      </c>
      <c r="D590" s="28" t="s">
        <v>87</v>
      </c>
      <c r="E590" s="28">
        <v>3.976</v>
      </c>
      <c r="F590" s="28">
        <v>281.3582</v>
      </c>
      <c r="G590" s="69" t="s">
        <v>1079</v>
      </c>
      <c r="H590" s="28" t="s">
        <v>391</v>
      </c>
      <c r="I590" s="28">
        <v>68</v>
      </c>
      <c r="J590" s="28">
        <v>33</v>
      </c>
      <c r="K590" s="28">
        <v>281.3582</v>
      </c>
      <c r="L590" s="28" t="s">
        <v>1080</v>
      </c>
      <c r="M590" s="28" t="s">
        <v>1080</v>
      </c>
      <c r="N590" s="28">
        <v>2019</v>
      </c>
      <c r="O590" s="28" t="s">
        <v>949</v>
      </c>
      <c r="P590" s="28" t="s">
        <v>417</v>
      </c>
      <c r="Q590" s="48">
        <v>43230</v>
      </c>
      <c r="R590" s="28"/>
      <c r="S590" s="25"/>
    </row>
    <row r="591" s="14" customFormat="1" spans="1:19">
      <c r="A591" s="28" t="s">
        <v>1180</v>
      </c>
      <c r="B591" s="28" t="s">
        <v>1181</v>
      </c>
      <c r="C591" s="28" t="s">
        <v>36</v>
      </c>
      <c r="D591" s="28" t="s">
        <v>87</v>
      </c>
      <c r="E591" s="28">
        <v>6.35</v>
      </c>
      <c r="F591" s="28">
        <v>647.3182</v>
      </c>
      <c r="G591" s="69" t="s">
        <v>1079</v>
      </c>
      <c r="H591" s="28" t="s">
        <v>391</v>
      </c>
      <c r="I591" s="28">
        <v>270</v>
      </c>
      <c r="J591" s="28">
        <v>0</v>
      </c>
      <c r="K591" s="28">
        <v>647.3182</v>
      </c>
      <c r="L591" s="28" t="s">
        <v>1080</v>
      </c>
      <c r="M591" s="28" t="s">
        <v>1080</v>
      </c>
      <c r="N591" s="28">
        <v>2019</v>
      </c>
      <c r="O591" s="28" t="s">
        <v>949</v>
      </c>
      <c r="P591" s="28" t="s">
        <v>417</v>
      </c>
      <c r="Q591" s="48">
        <v>43230</v>
      </c>
      <c r="R591" s="28"/>
      <c r="S591" s="25"/>
    </row>
    <row r="592" s="14" customFormat="1" spans="1:19">
      <c r="A592" s="28" t="s">
        <v>1182</v>
      </c>
      <c r="B592" s="28" t="s">
        <v>1183</v>
      </c>
      <c r="C592" s="28" t="s">
        <v>36</v>
      </c>
      <c r="D592" s="28" t="s">
        <v>87</v>
      </c>
      <c r="E592" s="28">
        <v>1.433</v>
      </c>
      <c r="F592" s="28">
        <v>84.0785</v>
      </c>
      <c r="G592" s="69" t="s">
        <v>1079</v>
      </c>
      <c r="H592" s="28" t="s">
        <v>391</v>
      </c>
      <c r="I592" s="28">
        <v>86</v>
      </c>
      <c r="J592" s="28">
        <v>26</v>
      </c>
      <c r="K592" s="28">
        <v>84.0785</v>
      </c>
      <c r="L592" s="28" t="s">
        <v>1080</v>
      </c>
      <c r="M592" s="28" t="s">
        <v>1080</v>
      </c>
      <c r="N592" s="28">
        <v>2019</v>
      </c>
      <c r="O592" s="28" t="s">
        <v>949</v>
      </c>
      <c r="P592" s="28" t="s">
        <v>417</v>
      </c>
      <c r="Q592" s="48">
        <v>43230</v>
      </c>
      <c r="R592" s="28"/>
      <c r="S592" s="25"/>
    </row>
    <row r="593" s="14" customFormat="1" spans="1:19">
      <c r="A593" s="28" t="s">
        <v>1184</v>
      </c>
      <c r="B593" s="28" t="s">
        <v>1185</v>
      </c>
      <c r="C593" s="28" t="s">
        <v>36</v>
      </c>
      <c r="D593" s="28" t="s">
        <v>87</v>
      </c>
      <c r="E593" s="28">
        <v>12.702</v>
      </c>
      <c r="F593" s="28">
        <v>973.0472</v>
      </c>
      <c r="G593" s="69" t="s">
        <v>1079</v>
      </c>
      <c r="H593" s="28" t="s">
        <v>391</v>
      </c>
      <c r="I593" s="28">
        <v>171</v>
      </c>
      <c r="J593" s="28">
        <v>89</v>
      </c>
      <c r="K593" s="28">
        <v>973.0472</v>
      </c>
      <c r="L593" s="28" t="s">
        <v>1080</v>
      </c>
      <c r="M593" s="28" t="s">
        <v>1080</v>
      </c>
      <c r="N593" s="28">
        <v>2019</v>
      </c>
      <c r="O593" s="28" t="s">
        <v>949</v>
      </c>
      <c r="P593" s="28" t="s">
        <v>417</v>
      </c>
      <c r="Q593" s="48">
        <v>43230</v>
      </c>
      <c r="R593" s="28"/>
      <c r="S593" s="25"/>
    </row>
    <row r="594" s="14" customFormat="1" spans="1:19">
      <c r="A594" s="28" t="s">
        <v>1186</v>
      </c>
      <c r="B594" s="28" t="s">
        <v>1187</v>
      </c>
      <c r="C594" s="28" t="s">
        <v>36</v>
      </c>
      <c r="D594" s="28" t="s">
        <v>87</v>
      </c>
      <c r="E594" s="28">
        <v>13.75</v>
      </c>
      <c r="F594" s="28">
        <v>44.3494</v>
      </c>
      <c r="G594" s="69" t="s">
        <v>1079</v>
      </c>
      <c r="H594" s="28" t="s">
        <v>391</v>
      </c>
      <c r="I594" s="28">
        <v>153</v>
      </c>
      <c r="J594" s="28">
        <v>90</v>
      </c>
      <c r="K594" s="28">
        <v>81.0594</v>
      </c>
      <c r="L594" s="28" t="s">
        <v>1080</v>
      </c>
      <c r="M594" s="28" t="s">
        <v>1080</v>
      </c>
      <c r="N594" s="28">
        <v>2019</v>
      </c>
      <c r="O594" s="28" t="s">
        <v>949</v>
      </c>
      <c r="P594" s="28" t="s">
        <v>417</v>
      </c>
      <c r="Q594" s="48">
        <v>43230</v>
      </c>
      <c r="R594" s="28"/>
      <c r="S594" s="25"/>
    </row>
    <row r="595" s="14" customFormat="1" spans="1:19">
      <c r="A595" s="28" t="s">
        <v>1188</v>
      </c>
      <c r="B595" s="28" t="s">
        <v>1189</v>
      </c>
      <c r="C595" s="28" t="s">
        <v>36</v>
      </c>
      <c r="D595" s="28" t="s">
        <v>87</v>
      </c>
      <c r="E595" s="28">
        <v>10.15</v>
      </c>
      <c r="F595" s="28">
        <v>96.293</v>
      </c>
      <c r="G595" s="69" t="s">
        <v>1079</v>
      </c>
      <c r="H595" s="28" t="s">
        <v>391</v>
      </c>
      <c r="I595" s="28">
        <v>62</v>
      </c>
      <c r="J595" s="28">
        <v>60</v>
      </c>
      <c r="K595" s="28">
        <v>96.293</v>
      </c>
      <c r="L595" s="28" t="s">
        <v>1080</v>
      </c>
      <c r="M595" s="28" t="s">
        <v>1080</v>
      </c>
      <c r="N595" s="28">
        <v>2019</v>
      </c>
      <c r="O595" s="28" t="s">
        <v>949</v>
      </c>
      <c r="P595" s="28" t="s">
        <v>417</v>
      </c>
      <c r="Q595" s="48">
        <v>43230</v>
      </c>
      <c r="R595" s="28"/>
      <c r="S595" s="25"/>
    </row>
    <row r="596" s="14" customFormat="1" spans="1:19">
      <c r="A596" s="28" t="s">
        <v>1190</v>
      </c>
      <c r="B596" s="28" t="s">
        <v>1191</v>
      </c>
      <c r="C596" s="28" t="s">
        <v>36</v>
      </c>
      <c r="D596" s="28" t="s">
        <v>87</v>
      </c>
      <c r="E596" s="28">
        <v>4.09</v>
      </c>
      <c r="F596" s="28">
        <v>49.7625</v>
      </c>
      <c r="G596" s="69" t="s">
        <v>1079</v>
      </c>
      <c r="H596" s="28" t="s">
        <v>391</v>
      </c>
      <c r="I596" s="28">
        <v>183</v>
      </c>
      <c r="J596" s="28">
        <v>118</v>
      </c>
      <c r="K596" s="28">
        <v>49.7625</v>
      </c>
      <c r="L596" s="28" t="s">
        <v>1080</v>
      </c>
      <c r="M596" s="28" t="s">
        <v>1080</v>
      </c>
      <c r="N596" s="28">
        <v>2019</v>
      </c>
      <c r="O596" s="28" t="s">
        <v>949</v>
      </c>
      <c r="P596" s="28" t="s">
        <v>417</v>
      </c>
      <c r="Q596" s="48">
        <v>43230</v>
      </c>
      <c r="R596" s="28"/>
      <c r="S596" s="25"/>
    </row>
    <row r="597" s="14" customFormat="1" spans="1:19">
      <c r="A597" s="28" t="s">
        <v>1192</v>
      </c>
      <c r="B597" s="28" t="s">
        <v>1193</v>
      </c>
      <c r="C597" s="28" t="s">
        <v>36</v>
      </c>
      <c r="D597" s="28" t="s">
        <v>87</v>
      </c>
      <c r="E597" s="28">
        <v>12.269</v>
      </c>
      <c r="F597" s="28">
        <v>246.9494</v>
      </c>
      <c r="G597" s="69" t="s">
        <v>1079</v>
      </c>
      <c r="H597" s="28" t="s">
        <v>391</v>
      </c>
      <c r="I597" s="28">
        <v>72</v>
      </c>
      <c r="J597" s="28">
        <v>71</v>
      </c>
      <c r="K597" s="28">
        <v>246.9494</v>
      </c>
      <c r="L597" s="28" t="s">
        <v>1080</v>
      </c>
      <c r="M597" s="28" t="s">
        <v>1080</v>
      </c>
      <c r="N597" s="28">
        <v>2019</v>
      </c>
      <c r="O597" s="28" t="s">
        <v>949</v>
      </c>
      <c r="P597" s="28" t="s">
        <v>417</v>
      </c>
      <c r="Q597" s="48">
        <v>43230</v>
      </c>
      <c r="R597" s="28"/>
      <c r="S597" s="25"/>
    </row>
    <row r="598" s="14" customFormat="1" spans="1:19">
      <c r="A598" s="28" t="s">
        <v>1194</v>
      </c>
      <c r="B598" s="28" t="s">
        <v>1195</v>
      </c>
      <c r="C598" s="28" t="s">
        <v>36</v>
      </c>
      <c r="D598" s="28" t="s">
        <v>87</v>
      </c>
      <c r="E598" s="28">
        <v>17.9</v>
      </c>
      <c r="F598" s="28">
        <v>1240.2841</v>
      </c>
      <c r="G598" s="69" t="s">
        <v>1079</v>
      </c>
      <c r="H598" s="28" t="s">
        <v>391</v>
      </c>
      <c r="I598" s="28">
        <v>115</v>
      </c>
      <c r="J598" s="28">
        <v>27</v>
      </c>
      <c r="K598" s="28">
        <v>1240.2841</v>
      </c>
      <c r="L598" s="28" t="s">
        <v>1080</v>
      </c>
      <c r="M598" s="28" t="s">
        <v>1080</v>
      </c>
      <c r="N598" s="28">
        <v>2019</v>
      </c>
      <c r="O598" s="28" t="s">
        <v>949</v>
      </c>
      <c r="P598" s="28" t="s">
        <v>417</v>
      </c>
      <c r="Q598" s="48">
        <v>43230</v>
      </c>
      <c r="R598" s="28"/>
      <c r="S598" s="25"/>
    </row>
    <row r="599" s="14" customFormat="1" spans="1:19">
      <c r="A599" s="28" t="s">
        <v>1196</v>
      </c>
      <c r="B599" s="28" t="s">
        <v>1197</v>
      </c>
      <c r="C599" s="28" t="s">
        <v>36</v>
      </c>
      <c r="D599" s="28" t="s">
        <v>87</v>
      </c>
      <c r="E599" s="28">
        <v>2</v>
      </c>
      <c r="F599" s="28">
        <v>140.1674</v>
      </c>
      <c r="G599" s="69" t="s">
        <v>1079</v>
      </c>
      <c r="H599" s="28" t="s">
        <v>391</v>
      </c>
      <c r="I599" s="28">
        <v>63</v>
      </c>
      <c r="J599" s="28">
        <v>39</v>
      </c>
      <c r="K599" s="28">
        <v>140.1674</v>
      </c>
      <c r="L599" s="28" t="s">
        <v>1080</v>
      </c>
      <c r="M599" s="28" t="s">
        <v>1080</v>
      </c>
      <c r="N599" s="28">
        <v>2019</v>
      </c>
      <c r="O599" s="28" t="s">
        <v>949</v>
      </c>
      <c r="P599" s="28" t="s">
        <v>417</v>
      </c>
      <c r="Q599" s="48">
        <v>43230</v>
      </c>
      <c r="R599" s="28"/>
      <c r="S599" s="25"/>
    </row>
    <row r="600" s="14" customFormat="1" spans="1:19">
      <c r="A600" s="28" t="s">
        <v>1198</v>
      </c>
      <c r="B600" s="28" t="s">
        <v>1199</v>
      </c>
      <c r="C600" s="28" t="s">
        <v>36</v>
      </c>
      <c r="D600" s="28" t="s">
        <v>87</v>
      </c>
      <c r="E600" s="28">
        <v>2.466</v>
      </c>
      <c r="F600" s="28">
        <v>210.2327</v>
      </c>
      <c r="G600" s="69" t="s">
        <v>1079</v>
      </c>
      <c r="H600" s="28" t="s">
        <v>391</v>
      </c>
      <c r="I600" s="28">
        <v>68</v>
      </c>
      <c r="J600" s="28">
        <v>0</v>
      </c>
      <c r="K600" s="28">
        <v>210.2327</v>
      </c>
      <c r="L600" s="28" t="s">
        <v>1080</v>
      </c>
      <c r="M600" s="28" t="s">
        <v>1080</v>
      </c>
      <c r="N600" s="28">
        <v>2019</v>
      </c>
      <c r="O600" s="28" t="s">
        <v>949</v>
      </c>
      <c r="P600" s="28" t="s">
        <v>417</v>
      </c>
      <c r="Q600" s="48">
        <v>43230</v>
      </c>
      <c r="R600" s="28"/>
      <c r="S600" s="25"/>
    </row>
    <row r="601" s="14" customFormat="1" spans="1:19">
      <c r="A601" s="28" t="s">
        <v>1200</v>
      </c>
      <c r="B601" s="28" t="s">
        <v>1195</v>
      </c>
      <c r="C601" s="28" t="s">
        <v>36</v>
      </c>
      <c r="D601" s="28" t="s">
        <v>87</v>
      </c>
      <c r="E601" s="28">
        <v>2.027</v>
      </c>
      <c r="F601" s="28">
        <v>160.7634</v>
      </c>
      <c r="G601" s="69" t="s">
        <v>1079</v>
      </c>
      <c r="H601" s="28" t="s">
        <v>391</v>
      </c>
      <c r="I601" s="28">
        <v>115</v>
      </c>
      <c r="J601" s="28">
        <v>27</v>
      </c>
      <c r="K601" s="28">
        <v>160.7634</v>
      </c>
      <c r="L601" s="28" t="s">
        <v>1080</v>
      </c>
      <c r="M601" s="28" t="s">
        <v>1080</v>
      </c>
      <c r="N601" s="28">
        <v>2019</v>
      </c>
      <c r="O601" s="28" t="s">
        <v>949</v>
      </c>
      <c r="P601" s="28" t="s">
        <v>417</v>
      </c>
      <c r="Q601" s="48">
        <v>43230</v>
      </c>
      <c r="R601" s="28"/>
      <c r="S601" s="25"/>
    </row>
    <row r="602" s="14" customFormat="1" spans="1:19">
      <c r="A602" s="28" t="s">
        <v>1201</v>
      </c>
      <c r="B602" s="28" t="s">
        <v>1202</v>
      </c>
      <c r="C602" s="28" t="s">
        <v>36</v>
      </c>
      <c r="D602" s="28" t="s">
        <v>87</v>
      </c>
      <c r="E602" s="28">
        <v>0.541</v>
      </c>
      <c r="F602" s="28">
        <v>82.4292</v>
      </c>
      <c r="G602" s="69" t="s">
        <v>1079</v>
      </c>
      <c r="H602" s="28" t="s">
        <v>391</v>
      </c>
      <c r="I602" s="28">
        <v>131</v>
      </c>
      <c r="J602" s="28">
        <v>75</v>
      </c>
      <c r="K602" s="28">
        <v>82.4292</v>
      </c>
      <c r="L602" s="28" t="s">
        <v>1080</v>
      </c>
      <c r="M602" s="28" t="s">
        <v>1080</v>
      </c>
      <c r="N602" s="28">
        <v>2019</v>
      </c>
      <c r="O602" s="28" t="s">
        <v>949</v>
      </c>
      <c r="P602" s="28" t="s">
        <v>417</v>
      </c>
      <c r="Q602" s="48">
        <v>43230</v>
      </c>
      <c r="R602" s="28"/>
      <c r="S602" s="25"/>
    </row>
    <row r="603" s="14" customFormat="1" spans="1:19">
      <c r="A603" s="28" t="s">
        <v>1203</v>
      </c>
      <c r="B603" s="28" t="s">
        <v>1204</v>
      </c>
      <c r="C603" s="28" t="s">
        <v>36</v>
      </c>
      <c r="D603" s="28" t="s">
        <v>87</v>
      </c>
      <c r="E603" s="28">
        <v>19.1</v>
      </c>
      <c r="F603" s="28">
        <v>461.4541</v>
      </c>
      <c r="G603" s="69" t="s">
        <v>1079</v>
      </c>
      <c r="H603" s="28" t="s">
        <v>391</v>
      </c>
      <c r="I603" s="28">
        <v>72</v>
      </c>
      <c r="J603" s="28">
        <v>43</v>
      </c>
      <c r="K603" s="28">
        <v>461.4541</v>
      </c>
      <c r="L603" s="28" t="s">
        <v>1080</v>
      </c>
      <c r="M603" s="28" t="s">
        <v>1080</v>
      </c>
      <c r="N603" s="28">
        <v>2019</v>
      </c>
      <c r="O603" s="28" t="s">
        <v>949</v>
      </c>
      <c r="P603" s="28" t="s">
        <v>417</v>
      </c>
      <c r="Q603" s="48">
        <v>43230</v>
      </c>
      <c r="R603" s="28"/>
      <c r="S603" s="25"/>
    </row>
    <row r="604" s="14" customFormat="1" spans="1:19">
      <c r="A604" s="28" t="s">
        <v>1205</v>
      </c>
      <c r="B604" s="28" t="s">
        <v>1206</v>
      </c>
      <c r="C604" s="28" t="s">
        <v>36</v>
      </c>
      <c r="D604" s="28" t="s">
        <v>87</v>
      </c>
      <c r="E604" s="28">
        <v>4.6</v>
      </c>
      <c r="F604" s="28">
        <v>129.4201</v>
      </c>
      <c r="G604" s="69" t="s">
        <v>1079</v>
      </c>
      <c r="H604" s="28" t="s">
        <v>391</v>
      </c>
      <c r="I604" s="28">
        <v>259</v>
      </c>
      <c r="J604" s="28">
        <v>55</v>
      </c>
      <c r="K604" s="28">
        <v>6.47099999999999</v>
      </c>
      <c r="L604" s="28" t="s">
        <v>1080</v>
      </c>
      <c r="M604" s="28" t="s">
        <v>1080</v>
      </c>
      <c r="N604" s="28">
        <v>2019</v>
      </c>
      <c r="O604" s="28" t="s">
        <v>949</v>
      </c>
      <c r="P604" s="28" t="s">
        <v>417</v>
      </c>
      <c r="Q604" s="48">
        <v>43230</v>
      </c>
      <c r="R604" s="28"/>
      <c r="S604" s="25"/>
    </row>
    <row r="605" s="14" customFormat="1" spans="1:19">
      <c r="A605" s="28" t="s">
        <v>1207</v>
      </c>
      <c r="B605" s="28" t="s">
        <v>1206</v>
      </c>
      <c r="C605" s="28" t="s">
        <v>36</v>
      </c>
      <c r="D605" s="28" t="s">
        <v>87</v>
      </c>
      <c r="E605" s="28">
        <v>20.65</v>
      </c>
      <c r="F605" s="28">
        <v>333.0516</v>
      </c>
      <c r="G605" s="69" t="s">
        <v>1079</v>
      </c>
      <c r="H605" s="28" t="s">
        <v>391</v>
      </c>
      <c r="I605" s="28">
        <v>259</v>
      </c>
      <c r="J605" s="28">
        <v>55</v>
      </c>
      <c r="K605" s="28">
        <v>16.6526</v>
      </c>
      <c r="L605" s="28" t="s">
        <v>1080</v>
      </c>
      <c r="M605" s="28" t="s">
        <v>1080</v>
      </c>
      <c r="N605" s="28">
        <v>2019</v>
      </c>
      <c r="O605" s="28" t="s">
        <v>949</v>
      </c>
      <c r="P605" s="28" t="s">
        <v>417</v>
      </c>
      <c r="Q605" s="48">
        <v>43230</v>
      </c>
      <c r="R605" s="28"/>
      <c r="S605" s="25"/>
    </row>
    <row r="606" s="14" customFormat="1" spans="1:19">
      <c r="A606" s="28" t="s">
        <v>1208</v>
      </c>
      <c r="B606" s="28" t="s">
        <v>1206</v>
      </c>
      <c r="C606" s="28" t="s">
        <v>36</v>
      </c>
      <c r="D606" s="28" t="s">
        <v>87</v>
      </c>
      <c r="E606" s="28">
        <v>8.576</v>
      </c>
      <c r="F606" s="28">
        <v>788.6646</v>
      </c>
      <c r="G606" s="69" t="s">
        <v>1079</v>
      </c>
      <c r="H606" s="28" t="s">
        <v>391</v>
      </c>
      <c r="I606" s="28">
        <v>259</v>
      </c>
      <c r="J606" s="28">
        <v>55</v>
      </c>
      <c r="K606" s="28">
        <v>39.4331999999999</v>
      </c>
      <c r="L606" s="28" t="s">
        <v>1080</v>
      </c>
      <c r="M606" s="28" t="s">
        <v>1080</v>
      </c>
      <c r="N606" s="28">
        <v>2019</v>
      </c>
      <c r="O606" s="28" t="s">
        <v>949</v>
      </c>
      <c r="P606" s="28" t="s">
        <v>417</v>
      </c>
      <c r="Q606" s="48">
        <v>43230</v>
      </c>
      <c r="R606" s="28"/>
      <c r="S606" s="25"/>
    </row>
    <row r="607" s="14" customFormat="1" spans="1:19">
      <c r="A607" s="28" t="s">
        <v>1209</v>
      </c>
      <c r="B607" s="28" t="s">
        <v>1210</v>
      </c>
      <c r="C607" s="28" t="s">
        <v>36</v>
      </c>
      <c r="D607" s="28" t="s">
        <v>87</v>
      </c>
      <c r="E607" s="28">
        <v>9.528</v>
      </c>
      <c r="F607" s="28">
        <v>647.2813</v>
      </c>
      <c r="G607" s="69" t="s">
        <v>1079</v>
      </c>
      <c r="H607" s="28" t="s">
        <v>391</v>
      </c>
      <c r="I607" s="28">
        <v>188</v>
      </c>
      <c r="J607" s="28">
        <v>28</v>
      </c>
      <c r="K607" s="28">
        <v>81.3018</v>
      </c>
      <c r="L607" s="28" t="s">
        <v>1080</v>
      </c>
      <c r="M607" s="28" t="s">
        <v>1080</v>
      </c>
      <c r="N607" s="28">
        <v>2019</v>
      </c>
      <c r="O607" s="28" t="s">
        <v>949</v>
      </c>
      <c r="P607" s="28" t="s">
        <v>417</v>
      </c>
      <c r="Q607" s="48">
        <v>43230</v>
      </c>
      <c r="R607" s="28"/>
      <c r="S607" s="25"/>
    </row>
    <row r="608" s="14" customFormat="1" spans="1:19">
      <c r="A608" s="28" t="s">
        <v>1211</v>
      </c>
      <c r="B608" s="28" t="s">
        <v>1212</v>
      </c>
      <c r="C608" s="28" t="s">
        <v>36</v>
      </c>
      <c r="D608" s="28" t="s">
        <v>87</v>
      </c>
      <c r="E608" s="28">
        <v>12.004</v>
      </c>
      <c r="F608" s="28">
        <v>131.515</v>
      </c>
      <c r="G608" s="69" t="s">
        <v>1079</v>
      </c>
      <c r="H608" s="28" t="s">
        <v>391</v>
      </c>
      <c r="I608" s="28">
        <v>56</v>
      </c>
      <c r="J608" s="28">
        <v>17</v>
      </c>
      <c r="K608" s="28">
        <v>6.57579999999999</v>
      </c>
      <c r="L608" s="28" t="s">
        <v>1080</v>
      </c>
      <c r="M608" s="28" t="s">
        <v>1080</v>
      </c>
      <c r="N608" s="28">
        <v>2019</v>
      </c>
      <c r="O608" s="28" t="s">
        <v>949</v>
      </c>
      <c r="P608" s="28" t="s">
        <v>417</v>
      </c>
      <c r="Q608" s="48">
        <v>43230</v>
      </c>
      <c r="R608" s="28"/>
      <c r="S608" s="25"/>
    </row>
    <row r="609" s="14" customFormat="1" spans="1:19">
      <c r="A609" s="28" t="s">
        <v>1213</v>
      </c>
      <c r="B609" s="28" t="s">
        <v>1206</v>
      </c>
      <c r="C609" s="28" t="s">
        <v>36</v>
      </c>
      <c r="D609" s="28" t="s">
        <v>87</v>
      </c>
      <c r="E609" s="28">
        <v>12.807</v>
      </c>
      <c r="F609" s="28">
        <v>1240.0953</v>
      </c>
      <c r="G609" s="69" t="s">
        <v>1079</v>
      </c>
      <c r="H609" s="28" t="s">
        <v>391</v>
      </c>
      <c r="I609" s="28">
        <v>259</v>
      </c>
      <c r="J609" s="28">
        <v>55</v>
      </c>
      <c r="K609" s="28">
        <v>169.3364</v>
      </c>
      <c r="L609" s="28" t="s">
        <v>1080</v>
      </c>
      <c r="M609" s="28" t="s">
        <v>1080</v>
      </c>
      <c r="N609" s="28">
        <v>2019</v>
      </c>
      <c r="O609" s="28" t="s">
        <v>949</v>
      </c>
      <c r="P609" s="28" t="s">
        <v>417</v>
      </c>
      <c r="Q609" s="48">
        <v>43230</v>
      </c>
      <c r="R609" s="28"/>
      <c r="S609" s="25"/>
    </row>
    <row r="610" s="14" customFormat="1" spans="1:19">
      <c r="A610" s="28" t="s">
        <v>1214</v>
      </c>
      <c r="B610" s="28" t="s">
        <v>1215</v>
      </c>
      <c r="C610" s="28" t="s">
        <v>36</v>
      </c>
      <c r="D610" s="28" t="s">
        <v>87</v>
      </c>
      <c r="E610" s="28">
        <v>11.28</v>
      </c>
      <c r="F610" s="28">
        <v>945.8635</v>
      </c>
      <c r="G610" s="69" t="s">
        <v>1079</v>
      </c>
      <c r="H610" s="28" t="s">
        <v>391</v>
      </c>
      <c r="I610" s="28">
        <v>139</v>
      </c>
      <c r="J610" s="28">
        <v>31</v>
      </c>
      <c r="K610" s="28">
        <v>111.4433</v>
      </c>
      <c r="L610" s="28" t="s">
        <v>1080</v>
      </c>
      <c r="M610" s="28" t="s">
        <v>1080</v>
      </c>
      <c r="N610" s="28">
        <v>2019</v>
      </c>
      <c r="O610" s="28" t="s">
        <v>949</v>
      </c>
      <c r="P610" s="28" t="s">
        <v>417</v>
      </c>
      <c r="Q610" s="48">
        <v>43230</v>
      </c>
      <c r="R610" s="28"/>
      <c r="S610" s="25"/>
    </row>
    <row r="611" s="14" customFormat="1" ht="42" spans="1:19">
      <c r="A611" s="28" t="s">
        <v>1216</v>
      </c>
      <c r="B611" s="28" t="s">
        <v>1217</v>
      </c>
      <c r="C611" s="28" t="s">
        <v>36</v>
      </c>
      <c r="D611" s="28" t="s">
        <v>87</v>
      </c>
      <c r="E611" s="28">
        <v>8.833</v>
      </c>
      <c r="F611" s="28">
        <v>803.7822</v>
      </c>
      <c r="G611" s="69" t="s">
        <v>1079</v>
      </c>
      <c r="H611" s="28" t="s">
        <v>391</v>
      </c>
      <c r="I611" s="28">
        <v>164</v>
      </c>
      <c r="J611" s="28">
        <v>0</v>
      </c>
      <c r="K611" s="28">
        <v>160.7564</v>
      </c>
      <c r="L611" s="28" t="s">
        <v>1080</v>
      </c>
      <c r="M611" s="28" t="s">
        <v>1080</v>
      </c>
      <c r="N611" s="28">
        <v>2019</v>
      </c>
      <c r="O611" s="28" t="s">
        <v>949</v>
      </c>
      <c r="P611" s="28" t="s">
        <v>417</v>
      </c>
      <c r="Q611" s="48">
        <v>43230</v>
      </c>
      <c r="R611" s="28"/>
      <c r="S611" s="25"/>
    </row>
    <row r="612" s="14" customFormat="1" spans="1:19">
      <c r="A612" s="28" t="s">
        <v>1218</v>
      </c>
      <c r="B612" s="28" t="s">
        <v>1219</v>
      </c>
      <c r="C612" s="28" t="s">
        <v>36</v>
      </c>
      <c r="D612" s="28" t="s">
        <v>87</v>
      </c>
      <c r="E612" s="28">
        <v>7.15</v>
      </c>
      <c r="F612" s="28">
        <v>432.4247</v>
      </c>
      <c r="G612" s="69" t="s">
        <v>1079</v>
      </c>
      <c r="H612" s="28" t="s">
        <v>571</v>
      </c>
      <c r="I612" s="28">
        <v>158</v>
      </c>
      <c r="J612" s="28">
        <v>0</v>
      </c>
      <c r="K612" s="28">
        <v>86.4849</v>
      </c>
      <c r="L612" s="28" t="s">
        <v>1080</v>
      </c>
      <c r="M612" s="28" t="s">
        <v>1080</v>
      </c>
      <c r="N612" s="28">
        <v>2019</v>
      </c>
      <c r="O612" s="28" t="s">
        <v>949</v>
      </c>
      <c r="P612" s="28" t="s">
        <v>417</v>
      </c>
      <c r="Q612" s="48">
        <v>43230</v>
      </c>
      <c r="R612" s="28"/>
      <c r="S612" s="25"/>
    </row>
    <row r="613" s="14" customFormat="1" spans="1:19">
      <c r="A613" s="28" t="s">
        <v>1220</v>
      </c>
      <c r="B613" s="28" t="s">
        <v>1221</v>
      </c>
      <c r="C613" s="28" t="s">
        <v>36</v>
      </c>
      <c r="D613" s="28" t="s">
        <v>87</v>
      </c>
      <c r="E613" s="28">
        <v>1.342</v>
      </c>
      <c r="F613" s="67">
        <v>557.3246</v>
      </c>
      <c r="G613" s="69" t="s">
        <v>1079</v>
      </c>
      <c r="H613" s="28" t="s">
        <v>571</v>
      </c>
      <c r="I613" s="28">
        <v>103</v>
      </c>
      <c r="J613" s="28">
        <v>0</v>
      </c>
      <c r="K613" s="28">
        <v>111.4649</v>
      </c>
      <c r="L613" s="28" t="s">
        <v>1080</v>
      </c>
      <c r="M613" s="28" t="s">
        <v>1080</v>
      </c>
      <c r="N613" s="28">
        <v>2019</v>
      </c>
      <c r="O613" s="28" t="s">
        <v>949</v>
      </c>
      <c r="P613" s="28" t="s">
        <v>417</v>
      </c>
      <c r="Q613" s="48">
        <v>43230</v>
      </c>
      <c r="R613" s="28"/>
      <c r="S613" s="25"/>
    </row>
    <row r="614" s="14" customFormat="1" ht="42" spans="1:19">
      <c r="A614" s="28" t="s">
        <v>1222</v>
      </c>
      <c r="B614" s="28" t="s">
        <v>1223</v>
      </c>
      <c r="C614" s="28" t="s">
        <v>36</v>
      </c>
      <c r="D614" s="28" t="s">
        <v>87</v>
      </c>
      <c r="E614" s="28">
        <v>5.322</v>
      </c>
      <c r="F614" s="67"/>
      <c r="G614" s="69" t="s">
        <v>1079</v>
      </c>
      <c r="H614" s="28" t="s">
        <v>571</v>
      </c>
      <c r="I614" s="28">
        <v>38</v>
      </c>
      <c r="J614" s="28">
        <v>0</v>
      </c>
      <c r="K614" s="28"/>
      <c r="L614" s="28" t="s">
        <v>1080</v>
      </c>
      <c r="M614" s="28" t="s">
        <v>1080</v>
      </c>
      <c r="N614" s="28">
        <v>2019</v>
      </c>
      <c r="O614" s="28" t="s">
        <v>949</v>
      </c>
      <c r="P614" s="28" t="s">
        <v>417</v>
      </c>
      <c r="Q614" s="48">
        <v>43230</v>
      </c>
      <c r="R614" s="28"/>
      <c r="S614" s="25"/>
    </row>
    <row r="615" s="14" customFormat="1" ht="42" spans="1:19">
      <c r="A615" s="28" t="s">
        <v>1224</v>
      </c>
      <c r="B615" s="28" t="s">
        <v>1225</v>
      </c>
      <c r="C615" s="28" t="s">
        <v>36</v>
      </c>
      <c r="D615" s="28" t="s">
        <v>87</v>
      </c>
      <c r="E615" s="28">
        <v>4.07</v>
      </c>
      <c r="F615" s="67"/>
      <c r="G615" s="69" t="s">
        <v>1079</v>
      </c>
      <c r="H615" s="28" t="s">
        <v>571</v>
      </c>
      <c r="I615" s="28">
        <v>71</v>
      </c>
      <c r="J615" s="28">
        <v>0</v>
      </c>
      <c r="K615" s="28"/>
      <c r="L615" s="28" t="s">
        <v>1080</v>
      </c>
      <c r="M615" s="28" t="s">
        <v>1080</v>
      </c>
      <c r="N615" s="28">
        <v>2019</v>
      </c>
      <c r="O615" s="28" t="s">
        <v>949</v>
      </c>
      <c r="P615" s="28" t="s">
        <v>417</v>
      </c>
      <c r="Q615" s="48">
        <v>43230</v>
      </c>
      <c r="R615" s="28"/>
      <c r="S615" s="25"/>
    </row>
    <row r="616" s="14" customFormat="1" ht="63" spans="1:19">
      <c r="A616" s="28" t="s">
        <v>1226</v>
      </c>
      <c r="B616" s="28" t="s">
        <v>1227</v>
      </c>
      <c r="C616" s="28" t="s">
        <v>36</v>
      </c>
      <c r="D616" s="28" t="s">
        <v>87</v>
      </c>
      <c r="E616" s="72">
        <v>12.103</v>
      </c>
      <c r="F616" s="28">
        <v>625.9736</v>
      </c>
      <c r="G616" s="69" t="s">
        <v>1079</v>
      </c>
      <c r="H616" s="28" t="s">
        <v>391</v>
      </c>
      <c r="I616" s="28">
        <v>168</v>
      </c>
      <c r="J616" s="28">
        <v>32</v>
      </c>
      <c r="K616" s="28">
        <v>125.1947</v>
      </c>
      <c r="L616" s="28" t="s">
        <v>1080</v>
      </c>
      <c r="M616" s="28" t="s">
        <v>1080</v>
      </c>
      <c r="N616" s="28">
        <v>2019</v>
      </c>
      <c r="O616" s="28" t="s">
        <v>949</v>
      </c>
      <c r="P616" s="28" t="s">
        <v>417</v>
      </c>
      <c r="Q616" s="48">
        <v>43230</v>
      </c>
      <c r="R616" s="28"/>
      <c r="S616" s="25"/>
    </row>
    <row r="617" s="14" customFormat="1" spans="1:19">
      <c r="A617" s="28" t="s">
        <v>1228</v>
      </c>
      <c r="B617" s="28" t="s">
        <v>1229</v>
      </c>
      <c r="C617" s="28" t="s">
        <v>36</v>
      </c>
      <c r="D617" s="28" t="s">
        <v>87</v>
      </c>
      <c r="E617" s="72">
        <v>1.534</v>
      </c>
      <c r="F617" s="28">
        <v>102.7439</v>
      </c>
      <c r="G617" s="69" t="s">
        <v>1079</v>
      </c>
      <c r="H617" s="28" t="s">
        <v>391</v>
      </c>
      <c r="I617" s="28">
        <v>69</v>
      </c>
      <c r="J617" s="28">
        <v>12</v>
      </c>
      <c r="K617" s="28">
        <v>20.5389</v>
      </c>
      <c r="L617" s="28" t="s">
        <v>1080</v>
      </c>
      <c r="M617" s="28" t="s">
        <v>1080</v>
      </c>
      <c r="N617" s="28">
        <v>2019</v>
      </c>
      <c r="O617" s="28" t="s">
        <v>949</v>
      </c>
      <c r="P617" s="28" t="s">
        <v>417</v>
      </c>
      <c r="Q617" s="48">
        <v>43230</v>
      </c>
      <c r="R617" s="28"/>
      <c r="S617" s="25"/>
    </row>
    <row r="618" s="14" customFormat="1" ht="42" spans="1:19">
      <c r="A618" s="28" t="s">
        <v>1230</v>
      </c>
      <c r="B618" s="28" t="s">
        <v>1231</v>
      </c>
      <c r="C618" s="28" t="s">
        <v>36</v>
      </c>
      <c r="D618" s="28" t="s">
        <v>87</v>
      </c>
      <c r="E618" s="72">
        <v>1.914</v>
      </c>
      <c r="F618" s="28">
        <v>92.7722</v>
      </c>
      <c r="G618" s="69" t="s">
        <v>1079</v>
      </c>
      <c r="H618" s="28" t="s">
        <v>391</v>
      </c>
      <c r="I618" s="28">
        <v>83</v>
      </c>
      <c r="J618" s="28">
        <v>22</v>
      </c>
      <c r="K618" s="28">
        <v>9.27719999999999</v>
      </c>
      <c r="L618" s="28" t="s">
        <v>1080</v>
      </c>
      <c r="M618" s="28" t="s">
        <v>1080</v>
      </c>
      <c r="N618" s="28">
        <v>2019</v>
      </c>
      <c r="O618" s="28" t="s">
        <v>949</v>
      </c>
      <c r="P618" s="28" t="s">
        <v>417</v>
      </c>
      <c r="Q618" s="48">
        <v>43230</v>
      </c>
      <c r="R618" s="28"/>
      <c r="S618" s="25"/>
    </row>
    <row r="619" s="14" customFormat="1" ht="42" spans="1:15993">
      <c r="A619" s="28" t="s">
        <v>1232</v>
      </c>
      <c r="B619" s="28" t="s">
        <v>1233</v>
      </c>
      <c r="C619" s="28" t="s">
        <v>36</v>
      </c>
      <c r="D619" s="28" t="s">
        <v>87</v>
      </c>
      <c r="E619" s="72">
        <v>10.9</v>
      </c>
      <c r="F619" s="28">
        <v>599.2428</v>
      </c>
      <c r="G619" s="69" t="s">
        <v>1079</v>
      </c>
      <c r="H619" s="28" t="s">
        <v>391</v>
      </c>
      <c r="I619" s="28">
        <v>186</v>
      </c>
      <c r="J619" s="28">
        <v>33</v>
      </c>
      <c r="K619" s="28">
        <v>119.8486</v>
      </c>
      <c r="L619" s="28" t="s">
        <v>1080</v>
      </c>
      <c r="M619" s="28" t="s">
        <v>1080</v>
      </c>
      <c r="N619" s="28">
        <v>2019</v>
      </c>
      <c r="O619" s="28" t="s">
        <v>949</v>
      </c>
      <c r="P619" s="28" t="s">
        <v>417</v>
      </c>
      <c r="Q619" s="48">
        <v>43230</v>
      </c>
      <c r="R619" s="28"/>
      <c r="S619" s="25"/>
      <c r="U619" s="23"/>
      <c r="V619" s="23"/>
      <c r="W619" s="23"/>
      <c r="X619" s="23"/>
      <c r="Y619" s="23"/>
      <c r="Z619" s="23"/>
      <c r="AA619" s="23"/>
      <c r="AB619" s="23"/>
      <c r="AC619" s="23"/>
      <c r="AD619" s="23"/>
      <c r="AE619" s="23"/>
      <c r="AF619" s="23"/>
      <c r="AG619" s="23"/>
      <c r="AH619" s="23"/>
      <c r="AI619" s="23"/>
      <c r="AJ619" s="23"/>
      <c r="AK619" s="23"/>
      <c r="AL619" s="23"/>
      <c r="AM619" s="23"/>
      <c r="AN619" s="23"/>
      <c r="AO619" s="23"/>
      <c r="AP619" s="23"/>
      <c r="AQ619" s="23"/>
      <c r="AR619" s="23"/>
      <c r="AS619" s="23"/>
      <c r="AT619" s="23"/>
      <c r="AU619" s="23"/>
      <c r="AV619" s="23"/>
      <c r="AW619" s="23"/>
      <c r="AX619" s="23"/>
      <c r="AY619" s="23"/>
      <c r="AZ619" s="23"/>
      <c r="BA619" s="23"/>
      <c r="BB619" s="23"/>
      <c r="BC619" s="23"/>
      <c r="BD619" s="23"/>
      <c r="BE619" s="23"/>
      <c r="BF619" s="23"/>
      <c r="BG619" s="23"/>
      <c r="BH619" s="23"/>
      <c r="BI619" s="23"/>
      <c r="BJ619" s="23"/>
      <c r="BK619" s="23"/>
      <c r="BL619" s="23"/>
      <c r="BM619" s="23"/>
      <c r="BN619" s="23"/>
      <c r="BO619" s="23"/>
      <c r="BP619" s="23"/>
      <c r="BQ619" s="23"/>
      <c r="BR619" s="23"/>
      <c r="BS619" s="23"/>
      <c r="BT619" s="23"/>
      <c r="BU619" s="23"/>
      <c r="BV619" s="23"/>
      <c r="BW619" s="23"/>
      <c r="BX619" s="23"/>
      <c r="BY619" s="23"/>
      <c r="BZ619" s="23"/>
      <c r="CA619" s="23"/>
      <c r="CB619" s="23"/>
      <c r="CC619" s="23"/>
      <c r="CD619" s="23"/>
      <c r="CE619" s="23"/>
      <c r="CF619" s="23"/>
      <c r="CG619" s="23"/>
      <c r="CH619" s="23"/>
      <c r="CI619" s="23"/>
      <c r="CJ619" s="23"/>
      <c r="CK619" s="23"/>
      <c r="CL619" s="23"/>
      <c r="CM619" s="23"/>
      <c r="CN619" s="23"/>
      <c r="CO619" s="23"/>
      <c r="CP619" s="23"/>
      <c r="CQ619" s="23"/>
      <c r="CR619" s="23"/>
      <c r="CS619" s="23"/>
      <c r="CT619" s="23"/>
      <c r="CU619" s="23"/>
      <c r="CV619" s="23"/>
      <c r="CW619" s="23"/>
      <c r="CX619" s="23"/>
      <c r="CY619" s="23"/>
      <c r="CZ619" s="23"/>
      <c r="DA619" s="23"/>
      <c r="DB619" s="23"/>
      <c r="DC619" s="23"/>
      <c r="DD619" s="23"/>
      <c r="DE619" s="23"/>
      <c r="DF619" s="23"/>
      <c r="DG619" s="23"/>
      <c r="DH619" s="23"/>
      <c r="DI619" s="23"/>
      <c r="DJ619" s="23"/>
      <c r="DK619" s="23"/>
      <c r="DL619" s="23"/>
      <c r="DM619" s="23"/>
      <c r="DN619" s="23"/>
      <c r="DO619" s="23"/>
      <c r="DP619" s="23"/>
      <c r="DQ619" s="23"/>
      <c r="DR619" s="23"/>
      <c r="DS619" s="23"/>
      <c r="DT619" s="23"/>
      <c r="DU619" s="23"/>
      <c r="DV619" s="23"/>
      <c r="DW619" s="23"/>
      <c r="DX619" s="23"/>
      <c r="DY619" s="23"/>
      <c r="DZ619" s="23"/>
      <c r="EA619" s="23"/>
      <c r="EB619" s="23"/>
      <c r="EC619" s="23"/>
      <c r="ED619" s="23"/>
      <c r="EE619" s="23"/>
      <c r="EF619" s="23"/>
      <c r="EG619" s="23"/>
      <c r="EH619" s="23"/>
      <c r="EI619" s="23"/>
      <c r="EJ619" s="23"/>
      <c r="EK619" s="23"/>
      <c r="EL619" s="23"/>
      <c r="EM619" s="23"/>
      <c r="EN619" s="23"/>
      <c r="EO619" s="23"/>
      <c r="EP619" s="23"/>
      <c r="EQ619" s="23"/>
      <c r="ER619" s="23"/>
      <c r="ES619" s="23"/>
      <c r="ET619" s="23"/>
      <c r="EU619" s="23"/>
      <c r="EV619" s="23"/>
      <c r="EW619" s="23"/>
      <c r="EX619" s="23"/>
      <c r="EY619" s="23"/>
      <c r="EZ619" s="23"/>
      <c r="FA619" s="23"/>
      <c r="FB619" s="23"/>
      <c r="FC619" s="23"/>
      <c r="FD619" s="23"/>
      <c r="FE619" s="23"/>
      <c r="FF619" s="23"/>
      <c r="FG619" s="23"/>
      <c r="FH619" s="23"/>
      <c r="FI619" s="23"/>
      <c r="FJ619" s="23"/>
      <c r="FK619" s="23"/>
      <c r="FL619" s="23"/>
      <c r="FM619" s="23"/>
      <c r="FN619" s="23"/>
      <c r="FO619" s="23"/>
      <c r="FP619" s="23"/>
      <c r="FQ619" s="23"/>
      <c r="FR619" s="23"/>
      <c r="FS619" s="23"/>
      <c r="FT619" s="23"/>
      <c r="FU619" s="23"/>
      <c r="FV619" s="23"/>
      <c r="FW619" s="23"/>
      <c r="FX619" s="23"/>
      <c r="FY619" s="23"/>
      <c r="FZ619" s="23"/>
      <c r="GA619" s="23"/>
      <c r="GB619" s="23"/>
      <c r="GC619" s="23"/>
      <c r="GD619" s="23"/>
      <c r="GE619" s="23"/>
      <c r="GF619" s="23"/>
      <c r="GG619" s="23"/>
      <c r="GH619" s="23"/>
      <c r="GI619" s="23"/>
      <c r="GJ619" s="23"/>
      <c r="GK619" s="23"/>
      <c r="GL619" s="23"/>
      <c r="GM619" s="23"/>
      <c r="GN619" s="23"/>
      <c r="GO619" s="23"/>
      <c r="GP619" s="23"/>
      <c r="GQ619" s="23"/>
      <c r="GR619" s="23"/>
      <c r="GS619" s="23"/>
      <c r="GT619" s="23"/>
      <c r="GU619" s="23"/>
      <c r="GV619" s="23"/>
      <c r="GW619" s="23"/>
      <c r="GX619" s="23"/>
      <c r="GY619" s="23"/>
      <c r="GZ619" s="23"/>
      <c r="HA619" s="23"/>
      <c r="HB619" s="23"/>
      <c r="HC619" s="23"/>
      <c r="HD619" s="23"/>
      <c r="HE619" s="23"/>
      <c r="HF619" s="23"/>
      <c r="HG619" s="23"/>
      <c r="HH619" s="23"/>
      <c r="HI619" s="23"/>
      <c r="HJ619" s="23"/>
      <c r="HK619" s="23"/>
      <c r="HL619" s="23"/>
      <c r="HM619" s="23"/>
      <c r="HN619" s="23"/>
      <c r="HO619" s="23"/>
      <c r="HP619" s="23"/>
      <c r="HQ619" s="23"/>
      <c r="HR619" s="23"/>
      <c r="HS619" s="23"/>
      <c r="HT619" s="23"/>
      <c r="HU619" s="23"/>
      <c r="HV619" s="23"/>
      <c r="HW619" s="23"/>
      <c r="HX619" s="23"/>
      <c r="HY619" s="23"/>
      <c r="HZ619" s="23"/>
      <c r="IA619" s="23"/>
      <c r="IB619" s="23"/>
      <c r="IC619" s="23"/>
      <c r="ID619" s="23"/>
      <c r="IE619" s="23"/>
      <c r="IF619" s="23"/>
      <c r="IG619" s="23"/>
      <c r="IH619" s="23"/>
      <c r="II619" s="23"/>
      <c r="IJ619" s="23"/>
      <c r="IK619" s="23"/>
      <c r="IL619" s="23"/>
      <c r="IM619" s="23"/>
      <c r="IN619" s="23"/>
      <c r="IO619" s="23"/>
      <c r="IP619" s="23"/>
      <c r="IQ619" s="23"/>
      <c r="IR619" s="23"/>
      <c r="IS619" s="23"/>
      <c r="IT619" s="23"/>
      <c r="IU619" s="23"/>
      <c r="IV619" s="23"/>
      <c r="IW619" s="23"/>
      <c r="IX619" s="23"/>
      <c r="IY619" s="23"/>
      <c r="IZ619" s="23"/>
      <c r="JA619" s="23"/>
      <c r="JB619" s="23"/>
      <c r="JC619" s="23"/>
      <c r="JD619" s="23"/>
      <c r="JE619" s="23"/>
      <c r="JF619" s="23"/>
      <c r="JG619" s="23"/>
      <c r="JH619" s="23"/>
      <c r="JI619" s="23"/>
      <c r="JJ619" s="23"/>
      <c r="JK619" s="23"/>
      <c r="JL619" s="23"/>
      <c r="JM619" s="23"/>
      <c r="JN619" s="23"/>
      <c r="JO619" s="23"/>
      <c r="JP619" s="23"/>
      <c r="JQ619" s="23"/>
      <c r="JR619" s="23"/>
      <c r="JS619" s="23"/>
      <c r="JT619" s="23"/>
      <c r="JU619" s="23"/>
      <c r="JV619" s="23"/>
      <c r="JW619" s="23"/>
      <c r="JX619" s="23"/>
      <c r="JY619" s="23"/>
      <c r="JZ619" s="23"/>
      <c r="KA619" s="23"/>
      <c r="KB619" s="23"/>
      <c r="KC619" s="23"/>
      <c r="KD619" s="23"/>
      <c r="KE619" s="23"/>
      <c r="KF619" s="23"/>
      <c r="KG619" s="23"/>
      <c r="KH619" s="23"/>
      <c r="KI619" s="23"/>
      <c r="KJ619" s="23"/>
      <c r="KK619" s="23"/>
      <c r="KL619" s="23"/>
      <c r="KM619" s="23"/>
      <c r="KN619" s="23"/>
      <c r="KO619" s="23"/>
      <c r="KP619" s="23"/>
      <c r="KQ619" s="23"/>
      <c r="KR619" s="23"/>
      <c r="KS619" s="23"/>
      <c r="KT619" s="23"/>
      <c r="KU619" s="23"/>
      <c r="KV619" s="23"/>
      <c r="KW619" s="23"/>
      <c r="KX619" s="23"/>
      <c r="KY619" s="23"/>
      <c r="KZ619" s="23"/>
      <c r="LA619" s="23"/>
      <c r="LB619" s="23"/>
      <c r="LC619" s="23"/>
      <c r="LD619" s="23"/>
      <c r="LE619" s="23"/>
      <c r="LF619" s="23"/>
      <c r="LG619" s="23"/>
      <c r="LH619" s="23"/>
      <c r="LI619" s="23"/>
      <c r="LJ619" s="23"/>
      <c r="LK619" s="23"/>
      <c r="LL619" s="23"/>
      <c r="LM619" s="23"/>
      <c r="LN619" s="23"/>
      <c r="LO619" s="23"/>
      <c r="LP619" s="23"/>
      <c r="LQ619" s="23"/>
      <c r="LR619" s="23"/>
      <c r="LS619" s="23"/>
      <c r="LT619" s="23"/>
      <c r="LU619" s="23"/>
      <c r="LV619" s="23"/>
      <c r="LW619" s="23"/>
      <c r="LX619" s="23"/>
      <c r="LY619" s="23"/>
      <c r="LZ619" s="23"/>
      <c r="MA619" s="23"/>
      <c r="MB619" s="23"/>
      <c r="MC619" s="23"/>
      <c r="MD619" s="23"/>
      <c r="ME619" s="23"/>
      <c r="MF619" s="23"/>
      <c r="MG619" s="23"/>
      <c r="MH619" s="23"/>
      <c r="MI619" s="23"/>
      <c r="MJ619" s="23"/>
      <c r="MK619" s="23"/>
      <c r="ML619" s="23"/>
      <c r="MM619" s="23"/>
      <c r="MN619" s="23"/>
      <c r="MO619" s="23"/>
      <c r="MP619" s="23"/>
      <c r="MQ619" s="23"/>
      <c r="MR619" s="23"/>
      <c r="MS619" s="23"/>
      <c r="MT619" s="23"/>
      <c r="MU619" s="23"/>
      <c r="MV619" s="23"/>
      <c r="MW619" s="23"/>
      <c r="MX619" s="23"/>
      <c r="MY619" s="23"/>
      <c r="MZ619" s="23"/>
      <c r="NA619" s="23"/>
      <c r="NB619" s="23"/>
      <c r="NC619" s="23"/>
      <c r="ND619" s="23"/>
      <c r="NE619" s="23"/>
      <c r="NF619" s="23"/>
      <c r="NG619" s="23"/>
      <c r="NH619" s="23"/>
      <c r="NI619" s="23"/>
      <c r="NJ619" s="23"/>
      <c r="NK619" s="23"/>
      <c r="NL619" s="23"/>
      <c r="NM619" s="23"/>
      <c r="NN619" s="23"/>
      <c r="NO619" s="23"/>
      <c r="NP619" s="23"/>
      <c r="NQ619" s="23"/>
      <c r="NR619" s="23"/>
      <c r="NS619" s="23"/>
      <c r="NT619" s="23"/>
      <c r="NU619" s="23"/>
      <c r="NV619" s="23"/>
      <c r="NW619" s="23"/>
      <c r="NX619" s="23"/>
      <c r="NY619" s="23"/>
      <c r="NZ619" s="23"/>
      <c r="OA619" s="23"/>
      <c r="OB619" s="23"/>
      <c r="OC619" s="23"/>
      <c r="OD619" s="23"/>
      <c r="OE619" s="23"/>
      <c r="OF619" s="23"/>
      <c r="OG619" s="23"/>
      <c r="OH619" s="23"/>
      <c r="OI619" s="23"/>
      <c r="OJ619" s="23"/>
      <c r="OK619" s="23"/>
      <c r="OL619" s="23"/>
      <c r="OM619" s="23"/>
      <c r="ON619" s="23"/>
      <c r="OO619" s="23"/>
      <c r="OP619" s="23"/>
      <c r="OQ619" s="23"/>
      <c r="OR619" s="23"/>
      <c r="OS619" s="23"/>
      <c r="OT619" s="23"/>
      <c r="OU619" s="23"/>
      <c r="OV619" s="23"/>
      <c r="OW619" s="23"/>
      <c r="OX619" s="23"/>
      <c r="OY619" s="23"/>
      <c r="OZ619" s="23"/>
      <c r="PA619" s="23"/>
      <c r="PB619" s="23"/>
      <c r="PC619" s="23"/>
      <c r="PD619" s="23"/>
      <c r="PE619" s="23"/>
      <c r="PF619" s="23"/>
      <c r="PG619" s="23"/>
      <c r="PH619" s="23"/>
      <c r="PI619" s="23"/>
      <c r="PJ619" s="23"/>
      <c r="PK619" s="23"/>
      <c r="PL619" s="23"/>
      <c r="PM619" s="23"/>
      <c r="PN619" s="23"/>
      <c r="PO619" s="23"/>
      <c r="PP619" s="23"/>
      <c r="PQ619" s="23"/>
      <c r="PR619" s="23"/>
      <c r="PS619" s="23"/>
      <c r="PT619" s="23"/>
      <c r="PU619" s="23"/>
      <c r="PV619" s="23"/>
      <c r="PW619" s="23"/>
      <c r="PX619" s="23"/>
      <c r="PY619" s="23"/>
      <c r="PZ619" s="23"/>
      <c r="QA619" s="23"/>
      <c r="QB619" s="23"/>
      <c r="QC619" s="23"/>
      <c r="QD619" s="23"/>
      <c r="QE619" s="23"/>
      <c r="QF619" s="23"/>
      <c r="QG619" s="23"/>
      <c r="QH619" s="23"/>
      <c r="QI619" s="23"/>
      <c r="QJ619" s="23"/>
      <c r="QK619" s="23"/>
      <c r="QL619" s="23"/>
      <c r="QM619" s="23"/>
      <c r="QN619" s="23"/>
      <c r="QO619" s="23"/>
      <c r="QP619" s="23"/>
      <c r="QQ619" s="23"/>
      <c r="QR619" s="23"/>
      <c r="QS619" s="23"/>
      <c r="QT619" s="23"/>
      <c r="QU619" s="23"/>
      <c r="QV619" s="23"/>
      <c r="QW619" s="23"/>
      <c r="QX619" s="23"/>
      <c r="QY619" s="23"/>
      <c r="QZ619" s="23"/>
      <c r="RA619" s="23"/>
      <c r="RB619" s="23"/>
      <c r="RC619" s="23"/>
      <c r="RD619" s="23"/>
      <c r="RE619" s="23"/>
      <c r="RF619" s="23"/>
      <c r="RG619" s="23"/>
      <c r="RH619" s="23"/>
      <c r="RI619" s="23"/>
      <c r="RJ619" s="23"/>
      <c r="RK619" s="23"/>
      <c r="RL619" s="23"/>
      <c r="RM619" s="23"/>
      <c r="RN619" s="23"/>
      <c r="RO619" s="23"/>
      <c r="RP619" s="23"/>
      <c r="RQ619" s="23"/>
      <c r="RR619" s="23"/>
      <c r="RS619" s="23"/>
      <c r="RT619" s="23"/>
      <c r="RU619" s="23"/>
      <c r="RV619" s="23"/>
      <c r="RW619" s="23"/>
      <c r="RX619" s="23"/>
      <c r="RY619" s="23"/>
      <c r="RZ619" s="23"/>
      <c r="SA619" s="23"/>
      <c r="SB619" s="23"/>
      <c r="SC619" s="23"/>
      <c r="SD619" s="23"/>
      <c r="SE619" s="23"/>
      <c r="SF619" s="23"/>
      <c r="SG619" s="23"/>
      <c r="SH619" s="23"/>
      <c r="SI619" s="23"/>
      <c r="SJ619" s="23"/>
      <c r="SK619" s="23"/>
      <c r="SL619" s="23"/>
      <c r="SM619" s="23"/>
      <c r="SN619" s="23"/>
      <c r="SO619" s="23"/>
      <c r="SP619" s="23"/>
      <c r="SQ619" s="23"/>
      <c r="SR619" s="23"/>
      <c r="SS619" s="23"/>
      <c r="ST619" s="23"/>
      <c r="SU619" s="23"/>
      <c r="SV619" s="23"/>
      <c r="SW619" s="23"/>
      <c r="SX619" s="23"/>
      <c r="SY619" s="23"/>
      <c r="SZ619" s="23"/>
      <c r="TA619" s="23"/>
      <c r="TB619" s="23"/>
      <c r="TC619" s="23"/>
      <c r="TD619" s="23"/>
      <c r="TE619" s="23"/>
      <c r="TF619" s="23"/>
      <c r="TG619" s="23"/>
      <c r="TH619" s="23"/>
      <c r="TI619" s="23"/>
      <c r="TJ619" s="23"/>
      <c r="TK619" s="23"/>
      <c r="TL619" s="23"/>
      <c r="TM619" s="23"/>
      <c r="TN619" s="23"/>
      <c r="TO619" s="23"/>
      <c r="TP619" s="23"/>
      <c r="TQ619" s="23"/>
      <c r="TR619" s="23"/>
      <c r="TS619" s="23"/>
      <c r="TT619" s="23"/>
      <c r="TU619" s="23"/>
      <c r="TV619" s="23"/>
      <c r="TW619" s="23"/>
      <c r="TX619" s="23"/>
      <c r="TY619" s="23"/>
      <c r="TZ619" s="23"/>
      <c r="UA619" s="23"/>
      <c r="UB619" s="23"/>
      <c r="UC619" s="23"/>
      <c r="UD619" s="23"/>
      <c r="UE619" s="23"/>
      <c r="UF619" s="23"/>
      <c r="UG619" s="23"/>
      <c r="UH619" s="23"/>
      <c r="UI619" s="23"/>
      <c r="UJ619" s="23"/>
      <c r="UK619" s="23"/>
      <c r="UL619" s="23"/>
      <c r="UM619" s="23"/>
      <c r="UN619" s="23"/>
      <c r="UO619" s="23"/>
      <c r="UP619" s="23"/>
      <c r="UQ619" s="23"/>
      <c r="UR619" s="23"/>
      <c r="US619" s="23"/>
      <c r="UT619" s="23"/>
      <c r="UU619" s="23"/>
      <c r="UV619" s="23"/>
      <c r="UW619" s="23"/>
      <c r="UX619" s="23"/>
      <c r="UY619" s="23"/>
      <c r="UZ619" s="23"/>
      <c r="VA619" s="23"/>
      <c r="VB619" s="23"/>
      <c r="VC619" s="23"/>
      <c r="VD619" s="23"/>
      <c r="VE619" s="23"/>
      <c r="VF619" s="23"/>
      <c r="VG619" s="23"/>
      <c r="VH619" s="23"/>
      <c r="VI619" s="23"/>
      <c r="VJ619" s="23"/>
      <c r="VK619" s="23"/>
      <c r="VL619" s="23"/>
      <c r="VM619" s="23"/>
      <c r="VN619" s="23"/>
      <c r="VO619" s="23"/>
      <c r="VP619" s="23"/>
      <c r="VQ619" s="23"/>
      <c r="VR619" s="23"/>
      <c r="VS619" s="23"/>
      <c r="VT619" s="23"/>
      <c r="VU619" s="23"/>
      <c r="VV619" s="23"/>
      <c r="VW619" s="23"/>
      <c r="VX619" s="23"/>
      <c r="VY619" s="23"/>
      <c r="VZ619" s="23"/>
      <c r="WA619" s="23"/>
      <c r="WB619" s="23"/>
      <c r="WC619" s="23"/>
      <c r="WD619" s="23"/>
      <c r="WE619" s="23"/>
      <c r="WF619" s="23"/>
      <c r="WG619" s="23"/>
      <c r="WH619" s="23"/>
      <c r="WI619" s="23"/>
      <c r="WJ619" s="23"/>
      <c r="WK619" s="23"/>
      <c r="WL619" s="23"/>
      <c r="WM619" s="23"/>
      <c r="WN619" s="23"/>
      <c r="WO619" s="23"/>
      <c r="WP619" s="23"/>
      <c r="WQ619" s="23"/>
      <c r="WR619" s="23"/>
      <c r="WS619" s="23"/>
      <c r="WT619" s="23"/>
      <c r="WU619" s="23"/>
      <c r="WV619" s="23"/>
      <c r="WW619" s="23"/>
      <c r="WX619" s="23"/>
      <c r="WY619" s="23"/>
      <c r="WZ619" s="23"/>
      <c r="XA619" s="23"/>
      <c r="XB619" s="23"/>
      <c r="XC619" s="23"/>
      <c r="XD619" s="23"/>
      <c r="XE619" s="23"/>
      <c r="XF619" s="23"/>
      <c r="XG619" s="23"/>
      <c r="XH619" s="23"/>
      <c r="XI619" s="23"/>
      <c r="XJ619" s="23"/>
      <c r="XK619" s="23"/>
      <c r="XL619" s="23"/>
      <c r="XM619" s="23"/>
      <c r="XN619" s="23"/>
      <c r="XO619" s="23"/>
      <c r="XP619" s="23"/>
      <c r="XQ619" s="23"/>
      <c r="XR619" s="23"/>
      <c r="XS619" s="23"/>
      <c r="XT619" s="23"/>
      <c r="XU619" s="23"/>
      <c r="XV619" s="23"/>
      <c r="XW619" s="23"/>
      <c r="XX619" s="23"/>
      <c r="XY619" s="23"/>
      <c r="XZ619" s="23"/>
      <c r="YA619" s="23"/>
      <c r="YB619" s="23"/>
      <c r="YC619" s="23"/>
      <c r="YD619" s="23"/>
      <c r="YE619" s="23"/>
      <c r="YF619" s="23"/>
      <c r="YG619" s="23"/>
      <c r="YH619" s="23"/>
      <c r="YI619" s="23"/>
      <c r="YJ619" s="23"/>
      <c r="YK619" s="23"/>
      <c r="YL619" s="23"/>
      <c r="YM619" s="23"/>
      <c r="YN619" s="23"/>
      <c r="YO619" s="23"/>
      <c r="YP619" s="23"/>
      <c r="YQ619" s="23"/>
      <c r="YR619" s="23"/>
      <c r="YS619" s="23"/>
      <c r="YT619" s="23"/>
      <c r="YU619" s="23"/>
      <c r="YV619" s="23"/>
      <c r="YW619" s="23"/>
      <c r="YX619" s="23"/>
      <c r="YY619" s="23"/>
      <c r="YZ619" s="23"/>
      <c r="ZA619" s="23"/>
      <c r="ZB619" s="23"/>
      <c r="ZC619" s="23"/>
      <c r="ZD619" s="23"/>
      <c r="ZE619" s="23"/>
      <c r="ZF619" s="23"/>
      <c r="ZG619" s="23"/>
      <c r="ZH619" s="23"/>
      <c r="ZI619" s="23"/>
      <c r="ZJ619" s="23"/>
      <c r="ZK619" s="23"/>
      <c r="ZL619" s="23"/>
      <c r="ZM619" s="23"/>
      <c r="ZN619" s="23"/>
      <c r="ZO619" s="23"/>
      <c r="ZP619" s="23"/>
      <c r="ZQ619" s="23"/>
      <c r="ZR619" s="23"/>
      <c r="ZS619" s="23"/>
      <c r="ZT619" s="23"/>
      <c r="ZU619" s="23"/>
      <c r="ZV619" s="23"/>
      <c r="ZW619" s="23"/>
      <c r="ZX619" s="23"/>
      <c r="ZY619" s="23"/>
      <c r="ZZ619" s="23"/>
      <c r="AAA619" s="23"/>
      <c r="AAB619" s="23"/>
      <c r="AAC619" s="23"/>
      <c r="AAD619" s="23"/>
      <c r="AAE619" s="23"/>
      <c r="AAF619" s="23"/>
      <c r="AAG619" s="23"/>
      <c r="AAH619" s="23"/>
      <c r="AAI619" s="23"/>
      <c r="AAJ619" s="23"/>
      <c r="AAK619" s="23"/>
      <c r="AAL619" s="23"/>
      <c r="AAM619" s="23"/>
      <c r="AAN619" s="23"/>
      <c r="AAO619" s="23"/>
      <c r="AAP619" s="23"/>
      <c r="AAQ619" s="23"/>
      <c r="AAR619" s="23"/>
      <c r="AAS619" s="23"/>
      <c r="AAT619" s="23"/>
      <c r="AAU619" s="23"/>
      <c r="AAV619" s="23"/>
      <c r="AAW619" s="23"/>
      <c r="AAX619" s="23"/>
      <c r="AAY619" s="23"/>
      <c r="AAZ619" s="23"/>
      <c r="ABA619" s="23"/>
      <c r="ABB619" s="23"/>
      <c r="ABC619" s="23"/>
      <c r="ABD619" s="23"/>
      <c r="ABE619" s="23"/>
      <c r="ABF619" s="23"/>
      <c r="ABG619" s="23"/>
      <c r="ABH619" s="23"/>
      <c r="ABI619" s="23"/>
      <c r="ABJ619" s="23"/>
      <c r="ABK619" s="23"/>
      <c r="ABL619" s="23"/>
      <c r="ABM619" s="23"/>
      <c r="ABN619" s="23"/>
      <c r="ABO619" s="23"/>
      <c r="ABP619" s="23"/>
      <c r="ABQ619" s="23"/>
      <c r="ABR619" s="23"/>
      <c r="ABS619" s="23"/>
      <c r="ABT619" s="23"/>
      <c r="ABU619" s="23"/>
      <c r="ABV619" s="23"/>
      <c r="ABW619" s="23"/>
      <c r="ABX619" s="23"/>
      <c r="ABY619" s="23"/>
      <c r="ABZ619" s="23"/>
      <c r="ACA619" s="23"/>
      <c r="ACB619" s="23"/>
      <c r="ACC619" s="23"/>
      <c r="ACD619" s="23"/>
      <c r="ACE619" s="23"/>
      <c r="ACF619" s="23"/>
      <c r="ACG619" s="23"/>
      <c r="ACH619" s="23"/>
      <c r="ACI619" s="23"/>
      <c r="ACJ619" s="23"/>
      <c r="ACK619" s="23"/>
      <c r="ACL619" s="23"/>
      <c r="ACM619" s="23"/>
      <c r="ACN619" s="23"/>
      <c r="ACO619" s="23"/>
      <c r="ACP619" s="23"/>
      <c r="ACQ619" s="23"/>
      <c r="ACR619" s="23"/>
      <c r="ACS619" s="23"/>
      <c r="ACT619" s="23"/>
      <c r="ACU619" s="23"/>
      <c r="ACV619" s="23"/>
      <c r="ACW619" s="23"/>
      <c r="ACX619" s="23"/>
      <c r="ACY619" s="23"/>
      <c r="ACZ619" s="23"/>
      <c r="ADA619" s="23"/>
      <c r="ADB619" s="23"/>
      <c r="ADC619" s="23"/>
      <c r="ADD619" s="23"/>
      <c r="ADE619" s="23"/>
      <c r="ADF619" s="23"/>
      <c r="ADG619" s="23"/>
      <c r="ADH619" s="23"/>
      <c r="ADI619" s="23"/>
      <c r="ADJ619" s="23"/>
      <c r="ADK619" s="23"/>
      <c r="ADL619" s="23"/>
      <c r="ADM619" s="23"/>
      <c r="ADN619" s="23"/>
      <c r="ADO619" s="23"/>
      <c r="ADP619" s="23"/>
      <c r="ADQ619" s="23"/>
      <c r="ADR619" s="23"/>
      <c r="ADS619" s="23"/>
      <c r="ADT619" s="23"/>
      <c r="ADU619" s="23"/>
      <c r="ADV619" s="23"/>
      <c r="ADW619" s="23"/>
      <c r="ADX619" s="23"/>
      <c r="ADY619" s="23"/>
      <c r="ADZ619" s="23"/>
      <c r="AEA619" s="23"/>
      <c r="AEB619" s="23"/>
      <c r="AEC619" s="23"/>
      <c r="AED619" s="23"/>
      <c r="AEE619" s="23"/>
      <c r="AEF619" s="23"/>
      <c r="AEG619" s="23"/>
      <c r="AEH619" s="23"/>
      <c r="AEI619" s="23"/>
      <c r="AEJ619" s="23"/>
      <c r="AEK619" s="23"/>
      <c r="AEL619" s="23"/>
      <c r="AEM619" s="23"/>
      <c r="AEN619" s="23"/>
      <c r="AEO619" s="23"/>
      <c r="AEP619" s="23"/>
      <c r="AEQ619" s="23"/>
      <c r="AER619" s="23"/>
      <c r="AES619" s="23"/>
      <c r="AET619" s="23"/>
      <c r="AEU619" s="23"/>
      <c r="AEV619" s="23"/>
      <c r="AEW619" s="23"/>
      <c r="AEX619" s="23"/>
      <c r="AEY619" s="23"/>
      <c r="AEZ619" s="23"/>
      <c r="AFA619" s="23"/>
      <c r="AFB619" s="23"/>
      <c r="AFC619" s="23"/>
      <c r="AFD619" s="23"/>
      <c r="AFE619" s="23"/>
      <c r="AFF619" s="23"/>
      <c r="AFG619" s="23"/>
      <c r="AFH619" s="23"/>
      <c r="AFI619" s="23"/>
      <c r="AFJ619" s="23"/>
      <c r="AFK619" s="23"/>
      <c r="AFL619" s="23"/>
      <c r="AFM619" s="23"/>
      <c r="AFN619" s="23"/>
      <c r="AFO619" s="23"/>
      <c r="AFP619" s="23"/>
      <c r="AFQ619" s="23"/>
      <c r="AFR619" s="23"/>
      <c r="AFS619" s="23"/>
      <c r="AFT619" s="23"/>
      <c r="AFU619" s="23"/>
      <c r="AFV619" s="23"/>
      <c r="AFW619" s="23"/>
      <c r="AFX619" s="23"/>
      <c r="AFY619" s="23"/>
      <c r="AFZ619" s="23"/>
      <c r="AGA619" s="23"/>
      <c r="AGB619" s="23"/>
      <c r="AGC619" s="23"/>
      <c r="AGD619" s="23"/>
      <c r="AGE619" s="23"/>
      <c r="AGF619" s="23"/>
      <c r="AGG619" s="23"/>
      <c r="AGH619" s="23"/>
      <c r="AGI619" s="23"/>
      <c r="AGJ619" s="23"/>
      <c r="AGK619" s="23"/>
      <c r="AGL619" s="23"/>
      <c r="AGM619" s="23"/>
      <c r="AGN619" s="23"/>
      <c r="AGO619" s="23"/>
      <c r="AGP619" s="23"/>
      <c r="AGQ619" s="23"/>
      <c r="AGR619" s="23"/>
      <c r="AGS619" s="23"/>
      <c r="AGT619" s="23"/>
      <c r="AGU619" s="23"/>
      <c r="AGV619" s="23"/>
      <c r="AGW619" s="23"/>
      <c r="AGX619" s="23"/>
      <c r="AGY619" s="23"/>
      <c r="AGZ619" s="23"/>
      <c r="AHA619" s="23"/>
      <c r="AHB619" s="23"/>
      <c r="AHC619" s="23"/>
      <c r="AHD619" s="23"/>
      <c r="AHE619" s="23"/>
      <c r="AHF619" s="23"/>
      <c r="AHG619" s="23"/>
      <c r="AHH619" s="23"/>
      <c r="AHI619" s="23"/>
      <c r="AHJ619" s="23"/>
      <c r="AHK619" s="23"/>
      <c r="AHL619" s="23"/>
      <c r="AHM619" s="23"/>
      <c r="AHN619" s="23"/>
      <c r="AHO619" s="23"/>
      <c r="AHP619" s="23"/>
      <c r="AHQ619" s="23"/>
      <c r="AHR619" s="23"/>
      <c r="AHS619" s="23"/>
      <c r="AHT619" s="23"/>
      <c r="AHU619" s="23"/>
      <c r="AHV619" s="23"/>
      <c r="AHW619" s="23"/>
      <c r="AHX619" s="23"/>
      <c r="AHY619" s="23"/>
      <c r="AHZ619" s="23"/>
      <c r="AIA619" s="23"/>
      <c r="AIB619" s="23"/>
      <c r="AIC619" s="23"/>
      <c r="AID619" s="23"/>
      <c r="AIE619" s="23"/>
      <c r="AIF619" s="23"/>
      <c r="AIG619" s="23"/>
      <c r="AIH619" s="23"/>
      <c r="AII619" s="23"/>
      <c r="AIJ619" s="23"/>
      <c r="AIK619" s="23"/>
      <c r="AIL619" s="23"/>
      <c r="AIM619" s="23"/>
      <c r="AIN619" s="23"/>
      <c r="AIO619" s="23"/>
      <c r="AIP619" s="23"/>
      <c r="AIQ619" s="23"/>
      <c r="AIR619" s="23"/>
      <c r="AIS619" s="23"/>
      <c r="AIT619" s="23"/>
      <c r="AIU619" s="23"/>
      <c r="AIV619" s="23"/>
      <c r="AIW619" s="23"/>
      <c r="AIX619" s="23"/>
      <c r="AIY619" s="23"/>
      <c r="AIZ619" s="23"/>
      <c r="AJA619" s="23"/>
      <c r="AJB619" s="23"/>
      <c r="AJC619" s="23"/>
      <c r="AJD619" s="23"/>
      <c r="AJE619" s="23"/>
      <c r="AJF619" s="23"/>
      <c r="AJG619" s="23"/>
      <c r="AJH619" s="23"/>
      <c r="AJI619" s="23"/>
      <c r="AJJ619" s="23"/>
      <c r="AJK619" s="23"/>
      <c r="AJL619" s="23"/>
      <c r="AJM619" s="23"/>
      <c r="AJN619" s="23"/>
      <c r="AJO619" s="23"/>
      <c r="AJP619" s="23"/>
      <c r="AJQ619" s="23"/>
      <c r="AJR619" s="23"/>
      <c r="AJS619" s="23"/>
      <c r="AJT619" s="23"/>
      <c r="AJU619" s="23"/>
      <c r="AJV619" s="23"/>
      <c r="AJW619" s="23"/>
      <c r="AJX619" s="23"/>
      <c r="AJY619" s="23"/>
      <c r="AJZ619" s="23"/>
      <c r="AKA619" s="23"/>
      <c r="AKB619" s="23"/>
      <c r="AKC619" s="23"/>
      <c r="AKD619" s="23"/>
      <c r="AKE619" s="23"/>
      <c r="AKF619" s="23"/>
      <c r="AKG619" s="23"/>
      <c r="AKH619" s="23"/>
      <c r="AKI619" s="23"/>
      <c r="AKJ619" s="23"/>
      <c r="AKK619" s="23"/>
      <c r="AKL619" s="23"/>
      <c r="AKM619" s="23"/>
      <c r="AKN619" s="23"/>
      <c r="AKO619" s="23"/>
      <c r="AKP619" s="23"/>
      <c r="AKQ619" s="23"/>
      <c r="AKR619" s="23"/>
      <c r="AKS619" s="23"/>
      <c r="AKT619" s="23"/>
      <c r="AKU619" s="23"/>
      <c r="AKV619" s="23"/>
      <c r="AKW619" s="23"/>
      <c r="AKX619" s="23"/>
      <c r="AKY619" s="23"/>
      <c r="AKZ619" s="23"/>
      <c r="ALA619" s="23"/>
      <c r="ALB619" s="23"/>
      <c r="ALC619" s="23"/>
      <c r="ALD619" s="23"/>
      <c r="ALE619" s="23"/>
      <c r="ALF619" s="23"/>
      <c r="ALG619" s="23"/>
      <c r="ALH619" s="23"/>
      <c r="ALI619" s="23"/>
      <c r="ALJ619" s="23"/>
      <c r="ALK619" s="23"/>
      <c r="ALL619" s="23"/>
      <c r="ALM619" s="23"/>
      <c r="ALN619" s="23"/>
      <c r="ALO619" s="23"/>
      <c r="ALP619" s="23"/>
      <c r="ALQ619" s="23"/>
      <c r="ALR619" s="23"/>
      <c r="ALS619" s="23"/>
      <c r="ALT619" s="23"/>
      <c r="ALU619" s="23"/>
      <c r="ALV619" s="23"/>
      <c r="ALW619" s="23"/>
      <c r="ALX619" s="23"/>
      <c r="ALY619" s="23"/>
      <c r="ALZ619" s="23"/>
      <c r="AMA619" s="23"/>
      <c r="AMB619" s="23"/>
      <c r="AMC619" s="23"/>
      <c r="AMD619" s="23"/>
      <c r="AME619" s="23"/>
      <c r="AMF619" s="23"/>
      <c r="AMG619" s="23"/>
      <c r="AMH619" s="23"/>
      <c r="AMI619" s="23"/>
      <c r="AMJ619" s="23"/>
      <c r="AMK619" s="23"/>
      <c r="AML619" s="23"/>
      <c r="AMM619" s="23"/>
      <c r="AMN619" s="23"/>
      <c r="AMO619" s="23"/>
      <c r="AMP619" s="23"/>
      <c r="AMQ619" s="23"/>
      <c r="AMR619" s="23"/>
      <c r="AMS619" s="23"/>
      <c r="AMT619" s="23"/>
      <c r="AMU619" s="23"/>
      <c r="AMV619" s="23"/>
      <c r="AMW619" s="23"/>
      <c r="AMX619" s="23"/>
      <c r="AMY619" s="23"/>
      <c r="AMZ619" s="23"/>
      <c r="ANA619" s="23"/>
      <c r="ANB619" s="23"/>
      <c r="ANC619" s="23"/>
      <c r="AND619" s="23"/>
      <c r="ANE619" s="23"/>
      <c r="ANF619" s="23"/>
      <c r="ANG619" s="23"/>
      <c r="ANH619" s="23"/>
      <c r="ANI619" s="23"/>
      <c r="ANJ619" s="23"/>
      <c r="ANK619" s="23"/>
      <c r="ANL619" s="23"/>
      <c r="ANM619" s="23"/>
      <c r="ANN619" s="23"/>
      <c r="ANO619" s="23"/>
      <c r="ANP619" s="23"/>
      <c r="ANQ619" s="23"/>
      <c r="ANR619" s="23"/>
      <c r="ANS619" s="23"/>
      <c r="ANT619" s="23"/>
      <c r="ANU619" s="23"/>
      <c r="ANV619" s="23"/>
      <c r="ANW619" s="23"/>
      <c r="ANX619" s="23"/>
      <c r="ANY619" s="23"/>
      <c r="ANZ619" s="23"/>
      <c r="AOA619" s="23"/>
      <c r="AOB619" s="23"/>
      <c r="AOC619" s="23"/>
      <c r="AOD619" s="23"/>
      <c r="AOE619" s="23"/>
      <c r="AOF619" s="23"/>
      <c r="AOG619" s="23"/>
      <c r="AOH619" s="23"/>
      <c r="AOI619" s="23"/>
      <c r="AOJ619" s="23"/>
      <c r="AOK619" s="23"/>
      <c r="AOL619" s="23"/>
      <c r="AOM619" s="23"/>
      <c r="AON619" s="23"/>
      <c r="AOO619" s="23"/>
      <c r="AOP619" s="23"/>
      <c r="AOQ619" s="23"/>
      <c r="AOR619" s="23"/>
      <c r="AOS619" s="23"/>
      <c r="AOT619" s="23"/>
      <c r="AOU619" s="23"/>
      <c r="AOV619" s="23"/>
      <c r="AOW619" s="23"/>
      <c r="AOX619" s="23"/>
      <c r="AOY619" s="23"/>
      <c r="AOZ619" s="23"/>
      <c r="APA619" s="23"/>
      <c r="APB619" s="23"/>
      <c r="APC619" s="23"/>
      <c r="APD619" s="23"/>
      <c r="APE619" s="23"/>
      <c r="APF619" s="23"/>
      <c r="APG619" s="23"/>
      <c r="APH619" s="23"/>
      <c r="API619" s="23"/>
      <c r="APJ619" s="23"/>
      <c r="APK619" s="23"/>
      <c r="APL619" s="23"/>
      <c r="APM619" s="23"/>
      <c r="APN619" s="23"/>
      <c r="APO619" s="23"/>
      <c r="APP619" s="23"/>
      <c r="APQ619" s="23"/>
      <c r="APR619" s="23"/>
      <c r="APS619" s="23"/>
      <c r="APT619" s="23"/>
      <c r="APU619" s="23"/>
      <c r="APV619" s="23"/>
      <c r="APW619" s="23"/>
      <c r="APX619" s="23"/>
      <c r="APY619" s="23"/>
      <c r="APZ619" s="23"/>
      <c r="AQA619" s="23"/>
      <c r="AQB619" s="23"/>
      <c r="AQC619" s="23"/>
      <c r="AQD619" s="23"/>
      <c r="AQE619" s="23"/>
      <c r="AQF619" s="23"/>
      <c r="AQG619" s="23"/>
      <c r="AQH619" s="23"/>
      <c r="AQI619" s="23"/>
      <c r="AQJ619" s="23"/>
      <c r="AQK619" s="23"/>
      <c r="AQL619" s="23"/>
      <c r="AQM619" s="23"/>
      <c r="AQN619" s="23"/>
      <c r="AQO619" s="23"/>
      <c r="AQP619" s="23"/>
      <c r="AQQ619" s="23"/>
      <c r="AQR619" s="23"/>
      <c r="AQS619" s="23"/>
      <c r="AQT619" s="23"/>
      <c r="AQU619" s="23"/>
      <c r="AQV619" s="23"/>
      <c r="AQW619" s="23"/>
      <c r="AQX619" s="23"/>
      <c r="AQY619" s="23"/>
      <c r="AQZ619" s="23"/>
      <c r="ARA619" s="23"/>
      <c r="ARB619" s="23"/>
      <c r="ARC619" s="23"/>
      <c r="ARD619" s="23"/>
      <c r="ARE619" s="23"/>
      <c r="ARF619" s="23"/>
      <c r="ARG619" s="23"/>
      <c r="ARH619" s="23"/>
      <c r="ARI619" s="23"/>
      <c r="ARJ619" s="23"/>
      <c r="ARK619" s="23"/>
      <c r="ARL619" s="23"/>
      <c r="ARM619" s="23"/>
      <c r="ARN619" s="23"/>
      <c r="ARO619" s="23"/>
      <c r="ARP619" s="23"/>
      <c r="ARQ619" s="23"/>
      <c r="ARR619" s="23"/>
      <c r="ARS619" s="23"/>
      <c r="ART619" s="23"/>
      <c r="ARU619" s="23"/>
      <c r="ARV619" s="23"/>
      <c r="ARW619" s="23"/>
      <c r="ARX619" s="23"/>
      <c r="ARY619" s="23"/>
      <c r="ARZ619" s="23"/>
      <c r="ASA619" s="23"/>
      <c r="ASB619" s="23"/>
      <c r="ASC619" s="23"/>
      <c r="ASD619" s="23"/>
      <c r="ASE619" s="23"/>
      <c r="ASF619" s="23"/>
      <c r="ASG619" s="23"/>
      <c r="ASH619" s="23"/>
      <c r="ASI619" s="23"/>
      <c r="ASJ619" s="23"/>
      <c r="ASK619" s="23"/>
      <c r="ASL619" s="23"/>
      <c r="ASM619" s="23"/>
      <c r="ASN619" s="23"/>
      <c r="ASO619" s="23"/>
      <c r="ASP619" s="23"/>
      <c r="ASQ619" s="23"/>
      <c r="ASR619" s="23"/>
      <c r="ASS619" s="23"/>
      <c r="AST619" s="23"/>
      <c r="ASU619" s="23"/>
      <c r="ASV619" s="23"/>
      <c r="ASW619" s="23"/>
      <c r="ASX619" s="23"/>
      <c r="ASY619" s="23"/>
      <c r="ASZ619" s="23"/>
      <c r="ATA619" s="23"/>
      <c r="ATB619" s="23"/>
      <c r="ATC619" s="23"/>
      <c r="ATD619" s="23"/>
      <c r="ATE619" s="23"/>
      <c r="ATF619" s="23"/>
      <c r="ATG619" s="23"/>
      <c r="ATH619" s="23"/>
      <c r="ATI619" s="23"/>
      <c r="ATJ619" s="23"/>
      <c r="ATK619" s="23"/>
      <c r="ATL619" s="23"/>
      <c r="ATM619" s="23"/>
      <c r="ATN619" s="23"/>
      <c r="ATO619" s="23"/>
      <c r="ATP619" s="23"/>
      <c r="ATQ619" s="23"/>
      <c r="ATR619" s="23"/>
      <c r="ATS619" s="23"/>
      <c r="ATT619" s="23"/>
      <c r="ATU619" s="23"/>
      <c r="ATV619" s="23"/>
      <c r="ATW619" s="23"/>
      <c r="ATX619" s="23"/>
      <c r="ATY619" s="23"/>
      <c r="ATZ619" s="23"/>
      <c r="AUA619" s="23"/>
      <c r="AUB619" s="23"/>
      <c r="AUC619" s="23"/>
      <c r="AUD619" s="23"/>
      <c r="AUE619" s="23"/>
      <c r="AUF619" s="23"/>
      <c r="AUG619" s="23"/>
      <c r="AUH619" s="23"/>
      <c r="AUI619" s="23"/>
      <c r="AUJ619" s="23"/>
      <c r="AUK619" s="23"/>
      <c r="AUL619" s="23"/>
      <c r="AUM619" s="23"/>
      <c r="AUN619" s="23"/>
      <c r="AUO619" s="23"/>
      <c r="AUP619" s="23"/>
      <c r="AUQ619" s="23"/>
      <c r="AUR619" s="23"/>
      <c r="AUS619" s="23"/>
      <c r="AUT619" s="23"/>
      <c r="AUU619" s="23"/>
      <c r="AUV619" s="23"/>
      <c r="AUW619" s="23"/>
      <c r="AUX619" s="23"/>
      <c r="AUY619" s="23"/>
      <c r="AUZ619" s="23"/>
      <c r="AVA619" s="23"/>
      <c r="AVB619" s="23"/>
      <c r="AVC619" s="23"/>
      <c r="AVD619" s="23"/>
      <c r="AVE619" s="23"/>
      <c r="AVF619" s="23"/>
      <c r="AVG619" s="23"/>
      <c r="AVH619" s="23"/>
      <c r="AVI619" s="23"/>
      <c r="AVJ619" s="23"/>
      <c r="AVK619" s="23"/>
      <c r="AVL619" s="23"/>
      <c r="AVM619" s="23"/>
      <c r="AVN619" s="23"/>
      <c r="AVO619" s="23"/>
      <c r="AVP619" s="23"/>
      <c r="AVQ619" s="23"/>
      <c r="AVR619" s="23"/>
      <c r="AVS619" s="23"/>
      <c r="AVT619" s="23"/>
      <c r="AVU619" s="23"/>
      <c r="AVV619" s="23"/>
      <c r="AVW619" s="23"/>
      <c r="AVX619" s="23"/>
      <c r="AVY619" s="23"/>
      <c r="AVZ619" s="23"/>
      <c r="AWA619" s="23"/>
      <c r="AWB619" s="23"/>
      <c r="AWC619" s="23"/>
      <c r="AWD619" s="23"/>
      <c r="AWE619" s="23"/>
      <c r="AWF619" s="23"/>
      <c r="AWG619" s="23"/>
      <c r="AWH619" s="23"/>
      <c r="AWI619" s="23"/>
      <c r="AWJ619" s="23"/>
      <c r="AWK619" s="23"/>
      <c r="AWL619" s="23"/>
      <c r="AWM619" s="23"/>
      <c r="AWN619" s="23"/>
      <c r="AWO619" s="23"/>
      <c r="AWP619" s="23"/>
      <c r="AWQ619" s="23"/>
      <c r="AWR619" s="23"/>
      <c r="AWS619" s="23"/>
      <c r="AWT619" s="23"/>
      <c r="AWU619" s="23"/>
      <c r="AWV619" s="23"/>
      <c r="AWW619" s="23"/>
      <c r="AWX619" s="23"/>
      <c r="AWY619" s="23"/>
      <c r="AWZ619" s="23"/>
      <c r="AXA619" s="23"/>
      <c r="AXB619" s="23"/>
      <c r="AXC619" s="23"/>
      <c r="AXD619" s="23"/>
      <c r="AXE619" s="23"/>
      <c r="AXF619" s="23"/>
      <c r="AXG619" s="23"/>
      <c r="AXH619" s="23"/>
      <c r="AXI619" s="23"/>
      <c r="AXJ619" s="23"/>
      <c r="AXK619" s="23"/>
      <c r="AXL619" s="23"/>
      <c r="AXM619" s="23"/>
      <c r="AXN619" s="23"/>
      <c r="AXO619" s="23"/>
      <c r="AXP619" s="23"/>
      <c r="AXQ619" s="23"/>
      <c r="AXR619" s="23"/>
      <c r="AXS619" s="23"/>
      <c r="AXT619" s="23"/>
      <c r="AXU619" s="23"/>
      <c r="AXV619" s="23"/>
      <c r="AXW619" s="23"/>
      <c r="AXX619" s="23"/>
      <c r="AXY619" s="23"/>
      <c r="AXZ619" s="23"/>
      <c r="AYA619" s="23"/>
      <c r="AYB619" s="23"/>
      <c r="AYC619" s="23"/>
      <c r="AYD619" s="23"/>
      <c r="AYE619" s="23"/>
      <c r="AYF619" s="23"/>
      <c r="AYG619" s="23"/>
      <c r="AYH619" s="23"/>
      <c r="AYI619" s="23"/>
      <c r="AYJ619" s="23"/>
      <c r="AYK619" s="23"/>
      <c r="AYL619" s="23"/>
      <c r="AYM619" s="23"/>
      <c r="AYN619" s="23"/>
      <c r="AYO619" s="23"/>
      <c r="AYP619" s="23"/>
      <c r="AYQ619" s="23"/>
      <c r="AYR619" s="23"/>
      <c r="AYS619" s="23"/>
      <c r="AYT619" s="23"/>
      <c r="AYU619" s="23"/>
      <c r="AYV619" s="23"/>
      <c r="AYW619" s="23"/>
      <c r="AYX619" s="23"/>
      <c r="AYY619" s="23"/>
      <c r="AYZ619" s="23"/>
      <c r="AZA619" s="23"/>
      <c r="AZB619" s="23"/>
      <c r="AZC619" s="23"/>
      <c r="AZD619" s="23"/>
      <c r="AZE619" s="23"/>
      <c r="AZF619" s="23"/>
      <c r="AZG619" s="23"/>
      <c r="AZH619" s="23"/>
      <c r="AZI619" s="23"/>
      <c r="AZJ619" s="23"/>
      <c r="AZK619" s="23"/>
      <c r="AZL619" s="23"/>
      <c r="AZM619" s="23"/>
      <c r="AZN619" s="23"/>
      <c r="AZO619" s="23"/>
      <c r="AZP619" s="23"/>
      <c r="AZQ619" s="23"/>
      <c r="AZR619" s="23"/>
      <c r="AZS619" s="23"/>
      <c r="AZT619" s="23"/>
      <c r="AZU619" s="23"/>
      <c r="AZV619" s="23"/>
      <c r="AZW619" s="23"/>
      <c r="AZX619" s="23"/>
      <c r="AZY619" s="23"/>
      <c r="AZZ619" s="23"/>
      <c r="BAA619" s="23"/>
      <c r="BAB619" s="23"/>
      <c r="BAC619" s="23"/>
      <c r="BAD619" s="23"/>
      <c r="BAE619" s="23"/>
      <c r="BAF619" s="23"/>
      <c r="BAG619" s="23"/>
      <c r="BAH619" s="23"/>
      <c r="BAI619" s="23"/>
      <c r="BAJ619" s="23"/>
      <c r="BAK619" s="23"/>
      <c r="BAL619" s="23"/>
      <c r="BAM619" s="23"/>
      <c r="BAN619" s="23"/>
      <c r="BAO619" s="23"/>
      <c r="BAP619" s="23"/>
      <c r="BAQ619" s="23"/>
      <c r="BAR619" s="23"/>
      <c r="BAS619" s="23"/>
      <c r="BAT619" s="23"/>
      <c r="BAU619" s="23"/>
      <c r="BAV619" s="23"/>
      <c r="BAW619" s="23"/>
      <c r="BAX619" s="23"/>
      <c r="BAY619" s="23"/>
      <c r="BAZ619" s="23"/>
      <c r="BBA619" s="23"/>
      <c r="BBB619" s="23"/>
      <c r="BBC619" s="23"/>
      <c r="BBD619" s="23"/>
      <c r="BBE619" s="23"/>
      <c r="BBF619" s="23"/>
      <c r="BBG619" s="23"/>
      <c r="BBH619" s="23"/>
      <c r="BBI619" s="23"/>
      <c r="BBJ619" s="23"/>
      <c r="BBK619" s="23"/>
      <c r="BBL619" s="23"/>
      <c r="BBM619" s="23"/>
      <c r="BBN619" s="23"/>
      <c r="BBO619" s="23"/>
      <c r="BBP619" s="23"/>
      <c r="BBQ619" s="23"/>
      <c r="BBR619" s="23"/>
      <c r="BBS619" s="23"/>
      <c r="BBT619" s="23"/>
      <c r="BBU619" s="23"/>
      <c r="BBV619" s="23"/>
      <c r="BBW619" s="23"/>
      <c r="BBX619" s="23"/>
      <c r="BBY619" s="23"/>
      <c r="BBZ619" s="23"/>
      <c r="BCA619" s="23"/>
      <c r="BCB619" s="23"/>
      <c r="BCC619" s="23"/>
      <c r="BCD619" s="23"/>
      <c r="BCE619" s="23"/>
      <c r="BCF619" s="23"/>
      <c r="BCG619" s="23"/>
      <c r="BCH619" s="23"/>
      <c r="BCI619" s="23"/>
      <c r="BCJ619" s="23"/>
      <c r="BCK619" s="23"/>
      <c r="BCL619" s="23"/>
      <c r="BCM619" s="23"/>
      <c r="BCN619" s="23"/>
      <c r="BCO619" s="23"/>
      <c r="BCP619" s="23"/>
      <c r="BCQ619" s="23"/>
      <c r="BCR619" s="23"/>
      <c r="BCS619" s="23"/>
      <c r="BCT619" s="23"/>
      <c r="BCU619" s="23"/>
      <c r="BCV619" s="23"/>
      <c r="BCW619" s="23"/>
      <c r="BCX619" s="23"/>
      <c r="BCY619" s="23"/>
      <c r="BCZ619" s="23"/>
      <c r="BDA619" s="23"/>
      <c r="BDB619" s="23"/>
      <c r="BDC619" s="23"/>
      <c r="BDD619" s="23"/>
      <c r="BDE619" s="23"/>
      <c r="BDF619" s="23"/>
      <c r="BDG619" s="23"/>
      <c r="BDH619" s="23"/>
      <c r="BDI619" s="23"/>
      <c r="BDJ619" s="23"/>
      <c r="BDK619" s="23"/>
      <c r="BDL619" s="23"/>
      <c r="BDM619" s="23"/>
      <c r="BDN619" s="23"/>
      <c r="BDO619" s="23"/>
      <c r="BDP619" s="23"/>
      <c r="BDQ619" s="23"/>
      <c r="BDR619" s="23"/>
      <c r="BDS619" s="23"/>
      <c r="BDT619" s="23"/>
      <c r="BDU619" s="23"/>
      <c r="BDV619" s="23"/>
      <c r="BDW619" s="23"/>
      <c r="BDX619" s="23"/>
      <c r="BDY619" s="23"/>
      <c r="BDZ619" s="23"/>
      <c r="BEA619" s="23"/>
      <c r="BEB619" s="23"/>
      <c r="BEC619" s="23"/>
      <c r="BED619" s="23"/>
      <c r="BEE619" s="23"/>
      <c r="BEF619" s="23"/>
      <c r="BEG619" s="23"/>
      <c r="BEH619" s="23"/>
      <c r="BEI619" s="23"/>
      <c r="BEJ619" s="23"/>
      <c r="BEK619" s="23"/>
      <c r="BEL619" s="23"/>
      <c r="BEM619" s="23"/>
      <c r="BEN619" s="23"/>
      <c r="BEO619" s="23"/>
      <c r="BEP619" s="23"/>
      <c r="BEQ619" s="23"/>
      <c r="BER619" s="23"/>
      <c r="BES619" s="23"/>
      <c r="BET619" s="23"/>
      <c r="BEU619" s="23"/>
      <c r="BEV619" s="23"/>
      <c r="BEW619" s="23"/>
      <c r="BEX619" s="23"/>
      <c r="BEY619" s="23"/>
      <c r="BEZ619" s="23"/>
      <c r="BFA619" s="23"/>
      <c r="BFB619" s="23"/>
      <c r="BFC619" s="23"/>
      <c r="BFD619" s="23"/>
      <c r="BFE619" s="23"/>
      <c r="BFF619" s="23"/>
      <c r="BFG619" s="23"/>
      <c r="BFH619" s="23"/>
      <c r="BFI619" s="23"/>
      <c r="BFJ619" s="23"/>
      <c r="BFK619" s="23"/>
      <c r="BFL619" s="23"/>
      <c r="BFM619" s="23"/>
      <c r="BFN619" s="23"/>
      <c r="BFO619" s="23"/>
      <c r="BFP619" s="23"/>
      <c r="BFQ619" s="23"/>
      <c r="BFR619" s="23"/>
      <c r="BFS619" s="23"/>
      <c r="BFT619" s="23"/>
      <c r="BFU619" s="23"/>
      <c r="BFV619" s="23"/>
      <c r="BFW619" s="23"/>
      <c r="BFX619" s="23"/>
      <c r="BFY619" s="23"/>
      <c r="BFZ619" s="23"/>
      <c r="BGA619" s="23"/>
      <c r="BGB619" s="23"/>
      <c r="BGC619" s="23"/>
      <c r="BGD619" s="23"/>
      <c r="BGE619" s="23"/>
      <c r="BGF619" s="23"/>
      <c r="BGG619" s="23"/>
      <c r="BGH619" s="23"/>
      <c r="BGI619" s="23"/>
      <c r="BGJ619" s="23"/>
      <c r="BGK619" s="23"/>
      <c r="BGL619" s="23"/>
      <c r="BGM619" s="23"/>
      <c r="BGN619" s="23"/>
      <c r="BGO619" s="23"/>
      <c r="BGP619" s="23"/>
      <c r="BGQ619" s="23"/>
      <c r="BGR619" s="23"/>
      <c r="BGS619" s="23"/>
      <c r="BGT619" s="23"/>
      <c r="BGU619" s="23"/>
      <c r="BGV619" s="23"/>
      <c r="BGW619" s="23"/>
      <c r="BGX619" s="23"/>
      <c r="BGY619" s="23"/>
      <c r="BGZ619" s="23"/>
      <c r="BHA619" s="23"/>
      <c r="BHB619" s="23"/>
      <c r="BHC619" s="23"/>
      <c r="BHD619" s="23"/>
      <c r="BHE619" s="23"/>
      <c r="BHF619" s="23"/>
      <c r="BHG619" s="23"/>
      <c r="BHH619" s="23"/>
      <c r="BHI619" s="23"/>
      <c r="BHJ619" s="23"/>
      <c r="BHK619" s="23"/>
      <c r="BHL619" s="23"/>
      <c r="BHM619" s="23"/>
      <c r="BHN619" s="23"/>
      <c r="BHO619" s="23"/>
      <c r="BHP619" s="23"/>
      <c r="BHQ619" s="23"/>
      <c r="BHR619" s="23"/>
      <c r="BHS619" s="23"/>
      <c r="BHT619" s="23"/>
      <c r="BHU619" s="23"/>
      <c r="BHV619" s="23"/>
      <c r="BHW619" s="23"/>
      <c r="BHX619" s="23"/>
      <c r="BHY619" s="23"/>
      <c r="BHZ619" s="23"/>
      <c r="BIA619" s="23"/>
      <c r="BIB619" s="23"/>
      <c r="BIC619" s="23"/>
      <c r="BID619" s="23"/>
      <c r="BIE619" s="23"/>
      <c r="BIF619" s="23"/>
      <c r="BIG619" s="23"/>
      <c r="BIH619" s="23"/>
      <c r="BII619" s="23"/>
      <c r="BIJ619" s="23"/>
      <c r="BIK619" s="23"/>
      <c r="BIL619" s="23"/>
      <c r="BIM619" s="23"/>
      <c r="BIN619" s="23"/>
      <c r="BIO619" s="23"/>
      <c r="BIP619" s="23"/>
      <c r="BIQ619" s="23"/>
      <c r="BIR619" s="23"/>
      <c r="BIS619" s="23"/>
      <c r="BIT619" s="23"/>
      <c r="BIU619" s="23"/>
      <c r="BIV619" s="23"/>
      <c r="BIW619" s="23"/>
      <c r="BIX619" s="23"/>
      <c r="BIY619" s="23"/>
      <c r="BIZ619" s="23"/>
      <c r="BJA619" s="23"/>
      <c r="BJB619" s="23"/>
      <c r="BJC619" s="23"/>
      <c r="BJD619" s="23"/>
      <c r="BJE619" s="23"/>
      <c r="BJF619" s="23"/>
      <c r="BJG619" s="23"/>
      <c r="BJH619" s="23"/>
      <c r="BJI619" s="23"/>
      <c r="BJJ619" s="23"/>
      <c r="BJK619" s="23"/>
      <c r="BJL619" s="23"/>
      <c r="BJM619" s="23"/>
      <c r="BJN619" s="23"/>
      <c r="BJO619" s="23"/>
      <c r="BJP619" s="23"/>
      <c r="BJQ619" s="23"/>
      <c r="BJR619" s="23"/>
      <c r="BJS619" s="23"/>
      <c r="BJT619" s="23"/>
      <c r="BJU619" s="23"/>
      <c r="BJV619" s="23"/>
      <c r="BJW619" s="23"/>
      <c r="BJX619" s="23"/>
      <c r="BJY619" s="23"/>
      <c r="BJZ619" s="23"/>
      <c r="BKA619" s="23"/>
      <c r="BKB619" s="23"/>
      <c r="BKC619" s="23"/>
      <c r="BKD619" s="23"/>
      <c r="BKE619" s="23"/>
      <c r="BKF619" s="23"/>
      <c r="BKG619" s="23"/>
      <c r="BKH619" s="23"/>
      <c r="BKI619" s="23"/>
      <c r="BKJ619" s="23"/>
      <c r="BKK619" s="23"/>
      <c r="BKL619" s="23"/>
      <c r="BKM619" s="23"/>
      <c r="BKN619" s="23"/>
      <c r="BKO619" s="23"/>
      <c r="BKP619" s="23"/>
      <c r="BKQ619" s="23"/>
      <c r="BKR619" s="23"/>
      <c r="BKS619" s="23"/>
      <c r="BKT619" s="23"/>
      <c r="BKU619" s="23"/>
      <c r="BKV619" s="23"/>
      <c r="BKW619" s="23"/>
      <c r="BKX619" s="23"/>
      <c r="BKY619" s="23"/>
      <c r="BKZ619" s="23"/>
      <c r="BLA619" s="23"/>
      <c r="BLB619" s="23"/>
      <c r="BLC619" s="23"/>
      <c r="BLD619" s="23"/>
      <c r="BLE619" s="23"/>
      <c r="BLF619" s="23"/>
      <c r="BLG619" s="23"/>
      <c r="BLH619" s="23"/>
      <c r="BLI619" s="23"/>
      <c r="BLJ619" s="23"/>
      <c r="BLK619" s="23"/>
      <c r="BLL619" s="23"/>
      <c r="BLM619" s="23"/>
      <c r="BLN619" s="23"/>
      <c r="BLO619" s="23"/>
      <c r="BLP619" s="23"/>
      <c r="BLQ619" s="23"/>
      <c r="BLR619" s="23"/>
      <c r="BLS619" s="23"/>
      <c r="BLT619" s="23"/>
      <c r="BLU619" s="23"/>
      <c r="BLV619" s="23"/>
      <c r="BLW619" s="23"/>
      <c r="BLX619" s="23"/>
      <c r="BLY619" s="23"/>
      <c r="BLZ619" s="23"/>
      <c r="BMA619" s="23"/>
      <c r="BMB619" s="23"/>
      <c r="BMC619" s="23"/>
      <c r="BMD619" s="23"/>
      <c r="BME619" s="23"/>
      <c r="BMF619" s="23"/>
      <c r="BMG619" s="23"/>
      <c r="BMH619" s="23"/>
      <c r="BMI619" s="23"/>
      <c r="BMJ619" s="23"/>
      <c r="BMK619" s="23"/>
      <c r="BML619" s="23"/>
      <c r="BMM619" s="23"/>
      <c r="BMN619" s="23"/>
      <c r="BMO619" s="23"/>
      <c r="BMP619" s="23"/>
      <c r="BMQ619" s="23"/>
      <c r="BMR619" s="23"/>
      <c r="BMS619" s="23"/>
      <c r="BMT619" s="23"/>
      <c r="BMU619" s="23"/>
      <c r="BMV619" s="23"/>
      <c r="BMW619" s="23"/>
      <c r="BMX619" s="23"/>
      <c r="BMY619" s="23"/>
      <c r="BMZ619" s="23"/>
      <c r="BNA619" s="23"/>
      <c r="BNB619" s="23"/>
      <c r="BNC619" s="23"/>
      <c r="BND619" s="23"/>
      <c r="BNE619" s="23"/>
      <c r="BNF619" s="23"/>
      <c r="BNG619" s="23"/>
      <c r="BNH619" s="23"/>
      <c r="BNI619" s="23"/>
      <c r="BNJ619" s="23"/>
      <c r="BNK619" s="23"/>
      <c r="BNL619" s="23"/>
      <c r="BNM619" s="23"/>
      <c r="BNN619" s="23"/>
      <c r="BNO619" s="23"/>
      <c r="BNP619" s="23"/>
      <c r="BNQ619" s="23"/>
      <c r="BNR619" s="23"/>
      <c r="BNS619" s="23"/>
      <c r="BNT619" s="23"/>
      <c r="BNU619" s="23"/>
      <c r="BNV619" s="23"/>
      <c r="BNW619" s="23"/>
      <c r="BNX619" s="23"/>
      <c r="BNY619" s="23"/>
      <c r="BNZ619" s="23"/>
      <c r="BOA619" s="23"/>
      <c r="BOB619" s="23"/>
      <c r="BOC619" s="23"/>
      <c r="BOD619" s="23"/>
      <c r="BOE619" s="23"/>
      <c r="BOF619" s="23"/>
      <c r="BOG619" s="23"/>
      <c r="BOH619" s="23"/>
      <c r="BOI619" s="23"/>
      <c r="BOJ619" s="23"/>
      <c r="BOK619" s="23"/>
      <c r="BOL619" s="23"/>
      <c r="BOM619" s="23"/>
      <c r="BON619" s="23"/>
      <c r="BOO619" s="23"/>
      <c r="BOP619" s="23"/>
      <c r="BOQ619" s="23"/>
      <c r="BOR619" s="23"/>
      <c r="BOS619" s="23"/>
      <c r="BOT619" s="23"/>
      <c r="BOU619" s="23"/>
      <c r="BOV619" s="23"/>
      <c r="BOW619" s="23"/>
      <c r="BOX619" s="23"/>
      <c r="BOY619" s="23"/>
      <c r="BOZ619" s="23"/>
      <c r="BPA619" s="23"/>
      <c r="BPB619" s="23"/>
      <c r="BPC619" s="23"/>
      <c r="BPD619" s="23"/>
      <c r="BPE619" s="23"/>
      <c r="BPF619" s="23"/>
      <c r="BPG619" s="23"/>
      <c r="BPH619" s="23"/>
      <c r="BPI619" s="23"/>
      <c r="BPJ619" s="23"/>
      <c r="BPK619" s="23"/>
      <c r="BPL619" s="23"/>
      <c r="BPM619" s="23"/>
      <c r="BPN619" s="23"/>
      <c r="BPO619" s="23"/>
      <c r="BPP619" s="23"/>
      <c r="BPQ619" s="23"/>
      <c r="BPR619" s="23"/>
      <c r="BPS619" s="23"/>
      <c r="BPT619" s="23"/>
      <c r="BPU619" s="23"/>
      <c r="BPV619" s="23"/>
      <c r="BPW619" s="23"/>
      <c r="BPX619" s="23"/>
      <c r="BPY619" s="23"/>
      <c r="BPZ619" s="23"/>
      <c r="BQA619" s="23"/>
      <c r="BQB619" s="23"/>
      <c r="BQC619" s="23"/>
      <c r="BQD619" s="23"/>
      <c r="BQE619" s="23"/>
      <c r="BQF619" s="23"/>
      <c r="BQG619" s="23"/>
      <c r="BQH619" s="23"/>
      <c r="BQI619" s="23"/>
      <c r="BQJ619" s="23"/>
      <c r="BQK619" s="23"/>
      <c r="BQL619" s="23"/>
      <c r="BQM619" s="23"/>
      <c r="BQN619" s="23"/>
      <c r="BQO619" s="23"/>
      <c r="BQP619" s="23"/>
      <c r="BQQ619" s="23"/>
      <c r="BQR619" s="23"/>
      <c r="BQS619" s="23"/>
      <c r="BQT619" s="23"/>
      <c r="BQU619" s="23"/>
      <c r="BQV619" s="23"/>
      <c r="BQW619" s="23"/>
      <c r="BQX619" s="23"/>
      <c r="BQY619" s="23"/>
      <c r="BQZ619" s="23"/>
      <c r="BRA619" s="23"/>
      <c r="BRB619" s="23"/>
      <c r="BRC619" s="23"/>
      <c r="BRD619" s="23"/>
      <c r="BRE619" s="23"/>
      <c r="BRF619" s="23"/>
      <c r="BRG619" s="23"/>
      <c r="BRH619" s="23"/>
      <c r="BRI619" s="23"/>
      <c r="BRJ619" s="23"/>
      <c r="BRK619" s="23"/>
      <c r="BRL619" s="23"/>
      <c r="BRM619" s="23"/>
      <c r="BRN619" s="23"/>
      <c r="BRO619" s="23"/>
      <c r="BRP619" s="23"/>
      <c r="BRQ619" s="23"/>
      <c r="BRR619" s="23"/>
      <c r="BRS619" s="23"/>
      <c r="BRT619" s="23"/>
      <c r="BRU619" s="23"/>
      <c r="BRV619" s="23"/>
      <c r="BRW619" s="23"/>
      <c r="BRX619" s="23"/>
      <c r="BRY619" s="23"/>
      <c r="BRZ619" s="23"/>
      <c r="BSA619" s="23"/>
      <c r="BSB619" s="23"/>
      <c r="BSC619" s="23"/>
      <c r="BSD619" s="23"/>
      <c r="BSE619" s="23"/>
      <c r="BSF619" s="23"/>
      <c r="BSG619" s="23"/>
      <c r="BSH619" s="23"/>
      <c r="BSI619" s="23"/>
      <c r="BSJ619" s="23"/>
      <c r="BSK619" s="23"/>
      <c r="BSL619" s="23"/>
      <c r="BSM619" s="23"/>
      <c r="BSN619" s="23"/>
      <c r="BSO619" s="23"/>
      <c r="BSP619" s="23"/>
      <c r="BSQ619" s="23"/>
      <c r="BSR619" s="23"/>
      <c r="BSS619" s="23"/>
      <c r="BST619" s="23"/>
      <c r="BSU619" s="23"/>
      <c r="BSV619" s="23"/>
      <c r="BSW619" s="23"/>
      <c r="BSX619" s="23"/>
      <c r="BSY619" s="23"/>
      <c r="BSZ619" s="23"/>
      <c r="BTA619" s="23"/>
      <c r="BTB619" s="23"/>
      <c r="BTC619" s="23"/>
      <c r="BTD619" s="23"/>
      <c r="BTE619" s="23"/>
      <c r="BTF619" s="23"/>
      <c r="BTG619" s="23"/>
      <c r="BTH619" s="23"/>
      <c r="BTI619" s="23"/>
      <c r="BTJ619" s="23"/>
      <c r="BTK619" s="23"/>
      <c r="BTL619" s="23"/>
      <c r="BTM619" s="23"/>
      <c r="BTN619" s="23"/>
      <c r="BTO619" s="23"/>
      <c r="BTP619" s="23"/>
      <c r="BTQ619" s="23"/>
      <c r="BTR619" s="23"/>
      <c r="BTS619" s="23"/>
      <c r="BTT619" s="23"/>
      <c r="BTU619" s="23"/>
      <c r="BTV619" s="23"/>
      <c r="BTW619" s="23"/>
      <c r="BTX619" s="23"/>
      <c r="BTY619" s="23"/>
      <c r="BTZ619" s="23"/>
      <c r="BUA619" s="23"/>
      <c r="BUB619" s="23"/>
      <c r="BUC619" s="23"/>
      <c r="BUD619" s="23"/>
      <c r="BUE619" s="23"/>
      <c r="BUF619" s="23"/>
      <c r="BUG619" s="23"/>
      <c r="BUH619" s="23"/>
      <c r="BUI619" s="23"/>
      <c r="BUJ619" s="23"/>
      <c r="BUK619" s="23"/>
      <c r="BUL619" s="23"/>
      <c r="BUM619" s="23"/>
      <c r="BUN619" s="23"/>
      <c r="BUO619" s="23"/>
      <c r="BUP619" s="23"/>
      <c r="BUQ619" s="23"/>
      <c r="BUR619" s="23"/>
      <c r="BUS619" s="23"/>
      <c r="BUT619" s="23"/>
      <c r="BUU619" s="23"/>
      <c r="BUV619" s="23"/>
      <c r="BUW619" s="23"/>
      <c r="BUX619" s="23"/>
      <c r="BUY619" s="23"/>
      <c r="BUZ619" s="23"/>
      <c r="BVA619" s="23"/>
      <c r="BVB619" s="23"/>
      <c r="BVC619" s="23"/>
      <c r="BVD619" s="23"/>
      <c r="BVE619" s="23"/>
      <c r="BVF619" s="23"/>
      <c r="BVG619" s="23"/>
      <c r="BVH619" s="23"/>
      <c r="BVI619" s="23"/>
      <c r="BVJ619" s="23"/>
      <c r="BVK619" s="23"/>
      <c r="BVL619" s="23"/>
      <c r="BVM619" s="23"/>
      <c r="BVN619" s="23"/>
      <c r="BVO619" s="23"/>
      <c r="BVP619" s="23"/>
      <c r="BVQ619" s="23"/>
      <c r="BVR619" s="23"/>
      <c r="BVS619" s="23"/>
      <c r="BVT619" s="23"/>
      <c r="BVU619" s="23"/>
      <c r="BVV619" s="23"/>
      <c r="BVW619" s="23"/>
      <c r="BVX619" s="23"/>
      <c r="BVY619" s="23"/>
      <c r="BVZ619" s="23"/>
      <c r="BWA619" s="23"/>
      <c r="BWB619" s="23"/>
      <c r="BWC619" s="23"/>
      <c r="BWD619" s="23"/>
      <c r="BWE619" s="23"/>
      <c r="BWF619" s="23"/>
      <c r="BWG619" s="23"/>
      <c r="BWH619" s="23"/>
      <c r="BWI619" s="23"/>
      <c r="BWJ619" s="23"/>
      <c r="BWK619" s="23"/>
      <c r="BWL619" s="23"/>
      <c r="BWM619" s="23"/>
      <c r="BWN619" s="23"/>
      <c r="BWO619" s="23"/>
      <c r="BWP619" s="23"/>
      <c r="BWQ619" s="23"/>
      <c r="BWR619" s="23"/>
      <c r="BWS619" s="23"/>
      <c r="BWT619" s="23"/>
      <c r="BWU619" s="23"/>
      <c r="BWV619" s="23"/>
      <c r="BWW619" s="23"/>
      <c r="BWX619" s="23"/>
      <c r="BWY619" s="23"/>
      <c r="BWZ619" s="23"/>
      <c r="BXA619" s="23"/>
      <c r="BXB619" s="23"/>
      <c r="BXC619" s="23"/>
      <c r="BXD619" s="23"/>
      <c r="BXE619" s="23"/>
      <c r="BXF619" s="23"/>
      <c r="BXG619" s="23"/>
      <c r="BXH619" s="23"/>
      <c r="BXI619" s="23"/>
      <c r="BXJ619" s="23"/>
      <c r="BXK619" s="23"/>
      <c r="BXL619" s="23"/>
      <c r="BXM619" s="23"/>
      <c r="BXN619" s="23"/>
      <c r="BXO619" s="23"/>
      <c r="BXP619" s="23"/>
      <c r="BXQ619" s="23"/>
      <c r="BXR619" s="23"/>
      <c r="BXS619" s="23"/>
      <c r="BXT619" s="23"/>
      <c r="BXU619" s="23"/>
      <c r="BXV619" s="23"/>
      <c r="BXW619" s="23"/>
      <c r="BXX619" s="23"/>
      <c r="BXY619" s="23"/>
      <c r="BXZ619" s="23"/>
      <c r="BYA619" s="23"/>
      <c r="BYB619" s="23"/>
      <c r="BYC619" s="23"/>
      <c r="BYD619" s="23"/>
      <c r="BYE619" s="23"/>
      <c r="BYF619" s="23"/>
      <c r="BYG619" s="23"/>
      <c r="BYH619" s="23"/>
      <c r="BYI619" s="23"/>
      <c r="BYJ619" s="23"/>
      <c r="BYK619" s="23"/>
      <c r="BYL619" s="23"/>
      <c r="BYM619" s="23"/>
      <c r="BYN619" s="23"/>
      <c r="BYO619" s="23"/>
      <c r="BYP619" s="23"/>
      <c r="BYQ619" s="23"/>
      <c r="BYR619" s="23"/>
      <c r="BYS619" s="23"/>
      <c r="BYT619" s="23"/>
      <c r="BYU619" s="23"/>
      <c r="BYV619" s="23"/>
      <c r="BYW619" s="23"/>
      <c r="BYX619" s="23"/>
      <c r="BYY619" s="23"/>
      <c r="BYZ619" s="23"/>
      <c r="BZA619" s="23"/>
      <c r="BZB619" s="23"/>
      <c r="BZC619" s="23"/>
      <c r="BZD619" s="23"/>
      <c r="BZE619" s="23"/>
      <c r="BZF619" s="23"/>
      <c r="BZG619" s="23"/>
      <c r="BZH619" s="23"/>
      <c r="BZI619" s="23"/>
      <c r="BZJ619" s="23"/>
      <c r="BZK619" s="23"/>
      <c r="BZL619" s="23"/>
      <c r="BZM619" s="23"/>
      <c r="BZN619" s="23"/>
      <c r="BZO619" s="23"/>
      <c r="BZP619" s="23"/>
      <c r="BZQ619" s="23"/>
      <c r="BZR619" s="23"/>
      <c r="BZS619" s="23"/>
      <c r="BZT619" s="23"/>
      <c r="BZU619" s="23"/>
      <c r="BZV619" s="23"/>
      <c r="BZW619" s="23"/>
      <c r="BZX619" s="23"/>
      <c r="BZY619" s="23"/>
      <c r="BZZ619" s="23"/>
      <c r="CAA619" s="23"/>
      <c r="CAB619" s="23"/>
      <c r="CAC619" s="23"/>
      <c r="CAD619" s="23"/>
      <c r="CAE619" s="23"/>
      <c r="CAF619" s="23"/>
      <c r="CAG619" s="23"/>
      <c r="CAH619" s="23"/>
      <c r="CAI619" s="23"/>
      <c r="CAJ619" s="23"/>
      <c r="CAK619" s="23"/>
      <c r="CAL619" s="23"/>
      <c r="CAM619" s="23"/>
      <c r="CAN619" s="23"/>
      <c r="CAO619" s="23"/>
      <c r="CAP619" s="23"/>
      <c r="CAQ619" s="23"/>
      <c r="CAR619" s="23"/>
      <c r="CAS619" s="23"/>
      <c r="CAT619" s="23"/>
      <c r="CAU619" s="23"/>
      <c r="CAV619" s="23"/>
      <c r="CAW619" s="23"/>
      <c r="CAX619" s="23"/>
      <c r="CAY619" s="23"/>
      <c r="CAZ619" s="23"/>
      <c r="CBA619" s="23"/>
      <c r="CBB619" s="23"/>
      <c r="CBC619" s="23"/>
      <c r="CBD619" s="23"/>
      <c r="CBE619" s="23"/>
      <c r="CBF619" s="23"/>
      <c r="CBG619" s="23"/>
      <c r="CBH619" s="23"/>
      <c r="CBI619" s="23"/>
      <c r="CBJ619" s="23"/>
      <c r="CBK619" s="23"/>
      <c r="CBL619" s="23"/>
      <c r="CBM619" s="23"/>
      <c r="CBN619" s="23"/>
      <c r="CBO619" s="23"/>
      <c r="CBP619" s="23"/>
      <c r="CBQ619" s="23"/>
      <c r="CBR619" s="23"/>
      <c r="CBS619" s="23"/>
      <c r="CBT619" s="23"/>
      <c r="CBU619" s="23"/>
      <c r="CBV619" s="23"/>
      <c r="CBW619" s="23"/>
      <c r="CBX619" s="23"/>
      <c r="CBY619" s="23"/>
      <c r="CBZ619" s="23"/>
      <c r="CCA619" s="23"/>
      <c r="CCB619" s="23"/>
      <c r="CCC619" s="23"/>
      <c r="CCD619" s="23"/>
      <c r="CCE619" s="23"/>
      <c r="CCF619" s="23"/>
      <c r="CCG619" s="23"/>
      <c r="CCH619" s="23"/>
      <c r="CCI619" s="23"/>
      <c r="CCJ619" s="23"/>
      <c r="CCK619" s="23"/>
      <c r="CCL619" s="23"/>
      <c r="CCM619" s="23"/>
      <c r="CCN619" s="23"/>
      <c r="CCO619" s="23"/>
      <c r="CCP619" s="23"/>
      <c r="CCQ619" s="23"/>
      <c r="CCR619" s="23"/>
      <c r="CCS619" s="23"/>
      <c r="CCT619" s="23"/>
      <c r="CCU619" s="23"/>
      <c r="CCV619" s="23"/>
      <c r="CCW619" s="23"/>
      <c r="CCX619" s="23"/>
      <c r="CCY619" s="23"/>
      <c r="CCZ619" s="23"/>
      <c r="CDA619" s="23"/>
      <c r="CDB619" s="23"/>
      <c r="CDC619" s="23"/>
      <c r="CDD619" s="23"/>
      <c r="CDE619" s="23"/>
      <c r="CDF619" s="23"/>
      <c r="CDG619" s="23"/>
      <c r="CDH619" s="23"/>
      <c r="CDI619" s="23"/>
      <c r="CDJ619" s="23"/>
      <c r="CDK619" s="23"/>
      <c r="CDL619" s="23"/>
      <c r="CDM619" s="23"/>
      <c r="CDN619" s="23"/>
      <c r="CDO619" s="23"/>
      <c r="CDP619" s="23"/>
      <c r="CDQ619" s="23"/>
      <c r="CDR619" s="23"/>
      <c r="CDS619" s="23"/>
      <c r="CDT619" s="23"/>
      <c r="CDU619" s="23"/>
      <c r="CDV619" s="23"/>
      <c r="CDW619" s="23"/>
      <c r="CDX619" s="23"/>
      <c r="CDY619" s="23"/>
      <c r="CDZ619" s="23"/>
      <c r="CEA619" s="23"/>
      <c r="CEB619" s="23"/>
      <c r="CEC619" s="23"/>
      <c r="CED619" s="23"/>
      <c r="CEE619" s="23"/>
      <c r="CEF619" s="23"/>
      <c r="CEG619" s="23"/>
      <c r="CEH619" s="23"/>
      <c r="CEI619" s="23"/>
      <c r="CEJ619" s="23"/>
      <c r="CEK619" s="23"/>
      <c r="CEL619" s="23"/>
      <c r="CEM619" s="23"/>
      <c r="CEN619" s="23"/>
      <c r="CEO619" s="23"/>
      <c r="CEP619" s="23"/>
      <c r="CEQ619" s="23"/>
      <c r="CER619" s="23"/>
      <c r="CES619" s="23"/>
      <c r="CET619" s="23"/>
      <c r="CEU619" s="23"/>
      <c r="CEV619" s="23"/>
      <c r="CEW619" s="23"/>
      <c r="CEX619" s="23"/>
      <c r="CEY619" s="23"/>
      <c r="CEZ619" s="23"/>
      <c r="CFA619" s="23"/>
      <c r="CFB619" s="23"/>
      <c r="CFC619" s="23"/>
      <c r="CFD619" s="23"/>
      <c r="CFE619" s="23"/>
      <c r="CFF619" s="23"/>
      <c r="CFG619" s="23"/>
      <c r="CFH619" s="23"/>
      <c r="CFI619" s="23"/>
      <c r="CFJ619" s="23"/>
      <c r="CFK619" s="23"/>
      <c r="CFL619" s="23"/>
      <c r="CFM619" s="23"/>
      <c r="CFN619" s="23"/>
      <c r="CFO619" s="23"/>
      <c r="CFP619" s="23"/>
      <c r="CFQ619" s="23"/>
      <c r="CFR619" s="23"/>
      <c r="CFS619" s="23"/>
      <c r="CFT619" s="23"/>
      <c r="CFU619" s="23"/>
      <c r="CFV619" s="23"/>
      <c r="CFW619" s="23"/>
      <c r="CFX619" s="23"/>
      <c r="CFY619" s="23"/>
      <c r="CFZ619" s="23"/>
      <c r="CGA619" s="23"/>
      <c r="CGB619" s="23"/>
      <c r="CGC619" s="23"/>
      <c r="CGD619" s="23"/>
      <c r="CGE619" s="23"/>
      <c r="CGF619" s="23"/>
      <c r="CGG619" s="23"/>
      <c r="CGH619" s="23"/>
      <c r="CGI619" s="23"/>
      <c r="CGJ619" s="23"/>
      <c r="CGK619" s="23"/>
      <c r="CGL619" s="23"/>
      <c r="CGM619" s="23"/>
      <c r="CGN619" s="23"/>
      <c r="CGO619" s="23"/>
      <c r="CGP619" s="23"/>
      <c r="CGQ619" s="23"/>
      <c r="CGR619" s="23"/>
      <c r="CGS619" s="23"/>
      <c r="CGT619" s="23"/>
      <c r="CGU619" s="23"/>
      <c r="CGV619" s="23"/>
      <c r="CGW619" s="23"/>
      <c r="CGX619" s="23"/>
      <c r="CGY619" s="23"/>
      <c r="CGZ619" s="23"/>
      <c r="CHA619" s="23"/>
      <c r="CHB619" s="23"/>
      <c r="CHC619" s="23"/>
      <c r="CHD619" s="23"/>
      <c r="CHE619" s="23"/>
      <c r="CHF619" s="23"/>
      <c r="CHG619" s="23"/>
      <c r="CHH619" s="23"/>
      <c r="CHI619" s="23"/>
      <c r="CHJ619" s="23"/>
      <c r="CHK619" s="23"/>
      <c r="CHL619" s="23"/>
      <c r="CHM619" s="23"/>
      <c r="CHN619" s="23"/>
      <c r="CHO619" s="23"/>
      <c r="CHP619" s="23"/>
      <c r="CHQ619" s="23"/>
      <c r="CHR619" s="23"/>
      <c r="CHS619" s="23"/>
      <c r="CHT619" s="23"/>
      <c r="CHU619" s="23"/>
      <c r="CHV619" s="23"/>
      <c r="CHW619" s="23"/>
      <c r="CHX619" s="23"/>
      <c r="CHY619" s="23"/>
      <c r="CHZ619" s="23"/>
      <c r="CIA619" s="23"/>
      <c r="CIB619" s="23"/>
      <c r="CIC619" s="23"/>
      <c r="CID619" s="23"/>
      <c r="CIE619" s="23"/>
      <c r="CIF619" s="23"/>
      <c r="CIG619" s="23"/>
      <c r="CIH619" s="23"/>
      <c r="CII619" s="23"/>
      <c r="CIJ619" s="23"/>
      <c r="CIK619" s="23"/>
      <c r="CIL619" s="23"/>
      <c r="CIM619" s="23"/>
      <c r="CIN619" s="23"/>
      <c r="CIO619" s="23"/>
      <c r="CIP619" s="23"/>
      <c r="CIQ619" s="23"/>
      <c r="CIR619" s="23"/>
      <c r="CIS619" s="23"/>
      <c r="CIT619" s="23"/>
      <c r="CIU619" s="23"/>
      <c r="CIV619" s="23"/>
      <c r="CIW619" s="23"/>
      <c r="CIX619" s="23"/>
      <c r="CIY619" s="23"/>
      <c r="CIZ619" s="23"/>
      <c r="CJA619" s="23"/>
      <c r="CJB619" s="23"/>
      <c r="CJC619" s="23"/>
      <c r="CJD619" s="23"/>
      <c r="CJE619" s="23"/>
      <c r="CJF619" s="23"/>
      <c r="CJG619" s="23"/>
      <c r="CJH619" s="23"/>
      <c r="CJI619" s="23"/>
      <c r="CJJ619" s="23"/>
      <c r="CJK619" s="23"/>
      <c r="CJL619" s="23"/>
      <c r="CJM619" s="23"/>
      <c r="CJN619" s="23"/>
      <c r="CJO619" s="23"/>
      <c r="CJP619" s="23"/>
      <c r="CJQ619" s="23"/>
      <c r="CJR619" s="23"/>
      <c r="CJS619" s="23"/>
      <c r="CJT619" s="23"/>
      <c r="CJU619" s="23"/>
      <c r="CJV619" s="23"/>
      <c r="CJW619" s="23"/>
      <c r="CJX619" s="23"/>
      <c r="CJY619" s="23"/>
      <c r="CJZ619" s="23"/>
      <c r="CKA619" s="23"/>
      <c r="CKB619" s="23"/>
      <c r="CKC619" s="23"/>
      <c r="CKD619" s="23"/>
      <c r="CKE619" s="23"/>
      <c r="CKF619" s="23"/>
      <c r="CKG619" s="23"/>
      <c r="CKH619" s="23"/>
      <c r="CKI619" s="23"/>
      <c r="CKJ619" s="23"/>
      <c r="CKK619" s="23"/>
      <c r="CKL619" s="23"/>
      <c r="CKM619" s="23"/>
      <c r="CKN619" s="23"/>
      <c r="CKO619" s="23"/>
      <c r="CKP619" s="23"/>
      <c r="CKQ619" s="23"/>
      <c r="CKR619" s="23"/>
      <c r="CKS619" s="23"/>
      <c r="CKT619" s="23"/>
      <c r="CKU619" s="23"/>
      <c r="CKV619" s="23"/>
      <c r="CKW619" s="23"/>
      <c r="CKX619" s="23"/>
      <c r="CKY619" s="23"/>
      <c r="CKZ619" s="23"/>
      <c r="CLA619" s="23"/>
      <c r="CLB619" s="23"/>
      <c r="CLC619" s="23"/>
      <c r="CLD619" s="23"/>
      <c r="CLE619" s="23"/>
      <c r="CLF619" s="23"/>
      <c r="CLG619" s="23"/>
      <c r="CLH619" s="23"/>
      <c r="CLI619" s="23"/>
      <c r="CLJ619" s="23"/>
      <c r="CLK619" s="23"/>
      <c r="CLL619" s="23"/>
      <c r="CLM619" s="23"/>
      <c r="CLN619" s="23"/>
      <c r="CLO619" s="23"/>
      <c r="CLP619" s="23"/>
      <c r="CLQ619" s="23"/>
      <c r="CLR619" s="23"/>
      <c r="CLS619" s="23"/>
      <c r="CLT619" s="23"/>
      <c r="CLU619" s="23"/>
      <c r="CLV619" s="23"/>
      <c r="CLW619" s="23"/>
      <c r="CLX619" s="23"/>
      <c r="CLY619" s="23"/>
      <c r="CLZ619" s="23"/>
      <c r="CMA619" s="23"/>
      <c r="CMB619" s="23"/>
      <c r="CMC619" s="23"/>
      <c r="CMD619" s="23"/>
      <c r="CME619" s="23"/>
      <c r="CMF619" s="23"/>
      <c r="CMG619" s="23"/>
      <c r="CMH619" s="23"/>
      <c r="CMI619" s="23"/>
      <c r="CMJ619" s="23"/>
      <c r="CMK619" s="23"/>
      <c r="CML619" s="23"/>
      <c r="CMM619" s="23"/>
      <c r="CMN619" s="23"/>
      <c r="CMO619" s="23"/>
      <c r="CMP619" s="23"/>
      <c r="CMQ619" s="23"/>
      <c r="CMR619" s="23"/>
      <c r="CMS619" s="23"/>
      <c r="CMT619" s="23"/>
      <c r="CMU619" s="23"/>
      <c r="CMV619" s="23"/>
      <c r="CMW619" s="23"/>
      <c r="CMX619" s="23"/>
      <c r="CMY619" s="23"/>
      <c r="CMZ619" s="23"/>
      <c r="CNA619" s="23"/>
      <c r="CNB619" s="23"/>
      <c r="CNC619" s="23"/>
      <c r="CND619" s="23"/>
      <c r="CNE619" s="23"/>
      <c r="CNF619" s="23"/>
      <c r="CNG619" s="23"/>
      <c r="CNH619" s="23"/>
      <c r="CNI619" s="23"/>
      <c r="CNJ619" s="23"/>
      <c r="CNK619" s="23"/>
      <c r="CNL619" s="23"/>
      <c r="CNM619" s="23"/>
      <c r="CNN619" s="23"/>
      <c r="CNO619" s="23"/>
      <c r="CNP619" s="23"/>
      <c r="CNQ619" s="23"/>
      <c r="CNR619" s="23"/>
      <c r="CNS619" s="23"/>
      <c r="CNT619" s="23"/>
      <c r="CNU619" s="23"/>
      <c r="CNV619" s="23"/>
      <c r="CNW619" s="23"/>
      <c r="CNX619" s="23"/>
      <c r="CNY619" s="23"/>
      <c r="CNZ619" s="23"/>
      <c r="COA619" s="23"/>
      <c r="COB619" s="23"/>
      <c r="COC619" s="23"/>
      <c r="COD619" s="23"/>
      <c r="COE619" s="23"/>
      <c r="COF619" s="23"/>
      <c r="COG619" s="23"/>
      <c r="COH619" s="23"/>
      <c r="COI619" s="23"/>
      <c r="COJ619" s="23"/>
      <c r="COK619" s="23"/>
      <c r="COL619" s="23"/>
      <c r="COM619" s="23"/>
      <c r="CON619" s="23"/>
      <c r="COO619" s="23"/>
      <c r="COP619" s="23"/>
      <c r="COQ619" s="23"/>
      <c r="COR619" s="23"/>
      <c r="COS619" s="23"/>
      <c r="COT619" s="23"/>
      <c r="COU619" s="23"/>
      <c r="COV619" s="23"/>
      <c r="COW619" s="23"/>
      <c r="COX619" s="23"/>
      <c r="COY619" s="23"/>
      <c r="COZ619" s="23"/>
      <c r="CPA619" s="23"/>
      <c r="CPB619" s="23"/>
      <c r="CPC619" s="23"/>
      <c r="CPD619" s="23"/>
      <c r="CPE619" s="23"/>
      <c r="CPF619" s="23"/>
      <c r="CPG619" s="23"/>
      <c r="CPH619" s="23"/>
      <c r="CPI619" s="23"/>
      <c r="CPJ619" s="23"/>
      <c r="CPK619" s="23"/>
      <c r="CPL619" s="23"/>
      <c r="CPM619" s="23"/>
      <c r="CPN619" s="23"/>
      <c r="CPO619" s="23"/>
      <c r="CPP619" s="23"/>
      <c r="CPQ619" s="23"/>
      <c r="CPR619" s="23"/>
      <c r="CPS619" s="23"/>
      <c r="CPT619" s="23"/>
      <c r="CPU619" s="23"/>
      <c r="CPV619" s="23"/>
      <c r="CPW619" s="23"/>
      <c r="CPX619" s="23"/>
      <c r="CPY619" s="23"/>
      <c r="CPZ619" s="23"/>
      <c r="CQA619" s="23"/>
      <c r="CQB619" s="23"/>
      <c r="CQC619" s="23"/>
      <c r="CQD619" s="23"/>
      <c r="CQE619" s="23"/>
      <c r="CQF619" s="23"/>
      <c r="CQG619" s="23"/>
      <c r="CQH619" s="23"/>
      <c r="CQI619" s="23"/>
      <c r="CQJ619" s="23"/>
      <c r="CQK619" s="23"/>
      <c r="CQL619" s="23"/>
      <c r="CQM619" s="23"/>
      <c r="CQN619" s="23"/>
      <c r="CQO619" s="23"/>
      <c r="CQP619" s="23"/>
      <c r="CQQ619" s="23"/>
      <c r="CQR619" s="23"/>
      <c r="CQS619" s="23"/>
      <c r="CQT619" s="23"/>
      <c r="CQU619" s="23"/>
      <c r="CQV619" s="23"/>
      <c r="CQW619" s="23"/>
      <c r="CQX619" s="23"/>
      <c r="CQY619" s="23"/>
      <c r="CQZ619" s="23"/>
      <c r="CRA619" s="23"/>
      <c r="CRB619" s="23"/>
      <c r="CRC619" s="23"/>
      <c r="CRD619" s="23"/>
      <c r="CRE619" s="23"/>
      <c r="CRF619" s="23"/>
      <c r="CRG619" s="23"/>
      <c r="CRH619" s="23"/>
      <c r="CRI619" s="23"/>
      <c r="CRJ619" s="23"/>
      <c r="CRK619" s="23"/>
      <c r="CRL619" s="23"/>
      <c r="CRM619" s="23"/>
      <c r="CRN619" s="23"/>
      <c r="CRO619" s="23"/>
      <c r="CRP619" s="23"/>
      <c r="CRQ619" s="23"/>
      <c r="CRR619" s="23"/>
      <c r="CRS619" s="23"/>
      <c r="CRT619" s="23"/>
      <c r="CRU619" s="23"/>
      <c r="CRV619" s="23"/>
      <c r="CRW619" s="23"/>
      <c r="CRX619" s="23"/>
      <c r="CRY619" s="23"/>
      <c r="CRZ619" s="23"/>
      <c r="CSA619" s="23"/>
      <c r="CSB619" s="23"/>
      <c r="CSC619" s="23"/>
      <c r="CSD619" s="23"/>
      <c r="CSE619" s="23"/>
      <c r="CSF619" s="23"/>
      <c r="CSG619" s="23"/>
      <c r="CSH619" s="23"/>
      <c r="CSI619" s="23"/>
      <c r="CSJ619" s="23"/>
      <c r="CSK619" s="23"/>
      <c r="CSL619" s="23"/>
      <c r="CSM619" s="23"/>
      <c r="CSN619" s="23"/>
      <c r="CSO619" s="23"/>
      <c r="CSP619" s="23"/>
      <c r="CSQ619" s="23"/>
      <c r="CSR619" s="23"/>
      <c r="CSS619" s="23"/>
      <c r="CST619" s="23"/>
      <c r="CSU619" s="23"/>
      <c r="CSV619" s="23"/>
      <c r="CSW619" s="23"/>
      <c r="CSX619" s="23"/>
      <c r="CSY619" s="23"/>
      <c r="CSZ619" s="23"/>
      <c r="CTA619" s="23"/>
      <c r="CTB619" s="23"/>
      <c r="CTC619" s="23"/>
      <c r="CTD619" s="23"/>
      <c r="CTE619" s="23"/>
      <c r="CTF619" s="23"/>
      <c r="CTG619" s="23"/>
      <c r="CTH619" s="23"/>
      <c r="CTI619" s="23"/>
      <c r="CTJ619" s="23"/>
      <c r="CTK619" s="23"/>
      <c r="CTL619" s="23"/>
      <c r="CTM619" s="23"/>
      <c r="CTN619" s="23"/>
      <c r="CTO619" s="23"/>
      <c r="CTP619" s="23"/>
      <c r="CTQ619" s="23"/>
      <c r="CTR619" s="23"/>
      <c r="CTS619" s="23"/>
      <c r="CTT619" s="23"/>
      <c r="CTU619" s="23"/>
      <c r="CTV619" s="23"/>
      <c r="CTW619" s="23"/>
      <c r="CTX619" s="23"/>
      <c r="CTY619" s="23"/>
      <c r="CTZ619" s="23"/>
      <c r="CUA619" s="23"/>
      <c r="CUB619" s="23"/>
      <c r="CUC619" s="23"/>
      <c r="CUD619" s="23"/>
      <c r="CUE619" s="23"/>
      <c r="CUF619" s="23"/>
      <c r="CUG619" s="23"/>
      <c r="CUH619" s="23"/>
      <c r="CUI619" s="23"/>
      <c r="CUJ619" s="23"/>
      <c r="CUK619" s="23"/>
      <c r="CUL619" s="23"/>
      <c r="CUM619" s="23"/>
      <c r="CUN619" s="23"/>
      <c r="CUO619" s="23"/>
      <c r="CUP619" s="23"/>
      <c r="CUQ619" s="23"/>
      <c r="CUR619" s="23"/>
      <c r="CUS619" s="23"/>
      <c r="CUT619" s="23"/>
      <c r="CUU619" s="23"/>
      <c r="CUV619" s="23"/>
      <c r="CUW619" s="23"/>
      <c r="CUX619" s="23"/>
      <c r="CUY619" s="23"/>
      <c r="CUZ619" s="23"/>
      <c r="CVA619" s="23"/>
      <c r="CVB619" s="23"/>
      <c r="CVC619" s="23"/>
      <c r="CVD619" s="23"/>
      <c r="CVE619" s="23"/>
      <c r="CVF619" s="23"/>
      <c r="CVG619" s="23"/>
      <c r="CVH619" s="23"/>
      <c r="CVI619" s="23"/>
      <c r="CVJ619" s="23"/>
      <c r="CVK619" s="23"/>
      <c r="CVL619" s="23"/>
      <c r="CVM619" s="23"/>
      <c r="CVN619" s="23"/>
      <c r="CVO619" s="23"/>
      <c r="CVP619" s="23"/>
      <c r="CVQ619" s="23"/>
      <c r="CVR619" s="23"/>
      <c r="CVS619" s="23"/>
      <c r="CVT619" s="23"/>
      <c r="CVU619" s="23"/>
      <c r="CVV619" s="23"/>
      <c r="CVW619" s="23"/>
      <c r="CVX619" s="23"/>
      <c r="CVY619" s="23"/>
      <c r="CVZ619" s="23"/>
      <c r="CWA619" s="23"/>
      <c r="CWB619" s="23"/>
      <c r="CWC619" s="23"/>
      <c r="CWD619" s="23"/>
      <c r="CWE619" s="23"/>
      <c r="CWF619" s="23"/>
      <c r="CWG619" s="23"/>
      <c r="CWH619" s="23"/>
      <c r="CWI619" s="23"/>
      <c r="CWJ619" s="23"/>
      <c r="CWK619" s="23"/>
      <c r="CWL619" s="23"/>
      <c r="CWM619" s="23"/>
      <c r="CWN619" s="23"/>
      <c r="CWO619" s="23"/>
      <c r="CWP619" s="23"/>
      <c r="CWQ619" s="23"/>
      <c r="CWR619" s="23"/>
      <c r="CWS619" s="23"/>
      <c r="CWT619" s="23"/>
      <c r="CWU619" s="23"/>
      <c r="CWV619" s="23"/>
      <c r="CWW619" s="23"/>
      <c r="CWX619" s="23"/>
      <c r="CWY619" s="23"/>
      <c r="CWZ619" s="23"/>
      <c r="CXA619" s="23"/>
      <c r="CXB619" s="23"/>
      <c r="CXC619" s="23"/>
      <c r="CXD619" s="23"/>
      <c r="CXE619" s="23"/>
      <c r="CXF619" s="23"/>
      <c r="CXG619" s="23"/>
      <c r="CXH619" s="23"/>
      <c r="CXI619" s="23"/>
      <c r="CXJ619" s="23"/>
      <c r="CXK619" s="23"/>
      <c r="CXL619" s="23"/>
      <c r="CXM619" s="23"/>
      <c r="CXN619" s="23"/>
      <c r="CXO619" s="23"/>
      <c r="CXP619" s="23"/>
      <c r="CXQ619" s="23"/>
      <c r="CXR619" s="23"/>
      <c r="CXS619" s="23"/>
      <c r="CXT619" s="23"/>
      <c r="CXU619" s="23"/>
      <c r="CXV619" s="23"/>
      <c r="CXW619" s="23"/>
      <c r="CXX619" s="23"/>
      <c r="CXY619" s="23"/>
      <c r="CXZ619" s="23"/>
      <c r="CYA619" s="23"/>
      <c r="CYB619" s="23"/>
      <c r="CYC619" s="23"/>
      <c r="CYD619" s="23"/>
      <c r="CYE619" s="23"/>
      <c r="CYF619" s="23"/>
      <c r="CYG619" s="23"/>
      <c r="CYH619" s="23"/>
      <c r="CYI619" s="23"/>
      <c r="CYJ619" s="23"/>
      <c r="CYK619" s="23"/>
      <c r="CYL619" s="23"/>
      <c r="CYM619" s="23"/>
      <c r="CYN619" s="23"/>
      <c r="CYO619" s="23"/>
      <c r="CYP619" s="23"/>
      <c r="CYQ619" s="23"/>
      <c r="CYR619" s="23"/>
      <c r="CYS619" s="23"/>
      <c r="CYT619" s="23"/>
      <c r="CYU619" s="23"/>
      <c r="CYV619" s="23"/>
      <c r="CYW619" s="23"/>
      <c r="CYX619" s="23"/>
      <c r="CYY619" s="23"/>
      <c r="CYZ619" s="23"/>
      <c r="CZA619" s="23"/>
      <c r="CZB619" s="23"/>
      <c r="CZC619" s="23"/>
      <c r="CZD619" s="23"/>
      <c r="CZE619" s="23"/>
      <c r="CZF619" s="23"/>
      <c r="CZG619" s="23"/>
      <c r="CZH619" s="23"/>
      <c r="CZI619" s="23"/>
      <c r="CZJ619" s="23"/>
      <c r="CZK619" s="23"/>
      <c r="CZL619" s="23"/>
      <c r="CZM619" s="23"/>
      <c r="CZN619" s="23"/>
      <c r="CZO619" s="23"/>
      <c r="CZP619" s="23"/>
      <c r="CZQ619" s="23"/>
      <c r="CZR619" s="23"/>
      <c r="CZS619" s="23"/>
      <c r="CZT619" s="23"/>
      <c r="CZU619" s="23"/>
      <c r="CZV619" s="23"/>
      <c r="CZW619" s="23"/>
      <c r="CZX619" s="23"/>
      <c r="CZY619" s="23"/>
      <c r="CZZ619" s="23"/>
      <c r="DAA619" s="23"/>
      <c r="DAB619" s="23"/>
      <c r="DAC619" s="23"/>
      <c r="DAD619" s="23"/>
      <c r="DAE619" s="23"/>
      <c r="DAF619" s="23"/>
      <c r="DAG619" s="23"/>
      <c r="DAH619" s="23"/>
      <c r="DAI619" s="23"/>
      <c r="DAJ619" s="23"/>
      <c r="DAK619" s="23"/>
      <c r="DAL619" s="23"/>
      <c r="DAM619" s="23"/>
      <c r="DAN619" s="23"/>
      <c r="DAO619" s="23"/>
      <c r="DAP619" s="23"/>
      <c r="DAQ619" s="23"/>
      <c r="DAR619" s="23"/>
      <c r="DAS619" s="23"/>
      <c r="DAT619" s="23"/>
      <c r="DAU619" s="23"/>
      <c r="DAV619" s="23"/>
      <c r="DAW619" s="23"/>
      <c r="DAX619" s="23"/>
      <c r="DAY619" s="23"/>
      <c r="DAZ619" s="23"/>
      <c r="DBA619" s="23"/>
      <c r="DBB619" s="23"/>
      <c r="DBC619" s="23"/>
      <c r="DBD619" s="23"/>
      <c r="DBE619" s="23"/>
      <c r="DBF619" s="23"/>
      <c r="DBG619" s="23"/>
      <c r="DBH619" s="23"/>
      <c r="DBI619" s="23"/>
      <c r="DBJ619" s="23"/>
      <c r="DBK619" s="23"/>
      <c r="DBL619" s="23"/>
      <c r="DBM619" s="23"/>
      <c r="DBN619" s="23"/>
      <c r="DBO619" s="23"/>
      <c r="DBP619" s="23"/>
      <c r="DBQ619" s="23"/>
      <c r="DBR619" s="23"/>
      <c r="DBS619" s="23"/>
      <c r="DBT619" s="23"/>
      <c r="DBU619" s="23"/>
      <c r="DBV619" s="23"/>
      <c r="DBW619" s="23"/>
      <c r="DBX619" s="23"/>
      <c r="DBY619" s="23"/>
      <c r="DBZ619" s="23"/>
      <c r="DCA619" s="23"/>
      <c r="DCB619" s="23"/>
      <c r="DCC619" s="23"/>
      <c r="DCD619" s="23"/>
      <c r="DCE619" s="23"/>
      <c r="DCF619" s="23"/>
      <c r="DCG619" s="23"/>
      <c r="DCH619" s="23"/>
      <c r="DCI619" s="23"/>
      <c r="DCJ619" s="23"/>
      <c r="DCK619" s="23"/>
      <c r="DCL619" s="23"/>
      <c r="DCM619" s="23"/>
      <c r="DCN619" s="23"/>
      <c r="DCO619" s="23"/>
      <c r="DCP619" s="23"/>
      <c r="DCQ619" s="23"/>
      <c r="DCR619" s="23"/>
      <c r="DCS619" s="23"/>
      <c r="DCT619" s="23"/>
      <c r="DCU619" s="23"/>
      <c r="DCV619" s="23"/>
      <c r="DCW619" s="23"/>
      <c r="DCX619" s="23"/>
      <c r="DCY619" s="23"/>
      <c r="DCZ619" s="23"/>
      <c r="DDA619" s="23"/>
      <c r="DDB619" s="23"/>
      <c r="DDC619" s="23"/>
      <c r="DDD619" s="23"/>
      <c r="DDE619" s="23"/>
      <c r="DDF619" s="23"/>
      <c r="DDG619" s="23"/>
      <c r="DDH619" s="23"/>
      <c r="DDI619" s="23"/>
      <c r="DDJ619" s="23"/>
      <c r="DDK619" s="23"/>
      <c r="DDL619" s="23"/>
      <c r="DDM619" s="23"/>
      <c r="DDN619" s="23"/>
      <c r="DDO619" s="23"/>
      <c r="DDP619" s="23"/>
      <c r="DDQ619" s="23"/>
      <c r="DDR619" s="23"/>
      <c r="DDS619" s="23"/>
      <c r="DDT619" s="23"/>
      <c r="DDU619" s="23"/>
      <c r="DDV619" s="23"/>
      <c r="DDW619" s="23"/>
      <c r="DDX619" s="23"/>
      <c r="DDY619" s="23"/>
      <c r="DDZ619" s="23"/>
      <c r="DEA619" s="23"/>
      <c r="DEB619" s="23"/>
      <c r="DEC619" s="23"/>
      <c r="DED619" s="23"/>
      <c r="DEE619" s="23"/>
      <c r="DEF619" s="23"/>
      <c r="DEG619" s="23"/>
      <c r="DEH619" s="23"/>
      <c r="DEI619" s="23"/>
      <c r="DEJ619" s="23"/>
      <c r="DEK619" s="23"/>
      <c r="DEL619" s="23"/>
      <c r="DEM619" s="23"/>
      <c r="DEN619" s="23"/>
      <c r="DEO619" s="23"/>
      <c r="DEP619" s="23"/>
      <c r="DEQ619" s="23"/>
      <c r="DER619" s="23"/>
      <c r="DES619" s="23"/>
      <c r="DET619" s="23"/>
      <c r="DEU619" s="23"/>
      <c r="DEV619" s="23"/>
      <c r="DEW619" s="23"/>
      <c r="DEX619" s="23"/>
      <c r="DEY619" s="23"/>
      <c r="DEZ619" s="23"/>
      <c r="DFA619" s="23"/>
      <c r="DFB619" s="23"/>
      <c r="DFC619" s="23"/>
      <c r="DFD619" s="23"/>
      <c r="DFE619" s="23"/>
      <c r="DFF619" s="23"/>
      <c r="DFG619" s="23"/>
      <c r="DFH619" s="23"/>
      <c r="DFI619" s="23"/>
      <c r="DFJ619" s="23"/>
      <c r="DFK619" s="23"/>
      <c r="DFL619" s="23"/>
      <c r="DFM619" s="23"/>
      <c r="DFN619" s="23"/>
      <c r="DFO619" s="23"/>
      <c r="DFP619" s="23"/>
      <c r="DFQ619" s="23"/>
      <c r="DFR619" s="23"/>
      <c r="DFS619" s="23"/>
      <c r="DFT619" s="23"/>
      <c r="DFU619" s="23"/>
      <c r="DFV619" s="23"/>
      <c r="DFW619" s="23"/>
      <c r="DFX619" s="23"/>
      <c r="DFY619" s="23"/>
      <c r="DFZ619" s="23"/>
      <c r="DGA619" s="23"/>
      <c r="DGB619" s="23"/>
      <c r="DGC619" s="23"/>
      <c r="DGD619" s="23"/>
      <c r="DGE619" s="23"/>
      <c r="DGF619" s="23"/>
      <c r="DGG619" s="23"/>
      <c r="DGH619" s="23"/>
      <c r="DGI619" s="23"/>
      <c r="DGJ619" s="23"/>
      <c r="DGK619" s="23"/>
      <c r="DGL619" s="23"/>
      <c r="DGM619" s="23"/>
      <c r="DGN619" s="23"/>
      <c r="DGO619" s="23"/>
      <c r="DGP619" s="23"/>
      <c r="DGQ619" s="23"/>
      <c r="DGR619" s="23"/>
      <c r="DGS619" s="23"/>
      <c r="DGT619" s="23"/>
      <c r="DGU619" s="23"/>
      <c r="DGV619" s="23"/>
      <c r="DGW619" s="23"/>
      <c r="DGX619" s="23"/>
      <c r="DGY619" s="23"/>
      <c r="DGZ619" s="23"/>
      <c r="DHA619" s="23"/>
      <c r="DHB619" s="23"/>
      <c r="DHC619" s="23"/>
      <c r="DHD619" s="23"/>
      <c r="DHE619" s="23"/>
      <c r="DHF619" s="23"/>
      <c r="DHG619" s="23"/>
      <c r="DHH619" s="23"/>
      <c r="DHI619" s="23"/>
      <c r="DHJ619" s="23"/>
      <c r="DHK619" s="23"/>
      <c r="DHL619" s="23"/>
      <c r="DHM619" s="23"/>
      <c r="DHN619" s="23"/>
      <c r="DHO619" s="23"/>
      <c r="DHP619" s="23"/>
      <c r="DHQ619" s="23"/>
      <c r="DHR619" s="23"/>
      <c r="DHS619" s="23"/>
      <c r="DHT619" s="23"/>
      <c r="DHU619" s="23"/>
      <c r="DHV619" s="23"/>
      <c r="DHW619" s="23"/>
      <c r="DHX619" s="23"/>
      <c r="DHY619" s="23"/>
      <c r="DHZ619" s="23"/>
      <c r="DIA619" s="23"/>
      <c r="DIB619" s="23"/>
      <c r="DIC619" s="23"/>
      <c r="DID619" s="23"/>
      <c r="DIE619" s="23"/>
      <c r="DIF619" s="23"/>
      <c r="DIG619" s="23"/>
      <c r="DIH619" s="23"/>
      <c r="DII619" s="23"/>
      <c r="DIJ619" s="23"/>
      <c r="DIK619" s="23"/>
      <c r="DIL619" s="23"/>
      <c r="DIM619" s="23"/>
      <c r="DIN619" s="23"/>
      <c r="DIO619" s="23"/>
      <c r="DIP619" s="23"/>
      <c r="DIQ619" s="23"/>
      <c r="DIR619" s="23"/>
      <c r="DIS619" s="23"/>
      <c r="DIT619" s="23"/>
      <c r="DIU619" s="23"/>
      <c r="DIV619" s="23"/>
      <c r="DIW619" s="23"/>
      <c r="DIX619" s="23"/>
      <c r="DIY619" s="23"/>
      <c r="DIZ619" s="23"/>
      <c r="DJA619" s="23"/>
      <c r="DJB619" s="23"/>
      <c r="DJC619" s="23"/>
      <c r="DJD619" s="23"/>
      <c r="DJE619" s="23"/>
      <c r="DJF619" s="23"/>
      <c r="DJG619" s="23"/>
      <c r="DJH619" s="23"/>
      <c r="DJI619" s="23"/>
      <c r="DJJ619" s="23"/>
      <c r="DJK619" s="23"/>
      <c r="DJL619" s="23"/>
      <c r="DJM619" s="23"/>
      <c r="DJN619" s="23"/>
      <c r="DJO619" s="23"/>
      <c r="DJP619" s="23"/>
      <c r="DJQ619" s="23"/>
      <c r="DJR619" s="23"/>
      <c r="DJS619" s="23"/>
      <c r="DJT619" s="23"/>
      <c r="DJU619" s="23"/>
      <c r="DJV619" s="23"/>
      <c r="DJW619" s="23"/>
      <c r="DJX619" s="23"/>
      <c r="DJY619" s="23"/>
      <c r="DJZ619" s="23"/>
      <c r="DKA619" s="23"/>
      <c r="DKB619" s="23"/>
      <c r="DKC619" s="23"/>
      <c r="DKD619" s="23"/>
      <c r="DKE619" s="23"/>
      <c r="DKF619" s="23"/>
      <c r="DKG619" s="23"/>
      <c r="DKH619" s="23"/>
      <c r="DKI619" s="23"/>
      <c r="DKJ619" s="23"/>
      <c r="DKK619" s="23"/>
      <c r="DKL619" s="23"/>
      <c r="DKM619" s="23"/>
      <c r="DKN619" s="23"/>
      <c r="DKO619" s="23"/>
      <c r="DKP619" s="23"/>
      <c r="DKQ619" s="23"/>
      <c r="DKR619" s="23"/>
      <c r="DKS619" s="23"/>
      <c r="DKT619" s="23"/>
      <c r="DKU619" s="23"/>
      <c r="DKV619" s="23"/>
      <c r="DKW619" s="23"/>
      <c r="DKX619" s="23"/>
      <c r="DKY619" s="23"/>
      <c r="DKZ619" s="23"/>
      <c r="DLA619" s="23"/>
      <c r="DLB619" s="23"/>
      <c r="DLC619" s="23"/>
      <c r="DLD619" s="23"/>
      <c r="DLE619" s="23"/>
      <c r="DLF619" s="23"/>
      <c r="DLG619" s="23"/>
      <c r="DLH619" s="23"/>
      <c r="DLI619" s="23"/>
      <c r="DLJ619" s="23"/>
      <c r="DLK619" s="23"/>
      <c r="DLL619" s="23"/>
      <c r="DLM619" s="23"/>
      <c r="DLN619" s="23"/>
      <c r="DLO619" s="23"/>
      <c r="DLP619" s="23"/>
      <c r="DLQ619" s="23"/>
      <c r="DLR619" s="23"/>
      <c r="DLS619" s="23"/>
      <c r="DLT619" s="23"/>
      <c r="DLU619" s="23"/>
      <c r="DLV619" s="23"/>
      <c r="DLW619" s="23"/>
      <c r="DLX619" s="23"/>
      <c r="DLY619" s="23"/>
      <c r="DLZ619" s="23"/>
      <c r="DMA619" s="23"/>
      <c r="DMB619" s="23"/>
      <c r="DMC619" s="23"/>
      <c r="DMD619" s="23"/>
      <c r="DME619" s="23"/>
      <c r="DMF619" s="23"/>
      <c r="DMG619" s="23"/>
      <c r="DMH619" s="23"/>
      <c r="DMI619" s="23"/>
      <c r="DMJ619" s="23"/>
      <c r="DMK619" s="23"/>
      <c r="DML619" s="23"/>
      <c r="DMM619" s="23"/>
      <c r="DMN619" s="23"/>
      <c r="DMO619" s="23"/>
      <c r="DMP619" s="23"/>
      <c r="DMQ619" s="23"/>
      <c r="DMR619" s="23"/>
      <c r="DMS619" s="23"/>
      <c r="DMT619" s="23"/>
      <c r="DMU619" s="23"/>
      <c r="DMV619" s="23"/>
      <c r="DMW619" s="23"/>
      <c r="DMX619" s="23"/>
      <c r="DMY619" s="23"/>
      <c r="DMZ619" s="23"/>
      <c r="DNA619" s="23"/>
      <c r="DNB619" s="23"/>
      <c r="DNC619" s="23"/>
      <c r="DND619" s="23"/>
      <c r="DNE619" s="23"/>
      <c r="DNF619" s="23"/>
      <c r="DNG619" s="23"/>
      <c r="DNH619" s="23"/>
      <c r="DNI619" s="23"/>
      <c r="DNJ619" s="23"/>
      <c r="DNK619" s="23"/>
      <c r="DNL619" s="23"/>
      <c r="DNM619" s="23"/>
      <c r="DNN619" s="23"/>
      <c r="DNO619" s="23"/>
      <c r="DNP619" s="23"/>
      <c r="DNQ619" s="23"/>
      <c r="DNR619" s="23"/>
      <c r="DNS619" s="23"/>
      <c r="DNT619" s="23"/>
      <c r="DNU619" s="23"/>
      <c r="DNV619" s="23"/>
      <c r="DNW619" s="23"/>
      <c r="DNX619" s="23"/>
      <c r="DNY619" s="23"/>
      <c r="DNZ619" s="23"/>
      <c r="DOA619" s="23"/>
      <c r="DOB619" s="23"/>
      <c r="DOC619" s="23"/>
      <c r="DOD619" s="23"/>
      <c r="DOE619" s="23"/>
      <c r="DOF619" s="23"/>
      <c r="DOG619" s="23"/>
      <c r="DOH619" s="23"/>
      <c r="DOI619" s="23"/>
      <c r="DOJ619" s="23"/>
      <c r="DOK619" s="23"/>
      <c r="DOL619" s="23"/>
      <c r="DOM619" s="23"/>
      <c r="DON619" s="23"/>
      <c r="DOO619" s="23"/>
      <c r="DOP619" s="23"/>
      <c r="DOQ619" s="23"/>
      <c r="DOR619" s="23"/>
      <c r="DOS619" s="23"/>
      <c r="DOT619" s="23"/>
      <c r="DOU619" s="23"/>
      <c r="DOV619" s="23"/>
      <c r="DOW619" s="23"/>
      <c r="DOX619" s="23"/>
      <c r="DOY619" s="23"/>
      <c r="DOZ619" s="23"/>
      <c r="DPA619" s="23"/>
      <c r="DPB619" s="23"/>
      <c r="DPC619" s="23"/>
      <c r="DPD619" s="23"/>
      <c r="DPE619" s="23"/>
      <c r="DPF619" s="23"/>
      <c r="DPG619" s="23"/>
      <c r="DPH619" s="23"/>
      <c r="DPI619" s="23"/>
      <c r="DPJ619" s="23"/>
      <c r="DPK619" s="23"/>
      <c r="DPL619" s="23"/>
      <c r="DPM619" s="23"/>
      <c r="DPN619" s="23"/>
      <c r="DPO619" s="23"/>
      <c r="DPP619" s="23"/>
      <c r="DPQ619" s="23"/>
      <c r="DPR619" s="23"/>
      <c r="DPS619" s="23"/>
      <c r="DPT619" s="23"/>
      <c r="DPU619" s="23"/>
      <c r="DPV619" s="23"/>
      <c r="DPW619" s="23"/>
      <c r="DPX619" s="23"/>
      <c r="DPY619" s="23"/>
      <c r="DPZ619" s="23"/>
      <c r="DQA619" s="23"/>
      <c r="DQB619" s="23"/>
      <c r="DQC619" s="23"/>
      <c r="DQD619" s="23"/>
      <c r="DQE619" s="23"/>
      <c r="DQF619" s="23"/>
      <c r="DQG619" s="23"/>
      <c r="DQH619" s="23"/>
      <c r="DQI619" s="23"/>
      <c r="DQJ619" s="23"/>
      <c r="DQK619" s="23"/>
      <c r="DQL619" s="23"/>
      <c r="DQM619" s="23"/>
      <c r="DQN619" s="23"/>
      <c r="DQO619" s="23"/>
      <c r="DQP619" s="23"/>
      <c r="DQQ619" s="23"/>
      <c r="DQR619" s="23"/>
      <c r="DQS619" s="23"/>
      <c r="DQT619" s="23"/>
      <c r="DQU619" s="23"/>
      <c r="DQV619" s="23"/>
      <c r="DQW619" s="23"/>
      <c r="DQX619" s="23"/>
      <c r="DQY619" s="23"/>
      <c r="DQZ619" s="23"/>
      <c r="DRA619" s="23"/>
      <c r="DRB619" s="23"/>
      <c r="DRC619" s="23"/>
      <c r="DRD619" s="23"/>
      <c r="DRE619" s="23"/>
      <c r="DRF619" s="23"/>
      <c r="DRG619" s="23"/>
      <c r="DRH619" s="23"/>
      <c r="DRI619" s="23"/>
      <c r="DRJ619" s="23"/>
      <c r="DRK619" s="23"/>
      <c r="DRL619" s="23"/>
      <c r="DRM619" s="23"/>
      <c r="DRN619" s="23"/>
      <c r="DRO619" s="23"/>
      <c r="DRP619" s="23"/>
      <c r="DRQ619" s="23"/>
      <c r="DRR619" s="23"/>
      <c r="DRS619" s="23"/>
      <c r="DRT619" s="23"/>
      <c r="DRU619" s="23"/>
      <c r="DRV619" s="23"/>
      <c r="DRW619" s="23"/>
      <c r="DRX619" s="23"/>
      <c r="DRY619" s="23"/>
      <c r="DRZ619" s="23"/>
      <c r="DSA619" s="23"/>
      <c r="DSB619" s="23"/>
      <c r="DSC619" s="23"/>
      <c r="DSD619" s="23"/>
      <c r="DSE619" s="23"/>
      <c r="DSF619" s="23"/>
      <c r="DSG619" s="23"/>
      <c r="DSH619" s="23"/>
      <c r="DSI619" s="23"/>
      <c r="DSJ619" s="23"/>
      <c r="DSK619" s="23"/>
      <c r="DSL619" s="23"/>
      <c r="DSM619" s="23"/>
      <c r="DSN619" s="23"/>
      <c r="DSO619" s="23"/>
      <c r="DSP619" s="23"/>
      <c r="DSQ619" s="23"/>
      <c r="DSR619" s="23"/>
      <c r="DSS619" s="23"/>
      <c r="DST619" s="23"/>
      <c r="DSU619" s="23"/>
      <c r="DSV619" s="23"/>
      <c r="DSW619" s="23"/>
      <c r="DSX619" s="23"/>
      <c r="DSY619" s="23"/>
      <c r="DSZ619" s="23"/>
      <c r="DTA619" s="23"/>
      <c r="DTB619" s="23"/>
      <c r="DTC619" s="23"/>
      <c r="DTD619" s="23"/>
      <c r="DTE619" s="23"/>
      <c r="DTF619" s="23"/>
      <c r="DTG619" s="23"/>
      <c r="DTH619" s="23"/>
      <c r="DTI619" s="23"/>
      <c r="DTJ619" s="23"/>
      <c r="DTK619" s="23"/>
      <c r="DTL619" s="23"/>
      <c r="DTM619" s="23"/>
      <c r="DTN619" s="23"/>
      <c r="DTO619" s="23"/>
      <c r="DTP619" s="23"/>
      <c r="DTQ619" s="23"/>
      <c r="DTR619" s="23"/>
      <c r="DTS619" s="23"/>
      <c r="DTT619" s="23"/>
      <c r="DTU619" s="23"/>
      <c r="DTV619" s="23"/>
      <c r="DTW619" s="23"/>
      <c r="DTX619" s="23"/>
      <c r="DTY619" s="23"/>
      <c r="DTZ619" s="23"/>
      <c r="DUA619" s="23"/>
      <c r="DUB619" s="23"/>
      <c r="DUC619" s="23"/>
      <c r="DUD619" s="23"/>
      <c r="DUE619" s="23"/>
      <c r="DUF619" s="23"/>
      <c r="DUG619" s="23"/>
      <c r="DUH619" s="23"/>
      <c r="DUI619" s="23"/>
      <c r="DUJ619" s="23"/>
      <c r="DUK619" s="23"/>
      <c r="DUL619" s="23"/>
      <c r="DUM619" s="23"/>
      <c r="DUN619" s="23"/>
      <c r="DUO619" s="23"/>
      <c r="DUP619" s="23"/>
      <c r="DUQ619" s="23"/>
      <c r="DUR619" s="23"/>
      <c r="DUS619" s="23"/>
      <c r="DUT619" s="23"/>
      <c r="DUU619" s="23"/>
      <c r="DUV619" s="23"/>
      <c r="DUW619" s="23"/>
      <c r="DUX619" s="23"/>
      <c r="DUY619" s="23"/>
      <c r="DUZ619" s="23"/>
      <c r="DVA619" s="23"/>
      <c r="DVB619" s="23"/>
      <c r="DVC619" s="23"/>
      <c r="DVD619" s="23"/>
      <c r="DVE619" s="23"/>
      <c r="DVF619" s="23"/>
      <c r="DVG619" s="23"/>
      <c r="DVH619" s="23"/>
      <c r="DVI619" s="23"/>
      <c r="DVJ619" s="23"/>
      <c r="DVK619" s="23"/>
      <c r="DVL619" s="23"/>
      <c r="DVM619" s="23"/>
      <c r="DVN619" s="23"/>
      <c r="DVO619" s="23"/>
      <c r="DVP619" s="23"/>
      <c r="DVQ619" s="23"/>
      <c r="DVR619" s="23"/>
      <c r="DVS619" s="23"/>
      <c r="DVT619" s="23"/>
      <c r="DVU619" s="23"/>
      <c r="DVV619" s="23"/>
      <c r="DVW619" s="23"/>
      <c r="DVX619" s="23"/>
      <c r="DVY619" s="23"/>
      <c r="DVZ619" s="23"/>
      <c r="DWA619" s="23"/>
      <c r="DWB619" s="23"/>
      <c r="DWC619" s="23"/>
      <c r="DWD619" s="23"/>
      <c r="DWE619" s="23"/>
      <c r="DWF619" s="23"/>
      <c r="DWG619" s="23"/>
      <c r="DWH619" s="23"/>
      <c r="DWI619" s="23"/>
      <c r="DWJ619" s="23"/>
      <c r="DWK619" s="23"/>
      <c r="DWL619" s="23"/>
      <c r="DWM619" s="23"/>
      <c r="DWN619" s="23"/>
      <c r="DWO619" s="23"/>
      <c r="DWP619" s="23"/>
      <c r="DWQ619" s="23"/>
      <c r="DWR619" s="23"/>
      <c r="DWS619" s="23"/>
      <c r="DWT619" s="23"/>
      <c r="DWU619" s="23"/>
      <c r="DWV619" s="23"/>
      <c r="DWW619" s="23"/>
      <c r="DWX619" s="23"/>
      <c r="DWY619" s="23"/>
      <c r="DWZ619" s="23"/>
      <c r="DXA619" s="23"/>
      <c r="DXB619" s="23"/>
      <c r="DXC619" s="23"/>
      <c r="DXD619" s="23"/>
      <c r="DXE619" s="23"/>
      <c r="DXF619" s="23"/>
      <c r="DXG619" s="23"/>
      <c r="DXH619" s="23"/>
      <c r="DXI619" s="23"/>
      <c r="DXJ619" s="23"/>
      <c r="DXK619" s="23"/>
      <c r="DXL619" s="23"/>
      <c r="DXM619" s="23"/>
      <c r="DXN619" s="23"/>
      <c r="DXO619" s="23"/>
      <c r="DXP619" s="23"/>
      <c r="DXQ619" s="23"/>
      <c r="DXR619" s="23"/>
      <c r="DXS619" s="23"/>
      <c r="DXT619" s="23"/>
      <c r="DXU619" s="23"/>
      <c r="DXV619" s="23"/>
      <c r="DXW619" s="23"/>
      <c r="DXX619" s="23"/>
      <c r="DXY619" s="23"/>
      <c r="DXZ619" s="23"/>
      <c r="DYA619" s="23"/>
      <c r="DYB619" s="23"/>
      <c r="DYC619" s="23"/>
      <c r="DYD619" s="23"/>
      <c r="DYE619" s="23"/>
      <c r="DYF619" s="23"/>
      <c r="DYG619" s="23"/>
      <c r="DYH619" s="23"/>
      <c r="DYI619" s="23"/>
      <c r="DYJ619" s="23"/>
      <c r="DYK619" s="23"/>
      <c r="DYL619" s="23"/>
      <c r="DYM619" s="23"/>
      <c r="DYN619" s="23"/>
      <c r="DYO619" s="23"/>
      <c r="DYP619" s="23"/>
      <c r="DYQ619" s="23"/>
      <c r="DYR619" s="23"/>
      <c r="DYS619" s="23"/>
      <c r="DYT619" s="23"/>
      <c r="DYU619" s="23"/>
      <c r="DYV619" s="23"/>
      <c r="DYW619" s="23"/>
      <c r="DYX619" s="23"/>
      <c r="DYY619" s="23"/>
      <c r="DYZ619" s="23"/>
      <c r="DZA619" s="23"/>
      <c r="DZB619" s="23"/>
      <c r="DZC619" s="23"/>
      <c r="DZD619" s="23"/>
      <c r="DZE619" s="23"/>
      <c r="DZF619" s="23"/>
      <c r="DZG619" s="23"/>
      <c r="DZH619" s="23"/>
      <c r="DZI619" s="23"/>
      <c r="DZJ619" s="23"/>
      <c r="DZK619" s="23"/>
      <c r="DZL619" s="23"/>
      <c r="DZM619" s="23"/>
      <c r="DZN619" s="23"/>
      <c r="DZO619" s="23"/>
      <c r="DZP619" s="23"/>
      <c r="DZQ619" s="23"/>
      <c r="DZR619" s="23"/>
      <c r="DZS619" s="23"/>
      <c r="DZT619" s="23"/>
      <c r="DZU619" s="23"/>
      <c r="DZV619" s="23"/>
      <c r="DZW619" s="23"/>
      <c r="DZX619" s="23"/>
      <c r="DZY619" s="23"/>
      <c r="DZZ619" s="23"/>
      <c r="EAA619" s="23"/>
      <c r="EAB619" s="23"/>
      <c r="EAC619" s="23"/>
      <c r="EAD619" s="23"/>
      <c r="EAE619" s="23"/>
      <c r="EAF619" s="23"/>
      <c r="EAG619" s="23"/>
      <c r="EAH619" s="23"/>
      <c r="EAI619" s="23"/>
      <c r="EAJ619" s="23"/>
      <c r="EAK619" s="23"/>
      <c r="EAL619" s="23"/>
      <c r="EAM619" s="23"/>
      <c r="EAN619" s="23"/>
      <c r="EAO619" s="23"/>
      <c r="EAP619" s="23"/>
      <c r="EAQ619" s="23"/>
      <c r="EAR619" s="23"/>
      <c r="EAS619" s="23"/>
      <c r="EAT619" s="23"/>
      <c r="EAU619" s="23"/>
      <c r="EAV619" s="23"/>
      <c r="EAW619" s="23"/>
      <c r="EAX619" s="23"/>
      <c r="EAY619" s="23"/>
      <c r="EAZ619" s="23"/>
      <c r="EBA619" s="23"/>
      <c r="EBB619" s="23"/>
      <c r="EBC619" s="23"/>
      <c r="EBD619" s="23"/>
      <c r="EBE619" s="23"/>
      <c r="EBF619" s="23"/>
      <c r="EBG619" s="23"/>
      <c r="EBH619" s="23"/>
      <c r="EBI619" s="23"/>
      <c r="EBJ619" s="23"/>
      <c r="EBK619" s="23"/>
      <c r="EBL619" s="23"/>
      <c r="EBM619" s="23"/>
      <c r="EBN619" s="23"/>
      <c r="EBO619" s="23"/>
      <c r="EBP619" s="23"/>
      <c r="EBQ619" s="23"/>
      <c r="EBR619" s="23"/>
      <c r="EBS619" s="23"/>
      <c r="EBT619" s="23"/>
      <c r="EBU619" s="23"/>
      <c r="EBV619" s="23"/>
      <c r="EBW619" s="23"/>
      <c r="EBX619" s="23"/>
      <c r="EBY619" s="23"/>
      <c r="EBZ619" s="23"/>
      <c r="ECA619" s="23"/>
      <c r="ECB619" s="23"/>
      <c r="ECC619" s="23"/>
      <c r="ECD619" s="23"/>
      <c r="ECE619" s="23"/>
      <c r="ECF619" s="23"/>
      <c r="ECG619" s="23"/>
      <c r="ECH619" s="23"/>
      <c r="ECI619" s="23"/>
      <c r="ECJ619" s="23"/>
      <c r="ECK619" s="23"/>
      <c r="ECL619" s="23"/>
      <c r="ECM619" s="23"/>
      <c r="ECN619" s="23"/>
      <c r="ECO619" s="23"/>
      <c r="ECP619" s="23"/>
      <c r="ECQ619" s="23"/>
      <c r="ECR619" s="23"/>
      <c r="ECS619" s="23"/>
      <c r="ECT619" s="23"/>
      <c r="ECU619" s="23"/>
      <c r="ECV619" s="23"/>
      <c r="ECW619" s="23"/>
      <c r="ECX619" s="23"/>
      <c r="ECY619" s="23"/>
      <c r="ECZ619" s="23"/>
      <c r="EDA619" s="23"/>
      <c r="EDB619" s="23"/>
      <c r="EDC619" s="23"/>
      <c r="EDD619" s="23"/>
      <c r="EDE619" s="23"/>
      <c r="EDF619" s="23"/>
      <c r="EDG619" s="23"/>
      <c r="EDH619" s="23"/>
      <c r="EDI619" s="23"/>
      <c r="EDJ619" s="23"/>
      <c r="EDK619" s="23"/>
      <c r="EDL619" s="23"/>
      <c r="EDM619" s="23"/>
      <c r="EDN619" s="23"/>
      <c r="EDO619" s="23"/>
      <c r="EDP619" s="23"/>
      <c r="EDQ619" s="23"/>
      <c r="EDR619" s="23"/>
      <c r="EDS619" s="23"/>
      <c r="EDT619" s="23"/>
      <c r="EDU619" s="23"/>
      <c r="EDV619" s="23"/>
      <c r="EDW619" s="23"/>
      <c r="EDX619" s="23"/>
      <c r="EDY619" s="23"/>
      <c r="EDZ619" s="23"/>
      <c r="EEA619" s="23"/>
      <c r="EEB619" s="23"/>
      <c r="EEC619" s="23"/>
      <c r="EED619" s="23"/>
      <c r="EEE619" s="23"/>
      <c r="EEF619" s="23"/>
      <c r="EEG619" s="23"/>
      <c r="EEH619" s="23"/>
      <c r="EEI619" s="23"/>
      <c r="EEJ619" s="23"/>
      <c r="EEK619" s="23"/>
      <c r="EEL619" s="23"/>
      <c r="EEM619" s="23"/>
      <c r="EEN619" s="23"/>
      <c r="EEO619" s="23"/>
      <c r="EEP619" s="23"/>
      <c r="EEQ619" s="23"/>
      <c r="EER619" s="23"/>
      <c r="EES619" s="23"/>
      <c r="EET619" s="23"/>
      <c r="EEU619" s="23"/>
      <c r="EEV619" s="23"/>
      <c r="EEW619" s="23"/>
      <c r="EEX619" s="23"/>
      <c r="EEY619" s="23"/>
      <c r="EEZ619" s="23"/>
      <c r="EFA619" s="23"/>
      <c r="EFB619" s="23"/>
      <c r="EFC619" s="23"/>
      <c r="EFD619" s="23"/>
      <c r="EFE619" s="23"/>
      <c r="EFF619" s="23"/>
      <c r="EFG619" s="23"/>
      <c r="EFH619" s="23"/>
      <c r="EFI619" s="23"/>
      <c r="EFJ619" s="23"/>
      <c r="EFK619" s="23"/>
      <c r="EFL619" s="23"/>
      <c r="EFM619" s="23"/>
      <c r="EFN619" s="23"/>
      <c r="EFO619" s="23"/>
      <c r="EFP619" s="23"/>
      <c r="EFQ619" s="23"/>
      <c r="EFR619" s="23"/>
      <c r="EFS619" s="23"/>
      <c r="EFT619" s="23"/>
      <c r="EFU619" s="23"/>
      <c r="EFV619" s="23"/>
      <c r="EFW619" s="23"/>
      <c r="EFX619" s="23"/>
      <c r="EFY619" s="23"/>
      <c r="EFZ619" s="23"/>
      <c r="EGA619" s="23"/>
      <c r="EGB619" s="23"/>
      <c r="EGC619" s="23"/>
      <c r="EGD619" s="23"/>
      <c r="EGE619" s="23"/>
      <c r="EGF619" s="23"/>
      <c r="EGG619" s="23"/>
      <c r="EGH619" s="23"/>
      <c r="EGI619" s="23"/>
      <c r="EGJ619" s="23"/>
      <c r="EGK619" s="23"/>
      <c r="EGL619" s="23"/>
      <c r="EGM619" s="23"/>
      <c r="EGN619" s="23"/>
      <c r="EGO619" s="23"/>
      <c r="EGP619" s="23"/>
      <c r="EGQ619" s="23"/>
      <c r="EGR619" s="23"/>
      <c r="EGS619" s="23"/>
      <c r="EGT619" s="23"/>
      <c r="EGU619" s="23"/>
      <c r="EGV619" s="23"/>
      <c r="EGW619" s="23"/>
      <c r="EGX619" s="23"/>
      <c r="EGY619" s="23"/>
      <c r="EGZ619" s="23"/>
      <c r="EHA619" s="23"/>
      <c r="EHB619" s="23"/>
      <c r="EHC619" s="23"/>
      <c r="EHD619" s="23"/>
      <c r="EHE619" s="23"/>
      <c r="EHF619" s="23"/>
      <c r="EHG619" s="23"/>
      <c r="EHH619" s="23"/>
      <c r="EHI619" s="23"/>
      <c r="EHJ619" s="23"/>
      <c r="EHK619" s="23"/>
      <c r="EHL619" s="23"/>
      <c r="EHM619" s="23"/>
      <c r="EHN619" s="23"/>
      <c r="EHO619" s="23"/>
      <c r="EHP619" s="23"/>
      <c r="EHQ619" s="23"/>
      <c r="EHR619" s="23"/>
      <c r="EHS619" s="23"/>
      <c r="EHT619" s="23"/>
      <c r="EHU619" s="23"/>
      <c r="EHV619" s="23"/>
      <c r="EHW619" s="23"/>
      <c r="EHX619" s="23"/>
      <c r="EHY619" s="23"/>
      <c r="EHZ619" s="23"/>
      <c r="EIA619" s="23"/>
      <c r="EIB619" s="23"/>
      <c r="EIC619" s="23"/>
      <c r="EID619" s="23"/>
      <c r="EIE619" s="23"/>
      <c r="EIF619" s="23"/>
      <c r="EIG619" s="23"/>
      <c r="EIH619" s="23"/>
      <c r="EII619" s="23"/>
      <c r="EIJ619" s="23"/>
      <c r="EIK619" s="23"/>
      <c r="EIL619" s="23"/>
      <c r="EIM619" s="23"/>
      <c r="EIN619" s="23"/>
      <c r="EIO619" s="23"/>
      <c r="EIP619" s="23"/>
      <c r="EIQ619" s="23"/>
      <c r="EIR619" s="23"/>
      <c r="EIS619" s="23"/>
      <c r="EIT619" s="23"/>
      <c r="EIU619" s="23"/>
      <c r="EIV619" s="23"/>
      <c r="EIW619" s="23"/>
      <c r="EIX619" s="23"/>
      <c r="EIY619" s="23"/>
      <c r="EIZ619" s="23"/>
      <c r="EJA619" s="23"/>
      <c r="EJB619" s="23"/>
      <c r="EJC619" s="23"/>
      <c r="EJD619" s="23"/>
      <c r="EJE619" s="23"/>
      <c r="EJF619" s="23"/>
      <c r="EJG619" s="23"/>
      <c r="EJH619" s="23"/>
      <c r="EJI619" s="23"/>
      <c r="EJJ619" s="23"/>
      <c r="EJK619" s="23"/>
      <c r="EJL619" s="23"/>
      <c r="EJM619" s="23"/>
      <c r="EJN619" s="23"/>
      <c r="EJO619" s="23"/>
      <c r="EJP619" s="23"/>
      <c r="EJQ619" s="23"/>
      <c r="EJR619" s="23"/>
      <c r="EJS619" s="23"/>
      <c r="EJT619" s="23"/>
      <c r="EJU619" s="23"/>
      <c r="EJV619" s="23"/>
      <c r="EJW619" s="23"/>
      <c r="EJX619" s="23"/>
      <c r="EJY619" s="23"/>
      <c r="EJZ619" s="23"/>
      <c r="EKA619" s="23"/>
      <c r="EKB619" s="23"/>
      <c r="EKC619" s="23"/>
      <c r="EKD619" s="23"/>
      <c r="EKE619" s="23"/>
      <c r="EKF619" s="23"/>
      <c r="EKG619" s="23"/>
      <c r="EKH619" s="23"/>
      <c r="EKI619" s="23"/>
      <c r="EKJ619" s="23"/>
      <c r="EKK619" s="23"/>
      <c r="EKL619" s="23"/>
      <c r="EKM619" s="23"/>
      <c r="EKN619" s="23"/>
      <c r="EKO619" s="23"/>
      <c r="EKP619" s="23"/>
      <c r="EKQ619" s="23"/>
      <c r="EKR619" s="23"/>
      <c r="EKS619" s="23"/>
      <c r="EKT619" s="23"/>
      <c r="EKU619" s="23"/>
      <c r="EKV619" s="23"/>
      <c r="EKW619" s="23"/>
      <c r="EKX619" s="23"/>
      <c r="EKY619" s="23"/>
      <c r="EKZ619" s="23"/>
      <c r="ELA619" s="23"/>
      <c r="ELB619" s="23"/>
      <c r="ELC619" s="23"/>
      <c r="ELD619" s="23"/>
      <c r="ELE619" s="23"/>
      <c r="ELF619" s="23"/>
      <c r="ELG619" s="23"/>
      <c r="ELH619" s="23"/>
      <c r="ELI619" s="23"/>
      <c r="ELJ619" s="23"/>
      <c r="ELK619" s="23"/>
      <c r="ELL619" s="23"/>
      <c r="ELM619" s="23"/>
      <c r="ELN619" s="23"/>
      <c r="ELO619" s="23"/>
      <c r="ELP619" s="23"/>
      <c r="ELQ619" s="23"/>
      <c r="ELR619" s="23"/>
      <c r="ELS619" s="23"/>
      <c r="ELT619" s="23"/>
      <c r="ELU619" s="23"/>
      <c r="ELV619" s="23"/>
      <c r="ELW619" s="23"/>
      <c r="ELX619" s="23"/>
      <c r="ELY619" s="23"/>
      <c r="ELZ619" s="23"/>
      <c r="EMA619" s="23"/>
      <c r="EMB619" s="23"/>
      <c r="EMC619" s="23"/>
      <c r="EMD619" s="23"/>
      <c r="EME619" s="23"/>
      <c r="EMF619" s="23"/>
      <c r="EMG619" s="23"/>
      <c r="EMH619" s="23"/>
      <c r="EMI619" s="23"/>
      <c r="EMJ619" s="23"/>
      <c r="EMK619" s="23"/>
      <c r="EML619" s="23"/>
      <c r="EMM619" s="23"/>
      <c r="EMN619" s="23"/>
      <c r="EMO619" s="23"/>
      <c r="EMP619" s="23"/>
      <c r="EMQ619" s="23"/>
      <c r="EMR619" s="23"/>
      <c r="EMS619" s="23"/>
      <c r="EMT619" s="23"/>
      <c r="EMU619" s="23"/>
      <c r="EMV619" s="23"/>
      <c r="EMW619" s="23"/>
      <c r="EMX619" s="23"/>
      <c r="EMY619" s="23"/>
      <c r="EMZ619" s="23"/>
      <c r="ENA619" s="23"/>
      <c r="ENB619" s="23"/>
      <c r="ENC619" s="23"/>
      <c r="END619" s="23"/>
      <c r="ENE619" s="23"/>
      <c r="ENF619" s="23"/>
      <c r="ENG619" s="23"/>
      <c r="ENH619" s="23"/>
      <c r="ENI619" s="23"/>
      <c r="ENJ619" s="23"/>
      <c r="ENK619" s="23"/>
      <c r="ENL619" s="23"/>
      <c r="ENM619" s="23"/>
      <c r="ENN619" s="23"/>
      <c r="ENO619" s="23"/>
      <c r="ENP619" s="23"/>
      <c r="ENQ619" s="23"/>
      <c r="ENR619" s="23"/>
      <c r="ENS619" s="23"/>
      <c r="ENT619" s="23"/>
      <c r="ENU619" s="23"/>
      <c r="ENV619" s="23"/>
      <c r="ENW619" s="23"/>
      <c r="ENX619" s="23"/>
      <c r="ENY619" s="23"/>
      <c r="ENZ619" s="23"/>
      <c r="EOA619" s="23"/>
      <c r="EOB619" s="23"/>
      <c r="EOC619" s="23"/>
      <c r="EOD619" s="23"/>
      <c r="EOE619" s="23"/>
      <c r="EOF619" s="23"/>
      <c r="EOG619" s="23"/>
      <c r="EOH619" s="23"/>
      <c r="EOI619" s="23"/>
      <c r="EOJ619" s="23"/>
      <c r="EOK619" s="23"/>
      <c r="EOL619" s="23"/>
      <c r="EOM619" s="23"/>
      <c r="EON619" s="23"/>
      <c r="EOO619" s="23"/>
      <c r="EOP619" s="23"/>
      <c r="EOQ619" s="23"/>
      <c r="EOR619" s="23"/>
      <c r="EOS619" s="23"/>
      <c r="EOT619" s="23"/>
      <c r="EOU619" s="23"/>
      <c r="EOV619" s="23"/>
      <c r="EOW619" s="23"/>
      <c r="EOX619" s="23"/>
      <c r="EOY619" s="23"/>
      <c r="EOZ619" s="23"/>
      <c r="EPA619" s="23"/>
      <c r="EPB619" s="23"/>
      <c r="EPC619" s="23"/>
      <c r="EPD619" s="23"/>
      <c r="EPE619" s="23"/>
      <c r="EPF619" s="23"/>
      <c r="EPG619" s="23"/>
      <c r="EPH619" s="23"/>
      <c r="EPI619" s="23"/>
      <c r="EPJ619" s="23"/>
      <c r="EPK619" s="23"/>
      <c r="EPL619" s="23"/>
      <c r="EPM619" s="23"/>
      <c r="EPN619" s="23"/>
      <c r="EPO619" s="23"/>
      <c r="EPP619" s="23"/>
      <c r="EPQ619" s="23"/>
      <c r="EPR619" s="23"/>
      <c r="EPS619" s="23"/>
      <c r="EPT619" s="23"/>
      <c r="EPU619" s="23"/>
      <c r="EPV619" s="23"/>
      <c r="EPW619" s="23"/>
      <c r="EPX619" s="23"/>
      <c r="EPY619" s="23"/>
      <c r="EPZ619" s="23"/>
      <c r="EQA619" s="23"/>
      <c r="EQB619" s="23"/>
      <c r="EQC619" s="23"/>
      <c r="EQD619" s="23"/>
      <c r="EQE619" s="23"/>
      <c r="EQF619" s="23"/>
      <c r="EQG619" s="23"/>
      <c r="EQH619" s="23"/>
      <c r="EQI619" s="23"/>
      <c r="EQJ619" s="23"/>
      <c r="EQK619" s="23"/>
      <c r="EQL619" s="23"/>
      <c r="EQM619" s="23"/>
      <c r="EQN619" s="23"/>
      <c r="EQO619" s="23"/>
      <c r="EQP619" s="23"/>
      <c r="EQQ619" s="23"/>
      <c r="EQR619" s="23"/>
      <c r="EQS619" s="23"/>
      <c r="EQT619" s="23"/>
      <c r="EQU619" s="23"/>
      <c r="EQV619" s="23"/>
      <c r="EQW619" s="23"/>
      <c r="EQX619" s="23"/>
      <c r="EQY619" s="23"/>
      <c r="EQZ619" s="23"/>
      <c r="ERA619" s="23"/>
      <c r="ERB619" s="23"/>
      <c r="ERC619" s="23"/>
      <c r="ERD619" s="23"/>
      <c r="ERE619" s="23"/>
      <c r="ERF619" s="23"/>
      <c r="ERG619" s="23"/>
      <c r="ERH619" s="23"/>
      <c r="ERI619" s="23"/>
      <c r="ERJ619" s="23"/>
      <c r="ERK619" s="23"/>
      <c r="ERL619" s="23"/>
      <c r="ERM619" s="23"/>
      <c r="ERN619" s="23"/>
      <c r="ERO619" s="23"/>
      <c r="ERP619" s="23"/>
      <c r="ERQ619" s="23"/>
      <c r="ERR619" s="23"/>
      <c r="ERS619" s="23"/>
      <c r="ERT619" s="23"/>
      <c r="ERU619" s="23"/>
      <c r="ERV619" s="23"/>
      <c r="ERW619" s="23"/>
      <c r="ERX619" s="23"/>
      <c r="ERY619" s="23"/>
      <c r="ERZ619" s="23"/>
      <c r="ESA619" s="23"/>
      <c r="ESB619" s="23"/>
      <c r="ESC619" s="23"/>
      <c r="ESD619" s="23"/>
      <c r="ESE619" s="23"/>
      <c r="ESF619" s="23"/>
      <c r="ESG619" s="23"/>
      <c r="ESH619" s="23"/>
      <c r="ESI619" s="23"/>
      <c r="ESJ619" s="23"/>
      <c r="ESK619" s="23"/>
      <c r="ESL619" s="23"/>
      <c r="ESM619" s="23"/>
      <c r="ESN619" s="23"/>
      <c r="ESO619" s="23"/>
      <c r="ESP619" s="23"/>
      <c r="ESQ619" s="23"/>
      <c r="ESR619" s="23"/>
      <c r="ESS619" s="23"/>
      <c r="EST619" s="23"/>
      <c r="ESU619" s="23"/>
      <c r="ESV619" s="23"/>
      <c r="ESW619" s="23"/>
      <c r="ESX619" s="23"/>
      <c r="ESY619" s="23"/>
      <c r="ESZ619" s="23"/>
      <c r="ETA619" s="23"/>
      <c r="ETB619" s="23"/>
      <c r="ETC619" s="23"/>
      <c r="ETD619" s="23"/>
      <c r="ETE619" s="23"/>
      <c r="ETF619" s="23"/>
      <c r="ETG619" s="23"/>
      <c r="ETH619" s="23"/>
      <c r="ETI619" s="23"/>
      <c r="ETJ619" s="23"/>
      <c r="ETK619" s="23"/>
      <c r="ETL619" s="23"/>
      <c r="ETM619" s="23"/>
      <c r="ETN619" s="23"/>
      <c r="ETO619" s="23"/>
      <c r="ETP619" s="23"/>
      <c r="ETQ619" s="23"/>
      <c r="ETR619" s="23"/>
      <c r="ETS619" s="23"/>
      <c r="ETT619" s="23"/>
      <c r="ETU619" s="23"/>
      <c r="ETV619" s="23"/>
      <c r="ETW619" s="23"/>
      <c r="ETX619" s="23"/>
      <c r="ETY619" s="23"/>
      <c r="ETZ619" s="23"/>
      <c r="EUA619" s="23"/>
      <c r="EUB619" s="23"/>
      <c r="EUC619" s="23"/>
      <c r="EUD619" s="23"/>
      <c r="EUE619" s="23"/>
      <c r="EUF619" s="23"/>
      <c r="EUG619" s="23"/>
      <c r="EUH619" s="23"/>
      <c r="EUI619" s="23"/>
      <c r="EUJ619" s="23"/>
      <c r="EUK619" s="23"/>
      <c r="EUL619" s="23"/>
      <c r="EUM619" s="23"/>
      <c r="EUN619" s="23"/>
      <c r="EUO619" s="23"/>
      <c r="EUP619" s="23"/>
      <c r="EUQ619" s="23"/>
      <c r="EUR619" s="23"/>
      <c r="EUS619" s="23"/>
      <c r="EUT619" s="23"/>
      <c r="EUU619" s="23"/>
      <c r="EUV619" s="23"/>
      <c r="EUW619" s="23"/>
      <c r="EUX619" s="23"/>
      <c r="EUY619" s="23"/>
      <c r="EUZ619" s="23"/>
      <c r="EVA619" s="23"/>
      <c r="EVB619" s="23"/>
      <c r="EVC619" s="23"/>
      <c r="EVD619" s="23"/>
      <c r="EVE619" s="23"/>
      <c r="EVF619" s="23"/>
      <c r="EVG619" s="23"/>
      <c r="EVH619" s="23"/>
      <c r="EVI619" s="23"/>
      <c r="EVJ619" s="23"/>
      <c r="EVK619" s="23"/>
      <c r="EVL619" s="23"/>
      <c r="EVM619" s="23"/>
      <c r="EVN619" s="23"/>
      <c r="EVO619" s="23"/>
      <c r="EVP619" s="23"/>
      <c r="EVQ619" s="23"/>
      <c r="EVR619" s="23"/>
      <c r="EVS619" s="23"/>
      <c r="EVT619" s="23"/>
      <c r="EVU619" s="23"/>
      <c r="EVV619" s="23"/>
      <c r="EVW619" s="23"/>
      <c r="EVX619" s="23"/>
      <c r="EVY619" s="23"/>
      <c r="EVZ619" s="23"/>
      <c r="EWA619" s="23"/>
      <c r="EWB619" s="23"/>
      <c r="EWC619" s="23"/>
      <c r="EWD619" s="23"/>
      <c r="EWE619" s="23"/>
      <c r="EWF619" s="23"/>
      <c r="EWG619" s="23"/>
      <c r="EWH619" s="23"/>
      <c r="EWI619" s="23"/>
      <c r="EWJ619" s="23"/>
      <c r="EWK619" s="23"/>
      <c r="EWL619" s="23"/>
      <c r="EWM619" s="23"/>
      <c r="EWN619" s="23"/>
      <c r="EWO619" s="23"/>
      <c r="EWP619" s="23"/>
      <c r="EWQ619" s="23"/>
      <c r="EWR619" s="23"/>
      <c r="EWS619" s="23"/>
      <c r="EWT619" s="23"/>
      <c r="EWU619" s="23"/>
      <c r="EWV619" s="23"/>
      <c r="EWW619" s="23"/>
      <c r="EWX619" s="23"/>
      <c r="EWY619" s="23"/>
      <c r="EWZ619" s="23"/>
      <c r="EXA619" s="23"/>
      <c r="EXB619" s="23"/>
      <c r="EXC619" s="23"/>
      <c r="EXD619" s="23"/>
      <c r="EXE619" s="23"/>
      <c r="EXF619" s="23"/>
      <c r="EXG619" s="23"/>
      <c r="EXH619" s="23"/>
      <c r="EXI619" s="23"/>
      <c r="EXJ619" s="23"/>
      <c r="EXK619" s="23"/>
      <c r="EXL619" s="23"/>
      <c r="EXM619" s="23"/>
      <c r="EXN619" s="23"/>
      <c r="EXO619" s="23"/>
      <c r="EXP619" s="23"/>
      <c r="EXQ619" s="23"/>
      <c r="EXR619" s="23"/>
      <c r="EXS619" s="23"/>
      <c r="EXT619" s="23"/>
      <c r="EXU619" s="23"/>
      <c r="EXV619" s="23"/>
      <c r="EXW619" s="23"/>
      <c r="EXX619" s="23"/>
      <c r="EXY619" s="23"/>
      <c r="EXZ619" s="23"/>
      <c r="EYA619" s="23"/>
      <c r="EYB619" s="23"/>
      <c r="EYC619" s="23"/>
      <c r="EYD619" s="23"/>
      <c r="EYE619" s="23"/>
      <c r="EYF619" s="23"/>
      <c r="EYG619" s="23"/>
      <c r="EYH619" s="23"/>
      <c r="EYI619" s="23"/>
      <c r="EYJ619" s="23"/>
      <c r="EYK619" s="23"/>
      <c r="EYL619" s="23"/>
      <c r="EYM619" s="23"/>
      <c r="EYN619" s="23"/>
      <c r="EYO619" s="23"/>
      <c r="EYP619" s="23"/>
      <c r="EYQ619" s="23"/>
      <c r="EYR619" s="23"/>
      <c r="EYS619" s="23"/>
      <c r="EYT619" s="23"/>
      <c r="EYU619" s="23"/>
      <c r="EYV619" s="23"/>
      <c r="EYW619" s="23"/>
      <c r="EYX619" s="23"/>
      <c r="EYY619" s="23"/>
      <c r="EYZ619" s="23"/>
      <c r="EZA619" s="23"/>
      <c r="EZB619" s="23"/>
      <c r="EZC619" s="23"/>
      <c r="EZD619" s="23"/>
      <c r="EZE619" s="23"/>
      <c r="EZF619" s="23"/>
      <c r="EZG619" s="23"/>
      <c r="EZH619" s="23"/>
      <c r="EZI619" s="23"/>
      <c r="EZJ619" s="23"/>
      <c r="EZK619" s="23"/>
      <c r="EZL619" s="23"/>
      <c r="EZM619" s="23"/>
      <c r="EZN619" s="23"/>
      <c r="EZO619" s="23"/>
      <c r="EZP619" s="23"/>
      <c r="EZQ619" s="23"/>
      <c r="EZR619" s="23"/>
      <c r="EZS619" s="23"/>
      <c r="EZT619" s="23"/>
      <c r="EZU619" s="23"/>
      <c r="EZV619" s="23"/>
      <c r="EZW619" s="23"/>
      <c r="EZX619" s="23"/>
      <c r="EZY619" s="23"/>
      <c r="EZZ619" s="23"/>
      <c r="FAA619" s="23"/>
      <c r="FAB619" s="23"/>
      <c r="FAC619" s="23"/>
      <c r="FAD619" s="23"/>
      <c r="FAE619" s="23"/>
      <c r="FAF619" s="23"/>
      <c r="FAG619" s="23"/>
      <c r="FAH619" s="23"/>
      <c r="FAI619" s="23"/>
      <c r="FAJ619" s="23"/>
      <c r="FAK619" s="23"/>
      <c r="FAL619" s="23"/>
      <c r="FAM619" s="23"/>
      <c r="FAN619" s="23"/>
      <c r="FAO619" s="23"/>
      <c r="FAP619" s="23"/>
      <c r="FAQ619" s="23"/>
      <c r="FAR619" s="23"/>
      <c r="FAS619" s="23"/>
      <c r="FAT619" s="23"/>
      <c r="FAU619" s="23"/>
      <c r="FAV619" s="23"/>
      <c r="FAW619" s="23"/>
      <c r="FAX619" s="23"/>
      <c r="FAY619" s="23"/>
      <c r="FAZ619" s="23"/>
      <c r="FBA619" s="23"/>
      <c r="FBB619" s="23"/>
      <c r="FBC619" s="23"/>
      <c r="FBD619" s="23"/>
      <c r="FBE619" s="23"/>
      <c r="FBF619" s="23"/>
      <c r="FBG619" s="23"/>
      <c r="FBH619" s="23"/>
      <c r="FBI619" s="23"/>
      <c r="FBJ619" s="23"/>
      <c r="FBK619" s="23"/>
      <c r="FBL619" s="23"/>
      <c r="FBM619" s="23"/>
      <c r="FBN619" s="23"/>
      <c r="FBO619" s="23"/>
      <c r="FBP619" s="23"/>
      <c r="FBQ619" s="23"/>
      <c r="FBR619" s="23"/>
      <c r="FBS619" s="23"/>
      <c r="FBT619" s="23"/>
      <c r="FBU619" s="23"/>
      <c r="FBV619" s="23"/>
      <c r="FBW619" s="23"/>
      <c r="FBX619" s="23"/>
      <c r="FBY619" s="23"/>
      <c r="FBZ619" s="23"/>
      <c r="FCA619" s="23"/>
      <c r="FCB619" s="23"/>
      <c r="FCC619" s="23"/>
      <c r="FCD619" s="23"/>
      <c r="FCE619" s="23"/>
      <c r="FCF619" s="23"/>
      <c r="FCG619" s="23"/>
      <c r="FCH619" s="23"/>
      <c r="FCI619" s="23"/>
      <c r="FCJ619" s="23"/>
      <c r="FCK619" s="23"/>
      <c r="FCL619" s="23"/>
      <c r="FCM619" s="23"/>
      <c r="FCN619" s="23"/>
      <c r="FCO619" s="23"/>
      <c r="FCP619" s="23"/>
      <c r="FCQ619" s="23"/>
      <c r="FCR619" s="23"/>
      <c r="FCS619" s="23"/>
      <c r="FCT619" s="23"/>
      <c r="FCU619" s="23"/>
      <c r="FCV619" s="23"/>
      <c r="FCW619" s="23"/>
      <c r="FCX619" s="23"/>
      <c r="FCY619" s="23"/>
      <c r="FCZ619" s="23"/>
      <c r="FDA619" s="23"/>
      <c r="FDB619" s="23"/>
      <c r="FDC619" s="23"/>
      <c r="FDD619" s="23"/>
      <c r="FDE619" s="23"/>
      <c r="FDF619" s="23"/>
      <c r="FDG619" s="23"/>
      <c r="FDH619" s="23"/>
      <c r="FDI619" s="23"/>
      <c r="FDJ619" s="23"/>
      <c r="FDK619" s="23"/>
      <c r="FDL619" s="23"/>
      <c r="FDM619" s="23"/>
      <c r="FDN619" s="23"/>
      <c r="FDO619" s="23"/>
      <c r="FDP619" s="23"/>
      <c r="FDQ619" s="23"/>
      <c r="FDR619" s="23"/>
      <c r="FDS619" s="23"/>
      <c r="FDT619" s="23"/>
      <c r="FDU619" s="23"/>
      <c r="FDV619" s="23"/>
      <c r="FDW619" s="23"/>
      <c r="FDX619" s="23"/>
      <c r="FDY619" s="23"/>
      <c r="FDZ619" s="23"/>
      <c r="FEA619" s="23"/>
      <c r="FEB619" s="23"/>
      <c r="FEC619" s="23"/>
      <c r="FED619" s="23"/>
      <c r="FEE619" s="23"/>
      <c r="FEF619" s="23"/>
      <c r="FEG619" s="23"/>
      <c r="FEH619" s="23"/>
      <c r="FEI619" s="23"/>
      <c r="FEJ619" s="23"/>
      <c r="FEK619" s="23"/>
      <c r="FEL619" s="23"/>
      <c r="FEM619" s="23"/>
      <c r="FEN619" s="23"/>
      <c r="FEO619" s="23"/>
      <c r="FEP619" s="23"/>
      <c r="FEQ619" s="23"/>
      <c r="FER619" s="23"/>
      <c r="FES619" s="23"/>
      <c r="FET619" s="23"/>
      <c r="FEU619" s="23"/>
      <c r="FEV619" s="23"/>
      <c r="FEW619" s="23"/>
      <c r="FEX619" s="23"/>
      <c r="FEY619" s="23"/>
      <c r="FEZ619" s="23"/>
      <c r="FFA619" s="23"/>
      <c r="FFB619" s="23"/>
      <c r="FFC619" s="23"/>
      <c r="FFD619" s="23"/>
      <c r="FFE619" s="23"/>
      <c r="FFF619" s="23"/>
      <c r="FFG619" s="23"/>
      <c r="FFH619" s="23"/>
      <c r="FFI619" s="23"/>
      <c r="FFJ619" s="23"/>
      <c r="FFK619" s="23"/>
      <c r="FFL619" s="23"/>
      <c r="FFM619" s="23"/>
      <c r="FFN619" s="23"/>
      <c r="FFO619" s="23"/>
      <c r="FFP619" s="23"/>
      <c r="FFQ619" s="23"/>
      <c r="FFR619" s="23"/>
      <c r="FFS619" s="23"/>
      <c r="FFT619" s="23"/>
      <c r="FFU619" s="23"/>
      <c r="FFV619" s="23"/>
      <c r="FFW619" s="23"/>
      <c r="FFX619" s="23"/>
      <c r="FFY619" s="23"/>
      <c r="FFZ619" s="23"/>
      <c r="FGA619" s="23"/>
      <c r="FGB619" s="23"/>
      <c r="FGC619" s="23"/>
      <c r="FGD619" s="23"/>
      <c r="FGE619" s="23"/>
      <c r="FGF619" s="23"/>
      <c r="FGG619" s="23"/>
      <c r="FGH619" s="23"/>
      <c r="FGI619" s="23"/>
      <c r="FGJ619" s="23"/>
      <c r="FGK619" s="23"/>
      <c r="FGL619" s="23"/>
      <c r="FGM619" s="23"/>
      <c r="FGN619" s="23"/>
      <c r="FGO619" s="23"/>
      <c r="FGP619" s="23"/>
      <c r="FGQ619" s="23"/>
      <c r="FGR619" s="23"/>
      <c r="FGS619" s="23"/>
      <c r="FGT619" s="23"/>
      <c r="FGU619" s="23"/>
      <c r="FGV619" s="23"/>
      <c r="FGW619" s="23"/>
      <c r="FGX619" s="23"/>
      <c r="FGY619" s="23"/>
      <c r="FGZ619" s="23"/>
      <c r="FHA619" s="23"/>
      <c r="FHB619" s="23"/>
      <c r="FHC619" s="23"/>
      <c r="FHD619" s="23"/>
      <c r="FHE619" s="23"/>
      <c r="FHF619" s="23"/>
      <c r="FHG619" s="23"/>
      <c r="FHH619" s="23"/>
      <c r="FHI619" s="23"/>
      <c r="FHJ619" s="23"/>
      <c r="FHK619" s="23"/>
      <c r="FHL619" s="23"/>
      <c r="FHM619" s="23"/>
      <c r="FHN619" s="23"/>
      <c r="FHO619" s="23"/>
      <c r="FHP619" s="23"/>
      <c r="FHQ619" s="23"/>
      <c r="FHR619" s="23"/>
      <c r="FHS619" s="23"/>
      <c r="FHT619" s="23"/>
      <c r="FHU619" s="23"/>
      <c r="FHV619" s="23"/>
      <c r="FHW619" s="23"/>
      <c r="FHX619" s="23"/>
      <c r="FHY619" s="23"/>
      <c r="FHZ619" s="23"/>
      <c r="FIA619" s="23"/>
      <c r="FIB619" s="23"/>
      <c r="FIC619" s="23"/>
      <c r="FID619" s="23"/>
      <c r="FIE619" s="23"/>
      <c r="FIF619" s="23"/>
      <c r="FIG619" s="23"/>
      <c r="FIH619" s="23"/>
      <c r="FII619" s="23"/>
      <c r="FIJ619" s="23"/>
      <c r="FIK619" s="23"/>
      <c r="FIL619" s="23"/>
      <c r="FIM619" s="23"/>
      <c r="FIN619" s="23"/>
      <c r="FIO619" s="23"/>
      <c r="FIP619" s="23"/>
      <c r="FIQ619" s="23"/>
      <c r="FIR619" s="23"/>
      <c r="FIS619" s="23"/>
      <c r="FIT619" s="23"/>
      <c r="FIU619" s="23"/>
      <c r="FIV619" s="23"/>
      <c r="FIW619" s="23"/>
      <c r="FIX619" s="23"/>
      <c r="FIY619" s="23"/>
      <c r="FIZ619" s="23"/>
      <c r="FJA619" s="23"/>
      <c r="FJB619" s="23"/>
      <c r="FJC619" s="23"/>
      <c r="FJD619" s="23"/>
      <c r="FJE619" s="23"/>
      <c r="FJF619" s="23"/>
      <c r="FJG619" s="23"/>
      <c r="FJH619" s="23"/>
      <c r="FJI619" s="23"/>
      <c r="FJJ619" s="23"/>
      <c r="FJK619" s="23"/>
      <c r="FJL619" s="23"/>
      <c r="FJM619" s="23"/>
      <c r="FJN619" s="23"/>
      <c r="FJO619" s="23"/>
      <c r="FJP619" s="23"/>
      <c r="FJQ619" s="23"/>
      <c r="FJR619" s="23"/>
      <c r="FJS619" s="23"/>
      <c r="FJT619" s="23"/>
      <c r="FJU619" s="23"/>
      <c r="FJV619" s="23"/>
      <c r="FJW619" s="23"/>
      <c r="FJX619" s="23"/>
      <c r="FJY619" s="23"/>
      <c r="FJZ619" s="23"/>
      <c r="FKA619" s="23"/>
      <c r="FKB619" s="23"/>
      <c r="FKC619" s="23"/>
      <c r="FKD619" s="23"/>
      <c r="FKE619" s="23"/>
      <c r="FKF619" s="23"/>
      <c r="FKG619" s="23"/>
      <c r="FKH619" s="23"/>
      <c r="FKI619" s="23"/>
      <c r="FKJ619" s="23"/>
      <c r="FKK619" s="23"/>
      <c r="FKL619" s="23"/>
      <c r="FKM619" s="23"/>
      <c r="FKN619" s="23"/>
      <c r="FKO619" s="23"/>
      <c r="FKP619" s="23"/>
      <c r="FKQ619" s="23"/>
      <c r="FKR619" s="23"/>
      <c r="FKS619" s="23"/>
      <c r="FKT619" s="23"/>
      <c r="FKU619" s="23"/>
      <c r="FKV619" s="23"/>
      <c r="FKW619" s="23"/>
      <c r="FKX619" s="23"/>
      <c r="FKY619" s="23"/>
      <c r="FKZ619" s="23"/>
      <c r="FLA619" s="23"/>
      <c r="FLB619" s="23"/>
      <c r="FLC619" s="23"/>
      <c r="FLD619" s="23"/>
      <c r="FLE619" s="23"/>
      <c r="FLF619" s="23"/>
      <c r="FLG619" s="23"/>
      <c r="FLH619" s="23"/>
      <c r="FLI619" s="23"/>
      <c r="FLJ619" s="23"/>
      <c r="FLK619" s="23"/>
      <c r="FLL619" s="23"/>
      <c r="FLM619" s="23"/>
      <c r="FLN619" s="23"/>
      <c r="FLO619" s="23"/>
      <c r="FLP619" s="23"/>
      <c r="FLQ619" s="23"/>
      <c r="FLR619" s="23"/>
      <c r="FLS619" s="23"/>
      <c r="FLT619" s="23"/>
      <c r="FLU619" s="23"/>
      <c r="FLV619" s="23"/>
      <c r="FLW619" s="23"/>
      <c r="FLX619" s="23"/>
      <c r="FLY619" s="23"/>
      <c r="FLZ619" s="23"/>
      <c r="FMA619" s="23"/>
      <c r="FMB619" s="23"/>
      <c r="FMC619" s="23"/>
      <c r="FMD619" s="23"/>
      <c r="FME619" s="23"/>
      <c r="FMF619" s="23"/>
      <c r="FMG619" s="23"/>
      <c r="FMH619" s="23"/>
      <c r="FMI619" s="23"/>
      <c r="FMJ619" s="23"/>
      <c r="FMK619" s="23"/>
      <c r="FML619" s="23"/>
      <c r="FMM619" s="23"/>
      <c r="FMN619" s="23"/>
      <c r="FMO619" s="23"/>
      <c r="FMP619" s="23"/>
      <c r="FMQ619" s="23"/>
      <c r="FMR619" s="23"/>
      <c r="FMS619" s="23"/>
      <c r="FMT619" s="23"/>
      <c r="FMU619" s="23"/>
      <c r="FMV619" s="23"/>
      <c r="FMW619" s="23"/>
      <c r="FMX619" s="23"/>
      <c r="FMY619" s="23"/>
      <c r="FMZ619" s="23"/>
      <c r="FNA619" s="23"/>
      <c r="FNB619" s="23"/>
      <c r="FNC619" s="23"/>
      <c r="FND619" s="23"/>
      <c r="FNE619" s="23"/>
      <c r="FNF619" s="23"/>
      <c r="FNG619" s="23"/>
      <c r="FNH619" s="23"/>
      <c r="FNI619" s="23"/>
      <c r="FNJ619" s="23"/>
      <c r="FNK619" s="23"/>
      <c r="FNL619" s="23"/>
      <c r="FNM619" s="23"/>
      <c r="FNN619" s="23"/>
      <c r="FNO619" s="23"/>
      <c r="FNP619" s="23"/>
      <c r="FNQ619" s="23"/>
      <c r="FNR619" s="23"/>
      <c r="FNS619" s="23"/>
      <c r="FNT619" s="23"/>
      <c r="FNU619" s="23"/>
      <c r="FNV619" s="23"/>
      <c r="FNW619" s="23"/>
      <c r="FNX619" s="23"/>
      <c r="FNY619" s="23"/>
      <c r="FNZ619" s="23"/>
      <c r="FOA619" s="23"/>
      <c r="FOB619" s="23"/>
      <c r="FOC619" s="23"/>
      <c r="FOD619" s="23"/>
      <c r="FOE619" s="23"/>
      <c r="FOF619" s="23"/>
      <c r="FOG619" s="23"/>
      <c r="FOH619" s="23"/>
      <c r="FOI619" s="23"/>
      <c r="FOJ619" s="23"/>
      <c r="FOK619" s="23"/>
      <c r="FOL619" s="23"/>
      <c r="FOM619" s="23"/>
      <c r="FON619" s="23"/>
      <c r="FOO619" s="23"/>
      <c r="FOP619" s="23"/>
      <c r="FOQ619" s="23"/>
      <c r="FOR619" s="23"/>
      <c r="FOS619" s="23"/>
      <c r="FOT619" s="23"/>
      <c r="FOU619" s="23"/>
      <c r="FOV619" s="23"/>
      <c r="FOW619" s="23"/>
      <c r="FOX619" s="23"/>
      <c r="FOY619" s="23"/>
      <c r="FOZ619" s="23"/>
      <c r="FPA619" s="23"/>
      <c r="FPB619" s="23"/>
      <c r="FPC619" s="23"/>
      <c r="FPD619" s="23"/>
      <c r="FPE619" s="23"/>
      <c r="FPF619" s="23"/>
      <c r="FPG619" s="23"/>
      <c r="FPH619" s="23"/>
      <c r="FPI619" s="23"/>
      <c r="FPJ619" s="23"/>
      <c r="FPK619" s="23"/>
      <c r="FPL619" s="23"/>
      <c r="FPM619" s="23"/>
      <c r="FPN619" s="23"/>
      <c r="FPO619" s="23"/>
      <c r="FPP619" s="23"/>
      <c r="FPQ619" s="23"/>
      <c r="FPR619" s="23"/>
      <c r="FPS619" s="23"/>
      <c r="FPT619" s="23"/>
      <c r="FPU619" s="23"/>
      <c r="FPV619" s="23"/>
      <c r="FPW619" s="23"/>
      <c r="FPX619" s="23"/>
      <c r="FPY619" s="23"/>
      <c r="FPZ619" s="23"/>
      <c r="FQA619" s="23"/>
      <c r="FQB619" s="23"/>
      <c r="FQC619" s="23"/>
      <c r="FQD619" s="23"/>
      <c r="FQE619" s="23"/>
      <c r="FQF619" s="23"/>
      <c r="FQG619" s="23"/>
      <c r="FQH619" s="23"/>
      <c r="FQI619" s="23"/>
      <c r="FQJ619" s="23"/>
      <c r="FQK619" s="23"/>
      <c r="FQL619" s="23"/>
      <c r="FQM619" s="23"/>
      <c r="FQN619" s="23"/>
      <c r="FQO619" s="23"/>
      <c r="FQP619" s="23"/>
      <c r="FQQ619" s="23"/>
      <c r="FQR619" s="23"/>
      <c r="FQS619" s="23"/>
      <c r="FQT619" s="23"/>
      <c r="FQU619" s="23"/>
      <c r="FQV619" s="23"/>
      <c r="FQW619" s="23"/>
      <c r="FQX619" s="23"/>
      <c r="FQY619" s="23"/>
      <c r="FQZ619" s="23"/>
      <c r="FRA619" s="23"/>
      <c r="FRB619" s="23"/>
      <c r="FRC619" s="23"/>
      <c r="FRD619" s="23"/>
      <c r="FRE619" s="23"/>
      <c r="FRF619" s="23"/>
      <c r="FRG619" s="23"/>
      <c r="FRH619" s="23"/>
      <c r="FRI619" s="23"/>
      <c r="FRJ619" s="23"/>
      <c r="FRK619" s="23"/>
      <c r="FRL619" s="23"/>
      <c r="FRM619" s="23"/>
      <c r="FRN619" s="23"/>
      <c r="FRO619" s="23"/>
      <c r="FRP619" s="23"/>
      <c r="FRQ619" s="23"/>
      <c r="FRR619" s="23"/>
      <c r="FRS619" s="23"/>
      <c r="FRT619" s="23"/>
      <c r="FRU619" s="23"/>
      <c r="FRV619" s="23"/>
      <c r="FRW619" s="23"/>
      <c r="FRX619" s="23"/>
      <c r="FRY619" s="23"/>
      <c r="FRZ619" s="23"/>
      <c r="FSA619" s="23"/>
      <c r="FSB619" s="23"/>
      <c r="FSC619" s="23"/>
      <c r="FSD619" s="23"/>
      <c r="FSE619" s="23"/>
      <c r="FSF619" s="23"/>
      <c r="FSG619" s="23"/>
      <c r="FSH619" s="23"/>
      <c r="FSI619" s="23"/>
      <c r="FSJ619" s="23"/>
      <c r="FSK619" s="23"/>
      <c r="FSL619" s="23"/>
      <c r="FSM619" s="23"/>
      <c r="FSN619" s="23"/>
      <c r="FSO619" s="23"/>
      <c r="FSP619" s="23"/>
      <c r="FSQ619" s="23"/>
      <c r="FSR619" s="23"/>
      <c r="FSS619" s="23"/>
      <c r="FST619" s="23"/>
      <c r="FSU619" s="23"/>
      <c r="FSV619" s="23"/>
      <c r="FSW619" s="23"/>
      <c r="FSX619" s="23"/>
      <c r="FSY619" s="23"/>
      <c r="FSZ619" s="23"/>
      <c r="FTA619" s="23"/>
      <c r="FTB619" s="23"/>
      <c r="FTC619" s="23"/>
      <c r="FTD619" s="23"/>
      <c r="FTE619" s="23"/>
      <c r="FTF619" s="23"/>
      <c r="FTG619" s="23"/>
      <c r="FTH619" s="23"/>
      <c r="FTI619" s="23"/>
      <c r="FTJ619" s="23"/>
      <c r="FTK619" s="23"/>
      <c r="FTL619" s="23"/>
      <c r="FTM619" s="23"/>
      <c r="FTN619" s="23"/>
      <c r="FTO619" s="23"/>
      <c r="FTP619" s="23"/>
      <c r="FTQ619" s="23"/>
      <c r="FTR619" s="23"/>
      <c r="FTS619" s="23"/>
      <c r="FTT619" s="23"/>
      <c r="FTU619" s="23"/>
      <c r="FTV619" s="23"/>
      <c r="FTW619" s="23"/>
      <c r="FTX619" s="23"/>
      <c r="FTY619" s="23"/>
      <c r="FTZ619" s="23"/>
      <c r="FUA619" s="23"/>
      <c r="FUB619" s="23"/>
      <c r="FUC619" s="23"/>
      <c r="FUD619" s="23"/>
      <c r="FUE619" s="23"/>
      <c r="FUF619" s="23"/>
      <c r="FUG619" s="23"/>
      <c r="FUH619" s="23"/>
      <c r="FUI619" s="23"/>
      <c r="FUJ619" s="23"/>
      <c r="FUK619" s="23"/>
      <c r="FUL619" s="23"/>
      <c r="FUM619" s="23"/>
      <c r="FUN619" s="23"/>
      <c r="FUO619" s="23"/>
      <c r="FUP619" s="23"/>
      <c r="FUQ619" s="23"/>
      <c r="FUR619" s="23"/>
      <c r="FUS619" s="23"/>
      <c r="FUT619" s="23"/>
      <c r="FUU619" s="23"/>
      <c r="FUV619" s="23"/>
      <c r="FUW619" s="23"/>
      <c r="FUX619" s="23"/>
      <c r="FUY619" s="23"/>
      <c r="FUZ619" s="23"/>
      <c r="FVA619" s="23"/>
      <c r="FVB619" s="23"/>
      <c r="FVC619" s="23"/>
      <c r="FVD619" s="23"/>
      <c r="FVE619" s="23"/>
      <c r="FVF619" s="23"/>
      <c r="FVG619" s="23"/>
      <c r="FVH619" s="23"/>
      <c r="FVI619" s="23"/>
      <c r="FVJ619" s="23"/>
      <c r="FVK619" s="23"/>
      <c r="FVL619" s="23"/>
      <c r="FVM619" s="23"/>
      <c r="FVN619" s="23"/>
      <c r="FVO619" s="23"/>
      <c r="FVP619" s="23"/>
      <c r="FVQ619" s="23"/>
      <c r="FVR619" s="23"/>
      <c r="FVS619" s="23"/>
      <c r="FVT619" s="23"/>
      <c r="FVU619" s="23"/>
      <c r="FVV619" s="23"/>
      <c r="FVW619" s="23"/>
      <c r="FVX619" s="23"/>
      <c r="FVY619" s="23"/>
      <c r="FVZ619" s="23"/>
      <c r="FWA619" s="23"/>
      <c r="FWB619" s="23"/>
      <c r="FWC619" s="23"/>
      <c r="FWD619" s="23"/>
      <c r="FWE619" s="23"/>
      <c r="FWF619" s="23"/>
      <c r="FWG619" s="23"/>
      <c r="FWH619" s="23"/>
      <c r="FWI619" s="23"/>
      <c r="FWJ619" s="23"/>
      <c r="FWK619" s="23"/>
      <c r="FWL619" s="23"/>
      <c r="FWM619" s="23"/>
      <c r="FWN619" s="23"/>
      <c r="FWO619" s="23"/>
      <c r="FWP619" s="23"/>
      <c r="FWQ619" s="23"/>
      <c r="FWR619" s="23"/>
      <c r="FWS619" s="23"/>
      <c r="FWT619" s="23"/>
      <c r="FWU619" s="23"/>
      <c r="FWV619" s="23"/>
      <c r="FWW619" s="23"/>
      <c r="FWX619" s="23"/>
      <c r="FWY619" s="23"/>
      <c r="FWZ619" s="23"/>
      <c r="FXA619" s="23"/>
      <c r="FXB619" s="23"/>
      <c r="FXC619" s="23"/>
      <c r="FXD619" s="23"/>
      <c r="FXE619" s="23"/>
      <c r="FXF619" s="23"/>
      <c r="FXG619" s="23"/>
      <c r="FXH619" s="23"/>
      <c r="FXI619" s="23"/>
      <c r="FXJ619" s="23"/>
      <c r="FXK619" s="23"/>
      <c r="FXL619" s="23"/>
      <c r="FXM619" s="23"/>
      <c r="FXN619" s="23"/>
      <c r="FXO619" s="23"/>
      <c r="FXP619" s="23"/>
      <c r="FXQ619" s="23"/>
      <c r="FXR619" s="23"/>
      <c r="FXS619" s="23"/>
      <c r="FXT619" s="23"/>
      <c r="FXU619" s="23"/>
      <c r="FXV619" s="23"/>
      <c r="FXW619" s="23"/>
      <c r="FXX619" s="23"/>
      <c r="FXY619" s="23"/>
      <c r="FXZ619" s="23"/>
      <c r="FYA619" s="23"/>
      <c r="FYB619" s="23"/>
      <c r="FYC619" s="23"/>
      <c r="FYD619" s="23"/>
      <c r="FYE619" s="23"/>
      <c r="FYF619" s="23"/>
      <c r="FYG619" s="23"/>
      <c r="FYH619" s="23"/>
      <c r="FYI619" s="23"/>
      <c r="FYJ619" s="23"/>
      <c r="FYK619" s="23"/>
      <c r="FYL619" s="23"/>
      <c r="FYM619" s="23"/>
      <c r="FYN619" s="23"/>
      <c r="FYO619" s="23"/>
      <c r="FYP619" s="23"/>
      <c r="FYQ619" s="23"/>
      <c r="FYR619" s="23"/>
      <c r="FYS619" s="23"/>
      <c r="FYT619" s="23"/>
      <c r="FYU619" s="23"/>
      <c r="FYV619" s="23"/>
      <c r="FYW619" s="23"/>
      <c r="FYX619" s="23"/>
      <c r="FYY619" s="23"/>
      <c r="FYZ619" s="23"/>
      <c r="FZA619" s="23"/>
      <c r="FZB619" s="23"/>
      <c r="FZC619" s="23"/>
      <c r="FZD619" s="23"/>
      <c r="FZE619" s="23"/>
      <c r="FZF619" s="23"/>
      <c r="FZG619" s="23"/>
      <c r="FZH619" s="23"/>
      <c r="FZI619" s="23"/>
      <c r="FZJ619" s="23"/>
      <c r="FZK619" s="23"/>
      <c r="FZL619" s="23"/>
      <c r="FZM619" s="23"/>
      <c r="FZN619" s="23"/>
      <c r="FZO619" s="23"/>
      <c r="FZP619" s="23"/>
      <c r="FZQ619" s="23"/>
      <c r="FZR619" s="23"/>
      <c r="FZS619" s="23"/>
      <c r="FZT619" s="23"/>
      <c r="FZU619" s="23"/>
      <c r="FZV619" s="23"/>
      <c r="FZW619" s="23"/>
      <c r="FZX619" s="23"/>
      <c r="FZY619" s="23"/>
      <c r="FZZ619" s="23"/>
      <c r="GAA619" s="23"/>
      <c r="GAB619" s="23"/>
      <c r="GAC619" s="23"/>
      <c r="GAD619" s="23"/>
      <c r="GAE619" s="23"/>
      <c r="GAF619" s="23"/>
      <c r="GAG619" s="23"/>
      <c r="GAH619" s="23"/>
      <c r="GAI619" s="23"/>
      <c r="GAJ619" s="23"/>
      <c r="GAK619" s="23"/>
      <c r="GAL619" s="23"/>
      <c r="GAM619" s="23"/>
      <c r="GAN619" s="23"/>
      <c r="GAO619" s="23"/>
      <c r="GAP619" s="23"/>
      <c r="GAQ619" s="23"/>
      <c r="GAR619" s="23"/>
      <c r="GAS619" s="23"/>
      <c r="GAT619" s="23"/>
      <c r="GAU619" s="23"/>
      <c r="GAV619" s="23"/>
      <c r="GAW619" s="23"/>
      <c r="GAX619" s="23"/>
      <c r="GAY619" s="23"/>
      <c r="GAZ619" s="23"/>
      <c r="GBA619" s="23"/>
      <c r="GBB619" s="23"/>
      <c r="GBC619" s="23"/>
      <c r="GBD619" s="23"/>
      <c r="GBE619" s="23"/>
      <c r="GBF619" s="23"/>
      <c r="GBG619" s="23"/>
      <c r="GBH619" s="23"/>
      <c r="GBI619" s="23"/>
      <c r="GBJ619" s="23"/>
      <c r="GBK619" s="23"/>
      <c r="GBL619" s="23"/>
      <c r="GBM619" s="23"/>
      <c r="GBN619" s="23"/>
      <c r="GBO619" s="23"/>
      <c r="GBP619" s="23"/>
      <c r="GBQ619" s="23"/>
      <c r="GBR619" s="23"/>
      <c r="GBS619" s="23"/>
      <c r="GBT619" s="23"/>
      <c r="GBU619" s="23"/>
      <c r="GBV619" s="23"/>
      <c r="GBW619" s="23"/>
      <c r="GBX619" s="23"/>
      <c r="GBY619" s="23"/>
      <c r="GBZ619" s="23"/>
      <c r="GCA619" s="23"/>
      <c r="GCB619" s="23"/>
      <c r="GCC619" s="23"/>
      <c r="GCD619" s="23"/>
      <c r="GCE619" s="23"/>
      <c r="GCF619" s="23"/>
      <c r="GCG619" s="23"/>
      <c r="GCH619" s="23"/>
      <c r="GCI619" s="23"/>
      <c r="GCJ619" s="23"/>
      <c r="GCK619" s="23"/>
      <c r="GCL619" s="23"/>
      <c r="GCM619" s="23"/>
      <c r="GCN619" s="23"/>
      <c r="GCO619" s="23"/>
      <c r="GCP619" s="23"/>
      <c r="GCQ619" s="23"/>
      <c r="GCR619" s="23"/>
      <c r="GCS619" s="23"/>
      <c r="GCT619" s="23"/>
      <c r="GCU619" s="23"/>
      <c r="GCV619" s="23"/>
      <c r="GCW619" s="23"/>
      <c r="GCX619" s="23"/>
      <c r="GCY619" s="23"/>
      <c r="GCZ619" s="23"/>
      <c r="GDA619" s="23"/>
      <c r="GDB619" s="23"/>
      <c r="GDC619" s="23"/>
      <c r="GDD619" s="23"/>
      <c r="GDE619" s="23"/>
      <c r="GDF619" s="23"/>
      <c r="GDG619" s="23"/>
      <c r="GDH619" s="23"/>
      <c r="GDI619" s="23"/>
      <c r="GDJ619" s="23"/>
      <c r="GDK619" s="23"/>
      <c r="GDL619" s="23"/>
      <c r="GDM619" s="23"/>
      <c r="GDN619" s="23"/>
      <c r="GDO619" s="23"/>
      <c r="GDP619" s="23"/>
      <c r="GDQ619" s="23"/>
      <c r="GDR619" s="23"/>
      <c r="GDS619" s="23"/>
      <c r="GDT619" s="23"/>
      <c r="GDU619" s="23"/>
      <c r="GDV619" s="23"/>
      <c r="GDW619" s="23"/>
      <c r="GDX619" s="23"/>
      <c r="GDY619" s="23"/>
      <c r="GDZ619" s="23"/>
      <c r="GEA619" s="23"/>
      <c r="GEB619" s="23"/>
      <c r="GEC619" s="23"/>
      <c r="GED619" s="23"/>
      <c r="GEE619" s="23"/>
      <c r="GEF619" s="23"/>
      <c r="GEG619" s="23"/>
      <c r="GEH619" s="23"/>
      <c r="GEI619" s="23"/>
      <c r="GEJ619" s="23"/>
      <c r="GEK619" s="23"/>
      <c r="GEL619" s="23"/>
      <c r="GEM619" s="23"/>
      <c r="GEN619" s="23"/>
      <c r="GEO619" s="23"/>
      <c r="GEP619" s="23"/>
      <c r="GEQ619" s="23"/>
      <c r="GER619" s="23"/>
      <c r="GES619" s="23"/>
      <c r="GET619" s="23"/>
      <c r="GEU619" s="23"/>
      <c r="GEV619" s="23"/>
      <c r="GEW619" s="23"/>
      <c r="GEX619" s="23"/>
      <c r="GEY619" s="23"/>
      <c r="GEZ619" s="23"/>
      <c r="GFA619" s="23"/>
      <c r="GFB619" s="23"/>
      <c r="GFC619" s="23"/>
      <c r="GFD619" s="23"/>
      <c r="GFE619" s="23"/>
      <c r="GFF619" s="23"/>
      <c r="GFG619" s="23"/>
      <c r="GFH619" s="23"/>
      <c r="GFI619" s="23"/>
      <c r="GFJ619" s="23"/>
      <c r="GFK619" s="23"/>
      <c r="GFL619" s="23"/>
      <c r="GFM619" s="23"/>
      <c r="GFN619" s="23"/>
      <c r="GFO619" s="23"/>
      <c r="GFP619" s="23"/>
      <c r="GFQ619" s="23"/>
      <c r="GFR619" s="23"/>
      <c r="GFS619" s="23"/>
      <c r="GFT619" s="23"/>
      <c r="GFU619" s="23"/>
      <c r="GFV619" s="23"/>
      <c r="GFW619" s="23"/>
      <c r="GFX619" s="23"/>
      <c r="GFY619" s="23"/>
      <c r="GFZ619" s="23"/>
      <c r="GGA619" s="23"/>
      <c r="GGB619" s="23"/>
      <c r="GGC619" s="23"/>
      <c r="GGD619" s="23"/>
      <c r="GGE619" s="23"/>
      <c r="GGF619" s="23"/>
      <c r="GGG619" s="23"/>
      <c r="GGH619" s="23"/>
      <c r="GGI619" s="23"/>
      <c r="GGJ619" s="23"/>
      <c r="GGK619" s="23"/>
      <c r="GGL619" s="23"/>
      <c r="GGM619" s="23"/>
      <c r="GGN619" s="23"/>
      <c r="GGO619" s="23"/>
      <c r="GGP619" s="23"/>
      <c r="GGQ619" s="23"/>
      <c r="GGR619" s="23"/>
      <c r="GGS619" s="23"/>
      <c r="GGT619" s="23"/>
      <c r="GGU619" s="23"/>
      <c r="GGV619" s="23"/>
      <c r="GGW619" s="23"/>
      <c r="GGX619" s="23"/>
      <c r="GGY619" s="23"/>
      <c r="GGZ619" s="23"/>
      <c r="GHA619" s="23"/>
      <c r="GHB619" s="23"/>
      <c r="GHC619" s="23"/>
      <c r="GHD619" s="23"/>
      <c r="GHE619" s="23"/>
      <c r="GHF619" s="23"/>
      <c r="GHG619" s="23"/>
      <c r="GHH619" s="23"/>
      <c r="GHI619" s="23"/>
      <c r="GHJ619" s="23"/>
      <c r="GHK619" s="23"/>
      <c r="GHL619" s="23"/>
      <c r="GHM619" s="23"/>
      <c r="GHN619" s="23"/>
      <c r="GHO619" s="23"/>
      <c r="GHP619" s="23"/>
      <c r="GHQ619" s="23"/>
      <c r="GHR619" s="23"/>
      <c r="GHS619" s="23"/>
      <c r="GHT619" s="23"/>
      <c r="GHU619" s="23"/>
      <c r="GHV619" s="23"/>
      <c r="GHW619" s="23"/>
      <c r="GHX619" s="23"/>
      <c r="GHY619" s="23"/>
      <c r="GHZ619" s="23"/>
      <c r="GIA619" s="23"/>
      <c r="GIB619" s="23"/>
      <c r="GIC619" s="23"/>
      <c r="GID619" s="23"/>
      <c r="GIE619" s="23"/>
      <c r="GIF619" s="23"/>
      <c r="GIG619" s="23"/>
      <c r="GIH619" s="23"/>
      <c r="GII619" s="23"/>
      <c r="GIJ619" s="23"/>
      <c r="GIK619" s="23"/>
      <c r="GIL619" s="23"/>
      <c r="GIM619" s="23"/>
      <c r="GIN619" s="23"/>
      <c r="GIO619" s="23"/>
      <c r="GIP619" s="23"/>
      <c r="GIQ619" s="23"/>
      <c r="GIR619" s="23"/>
      <c r="GIS619" s="23"/>
      <c r="GIT619" s="23"/>
      <c r="GIU619" s="23"/>
      <c r="GIV619" s="23"/>
      <c r="GIW619" s="23"/>
      <c r="GIX619" s="23"/>
      <c r="GIY619" s="23"/>
      <c r="GIZ619" s="23"/>
      <c r="GJA619" s="23"/>
      <c r="GJB619" s="23"/>
      <c r="GJC619" s="23"/>
      <c r="GJD619" s="23"/>
      <c r="GJE619" s="23"/>
      <c r="GJF619" s="23"/>
      <c r="GJG619" s="23"/>
      <c r="GJH619" s="23"/>
      <c r="GJI619" s="23"/>
      <c r="GJJ619" s="23"/>
      <c r="GJK619" s="23"/>
      <c r="GJL619" s="23"/>
      <c r="GJM619" s="23"/>
      <c r="GJN619" s="23"/>
      <c r="GJO619" s="23"/>
      <c r="GJP619" s="23"/>
      <c r="GJQ619" s="23"/>
      <c r="GJR619" s="23"/>
      <c r="GJS619" s="23"/>
      <c r="GJT619" s="23"/>
      <c r="GJU619" s="23"/>
      <c r="GJV619" s="23"/>
      <c r="GJW619" s="23"/>
      <c r="GJX619" s="23"/>
      <c r="GJY619" s="23"/>
      <c r="GJZ619" s="23"/>
      <c r="GKA619" s="23"/>
      <c r="GKB619" s="23"/>
      <c r="GKC619" s="23"/>
      <c r="GKD619" s="23"/>
      <c r="GKE619" s="23"/>
      <c r="GKF619" s="23"/>
      <c r="GKG619" s="23"/>
      <c r="GKH619" s="23"/>
      <c r="GKI619" s="23"/>
      <c r="GKJ619" s="23"/>
      <c r="GKK619" s="23"/>
      <c r="GKL619" s="23"/>
      <c r="GKM619" s="23"/>
      <c r="GKN619" s="23"/>
      <c r="GKO619" s="23"/>
      <c r="GKP619" s="23"/>
      <c r="GKQ619" s="23"/>
      <c r="GKR619" s="23"/>
      <c r="GKS619" s="23"/>
      <c r="GKT619" s="23"/>
      <c r="GKU619" s="23"/>
      <c r="GKV619" s="23"/>
      <c r="GKW619" s="23"/>
      <c r="GKX619" s="23"/>
      <c r="GKY619" s="23"/>
      <c r="GKZ619" s="23"/>
      <c r="GLA619" s="23"/>
      <c r="GLB619" s="23"/>
      <c r="GLC619" s="23"/>
      <c r="GLD619" s="23"/>
      <c r="GLE619" s="23"/>
      <c r="GLF619" s="23"/>
      <c r="GLG619" s="23"/>
      <c r="GLH619" s="23"/>
      <c r="GLI619" s="23"/>
      <c r="GLJ619" s="23"/>
      <c r="GLK619" s="23"/>
      <c r="GLL619" s="23"/>
      <c r="GLM619" s="23"/>
      <c r="GLN619" s="23"/>
      <c r="GLO619" s="23"/>
      <c r="GLP619" s="23"/>
      <c r="GLQ619" s="23"/>
      <c r="GLR619" s="23"/>
      <c r="GLS619" s="23"/>
      <c r="GLT619" s="23"/>
      <c r="GLU619" s="23"/>
      <c r="GLV619" s="23"/>
      <c r="GLW619" s="23"/>
      <c r="GLX619" s="23"/>
      <c r="GLY619" s="23"/>
      <c r="GLZ619" s="23"/>
      <c r="GMA619" s="23"/>
      <c r="GMB619" s="23"/>
      <c r="GMC619" s="23"/>
      <c r="GMD619" s="23"/>
      <c r="GME619" s="23"/>
      <c r="GMF619" s="23"/>
      <c r="GMG619" s="23"/>
      <c r="GMH619" s="23"/>
      <c r="GMI619" s="23"/>
      <c r="GMJ619" s="23"/>
      <c r="GMK619" s="23"/>
      <c r="GML619" s="23"/>
      <c r="GMM619" s="23"/>
      <c r="GMN619" s="23"/>
      <c r="GMO619" s="23"/>
      <c r="GMP619" s="23"/>
      <c r="GMQ619" s="23"/>
      <c r="GMR619" s="23"/>
      <c r="GMS619" s="23"/>
      <c r="GMT619" s="23"/>
      <c r="GMU619" s="23"/>
      <c r="GMV619" s="23"/>
      <c r="GMW619" s="23"/>
      <c r="GMX619" s="23"/>
      <c r="GMY619" s="23"/>
      <c r="GMZ619" s="23"/>
      <c r="GNA619" s="23"/>
      <c r="GNB619" s="23"/>
      <c r="GNC619" s="23"/>
      <c r="GND619" s="23"/>
      <c r="GNE619" s="23"/>
      <c r="GNF619" s="23"/>
      <c r="GNG619" s="23"/>
      <c r="GNH619" s="23"/>
      <c r="GNI619" s="23"/>
      <c r="GNJ619" s="23"/>
      <c r="GNK619" s="23"/>
      <c r="GNL619" s="23"/>
      <c r="GNM619" s="23"/>
      <c r="GNN619" s="23"/>
      <c r="GNO619" s="23"/>
      <c r="GNP619" s="23"/>
      <c r="GNQ619" s="23"/>
      <c r="GNR619" s="23"/>
      <c r="GNS619" s="23"/>
      <c r="GNT619" s="23"/>
      <c r="GNU619" s="23"/>
      <c r="GNV619" s="23"/>
      <c r="GNW619" s="23"/>
      <c r="GNX619" s="23"/>
      <c r="GNY619" s="23"/>
      <c r="GNZ619" s="23"/>
      <c r="GOA619" s="23"/>
      <c r="GOB619" s="23"/>
      <c r="GOC619" s="23"/>
      <c r="GOD619" s="23"/>
      <c r="GOE619" s="23"/>
      <c r="GOF619" s="23"/>
      <c r="GOG619" s="23"/>
      <c r="GOH619" s="23"/>
      <c r="GOI619" s="23"/>
      <c r="GOJ619" s="23"/>
      <c r="GOK619" s="23"/>
      <c r="GOL619" s="23"/>
      <c r="GOM619" s="23"/>
      <c r="GON619" s="23"/>
      <c r="GOO619" s="23"/>
      <c r="GOP619" s="23"/>
      <c r="GOQ619" s="23"/>
      <c r="GOR619" s="23"/>
      <c r="GOS619" s="23"/>
      <c r="GOT619" s="23"/>
      <c r="GOU619" s="23"/>
      <c r="GOV619" s="23"/>
      <c r="GOW619" s="23"/>
      <c r="GOX619" s="23"/>
      <c r="GOY619" s="23"/>
      <c r="GOZ619" s="23"/>
      <c r="GPA619" s="23"/>
      <c r="GPB619" s="23"/>
      <c r="GPC619" s="23"/>
      <c r="GPD619" s="23"/>
      <c r="GPE619" s="23"/>
      <c r="GPF619" s="23"/>
      <c r="GPG619" s="23"/>
      <c r="GPH619" s="23"/>
      <c r="GPI619" s="23"/>
      <c r="GPJ619" s="23"/>
      <c r="GPK619" s="23"/>
      <c r="GPL619" s="23"/>
      <c r="GPM619" s="23"/>
      <c r="GPN619" s="23"/>
      <c r="GPO619" s="23"/>
      <c r="GPP619" s="23"/>
      <c r="GPQ619" s="23"/>
      <c r="GPR619" s="23"/>
      <c r="GPS619" s="23"/>
      <c r="GPT619" s="23"/>
      <c r="GPU619" s="23"/>
      <c r="GPV619" s="23"/>
      <c r="GPW619" s="23"/>
      <c r="GPX619" s="23"/>
      <c r="GPY619" s="23"/>
      <c r="GPZ619" s="23"/>
      <c r="GQA619" s="23"/>
      <c r="GQB619" s="23"/>
      <c r="GQC619" s="23"/>
      <c r="GQD619" s="23"/>
      <c r="GQE619" s="23"/>
      <c r="GQF619" s="23"/>
      <c r="GQG619" s="23"/>
      <c r="GQH619" s="23"/>
      <c r="GQI619" s="23"/>
      <c r="GQJ619" s="23"/>
      <c r="GQK619" s="23"/>
      <c r="GQL619" s="23"/>
      <c r="GQM619" s="23"/>
      <c r="GQN619" s="23"/>
      <c r="GQO619" s="23"/>
      <c r="GQP619" s="23"/>
      <c r="GQQ619" s="23"/>
      <c r="GQR619" s="23"/>
      <c r="GQS619" s="23"/>
      <c r="GQT619" s="23"/>
      <c r="GQU619" s="23"/>
      <c r="GQV619" s="23"/>
      <c r="GQW619" s="23"/>
      <c r="GQX619" s="23"/>
      <c r="GQY619" s="23"/>
      <c r="GQZ619" s="23"/>
      <c r="GRA619" s="23"/>
      <c r="GRB619" s="23"/>
      <c r="GRC619" s="23"/>
      <c r="GRD619" s="23"/>
      <c r="GRE619" s="23"/>
      <c r="GRF619" s="23"/>
      <c r="GRG619" s="23"/>
      <c r="GRH619" s="23"/>
      <c r="GRI619" s="23"/>
      <c r="GRJ619" s="23"/>
      <c r="GRK619" s="23"/>
      <c r="GRL619" s="23"/>
      <c r="GRM619" s="23"/>
      <c r="GRN619" s="23"/>
      <c r="GRO619" s="23"/>
      <c r="GRP619" s="23"/>
      <c r="GRQ619" s="23"/>
      <c r="GRR619" s="23"/>
      <c r="GRS619" s="23"/>
      <c r="GRT619" s="23"/>
      <c r="GRU619" s="23"/>
      <c r="GRV619" s="23"/>
      <c r="GRW619" s="23"/>
      <c r="GRX619" s="23"/>
      <c r="GRY619" s="23"/>
      <c r="GRZ619" s="23"/>
      <c r="GSA619" s="23"/>
      <c r="GSB619" s="23"/>
      <c r="GSC619" s="23"/>
      <c r="GSD619" s="23"/>
      <c r="GSE619" s="23"/>
      <c r="GSF619" s="23"/>
      <c r="GSG619" s="23"/>
      <c r="GSH619" s="23"/>
      <c r="GSI619" s="23"/>
      <c r="GSJ619" s="23"/>
      <c r="GSK619" s="23"/>
      <c r="GSL619" s="23"/>
      <c r="GSM619" s="23"/>
      <c r="GSN619" s="23"/>
      <c r="GSO619" s="23"/>
      <c r="GSP619" s="23"/>
      <c r="GSQ619" s="23"/>
      <c r="GSR619" s="23"/>
      <c r="GSS619" s="23"/>
      <c r="GST619" s="23"/>
      <c r="GSU619" s="23"/>
      <c r="GSV619" s="23"/>
      <c r="GSW619" s="23"/>
      <c r="GSX619" s="23"/>
      <c r="GSY619" s="23"/>
      <c r="GSZ619" s="23"/>
      <c r="GTA619" s="23"/>
      <c r="GTB619" s="23"/>
      <c r="GTC619" s="23"/>
      <c r="GTD619" s="23"/>
      <c r="GTE619" s="23"/>
      <c r="GTF619" s="23"/>
      <c r="GTG619" s="23"/>
      <c r="GTH619" s="23"/>
      <c r="GTI619" s="23"/>
      <c r="GTJ619" s="23"/>
      <c r="GTK619" s="23"/>
      <c r="GTL619" s="23"/>
      <c r="GTM619" s="23"/>
      <c r="GTN619" s="23"/>
      <c r="GTO619" s="23"/>
      <c r="GTP619" s="23"/>
      <c r="GTQ619" s="23"/>
      <c r="GTR619" s="23"/>
      <c r="GTS619" s="23"/>
      <c r="GTT619" s="23"/>
      <c r="GTU619" s="23"/>
      <c r="GTV619" s="23"/>
      <c r="GTW619" s="23"/>
      <c r="GTX619" s="23"/>
      <c r="GTY619" s="23"/>
      <c r="GTZ619" s="23"/>
      <c r="GUA619" s="23"/>
      <c r="GUB619" s="23"/>
      <c r="GUC619" s="23"/>
      <c r="GUD619" s="23"/>
      <c r="GUE619" s="23"/>
      <c r="GUF619" s="23"/>
      <c r="GUG619" s="23"/>
      <c r="GUH619" s="23"/>
      <c r="GUI619" s="23"/>
      <c r="GUJ619" s="23"/>
      <c r="GUK619" s="23"/>
      <c r="GUL619" s="23"/>
      <c r="GUM619" s="23"/>
      <c r="GUN619" s="23"/>
      <c r="GUO619" s="23"/>
      <c r="GUP619" s="23"/>
      <c r="GUQ619" s="23"/>
      <c r="GUR619" s="23"/>
      <c r="GUS619" s="23"/>
      <c r="GUT619" s="23"/>
      <c r="GUU619" s="23"/>
      <c r="GUV619" s="23"/>
      <c r="GUW619" s="23"/>
      <c r="GUX619" s="23"/>
      <c r="GUY619" s="23"/>
      <c r="GUZ619" s="23"/>
      <c r="GVA619" s="23"/>
      <c r="GVB619" s="23"/>
      <c r="GVC619" s="23"/>
      <c r="GVD619" s="23"/>
      <c r="GVE619" s="23"/>
      <c r="GVF619" s="23"/>
      <c r="GVG619" s="23"/>
      <c r="GVH619" s="23"/>
      <c r="GVI619" s="23"/>
      <c r="GVJ619" s="23"/>
      <c r="GVK619" s="23"/>
      <c r="GVL619" s="23"/>
      <c r="GVM619" s="23"/>
      <c r="GVN619" s="23"/>
      <c r="GVO619" s="23"/>
      <c r="GVP619" s="23"/>
      <c r="GVQ619" s="23"/>
      <c r="GVR619" s="23"/>
      <c r="GVS619" s="23"/>
      <c r="GVT619" s="23"/>
      <c r="GVU619" s="23"/>
      <c r="GVV619" s="23"/>
      <c r="GVW619" s="23"/>
      <c r="GVX619" s="23"/>
      <c r="GVY619" s="23"/>
      <c r="GVZ619" s="23"/>
      <c r="GWA619" s="23"/>
      <c r="GWB619" s="23"/>
      <c r="GWC619" s="23"/>
      <c r="GWD619" s="23"/>
      <c r="GWE619" s="23"/>
      <c r="GWF619" s="23"/>
      <c r="GWG619" s="23"/>
      <c r="GWH619" s="23"/>
      <c r="GWI619" s="23"/>
      <c r="GWJ619" s="23"/>
      <c r="GWK619" s="23"/>
      <c r="GWL619" s="23"/>
      <c r="GWM619" s="23"/>
      <c r="GWN619" s="23"/>
      <c r="GWO619" s="23"/>
      <c r="GWP619" s="23"/>
      <c r="GWQ619" s="23"/>
      <c r="GWR619" s="23"/>
      <c r="GWS619" s="23"/>
      <c r="GWT619" s="23"/>
      <c r="GWU619" s="23"/>
      <c r="GWV619" s="23"/>
      <c r="GWW619" s="23"/>
      <c r="GWX619" s="23"/>
      <c r="GWY619" s="23"/>
      <c r="GWZ619" s="23"/>
      <c r="GXA619" s="23"/>
      <c r="GXB619" s="23"/>
      <c r="GXC619" s="23"/>
      <c r="GXD619" s="23"/>
      <c r="GXE619" s="23"/>
      <c r="GXF619" s="23"/>
      <c r="GXG619" s="23"/>
      <c r="GXH619" s="23"/>
      <c r="GXI619" s="23"/>
      <c r="GXJ619" s="23"/>
      <c r="GXK619" s="23"/>
      <c r="GXL619" s="23"/>
      <c r="GXM619" s="23"/>
      <c r="GXN619" s="23"/>
      <c r="GXO619" s="23"/>
      <c r="GXP619" s="23"/>
      <c r="GXQ619" s="23"/>
      <c r="GXR619" s="23"/>
      <c r="GXS619" s="23"/>
      <c r="GXT619" s="23"/>
      <c r="GXU619" s="23"/>
      <c r="GXV619" s="23"/>
      <c r="GXW619" s="23"/>
      <c r="GXX619" s="23"/>
      <c r="GXY619" s="23"/>
      <c r="GXZ619" s="23"/>
      <c r="GYA619" s="23"/>
      <c r="GYB619" s="23"/>
      <c r="GYC619" s="23"/>
      <c r="GYD619" s="23"/>
      <c r="GYE619" s="23"/>
      <c r="GYF619" s="23"/>
      <c r="GYG619" s="23"/>
      <c r="GYH619" s="23"/>
      <c r="GYI619" s="23"/>
      <c r="GYJ619" s="23"/>
      <c r="GYK619" s="23"/>
      <c r="GYL619" s="23"/>
      <c r="GYM619" s="23"/>
      <c r="GYN619" s="23"/>
      <c r="GYO619" s="23"/>
      <c r="GYP619" s="23"/>
      <c r="GYQ619" s="23"/>
      <c r="GYR619" s="23"/>
      <c r="GYS619" s="23"/>
      <c r="GYT619" s="23"/>
      <c r="GYU619" s="23"/>
      <c r="GYV619" s="23"/>
      <c r="GYW619" s="23"/>
      <c r="GYX619" s="23"/>
      <c r="GYY619" s="23"/>
      <c r="GYZ619" s="23"/>
      <c r="GZA619" s="23"/>
      <c r="GZB619" s="23"/>
      <c r="GZC619" s="23"/>
      <c r="GZD619" s="23"/>
      <c r="GZE619" s="23"/>
      <c r="GZF619" s="23"/>
      <c r="GZG619" s="23"/>
      <c r="GZH619" s="23"/>
      <c r="GZI619" s="23"/>
      <c r="GZJ619" s="23"/>
      <c r="GZK619" s="23"/>
      <c r="GZL619" s="23"/>
      <c r="GZM619" s="23"/>
      <c r="GZN619" s="23"/>
      <c r="GZO619" s="23"/>
      <c r="GZP619" s="23"/>
      <c r="GZQ619" s="23"/>
      <c r="GZR619" s="23"/>
      <c r="GZS619" s="23"/>
      <c r="GZT619" s="23"/>
      <c r="GZU619" s="23"/>
      <c r="GZV619" s="23"/>
      <c r="GZW619" s="23"/>
      <c r="GZX619" s="23"/>
      <c r="GZY619" s="23"/>
      <c r="GZZ619" s="23"/>
      <c r="HAA619" s="23"/>
      <c r="HAB619" s="23"/>
      <c r="HAC619" s="23"/>
      <c r="HAD619" s="23"/>
      <c r="HAE619" s="23"/>
      <c r="HAF619" s="23"/>
      <c r="HAG619" s="23"/>
      <c r="HAH619" s="23"/>
      <c r="HAI619" s="23"/>
      <c r="HAJ619" s="23"/>
      <c r="HAK619" s="23"/>
      <c r="HAL619" s="23"/>
      <c r="HAM619" s="23"/>
      <c r="HAN619" s="23"/>
      <c r="HAO619" s="23"/>
      <c r="HAP619" s="23"/>
      <c r="HAQ619" s="23"/>
      <c r="HAR619" s="23"/>
      <c r="HAS619" s="23"/>
      <c r="HAT619" s="23"/>
      <c r="HAU619" s="23"/>
      <c r="HAV619" s="23"/>
      <c r="HAW619" s="23"/>
      <c r="HAX619" s="23"/>
      <c r="HAY619" s="23"/>
      <c r="HAZ619" s="23"/>
      <c r="HBA619" s="23"/>
      <c r="HBB619" s="23"/>
      <c r="HBC619" s="23"/>
      <c r="HBD619" s="23"/>
      <c r="HBE619" s="23"/>
      <c r="HBF619" s="23"/>
      <c r="HBG619" s="23"/>
      <c r="HBH619" s="23"/>
      <c r="HBI619" s="23"/>
      <c r="HBJ619" s="23"/>
      <c r="HBK619" s="23"/>
      <c r="HBL619" s="23"/>
      <c r="HBM619" s="23"/>
      <c r="HBN619" s="23"/>
      <c r="HBO619" s="23"/>
      <c r="HBP619" s="23"/>
      <c r="HBQ619" s="23"/>
      <c r="HBR619" s="23"/>
      <c r="HBS619" s="23"/>
      <c r="HBT619" s="23"/>
      <c r="HBU619" s="23"/>
      <c r="HBV619" s="23"/>
      <c r="HBW619" s="23"/>
      <c r="HBX619" s="23"/>
      <c r="HBY619" s="23"/>
      <c r="HBZ619" s="23"/>
      <c r="HCA619" s="23"/>
      <c r="HCB619" s="23"/>
      <c r="HCC619" s="23"/>
      <c r="HCD619" s="23"/>
      <c r="HCE619" s="23"/>
      <c r="HCF619" s="23"/>
      <c r="HCG619" s="23"/>
      <c r="HCH619" s="23"/>
      <c r="HCI619" s="23"/>
      <c r="HCJ619" s="23"/>
      <c r="HCK619" s="23"/>
      <c r="HCL619" s="23"/>
      <c r="HCM619" s="23"/>
      <c r="HCN619" s="23"/>
      <c r="HCO619" s="23"/>
      <c r="HCP619" s="23"/>
      <c r="HCQ619" s="23"/>
      <c r="HCR619" s="23"/>
      <c r="HCS619" s="23"/>
      <c r="HCT619" s="23"/>
      <c r="HCU619" s="23"/>
      <c r="HCV619" s="23"/>
      <c r="HCW619" s="23"/>
      <c r="HCX619" s="23"/>
      <c r="HCY619" s="23"/>
      <c r="HCZ619" s="23"/>
      <c r="HDA619" s="23"/>
      <c r="HDB619" s="23"/>
      <c r="HDC619" s="23"/>
      <c r="HDD619" s="23"/>
      <c r="HDE619" s="23"/>
      <c r="HDF619" s="23"/>
      <c r="HDG619" s="23"/>
      <c r="HDH619" s="23"/>
      <c r="HDI619" s="23"/>
      <c r="HDJ619" s="23"/>
      <c r="HDK619" s="23"/>
      <c r="HDL619" s="23"/>
      <c r="HDM619" s="23"/>
      <c r="HDN619" s="23"/>
      <c r="HDO619" s="23"/>
      <c r="HDP619" s="23"/>
      <c r="HDQ619" s="23"/>
      <c r="HDR619" s="23"/>
      <c r="HDS619" s="23"/>
      <c r="HDT619" s="23"/>
      <c r="HDU619" s="23"/>
      <c r="HDV619" s="23"/>
      <c r="HDW619" s="23"/>
      <c r="HDX619" s="23"/>
      <c r="HDY619" s="23"/>
      <c r="HDZ619" s="23"/>
      <c r="HEA619" s="23"/>
      <c r="HEB619" s="23"/>
      <c r="HEC619" s="23"/>
      <c r="HED619" s="23"/>
      <c r="HEE619" s="23"/>
      <c r="HEF619" s="23"/>
      <c r="HEG619" s="23"/>
      <c r="HEH619" s="23"/>
      <c r="HEI619" s="23"/>
      <c r="HEJ619" s="23"/>
      <c r="HEK619" s="23"/>
      <c r="HEL619" s="23"/>
      <c r="HEM619" s="23"/>
      <c r="HEN619" s="23"/>
      <c r="HEO619" s="23"/>
      <c r="HEP619" s="23"/>
      <c r="HEQ619" s="23"/>
      <c r="HER619" s="23"/>
      <c r="HES619" s="23"/>
      <c r="HET619" s="23"/>
      <c r="HEU619" s="23"/>
      <c r="HEV619" s="23"/>
      <c r="HEW619" s="23"/>
      <c r="HEX619" s="23"/>
      <c r="HEY619" s="23"/>
      <c r="HEZ619" s="23"/>
      <c r="HFA619" s="23"/>
      <c r="HFB619" s="23"/>
      <c r="HFC619" s="23"/>
      <c r="HFD619" s="23"/>
      <c r="HFE619" s="23"/>
      <c r="HFF619" s="23"/>
      <c r="HFG619" s="23"/>
      <c r="HFH619" s="23"/>
      <c r="HFI619" s="23"/>
      <c r="HFJ619" s="23"/>
      <c r="HFK619" s="23"/>
      <c r="HFL619" s="23"/>
      <c r="HFM619" s="23"/>
      <c r="HFN619" s="23"/>
      <c r="HFO619" s="23"/>
      <c r="HFP619" s="23"/>
      <c r="HFQ619" s="23"/>
      <c r="HFR619" s="23"/>
      <c r="HFS619" s="23"/>
      <c r="HFT619" s="23"/>
      <c r="HFU619" s="23"/>
      <c r="HFV619" s="23"/>
      <c r="HFW619" s="23"/>
      <c r="HFX619" s="23"/>
      <c r="HFY619" s="23"/>
      <c r="HFZ619" s="23"/>
      <c r="HGA619" s="23"/>
      <c r="HGB619" s="23"/>
      <c r="HGC619" s="23"/>
      <c r="HGD619" s="23"/>
      <c r="HGE619" s="23"/>
      <c r="HGF619" s="23"/>
      <c r="HGG619" s="23"/>
      <c r="HGH619" s="23"/>
      <c r="HGI619" s="23"/>
      <c r="HGJ619" s="23"/>
      <c r="HGK619" s="23"/>
      <c r="HGL619" s="23"/>
      <c r="HGM619" s="23"/>
      <c r="HGN619" s="23"/>
      <c r="HGO619" s="23"/>
      <c r="HGP619" s="23"/>
      <c r="HGQ619" s="23"/>
      <c r="HGR619" s="23"/>
      <c r="HGS619" s="23"/>
      <c r="HGT619" s="23"/>
      <c r="HGU619" s="23"/>
      <c r="HGV619" s="23"/>
      <c r="HGW619" s="23"/>
      <c r="HGX619" s="23"/>
      <c r="HGY619" s="23"/>
      <c r="HGZ619" s="23"/>
      <c r="HHA619" s="23"/>
      <c r="HHB619" s="23"/>
      <c r="HHC619" s="23"/>
      <c r="HHD619" s="23"/>
      <c r="HHE619" s="23"/>
      <c r="HHF619" s="23"/>
      <c r="HHG619" s="23"/>
      <c r="HHH619" s="23"/>
      <c r="HHI619" s="23"/>
      <c r="HHJ619" s="23"/>
      <c r="HHK619" s="23"/>
      <c r="HHL619" s="23"/>
      <c r="HHM619" s="23"/>
      <c r="HHN619" s="23"/>
      <c r="HHO619" s="23"/>
      <c r="HHP619" s="23"/>
      <c r="HHQ619" s="23"/>
      <c r="HHR619" s="23"/>
      <c r="HHS619" s="23"/>
      <c r="HHT619" s="23"/>
      <c r="HHU619" s="23"/>
      <c r="HHV619" s="23"/>
      <c r="HHW619" s="23"/>
      <c r="HHX619" s="23"/>
      <c r="HHY619" s="23"/>
      <c r="HHZ619" s="23"/>
      <c r="HIA619" s="23"/>
      <c r="HIB619" s="23"/>
      <c r="HIC619" s="23"/>
      <c r="HID619" s="23"/>
      <c r="HIE619" s="23"/>
      <c r="HIF619" s="23"/>
      <c r="HIG619" s="23"/>
      <c r="HIH619" s="23"/>
      <c r="HII619" s="23"/>
      <c r="HIJ619" s="23"/>
      <c r="HIK619" s="23"/>
      <c r="HIL619" s="23"/>
      <c r="HIM619" s="23"/>
      <c r="HIN619" s="23"/>
      <c r="HIO619" s="23"/>
      <c r="HIP619" s="23"/>
      <c r="HIQ619" s="23"/>
      <c r="HIR619" s="23"/>
      <c r="HIS619" s="23"/>
      <c r="HIT619" s="23"/>
      <c r="HIU619" s="23"/>
      <c r="HIV619" s="23"/>
      <c r="HIW619" s="23"/>
      <c r="HIX619" s="23"/>
      <c r="HIY619" s="23"/>
      <c r="HIZ619" s="23"/>
      <c r="HJA619" s="23"/>
      <c r="HJB619" s="23"/>
      <c r="HJC619" s="23"/>
      <c r="HJD619" s="23"/>
      <c r="HJE619" s="23"/>
      <c r="HJF619" s="23"/>
      <c r="HJG619" s="23"/>
      <c r="HJH619" s="23"/>
      <c r="HJI619" s="23"/>
      <c r="HJJ619" s="23"/>
      <c r="HJK619" s="23"/>
      <c r="HJL619" s="23"/>
      <c r="HJM619" s="23"/>
      <c r="HJN619" s="23"/>
      <c r="HJO619" s="23"/>
      <c r="HJP619" s="23"/>
      <c r="HJQ619" s="23"/>
      <c r="HJR619" s="23"/>
      <c r="HJS619" s="23"/>
      <c r="HJT619" s="23"/>
      <c r="HJU619" s="23"/>
      <c r="HJV619" s="23"/>
      <c r="HJW619" s="23"/>
      <c r="HJX619" s="23"/>
      <c r="HJY619" s="23"/>
      <c r="HJZ619" s="23"/>
      <c r="HKA619" s="23"/>
      <c r="HKB619" s="23"/>
      <c r="HKC619" s="23"/>
      <c r="HKD619" s="23"/>
      <c r="HKE619" s="23"/>
      <c r="HKF619" s="23"/>
      <c r="HKG619" s="23"/>
      <c r="HKH619" s="23"/>
      <c r="HKI619" s="23"/>
      <c r="HKJ619" s="23"/>
      <c r="HKK619" s="23"/>
      <c r="HKL619" s="23"/>
      <c r="HKM619" s="23"/>
      <c r="HKN619" s="23"/>
      <c r="HKO619" s="23"/>
      <c r="HKP619" s="23"/>
      <c r="HKQ619" s="23"/>
      <c r="HKR619" s="23"/>
      <c r="HKS619" s="23"/>
      <c r="HKT619" s="23"/>
      <c r="HKU619" s="23"/>
      <c r="HKV619" s="23"/>
      <c r="HKW619" s="23"/>
      <c r="HKX619" s="23"/>
      <c r="HKY619" s="23"/>
      <c r="HKZ619" s="23"/>
      <c r="HLA619" s="23"/>
      <c r="HLB619" s="23"/>
      <c r="HLC619" s="23"/>
      <c r="HLD619" s="23"/>
      <c r="HLE619" s="23"/>
      <c r="HLF619" s="23"/>
      <c r="HLG619" s="23"/>
      <c r="HLH619" s="23"/>
      <c r="HLI619" s="23"/>
      <c r="HLJ619" s="23"/>
      <c r="HLK619" s="23"/>
      <c r="HLL619" s="23"/>
      <c r="HLM619" s="23"/>
      <c r="HLN619" s="23"/>
      <c r="HLO619" s="23"/>
      <c r="HLP619" s="23"/>
      <c r="HLQ619" s="23"/>
      <c r="HLR619" s="23"/>
      <c r="HLS619" s="23"/>
      <c r="HLT619" s="23"/>
      <c r="HLU619" s="23"/>
      <c r="HLV619" s="23"/>
      <c r="HLW619" s="23"/>
      <c r="HLX619" s="23"/>
      <c r="HLY619" s="23"/>
      <c r="HLZ619" s="23"/>
      <c r="HMA619" s="23"/>
      <c r="HMB619" s="23"/>
      <c r="HMC619" s="23"/>
      <c r="HMD619" s="23"/>
      <c r="HME619" s="23"/>
      <c r="HMF619" s="23"/>
      <c r="HMG619" s="23"/>
      <c r="HMH619" s="23"/>
      <c r="HMI619" s="23"/>
      <c r="HMJ619" s="23"/>
      <c r="HMK619" s="23"/>
      <c r="HML619" s="23"/>
      <c r="HMM619" s="23"/>
      <c r="HMN619" s="23"/>
      <c r="HMO619" s="23"/>
      <c r="HMP619" s="23"/>
      <c r="HMQ619" s="23"/>
      <c r="HMR619" s="23"/>
      <c r="HMS619" s="23"/>
      <c r="HMT619" s="23"/>
      <c r="HMU619" s="23"/>
      <c r="HMV619" s="23"/>
      <c r="HMW619" s="23"/>
      <c r="HMX619" s="23"/>
      <c r="HMY619" s="23"/>
      <c r="HMZ619" s="23"/>
      <c r="HNA619" s="23"/>
      <c r="HNB619" s="23"/>
      <c r="HNC619" s="23"/>
      <c r="HND619" s="23"/>
      <c r="HNE619" s="23"/>
      <c r="HNF619" s="23"/>
      <c r="HNG619" s="23"/>
      <c r="HNH619" s="23"/>
      <c r="HNI619" s="23"/>
      <c r="HNJ619" s="23"/>
      <c r="HNK619" s="23"/>
      <c r="HNL619" s="23"/>
      <c r="HNM619" s="23"/>
      <c r="HNN619" s="23"/>
      <c r="HNO619" s="23"/>
      <c r="HNP619" s="23"/>
      <c r="HNQ619" s="23"/>
      <c r="HNR619" s="23"/>
      <c r="HNS619" s="23"/>
      <c r="HNT619" s="23"/>
      <c r="HNU619" s="23"/>
      <c r="HNV619" s="23"/>
      <c r="HNW619" s="23"/>
      <c r="HNX619" s="23"/>
      <c r="HNY619" s="23"/>
      <c r="HNZ619" s="23"/>
      <c r="HOA619" s="23"/>
      <c r="HOB619" s="23"/>
      <c r="HOC619" s="23"/>
      <c r="HOD619" s="23"/>
      <c r="HOE619" s="23"/>
      <c r="HOF619" s="23"/>
      <c r="HOG619" s="23"/>
      <c r="HOH619" s="23"/>
      <c r="HOI619" s="23"/>
      <c r="HOJ619" s="23"/>
      <c r="HOK619" s="23"/>
      <c r="HOL619" s="23"/>
      <c r="HOM619" s="23"/>
      <c r="HON619" s="23"/>
      <c r="HOO619" s="23"/>
      <c r="HOP619" s="23"/>
      <c r="HOQ619" s="23"/>
      <c r="HOR619" s="23"/>
      <c r="HOS619" s="23"/>
      <c r="HOT619" s="23"/>
      <c r="HOU619" s="23"/>
      <c r="HOV619" s="23"/>
      <c r="HOW619" s="23"/>
      <c r="HOX619" s="23"/>
      <c r="HOY619" s="23"/>
      <c r="HOZ619" s="23"/>
      <c r="HPA619" s="23"/>
      <c r="HPB619" s="23"/>
      <c r="HPC619" s="23"/>
      <c r="HPD619" s="23"/>
      <c r="HPE619" s="23"/>
      <c r="HPF619" s="23"/>
      <c r="HPG619" s="23"/>
      <c r="HPH619" s="23"/>
      <c r="HPI619" s="23"/>
      <c r="HPJ619" s="23"/>
      <c r="HPK619" s="23"/>
      <c r="HPL619" s="23"/>
      <c r="HPM619" s="23"/>
      <c r="HPN619" s="23"/>
      <c r="HPO619" s="23"/>
      <c r="HPP619" s="23"/>
      <c r="HPQ619" s="23"/>
      <c r="HPR619" s="23"/>
      <c r="HPS619" s="23"/>
      <c r="HPT619" s="23"/>
      <c r="HPU619" s="23"/>
      <c r="HPV619" s="23"/>
      <c r="HPW619" s="23"/>
      <c r="HPX619" s="23"/>
      <c r="HPY619" s="23"/>
      <c r="HPZ619" s="23"/>
      <c r="HQA619" s="23"/>
      <c r="HQB619" s="23"/>
      <c r="HQC619" s="23"/>
      <c r="HQD619" s="23"/>
      <c r="HQE619" s="23"/>
      <c r="HQF619" s="23"/>
      <c r="HQG619" s="23"/>
      <c r="HQH619" s="23"/>
      <c r="HQI619" s="23"/>
      <c r="HQJ619" s="23"/>
      <c r="HQK619" s="23"/>
      <c r="HQL619" s="23"/>
      <c r="HQM619" s="23"/>
      <c r="HQN619" s="23"/>
      <c r="HQO619" s="23"/>
      <c r="HQP619" s="23"/>
      <c r="HQQ619" s="23"/>
      <c r="HQR619" s="23"/>
      <c r="HQS619" s="23"/>
      <c r="HQT619" s="23"/>
      <c r="HQU619" s="23"/>
      <c r="HQV619" s="23"/>
      <c r="HQW619" s="23"/>
      <c r="HQX619" s="23"/>
      <c r="HQY619" s="23"/>
      <c r="HQZ619" s="23"/>
      <c r="HRA619" s="23"/>
      <c r="HRB619" s="23"/>
      <c r="HRC619" s="23"/>
      <c r="HRD619" s="23"/>
      <c r="HRE619" s="23"/>
      <c r="HRF619" s="23"/>
      <c r="HRG619" s="23"/>
      <c r="HRH619" s="23"/>
      <c r="HRI619" s="23"/>
      <c r="HRJ619" s="23"/>
      <c r="HRK619" s="23"/>
      <c r="HRL619" s="23"/>
      <c r="HRM619" s="23"/>
      <c r="HRN619" s="23"/>
      <c r="HRO619" s="23"/>
      <c r="HRP619" s="23"/>
      <c r="HRQ619" s="23"/>
      <c r="HRR619" s="23"/>
      <c r="HRS619" s="23"/>
      <c r="HRT619" s="23"/>
      <c r="HRU619" s="23"/>
      <c r="HRV619" s="23"/>
      <c r="HRW619" s="23"/>
      <c r="HRX619" s="23"/>
      <c r="HRY619" s="23"/>
      <c r="HRZ619" s="23"/>
      <c r="HSA619" s="23"/>
      <c r="HSB619" s="23"/>
      <c r="HSC619" s="23"/>
      <c r="HSD619" s="23"/>
      <c r="HSE619" s="23"/>
      <c r="HSF619" s="23"/>
      <c r="HSG619" s="23"/>
      <c r="HSH619" s="23"/>
      <c r="HSI619" s="23"/>
      <c r="HSJ619" s="23"/>
      <c r="HSK619" s="23"/>
      <c r="HSL619" s="23"/>
      <c r="HSM619" s="23"/>
      <c r="HSN619" s="23"/>
      <c r="HSO619" s="23"/>
      <c r="HSP619" s="23"/>
      <c r="HSQ619" s="23"/>
      <c r="HSR619" s="23"/>
      <c r="HSS619" s="23"/>
      <c r="HST619" s="23"/>
      <c r="HSU619" s="23"/>
      <c r="HSV619" s="23"/>
      <c r="HSW619" s="23"/>
      <c r="HSX619" s="23"/>
      <c r="HSY619" s="23"/>
      <c r="HSZ619" s="23"/>
      <c r="HTA619" s="23"/>
      <c r="HTB619" s="23"/>
      <c r="HTC619" s="23"/>
      <c r="HTD619" s="23"/>
      <c r="HTE619" s="23"/>
      <c r="HTF619" s="23"/>
      <c r="HTG619" s="23"/>
      <c r="HTH619" s="23"/>
      <c r="HTI619" s="23"/>
      <c r="HTJ619" s="23"/>
      <c r="HTK619" s="23"/>
      <c r="HTL619" s="23"/>
      <c r="HTM619" s="23"/>
      <c r="HTN619" s="23"/>
      <c r="HTO619" s="23"/>
      <c r="HTP619" s="23"/>
      <c r="HTQ619" s="23"/>
      <c r="HTR619" s="23"/>
      <c r="HTS619" s="23"/>
      <c r="HTT619" s="23"/>
      <c r="HTU619" s="23"/>
      <c r="HTV619" s="23"/>
      <c r="HTW619" s="23"/>
      <c r="HTX619" s="23"/>
      <c r="HTY619" s="23"/>
      <c r="HTZ619" s="23"/>
      <c r="HUA619" s="23"/>
      <c r="HUB619" s="23"/>
      <c r="HUC619" s="23"/>
      <c r="HUD619" s="23"/>
      <c r="HUE619" s="23"/>
      <c r="HUF619" s="23"/>
      <c r="HUG619" s="23"/>
      <c r="HUH619" s="23"/>
      <c r="HUI619" s="23"/>
      <c r="HUJ619" s="23"/>
      <c r="HUK619" s="23"/>
      <c r="HUL619" s="23"/>
      <c r="HUM619" s="23"/>
      <c r="HUN619" s="23"/>
      <c r="HUO619" s="23"/>
      <c r="HUP619" s="23"/>
      <c r="HUQ619" s="23"/>
      <c r="HUR619" s="23"/>
      <c r="HUS619" s="23"/>
      <c r="HUT619" s="23"/>
      <c r="HUU619" s="23"/>
      <c r="HUV619" s="23"/>
      <c r="HUW619" s="23"/>
      <c r="HUX619" s="23"/>
      <c r="HUY619" s="23"/>
      <c r="HUZ619" s="23"/>
      <c r="HVA619" s="23"/>
      <c r="HVB619" s="23"/>
      <c r="HVC619" s="23"/>
      <c r="HVD619" s="23"/>
      <c r="HVE619" s="23"/>
      <c r="HVF619" s="23"/>
      <c r="HVG619" s="23"/>
      <c r="HVH619" s="23"/>
      <c r="HVI619" s="23"/>
      <c r="HVJ619" s="23"/>
      <c r="HVK619" s="23"/>
      <c r="HVL619" s="23"/>
      <c r="HVM619" s="23"/>
      <c r="HVN619" s="23"/>
      <c r="HVO619" s="23"/>
      <c r="HVP619" s="23"/>
      <c r="HVQ619" s="23"/>
      <c r="HVR619" s="23"/>
      <c r="HVS619" s="23"/>
      <c r="HVT619" s="23"/>
      <c r="HVU619" s="23"/>
      <c r="HVV619" s="23"/>
      <c r="HVW619" s="23"/>
      <c r="HVX619" s="23"/>
      <c r="HVY619" s="23"/>
      <c r="HVZ619" s="23"/>
      <c r="HWA619" s="23"/>
      <c r="HWB619" s="23"/>
      <c r="HWC619" s="23"/>
      <c r="HWD619" s="23"/>
      <c r="HWE619" s="23"/>
      <c r="HWF619" s="23"/>
      <c r="HWG619" s="23"/>
      <c r="HWH619" s="23"/>
      <c r="HWI619" s="23"/>
      <c r="HWJ619" s="23"/>
      <c r="HWK619" s="23"/>
      <c r="HWL619" s="23"/>
      <c r="HWM619" s="23"/>
      <c r="HWN619" s="23"/>
      <c r="HWO619" s="23"/>
      <c r="HWP619" s="23"/>
      <c r="HWQ619" s="23"/>
      <c r="HWR619" s="23"/>
      <c r="HWS619" s="23"/>
      <c r="HWT619" s="23"/>
      <c r="HWU619" s="23"/>
      <c r="HWV619" s="23"/>
      <c r="HWW619" s="23"/>
      <c r="HWX619" s="23"/>
      <c r="HWY619" s="23"/>
      <c r="HWZ619" s="23"/>
      <c r="HXA619" s="23"/>
      <c r="HXB619" s="23"/>
      <c r="HXC619" s="23"/>
      <c r="HXD619" s="23"/>
      <c r="HXE619" s="23"/>
      <c r="HXF619" s="23"/>
      <c r="HXG619" s="23"/>
      <c r="HXH619" s="23"/>
      <c r="HXI619" s="23"/>
      <c r="HXJ619" s="23"/>
      <c r="HXK619" s="23"/>
      <c r="HXL619" s="23"/>
      <c r="HXM619" s="23"/>
      <c r="HXN619" s="23"/>
      <c r="HXO619" s="23"/>
      <c r="HXP619" s="23"/>
      <c r="HXQ619" s="23"/>
      <c r="HXR619" s="23"/>
      <c r="HXS619" s="23"/>
      <c r="HXT619" s="23"/>
      <c r="HXU619" s="23"/>
      <c r="HXV619" s="23"/>
      <c r="HXW619" s="23"/>
      <c r="HXX619" s="23"/>
      <c r="HXY619" s="23"/>
      <c r="HXZ619" s="23"/>
      <c r="HYA619" s="23"/>
      <c r="HYB619" s="23"/>
      <c r="HYC619" s="23"/>
      <c r="HYD619" s="23"/>
      <c r="HYE619" s="23"/>
      <c r="HYF619" s="23"/>
      <c r="HYG619" s="23"/>
      <c r="HYH619" s="23"/>
      <c r="HYI619" s="23"/>
      <c r="HYJ619" s="23"/>
      <c r="HYK619" s="23"/>
      <c r="HYL619" s="23"/>
      <c r="HYM619" s="23"/>
      <c r="HYN619" s="23"/>
      <c r="HYO619" s="23"/>
      <c r="HYP619" s="23"/>
      <c r="HYQ619" s="23"/>
      <c r="HYR619" s="23"/>
      <c r="HYS619" s="23"/>
      <c r="HYT619" s="23"/>
      <c r="HYU619" s="23"/>
      <c r="HYV619" s="23"/>
      <c r="HYW619" s="23"/>
      <c r="HYX619" s="23"/>
      <c r="HYY619" s="23"/>
      <c r="HYZ619" s="23"/>
      <c r="HZA619" s="23"/>
      <c r="HZB619" s="23"/>
      <c r="HZC619" s="23"/>
      <c r="HZD619" s="23"/>
      <c r="HZE619" s="23"/>
      <c r="HZF619" s="23"/>
      <c r="HZG619" s="23"/>
      <c r="HZH619" s="23"/>
      <c r="HZI619" s="23"/>
      <c r="HZJ619" s="23"/>
      <c r="HZK619" s="23"/>
      <c r="HZL619" s="23"/>
      <c r="HZM619" s="23"/>
      <c r="HZN619" s="23"/>
      <c r="HZO619" s="23"/>
      <c r="HZP619" s="23"/>
      <c r="HZQ619" s="23"/>
      <c r="HZR619" s="23"/>
      <c r="HZS619" s="23"/>
      <c r="HZT619" s="23"/>
      <c r="HZU619" s="23"/>
      <c r="HZV619" s="23"/>
      <c r="HZW619" s="23"/>
      <c r="HZX619" s="23"/>
      <c r="HZY619" s="23"/>
      <c r="HZZ619" s="23"/>
      <c r="IAA619" s="23"/>
      <c r="IAB619" s="23"/>
      <c r="IAC619" s="23"/>
      <c r="IAD619" s="23"/>
      <c r="IAE619" s="23"/>
      <c r="IAF619" s="23"/>
      <c r="IAG619" s="23"/>
      <c r="IAH619" s="23"/>
      <c r="IAI619" s="23"/>
      <c r="IAJ619" s="23"/>
      <c r="IAK619" s="23"/>
      <c r="IAL619" s="23"/>
      <c r="IAM619" s="23"/>
      <c r="IAN619" s="23"/>
      <c r="IAO619" s="23"/>
      <c r="IAP619" s="23"/>
      <c r="IAQ619" s="23"/>
      <c r="IAR619" s="23"/>
      <c r="IAS619" s="23"/>
      <c r="IAT619" s="23"/>
      <c r="IAU619" s="23"/>
      <c r="IAV619" s="23"/>
      <c r="IAW619" s="23"/>
      <c r="IAX619" s="23"/>
      <c r="IAY619" s="23"/>
      <c r="IAZ619" s="23"/>
      <c r="IBA619" s="23"/>
      <c r="IBB619" s="23"/>
      <c r="IBC619" s="23"/>
      <c r="IBD619" s="23"/>
      <c r="IBE619" s="23"/>
      <c r="IBF619" s="23"/>
      <c r="IBG619" s="23"/>
      <c r="IBH619" s="23"/>
      <c r="IBI619" s="23"/>
      <c r="IBJ619" s="23"/>
      <c r="IBK619" s="23"/>
      <c r="IBL619" s="23"/>
      <c r="IBM619" s="23"/>
      <c r="IBN619" s="23"/>
      <c r="IBO619" s="23"/>
      <c r="IBP619" s="23"/>
      <c r="IBQ619" s="23"/>
      <c r="IBR619" s="23"/>
      <c r="IBS619" s="23"/>
      <c r="IBT619" s="23"/>
      <c r="IBU619" s="23"/>
      <c r="IBV619" s="23"/>
      <c r="IBW619" s="23"/>
      <c r="IBX619" s="23"/>
      <c r="IBY619" s="23"/>
      <c r="IBZ619" s="23"/>
      <c r="ICA619" s="23"/>
      <c r="ICB619" s="23"/>
      <c r="ICC619" s="23"/>
      <c r="ICD619" s="23"/>
      <c r="ICE619" s="23"/>
      <c r="ICF619" s="23"/>
      <c r="ICG619" s="23"/>
      <c r="ICH619" s="23"/>
      <c r="ICI619" s="23"/>
      <c r="ICJ619" s="23"/>
      <c r="ICK619" s="23"/>
      <c r="ICL619" s="23"/>
      <c r="ICM619" s="23"/>
      <c r="ICN619" s="23"/>
      <c r="ICO619" s="23"/>
      <c r="ICP619" s="23"/>
      <c r="ICQ619" s="23"/>
      <c r="ICR619" s="23"/>
      <c r="ICS619" s="23"/>
      <c r="ICT619" s="23"/>
      <c r="ICU619" s="23"/>
      <c r="ICV619" s="23"/>
      <c r="ICW619" s="23"/>
      <c r="ICX619" s="23"/>
      <c r="ICY619" s="23"/>
      <c r="ICZ619" s="23"/>
      <c r="IDA619" s="23"/>
      <c r="IDB619" s="23"/>
      <c r="IDC619" s="23"/>
      <c r="IDD619" s="23"/>
      <c r="IDE619" s="23"/>
      <c r="IDF619" s="23"/>
      <c r="IDG619" s="23"/>
      <c r="IDH619" s="23"/>
      <c r="IDI619" s="23"/>
      <c r="IDJ619" s="23"/>
      <c r="IDK619" s="23"/>
      <c r="IDL619" s="23"/>
      <c r="IDM619" s="23"/>
      <c r="IDN619" s="23"/>
      <c r="IDO619" s="23"/>
      <c r="IDP619" s="23"/>
      <c r="IDQ619" s="23"/>
      <c r="IDR619" s="23"/>
      <c r="IDS619" s="23"/>
      <c r="IDT619" s="23"/>
      <c r="IDU619" s="23"/>
      <c r="IDV619" s="23"/>
      <c r="IDW619" s="23"/>
      <c r="IDX619" s="23"/>
      <c r="IDY619" s="23"/>
      <c r="IDZ619" s="23"/>
      <c r="IEA619" s="23"/>
      <c r="IEB619" s="23"/>
      <c r="IEC619" s="23"/>
      <c r="IED619" s="23"/>
      <c r="IEE619" s="23"/>
      <c r="IEF619" s="23"/>
      <c r="IEG619" s="23"/>
      <c r="IEH619" s="23"/>
      <c r="IEI619" s="23"/>
      <c r="IEJ619" s="23"/>
      <c r="IEK619" s="23"/>
      <c r="IEL619" s="23"/>
      <c r="IEM619" s="23"/>
      <c r="IEN619" s="23"/>
      <c r="IEO619" s="23"/>
      <c r="IEP619" s="23"/>
      <c r="IEQ619" s="23"/>
      <c r="IER619" s="23"/>
      <c r="IES619" s="23"/>
      <c r="IET619" s="23"/>
      <c r="IEU619" s="23"/>
      <c r="IEV619" s="23"/>
      <c r="IEW619" s="23"/>
      <c r="IEX619" s="23"/>
      <c r="IEY619" s="23"/>
      <c r="IEZ619" s="23"/>
      <c r="IFA619" s="23"/>
      <c r="IFB619" s="23"/>
      <c r="IFC619" s="23"/>
      <c r="IFD619" s="23"/>
      <c r="IFE619" s="23"/>
      <c r="IFF619" s="23"/>
      <c r="IFG619" s="23"/>
      <c r="IFH619" s="23"/>
      <c r="IFI619" s="23"/>
      <c r="IFJ619" s="23"/>
      <c r="IFK619" s="23"/>
      <c r="IFL619" s="23"/>
      <c r="IFM619" s="23"/>
      <c r="IFN619" s="23"/>
      <c r="IFO619" s="23"/>
      <c r="IFP619" s="23"/>
      <c r="IFQ619" s="23"/>
      <c r="IFR619" s="23"/>
      <c r="IFS619" s="23"/>
      <c r="IFT619" s="23"/>
      <c r="IFU619" s="23"/>
      <c r="IFV619" s="23"/>
      <c r="IFW619" s="23"/>
      <c r="IFX619" s="23"/>
      <c r="IFY619" s="23"/>
      <c r="IFZ619" s="23"/>
      <c r="IGA619" s="23"/>
      <c r="IGB619" s="23"/>
      <c r="IGC619" s="23"/>
      <c r="IGD619" s="23"/>
      <c r="IGE619" s="23"/>
      <c r="IGF619" s="23"/>
      <c r="IGG619" s="23"/>
      <c r="IGH619" s="23"/>
      <c r="IGI619" s="23"/>
      <c r="IGJ619" s="23"/>
      <c r="IGK619" s="23"/>
      <c r="IGL619" s="23"/>
      <c r="IGM619" s="23"/>
      <c r="IGN619" s="23"/>
      <c r="IGO619" s="23"/>
      <c r="IGP619" s="23"/>
      <c r="IGQ619" s="23"/>
      <c r="IGR619" s="23"/>
      <c r="IGS619" s="23"/>
      <c r="IGT619" s="23"/>
      <c r="IGU619" s="23"/>
      <c r="IGV619" s="23"/>
      <c r="IGW619" s="23"/>
      <c r="IGX619" s="23"/>
      <c r="IGY619" s="23"/>
      <c r="IGZ619" s="23"/>
      <c r="IHA619" s="23"/>
      <c r="IHB619" s="23"/>
      <c r="IHC619" s="23"/>
      <c r="IHD619" s="23"/>
      <c r="IHE619" s="23"/>
      <c r="IHF619" s="23"/>
      <c r="IHG619" s="23"/>
      <c r="IHH619" s="23"/>
      <c r="IHI619" s="23"/>
      <c r="IHJ619" s="23"/>
      <c r="IHK619" s="23"/>
      <c r="IHL619" s="23"/>
      <c r="IHM619" s="23"/>
      <c r="IHN619" s="23"/>
      <c r="IHO619" s="23"/>
      <c r="IHP619" s="23"/>
      <c r="IHQ619" s="23"/>
      <c r="IHR619" s="23"/>
      <c r="IHS619" s="23"/>
      <c r="IHT619" s="23"/>
      <c r="IHU619" s="23"/>
      <c r="IHV619" s="23"/>
      <c r="IHW619" s="23"/>
      <c r="IHX619" s="23"/>
      <c r="IHY619" s="23"/>
      <c r="IHZ619" s="23"/>
      <c r="IIA619" s="23"/>
      <c r="IIB619" s="23"/>
      <c r="IIC619" s="23"/>
      <c r="IID619" s="23"/>
      <c r="IIE619" s="23"/>
      <c r="IIF619" s="23"/>
      <c r="IIG619" s="23"/>
      <c r="IIH619" s="23"/>
      <c r="III619" s="23"/>
      <c r="IIJ619" s="23"/>
      <c r="IIK619" s="23"/>
      <c r="IIL619" s="23"/>
      <c r="IIM619" s="23"/>
      <c r="IIN619" s="23"/>
      <c r="IIO619" s="23"/>
      <c r="IIP619" s="23"/>
      <c r="IIQ619" s="23"/>
      <c r="IIR619" s="23"/>
      <c r="IIS619" s="23"/>
      <c r="IIT619" s="23"/>
      <c r="IIU619" s="23"/>
      <c r="IIV619" s="23"/>
      <c r="IIW619" s="23"/>
      <c r="IIX619" s="23"/>
      <c r="IIY619" s="23"/>
      <c r="IIZ619" s="23"/>
      <c r="IJA619" s="23"/>
      <c r="IJB619" s="23"/>
      <c r="IJC619" s="23"/>
      <c r="IJD619" s="23"/>
      <c r="IJE619" s="23"/>
      <c r="IJF619" s="23"/>
      <c r="IJG619" s="23"/>
      <c r="IJH619" s="23"/>
      <c r="IJI619" s="23"/>
      <c r="IJJ619" s="23"/>
      <c r="IJK619" s="23"/>
      <c r="IJL619" s="23"/>
      <c r="IJM619" s="23"/>
      <c r="IJN619" s="23"/>
      <c r="IJO619" s="23"/>
      <c r="IJP619" s="23"/>
      <c r="IJQ619" s="23"/>
      <c r="IJR619" s="23"/>
      <c r="IJS619" s="23"/>
      <c r="IJT619" s="23"/>
      <c r="IJU619" s="23"/>
      <c r="IJV619" s="23"/>
      <c r="IJW619" s="23"/>
      <c r="IJX619" s="23"/>
      <c r="IJY619" s="23"/>
      <c r="IJZ619" s="23"/>
      <c r="IKA619" s="23"/>
      <c r="IKB619" s="23"/>
      <c r="IKC619" s="23"/>
      <c r="IKD619" s="23"/>
      <c r="IKE619" s="23"/>
      <c r="IKF619" s="23"/>
      <c r="IKG619" s="23"/>
      <c r="IKH619" s="23"/>
      <c r="IKI619" s="23"/>
      <c r="IKJ619" s="23"/>
      <c r="IKK619" s="23"/>
      <c r="IKL619" s="23"/>
      <c r="IKM619" s="23"/>
      <c r="IKN619" s="23"/>
      <c r="IKO619" s="23"/>
      <c r="IKP619" s="23"/>
      <c r="IKQ619" s="23"/>
      <c r="IKR619" s="23"/>
      <c r="IKS619" s="23"/>
      <c r="IKT619" s="23"/>
      <c r="IKU619" s="23"/>
      <c r="IKV619" s="23"/>
      <c r="IKW619" s="23"/>
      <c r="IKX619" s="23"/>
      <c r="IKY619" s="23"/>
      <c r="IKZ619" s="23"/>
      <c r="ILA619" s="23"/>
      <c r="ILB619" s="23"/>
      <c r="ILC619" s="23"/>
      <c r="ILD619" s="23"/>
      <c r="ILE619" s="23"/>
      <c r="ILF619" s="23"/>
      <c r="ILG619" s="23"/>
      <c r="ILH619" s="23"/>
      <c r="ILI619" s="23"/>
      <c r="ILJ619" s="23"/>
      <c r="ILK619" s="23"/>
      <c r="ILL619" s="23"/>
      <c r="ILM619" s="23"/>
      <c r="ILN619" s="23"/>
      <c r="ILO619" s="23"/>
      <c r="ILP619" s="23"/>
      <c r="ILQ619" s="23"/>
      <c r="ILR619" s="23"/>
      <c r="ILS619" s="23"/>
      <c r="ILT619" s="23"/>
      <c r="ILU619" s="23"/>
      <c r="ILV619" s="23"/>
      <c r="ILW619" s="23"/>
      <c r="ILX619" s="23"/>
      <c r="ILY619" s="23"/>
      <c r="ILZ619" s="23"/>
      <c r="IMA619" s="23"/>
      <c r="IMB619" s="23"/>
      <c r="IMC619" s="23"/>
      <c r="IMD619" s="23"/>
      <c r="IME619" s="23"/>
      <c r="IMF619" s="23"/>
      <c r="IMG619" s="23"/>
      <c r="IMH619" s="23"/>
      <c r="IMI619" s="23"/>
      <c r="IMJ619" s="23"/>
      <c r="IMK619" s="23"/>
      <c r="IML619" s="23"/>
      <c r="IMM619" s="23"/>
      <c r="IMN619" s="23"/>
      <c r="IMO619" s="23"/>
      <c r="IMP619" s="23"/>
      <c r="IMQ619" s="23"/>
      <c r="IMR619" s="23"/>
      <c r="IMS619" s="23"/>
      <c r="IMT619" s="23"/>
      <c r="IMU619" s="23"/>
      <c r="IMV619" s="23"/>
      <c r="IMW619" s="23"/>
      <c r="IMX619" s="23"/>
      <c r="IMY619" s="23"/>
      <c r="IMZ619" s="23"/>
      <c r="INA619" s="23"/>
      <c r="INB619" s="23"/>
      <c r="INC619" s="23"/>
      <c r="IND619" s="23"/>
      <c r="INE619" s="23"/>
      <c r="INF619" s="23"/>
      <c r="ING619" s="23"/>
      <c r="INH619" s="23"/>
      <c r="INI619" s="23"/>
      <c r="INJ619" s="23"/>
      <c r="INK619" s="23"/>
      <c r="INL619" s="23"/>
      <c r="INM619" s="23"/>
      <c r="INN619" s="23"/>
      <c r="INO619" s="23"/>
      <c r="INP619" s="23"/>
      <c r="INQ619" s="23"/>
      <c r="INR619" s="23"/>
      <c r="INS619" s="23"/>
      <c r="INT619" s="23"/>
      <c r="INU619" s="23"/>
      <c r="INV619" s="23"/>
      <c r="INW619" s="23"/>
      <c r="INX619" s="23"/>
      <c r="INY619" s="23"/>
      <c r="INZ619" s="23"/>
      <c r="IOA619" s="23"/>
      <c r="IOB619" s="23"/>
      <c r="IOC619" s="23"/>
      <c r="IOD619" s="23"/>
      <c r="IOE619" s="23"/>
      <c r="IOF619" s="23"/>
      <c r="IOG619" s="23"/>
      <c r="IOH619" s="23"/>
      <c r="IOI619" s="23"/>
      <c r="IOJ619" s="23"/>
      <c r="IOK619" s="23"/>
      <c r="IOL619" s="23"/>
      <c r="IOM619" s="23"/>
      <c r="ION619" s="23"/>
      <c r="IOO619" s="23"/>
      <c r="IOP619" s="23"/>
      <c r="IOQ619" s="23"/>
      <c r="IOR619" s="23"/>
      <c r="IOS619" s="23"/>
      <c r="IOT619" s="23"/>
      <c r="IOU619" s="23"/>
      <c r="IOV619" s="23"/>
      <c r="IOW619" s="23"/>
      <c r="IOX619" s="23"/>
      <c r="IOY619" s="23"/>
      <c r="IOZ619" s="23"/>
      <c r="IPA619" s="23"/>
      <c r="IPB619" s="23"/>
      <c r="IPC619" s="23"/>
      <c r="IPD619" s="23"/>
      <c r="IPE619" s="23"/>
      <c r="IPF619" s="23"/>
      <c r="IPG619" s="23"/>
      <c r="IPH619" s="23"/>
      <c r="IPI619" s="23"/>
      <c r="IPJ619" s="23"/>
      <c r="IPK619" s="23"/>
      <c r="IPL619" s="23"/>
      <c r="IPM619" s="23"/>
      <c r="IPN619" s="23"/>
      <c r="IPO619" s="23"/>
      <c r="IPP619" s="23"/>
      <c r="IPQ619" s="23"/>
      <c r="IPR619" s="23"/>
      <c r="IPS619" s="23"/>
      <c r="IPT619" s="23"/>
      <c r="IPU619" s="23"/>
      <c r="IPV619" s="23"/>
      <c r="IPW619" s="23"/>
      <c r="IPX619" s="23"/>
      <c r="IPY619" s="23"/>
      <c r="IPZ619" s="23"/>
      <c r="IQA619" s="23"/>
      <c r="IQB619" s="23"/>
      <c r="IQC619" s="23"/>
      <c r="IQD619" s="23"/>
      <c r="IQE619" s="23"/>
      <c r="IQF619" s="23"/>
      <c r="IQG619" s="23"/>
      <c r="IQH619" s="23"/>
      <c r="IQI619" s="23"/>
      <c r="IQJ619" s="23"/>
      <c r="IQK619" s="23"/>
      <c r="IQL619" s="23"/>
      <c r="IQM619" s="23"/>
      <c r="IQN619" s="23"/>
      <c r="IQO619" s="23"/>
      <c r="IQP619" s="23"/>
      <c r="IQQ619" s="23"/>
      <c r="IQR619" s="23"/>
      <c r="IQS619" s="23"/>
      <c r="IQT619" s="23"/>
      <c r="IQU619" s="23"/>
      <c r="IQV619" s="23"/>
      <c r="IQW619" s="23"/>
      <c r="IQX619" s="23"/>
      <c r="IQY619" s="23"/>
      <c r="IQZ619" s="23"/>
      <c r="IRA619" s="23"/>
      <c r="IRB619" s="23"/>
      <c r="IRC619" s="23"/>
      <c r="IRD619" s="23"/>
      <c r="IRE619" s="23"/>
      <c r="IRF619" s="23"/>
      <c r="IRG619" s="23"/>
      <c r="IRH619" s="23"/>
      <c r="IRI619" s="23"/>
      <c r="IRJ619" s="23"/>
      <c r="IRK619" s="23"/>
      <c r="IRL619" s="23"/>
      <c r="IRM619" s="23"/>
      <c r="IRN619" s="23"/>
      <c r="IRO619" s="23"/>
      <c r="IRP619" s="23"/>
      <c r="IRQ619" s="23"/>
      <c r="IRR619" s="23"/>
      <c r="IRS619" s="23"/>
      <c r="IRT619" s="23"/>
      <c r="IRU619" s="23"/>
      <c r="IRV619" s="23"/>
      <c r="IRW619" s="23"/>
      <c r="IRX619" s="23"/>
      <c r="IRY619" s="23"/>
      <c r="IRZ619" s="23"/>
      <c r="ISA619" s="23"/>
      <c r="ISB619" s="23"/>
      <c r="ISC619" s="23"/>
      <c r="ISD619" s="23"/>
      <c r="ISE619" s="23"/>
      <c r="ISF619" s="23"/>
      <c r="ISG619" s="23"/>
      <c r="ISH619" s="23"/>
      <c r="ISI619" s="23"/>
      <c r="ISJ619" s="23"/>
      <c r="ISK619" s="23"/>
      <c r="ISL619" s="23"/>
      <c r="ISM619" s="23"/>
      <c r="ISN619" s="23"/>
      <c r="ISO619" s="23"/>
      <c r="ISP619" s="23"/>
      <c r="ISQ619" s="23"/>
      <c r="ISR619" s="23"/>
      <c r="ISS619" s="23"/>
      <c r="IST619" s="23"/>
      <c r="ISU619" s="23"/>
      <c r="ISV619" s="23"/>
      <c r="ISW619" s="23"/>
      <c r="ISX619" s="23"/>
      <c r="ISY619" s="23"/>
      <c r="ISZ619" s="23"/>
      <c r="ITA619" s="23"/>
      <c r="ITB619" s="23"/>
      <c r="ITC619" s="23"/>
      <c r="ITD619" s="23"/>
      <c r="ITE619" s="23"/>
      <c r="ITF619" s="23"/>
      <c r="ITG619" s="23"/>
      <c r="ITH619" s="23"/>
      <c r="ITI619" s="23"/>
      <c r="ITJ619" s="23"/>
      <c r="ITK619" s="23"/>
      <c r="ITL619" s="23"/>
      <c r="ITM619" s="23"/>
      <c r="ITN619" s="23"/>
      <c r="ITO619" s="23"/>
      <c r="ITP619" s="23"/>
      <c r="ITQ619" s="23"/>
      <c r="ITR619" s="23"/>
      <c r="ITS619" s="23"/>
      <c r="ITT619" s="23"/>
      <c r="ITU619" s="23"/>
      <c r="ITV619" s="23"/>
      <c r="ITW619" s="23"/>
      <c r="ITX619" s="23"/>
      <c r="ITY619" s="23"/>
      <c r="ITZ619" s="23"/>
      <c r="IUA619" s="23"/>
      <c r="IUB619" s="23"/>
      <c r="IUC619" s="23"/>
      <c r="IUD619" s="23"/>
      <c r="IUE619" s="23"/>
      <c r="IUF619" s="23"/>
      <c r="IUG619" s="23"/>
      <c r="IUH619" s="23"/>
      <c r="IUI619" s="23"/>
      <c r="IUJ619" s="23"/>
      <c r="IUK619" s="23"/>
      <c r="IUL619" s="23"/>
      <c r="IUM619" s="23"/>
      <c r="IUN619" s="23"/>
      <c r="IUO619" s="23"/>
      <c r="IUP619" s="23"/>
      <c r="IUQ619" s="23"/>
      <c r="IUR619" s="23"/>
      <c r="IUS619" s="23"/>
      <c r="IUT619" s="23"/>
      <c r="IUU619" s="23"/>
      <c r="IUV619" s="23"/>
      <c r="IUW619" s="23"/>
      <c r="IUX619" s="23"/>
      <c r="IUY619" s="23"/>
      <c r="IUZ619" s="23"/>
      <c r="IVA619" s="23"/>
      <c r="IVB619" s="23"/>
      <c r="IVC619" s="23"/>
      <c r="IVD619" s="23"/>
      <c r="IVE619" s="23"/>
      <c r="IVF619" s="23"/>
      <c r="IVG619" s="23"/>
      <c r="IVH619" s="23"/>
      <c r="IVI619" s="23"/>
      <c r="IVJ619" s="23"/>
      <c r="IVK619" s="23"/>
      <c r="IVL619" s="23"/>
      <c r="IVM619" s="23"/>
      <c r="IVN619" s="23"/>
      <c r="IVO619" s="23"/>
      <c r="IVP619" s="23"/>
      <c r="IVQ619" s="23"/>
      <c r="IVR619" s="23"/>
      <c r="IVS619" s="23"/>
      <c r="IVT619" s="23"/>
      <c r="IVU619" s="23"/>
      <c r="IVV619" s="23"/>
      <c r="IVW619" s="23"/>
      <c r="IVX619" s="23"/>
      <c r="IVY619" s="23"/>
      <c r="IVZ619" s="23"/>
      <c r="IWA619" s="23"/>
      <c r="IWB619" s="23"/>
      <c r="IWC619" s="23"/>
      <c r="IWD619" s="23"/>
      <c r="IWE619" s="23"/>
      <c r="IWF619" s="23"/>
      <c r="IWG619" s="23"/>
      <c r="IWH619" s="23"/>
      <c r="IWI619" s="23"/>
      <c r="IWJ619" s="23"/>
      <c r="IWK619" s="23"/>
      <c r="IWL619" s="23"/>
      <c r="IWM619" s="23"/>
      <c r="IWN619" s="23"/>
      <c r="IWO619" s="23"/>
      <c r="IWP619" s="23"/>
      <c r="IWQ619" s="23"/>
      <c r="IWR619" s="23"/>
      <c r="IWS619" s="23"/>
      <c r="IWT619" s="23"/>
      <c r="IWU619" s="23"/>
      <c r="IWV619" s="23"/>
      <c r="IWW619" s="23"/>
      <c r="IWX619" s="23"/>
      <c r="IWY619" s="23"/>
      <c r="IWZ619" s="23"/>
      <c r="IXA619" s="23"/>
      <c r="IXB619" s="23"/>
      <c r="IXC619" s="23"/>
      <c r="IXD619" s="23"/>
      <c r="IXE619" s="23"/>
      <c r="IXF619" s="23"/>
      <c r="IXG619" s="23"/>
      <c r="IXH619" s="23"/>
      <c r="IXI619" s="23"/>
      <c r="IXJ619" s="23"/>
      <c r="IXK619" s="23"/>
      <c r="IXL619" s="23"/>
      <c r="IXM619" s="23"/>
      <c r="IXN619" s="23"/>
      <c r="IXO619" s="23"/>
      <c r="IXP619" s="23"/>
      <c r="IXQ619" s="23"/>
      <c r="IXR619" s="23"/>
      <c r="IXS619" s="23"/>
      <c r="IXT619" s="23"/>
      <c r="IXU619" s="23"/>
      <c r="IXV619" s="23"/>
      <c r="IXW619" s="23"/>
      <c r="IXX619" s="23"/>
      <c r="IXY619" s="23"/>
      <c r="IXZ619" s="23"/>
      <c r="IYA619" s="23"/>
      <c r="IYB619" s="23"/>
      <c r="IYC619" s="23"/>
      <c r="IYD619" s="23"/>
      <c r="IYE619" s="23"/>
      <c r="IYF619" s="23"/>
      <c r="IYG619" s="23"/>
      <c r="IYH619" s="23"/>
      <c r="IYI619" s="23"/>
      <c r="IYJ619" s="23"/>
      <c r="IYK619" s="23"/>
      <c r="IYL619" s="23"/>
      <c r="IYM619" s="23"/>
      <c r="IYN619" s="23"/>
      <c r="IYO619" s="23"/>
      <c r="IYP619" s="23"/>
      <c r="IYQ619" s="23"/>
      <c r="IYR619" s="23"/>
      <c r="IYS619" s="23"/>
      <c r="IYT619" s="23"/>
      <c r="IYU619" s="23"/>
      <c r="IYV619" s="23"/>
      <c r="IYW619" s="23"/>
      <c r="IYX619" s="23"/>
      <c r="IYY619" s="23"/>
      <c r="IYZ619" s="23"/>
      <c r="IZA619" s="23"/>
      <c r="IZB619" s="23"/>
      <c r="IZC619" s="23"/>
      <c r="IZD619" s="23"/>
      <c r="IZE619" s="23"/>
      <c r="IZF619" s="23"/>
      <c r="IZG619" s="23"/>
      <c r="IZH619" s="23"/>
      <c r="IZI619" s="23"/>
      <c r="IZJ619" s="23"/>
      <c r="IZK619" s="23"/>
      <c r="IZL619" s="23"/>
      <c r="IZM619" s="23"/>
      <c r="IZN619" s="23"/>
      <c r="IZO619" s="23"/>
      <c r="IZP619" s="23"/>
      <c r="IZQ619" s="23"/>
      <c r="IZR619" s="23"/>
      <c r="IZS619" s="23"/>
      <c r="IZT619" s="23"/>
      <c r="IZU619" s="23"/>
      <c r="IZV619" s="23"/>
      <c r="IZW619" s="23"/>
      <c r="IZX619" s="23"/>
      <c r="IZY619" s="23"/>
      <c r="IZZ619" s="23"/>
      <c r="JAA619" s="23"/>
      <c r="JAB619" s="23"/>
      <c r="JAC619" s="23"/>
      <c r="JAD619" s="23"/>
      <c r="JAE619" s="23"/>
      <c r="JAF619" s="23"/>
      <c r="JAG619" s="23"/>
      <c r="JAH619" s="23"/>
      <c r="JAI619" s="23"/>
      <c r="JAJ619" s="23"/>
      <c r="JAK619" s="23"/>
      <c r="JAL619" s="23"/>
      <c r="JAM619" s="23"/>
      <c r="JAN619" s="23"/>
      <c r="JAO619" s="23"/>
      <c r="JAP619" s="23"/>
      <c r="JAQ619" s="23"/>
      <c r="JAR619" s="23"/>
      <c r="JAS619" s="23"/>
      <c r="JAT619" s="23"/>
      <c r="JAU619" s="23"/>
      <c r="JAV619" s="23"/>
      <c r="JAW619" s="23"/>
      <c r="JAX619" s="23"/>
      <c r="JAY619" s="23"/>
      <c r="JAZ619" s="23"/>
      <c r="JBA619" s="23"/>
      <c r="JBB619" s="23"/>
      <c r="JBC619" s="23"/>
      <c r="JBD619" s="23"/>
      <c r="JBE619" s="23"/>
      <c r="JBF619" s="23"/>
      <c r="JBG619" s="23"/>
      <c r="JBH619" s="23"/>
      <c r="JBI619" s="23"/>
      <c r="JBJ619" s="23"/>
      <c r="JBK619" s="23"/>
      <c r="JBL619" s="23"/>
      <c r="JBM619" s="23"/>
      <c r="JBN619" s="23"/>
      <c r="JBO619" s="23"/>
      <c r="JBP619" s="23"/>
      <c r="JBQ619" s="23"/>
      <c r="JBR619" s="23"/>
      <c r="JBS619" s="23"/>
      <c r="JBT619" s="23"/>
      <c r="JBU619" s="23"/>
      <c r="JBV619" s="23"/>
      <c r="JBW619" s="23"/>
      <c r="JBX619" s="23"/>
      <c r="JBY619" s="23"/>
      <c r="JBZ619" s="23"/>
      <c r="JCA619" s="23"/>
      <c r="JCB619" s="23"/>
      <c r="JCC619" s="23"/>
      <c r="JCD619" s="23"/>
      <c r="JCE619" s="23"/>
      <c r="JCF619" s="23"/>
      <c r="JCG619" s="23"/>
      <c r="JCH619" s="23"/>
      <c r="JCI619" s="23"/>
      <c r="JCJ619" s="23"/>
      <c r="JCK619" s="23"/>
      <c r="JCL619" s="23"/>
      <c r="JCM619" s="23"/>
      <c r="JCN619" s="23"/>
      <c r="JCO619" s="23"/>
      <c r="JCP619" s="23"/>
      <c r="JCQ619" s="23"/>
      <c r="JCR619" s="23"/>
      <c r="JCS619" s="23"/>
      <c r="JCT619" s="23"/>
      <c r="JCU619" s="23"/>
      <c r="JCV619" s="23"/>
      <c r="JCW619" s="23"/>
      <c r="JCX619" s="23"/>
      <c r="JCY619" s="23"/>
      <c r="JCZ619" s="23"/>
      <c r="JDA619" s="23"/>
      <c r="JDB619" s="23"/>
      <c r="JDC619" s="23"/>
      <c r="JDD619" s="23"/>
      <c r="JDE619" s="23"/>
      <c r="JDF619" s="23"/>
      <c r="JDG619" s="23"/>
      <c r="JDH619" s="23"/>
      <c r="JDI619" s="23"/>
      <c r="JDJ619" s="23"/>
      <c r="JDK619" s="23"/>
      <c r="JDL619" s="23"/>
      <c r="JDM619" s="23"/>
      <c r="JDN619" s="23"/>
      <c r="JDO619" s="23"/>
      <c r="JDP619" s="23"/>
      <c r="JDQ619" s="23"/>
      <c r="JDR619" s="23"/>
      <c r="JDS619" s="23"/>
      <c r="JDT619" s="23"/>
      <c r="JDU619" s="23"/>
      <c r="JDV619" s="23"/>
      <c r="JDW619" s="23"/>
      <c r="JDX619" s="23"/>
      <c r="JDY619" s="23"/>
      <c r="JDZ619" s="23"/>
      <c r="JEA619" s="23"/>
      <c r="JEB619" s="23"/>
      <c r="JEC619" s="23"/>
      <c r="JED619" s="23"/>
      <c r="JEE619" s="23"/>
      <c r="JEF619" s="23"/>
      <c r="JEG619" s="23"/>
      <c r="JEH619" s="23"/>
      <c r="JEI619" s="23"/>
      <c r="JEJ619" s="23"/>
      <c r="JEK619" s="23"/>
      <c r="JEL619" s="23"/>
      <c r="JEM619" s="23"/>
      <c r="JEN619" s="23"/>
      <c r="JEO619" s="23"/>
      <c r="JEP619" s="23"/>
      <c r="JEQ619" s="23"/>
      <c r="JER619" s="23"/>
      <c r="JES619" s="23"/>
      <c r="JET619" s="23"/>
      <c r="JEU619" s="23"/>
      <c r="JEV619" s="23"/>
      <c r="JEW619" s="23"/>
      <c r="JEX619" s="23"/>
      <c r="JEY619" s="23"/>
      <c r="JEZ619" s="23"/>
      <c r="JFA619" s="23"/>
      <c r="JFB619" s="23"/>
      <c r="JFC619" s="23"/>
      <c r="JFD619" s="23"/>
      <c r="JFE619" s="23"/>
      <c r="JFF619" s="23"/>
      <c r="JFG619" s="23"/>
      <c r="JFH619" s="23"/>
      <c r="JFI619" s="23"/>
      <c r="JFJ619" s="23"/>
      <c r="JFK619" s="23"/>
      <c r="JFL619" s="23"/>
      <c r="JFM619" s="23"/>
      <c r="JFN619" s="23"/>
      <c r="JFO619" s="23"/>
      <c r="JFP619" s="23"/>
      <c r="JFQ619" s="23"/>
      <c r="JFR619" s="23"/>
      <c r="JFS619" s="23"/>
      <c r="JFT619" s="23"/>
      <c r="JFU619" s="23"/>
      <c r="JFV619" s="23"/>
      <c r="JFW619" s="23"/>
      <c r="JFX619" s="23"/>
      <c r="JFY619" s="23"/>
      <c r="JFZ619" s="23"/>
      <c r="JGA619" s="23"/>
      <c r="JGB619" s="23"/>
      <c r="JGC619" s="23"/>
      <c r="JGD619" s="23"/>
      <c r="JGE619" s="23"/>
      <c r="JGF619" s="23"/>
      <c r="JGG619" s="23"/>
      <c r="JGH619" s="23"/>
      <c r="JGI619" s="23"/>
      <c r="JGJ619" s="23"/>
      <c r="JGK619" s="23"/>
      <c r="JGL619" s="23"/>
      <c r="JGM619" s="23"/>
      <c r="JGN619" s="23"/>
      <c r="JGO619" s="23"/>
      <c r="JGP619" s="23"/>
      <c r="JGQ619" s="23"/>
      <c r="JGR619" s="23"/>
      <c r="JGS619" s="23"/>
      <c r="JGT619" s="23"/>
      <c r="JGU619" s="23"/>
      <c r="JGV619" s="23"/>
      <c r="JGW619" s="23"/>
      <c r="JGX619" s="23"/>
      <c r="JGY619" s="23"/>
      <c r="JGZ619" s="23"/>
      <c r="JHA619" s="23"/>
      <c r="JHB619" s="23"/>
      <c r="JHC619" s="23"/>
      <c r="JHD619" s="23"/>
      <c r="JHE619" s="23"/>
      <c r="JHF619" s="23"/>
      <c r="JHG619" s="23"/>
      <c r="JHH619" s="23"/>
      <c r="JHI619" s="23"/>
      <c r="JHJ619" s="23"/>
      <c r="JHK619" s="23"/>
      <c r="JHL619" s="23"/>
      <c r="JHM619" s="23"/>
      <c r="JHN619" s="23"/>
      <c r="JHO619" s="23"/>
      <c r="JHP619" s="23"/>
      <c r="JHQ619" s="23"/>
      <c r="JHR619" s="23"/>
      <c r="JHS619" s="23"/>
      <c r="JHT619" s="23"/>
      <c r="JHU619" s="23"/>
      <c r="JHV619" s="23"/>
      <c r="JHW619" s="23"/>
      <c r="JHX619" s="23"/>
      <c r="JHY619" s="23"/>
      <c r="JHZ619" s="23"/>
      <c r="JIA619" s="23"/>
      <c r="JIB619" s="23"/>
      <c r="JIC619" s="23"/>
      <c r="JID619" s="23"/>
      <c r="JIE619" s="23"/>
      <c r="JIF619" s="23"/>
      <c r="JIG619" s="23"/>
      <c r="JIH619" s="23"/>
      <c r="JII619" s="23"/>
      <c r="JIJ619" s="23"/>
      <c r="JIK619" s="23"/>
      <c r="JIL619" s="23"/>
      <c r="JIM619" s="23"/>
      <c r="JIN619" s="23"/>
      <c r="JIO619" s="23"/>
      <c r="JIP619" s="23"/>
      <c r="JIQ619" s="23"/>
      <c r="JIR619" s="23"/>
      <c r="JIS619" s="23"/>
      <c r="JIT619" s="23"/>
      <c r="JIU619" s="23"/>
      <c r="JIV619" s="23"/>
      <c r="JIW619" s="23"/>
      <c r="JIX619" s="23"/>
      <c r="JIY619" s="23"/>
      <c r="JIZ619" s="23"/>
      <c r="JJA619" s="23"/>
      <c r="JJB619" s="23"/>
      <c r="JJC619" s="23"/>
      <c r="JJD619" s="23"/>
      <c r="JJE619" s="23"/>
      <c r="JJF619" s="23"/>
      <c r="JJG619" s="23"/>
      <c r="JJH619" s="23"/>
      <c r="JJI619" s="23"/>
      <c r="JJJ619" s="23"/>
      <c r="JJK619" s="23"/>
      <c r="JJL619" s="23"/>
      <c r="JJM619" s="23"/>
      <c r="JJN619" s="23"/>
      <c r="JJO619" s="23"/>
      <c r="JJP619" s="23"/>
      <c r="JJQ619" s="23"/>
      <c r="JJR619" s="23"/>
      <c r="JJS619" s="23"/>
      <c r="JJT619" s="23"/>
      <c r="JJU619" s="23"/>
      <c r="JJV619" s="23"/>
      <c r="JJW619" s="23"/>
      <c r="JJX619" s="23"/>
      <c r="JJY619" s="23"/>
      <c r="JJZ619" s="23"/>
      <c r="JKA619" s="23"/>
      <c r="JKB619" s="23"/>
      <c r="JKC619" s="23"/>
      <c r="JKD619" s="23"/>
      <c r="JKE619" s="23"/>
      <c r="JKF619" s="23"/>
      <c r="JKG619" s="23"/>
      <c r="JKH619" s="23"/>
      <c r="JKI619" s="23"/>
      <c r="JKJ619" s="23"/>
      <c r="JKK619" s="23"/>
      <c r="JKL619" s="23"/>
      <c r="JKM619" s="23"/>
      <c r="JKN619" s="23"/>
      <c r="JKO619" s="23"/>
      <c r="JKP619" s="23"/>
      <c r="JKQ619" s="23"/>
      <c r="JKR619" s="23"/>
      <c r="JKS619" s="23"/>
      <c r="JKT619" s="23"/>
      <c r="JKU619" s="23"/>
      <c r="JKV619" s="23"/>
      <c r="JKW619" s="23"/>
      <c r="JKX619" s="23"/>
      <c r="JKY619" s="23"/>
      <c r="JKZ619" s="23"/>
      <c r="JLA619" s="23"/>
      <c r="JLB619" s="23"/>
      <c r="JLC619" s="23"/>
      <c r="JLD619" s="23"/>
      <c r="JLE619" s="23"/>
      <c r="JLF619" s="23"/>
      <c r="JLG619" s="23"/>
      <c r="JLH619" s="23"/>
      <c r="JLI619" s="23"/>
      <c r="JLJ619" s="23"/>
      <c r="JLK619" s="23"/>
      <c r="JLL619" s="23"/>
      <c r="JLM619" s="23"/>
      <c r="JLN619" s="23"/>
      <c r="JLO619" s="23"/>
      <c r="JLP619" s="23"/>
      <c r="JLQ619" s="23"/>
      <c r="JLR619" s="23"/>
      <c r="JLS619" s="23"/>
      <c r="JLT619" s="23"/>
      <c r="JLU619" s="23"/>
      <c r="JLV619" s="23"/>
      <c r="JLW619" s="23"/>
      <c r="JLX619" s="23"/>
      <c r="JLY619" s="23"/>
      <c r="JLZ619" s="23"/>
      <c r="JMA619" s="23"/>
      <c r="JMB619" s="23"/>
      <c r="JMC619" s="23"/>
      <c r="JMD619" s="23"/>
      <c r="JME619" s="23"/>
      <c r="JMF619" s="23"/>
      <c r="JMG619" s="23"/>
      <c r="JMH619" s="23"/>
      <c r="JMI619" s="23"/>
      <c r="JMJ619" s="23"/>
      <c r="JMK619" s="23"/>
      <c r="JML619" s="23"/>
      <c r="JMM619" s="23"/>
      <c r="JMN619" s="23"/>
      <c r="JMO619" s="23"/>
      <c r="JMP619" s="23"/>
      <c r="JMQ619" s="23"/>
      <c r="JMR619" s="23"/>
      <c r="JMS619" s="23"/>
      <c r="JMT619" s="23"/>
      <c r="JMU619" s="23"/>
      <c r="JMV619" s="23"/>
      <c r="JMW619" s="23"/>
      <c r="JMX619" s="23"/>
      <c r="JMY619" s="23"/>
      <c r="JMZ619" s="23"/>
      <c r="JNA619" s="23"/>
      <c r="JNB619" s="23"/>
      <c r="JNC619" s="23"/>
      <c r="JND619" s="23"/>
      <c r="JNE619" s="23"/>
      <c r="JNF619" s="23"/>
      <c r="JNG619" s="23"/>
      <c r="JNH619" s="23"/>
      <c r="JNI619" s="23"/>
      <c r="JNJ619" s="23"/>
      <c r="JNK619" s="23"/>
      <c r="JNL619" s="23"/>
      <c r="JNM619" s="23"/>
      <c r="JNN619" s="23"/>
      <c r="JNO619" s="23"/>
      <c r="JNP619" s="23"/>
      <c r="JNQ619" s="23"/>
      <c r="JNR619" s="23"/>
      <c r="JNS619" s="23"/>
      <c r="JNT619" s="23"/>
      <c r="JNU619" s="23"/>
      <c r="JNV619" s="23"/>
      <c r="JNW619" s="23"/>
      <c r="JNX619" s="23"/>
      <c r="JNY619" s="23"/>
      <c r="JNZ619" s="23"/>
      <c r="JOA619" s="23"/>
      <c r="JOB619" s="23"/>
      <c r="JOC619" s="23"/>
      <c r="JOD619" s="23"/>
      <c r="JOE619" s="23"/>
      <c r="JOF619" s="23"/>
      <c r="JOG619" s="23"/>
      <c r="JOH619" s="23"/>
      <c r="JOI619" s="23"/>
      <c r="JOJ619" s="23"/>
      <c r="JOK619" s="23"/>
      <c r="JOL619" s="23"/>
      <c r="JOM619" s="23"/>
      <c r="JON619" s="23"/>
      <c r="JOO619" s="23"/>
      <c r="JOP619" s="23"/>
      <c r="JOQ619" s="23"/>
      <c r="JOR619" s="23"/>
      <c r="JOS619" s="23"/>
      <c r="JOT619" s="23"/>
      <c r="JOU619" s="23"/>
      <c r="JOV619" s="23"/>
      <c r="JOW619" s="23"/>
      <c r="JOX619" s="23"/>
      <c r="JOY619" s="23"/>
      <c r="JOZ619" s="23"/>
      <c r="JPA619" s="23"/>
      <c r="JPB619" s="23"/>
      <c r="JPC619" s="23"/>
      <c r="JPD619" s="23"/>
      <c r="JPE619" s="23"/>
      <c r="JPF619" s="23"/>
      <c r="JPG619" s="23"/>
      <c r="JPH619" s="23"/>
      <c r="JPI619" s="23"/>
      <c r="JPJ619" s="23"/>
      <c r="JPK619" s="23"/>
      <c r="JPL619" s="23"/>
      <c r="JPM619" s="23"/>
      <c r="JPN619" s="23"/>
      <c r="JPO619" s="23"/>
      <c r="JPP619" s="23"/>
      <c r="JPQ619" s="23"/>
      <c r="JPR619" s="23"/>
      <c r="JPS619" s="23"/>
      <c r="JPT619" s="23"/>
      <c r="JPU619" s="23"/>
      <c r="JPV619" s="23"/>
      <c r="JPW619" s="23"/>
      <c r="JPX619" s="23"/>
      <c r="JPY619" s="23"/>
      <c r="JPZ619" s="23"/>
      <c r="JQA619" s="23"/>
      <c r="JQB619" s="23"/>
      <c r="JQC619" s="23"/>
      <c r="JQD619" s="23"/>
      <c r="JQE619" s="23"/>
      <c r="JQF619" s="23"/>
      <c r="JQG619" s="23"/>
      <c r="JQH619" s="23"/>
      <c r="JQI619" s="23"/>
      <c r="JQJ619" s="23"/>
      <c r="JQK619" s="23"/>
      <c r="JQL619" s="23"/>
      <c r="JQM619" s="23"/>
      <c r="JQN619" s="23"/>
      <c r="JQO619" s="23"/>
      <c r="JQP619" s="23"/>
      <c r="JQQ619" s="23"/>
      <c r="JQR619" s="23"/>
      <c r="JQS619" s="23"/>
      <c r="JQT619" s="23"/>
      <c r="JQU619" s="23"/>
      <c r="JQV619" s="23"/>
      <c r="JQW619" s="23"/>
      <c r="JQX619" s="23"/>
      <c r="JQY619" s="23"/>
      <c r="JQZ619" s="23"/>
      <c r="JRA619" s="23"/>
      <c r="JRB619" s="23"/>
      <c r="JRC619" s="23"/>
      <c r="JRD619" s="23"/>
      <c r="JRE619" s="23"/>
      <c r="JRF619" s="23"/>
      <c r="JRG619" s="23"/>
      <c r="JRH619" s="23"/>
      <c r="JRI619" s="23"/>
      <c r="JRJ619" s="23"/>
      <c r="JRK619" s="23"/>
      <c r="JRL619" s="23"/>
      <c r="JRM619" s="23"/>
      <c r="JRN619" s="23"/>
      <c r="JRO619" s="23"/>
      <c r="JRP619" s="23"/>
      <c r="JRQ619" s="23"/>
      <c r="JRR619" s="23"/>
      <c r="JRS619" s="23"/>
      <c r="JRT619" s="23"/>
      <c r="JRU619" s="23"/>
      <c r="JRV619" s="23"/>
      <c r="JRW619" s="23"/>
      <c r="JRX619" s="23"/>
      <c r="JRY619" s="23"/>
      <c r="JRZ619" s="23"/>
      <c r="JSA619" s="23"/>
      <c r="JSB619" s="23"/>
      <c r="JSC619" s="23"/>
      <c r="JSD619" s="23"/>
      <c r="JSE619" s="23"/>
      <c r="JSF619" s="23"/>
      <c r="JSG619" s="23"/>
      <c r="JSH619" s="23"/>
      <c r="JSI619" s="23"/>
      <c r="JSJ619" s="23"/>
      <c r="JSK619" s="23"/>
      <c r="JSL619" s="23"/>
      <c r="JSM619" s="23"/>
      <c r="JSN619" s="23"/>
      <c r="JSO619" s="23"/>
      <c r="JSP619" s="23"/>
      <c r="JSQ619" s="23"/>
      <c r="JSR619" s="23"/>
      <c r="JSS619" s="23"/>
      <c r="JST619" s="23"/>
      <c r="JSU619" s="23"/>
      <c r="JSV619" s="23"/>
      <c r="JSW619" s="23"/>
      <c r="JSX619" s="23"/>
      <c r="JSY619" s="23"/>
      <c r="JSZ619" s="23"/>
      <c r="JTA619" s="23"/>
      <c r="JTB619" s="23"/>
      <c r="JTC619" s="23"/>
      <c r="JTD619" s="23"/>
      <c r="JTE619" s="23"/>
      <c r="JTF619" s="23"/>
      <c r="JTG619" s="23"/>
      <c r="JTH619" s="23"/>
      <c r="JTI619" s="23"/>
      <c r="JTJ619" s="23"/>
      <c r="JTK619" s="23"/>
      <c r="JTL619" s="23"/>
      <c r="JTM619" s="23"/>
      <c r="JTN619" s="23"/>
      <c r="JTO619" s="23"/>
      <c r="JTP619" s="23"/>
      <c r="JTQ619" s="23"/>
      <c r="JTR619" s="23"/>
      <c r="JTS619" s="23"/>
      <c r="JTT619" s="23"/>
      <c r="JTU619" s="23"/>
      <c r="JTV619" s="23"/>
      <c r="JTW619" s="23"/>
      <c r="JTX619" s="23"/>
      <c r="JTY619" s="23"/>
      <c r="JTZ619" s="23"/>
      <c r="JUA619" s="23"/>
      <c r="JUB619" s="23"/>
      <c r="JUC619" s="23"/>
      <c r="JUD619" s="23"/>
      <c r="JUE619" s="23"/>
      <c r="JUF619" s="23"/>
      <c r="JUG619" s="23"/>
      <c r="JUH619" s="23"/>
      <c r="JUI619" s="23"/>
      <c r="JUJ619" s="23"/>
      <c r="JUK619" s="23"/>
      <c r="JUL619" s="23"/>
      <c r="JUM619" s="23"/>
      <c r="JUN619" s="23"/>
      <c r="JUO619" s="23"/>
      <c r="JUP619" s="23"/>
      <c r="JUQ619" s="23"/>
      <c r="JUR619" s="23"/>
      <c r="JUS619" s="23"/>
      <c r="JUT619" s="23"/>
      <c r="JUU619" s="23"/>
      <c r="JUV619" s="23"/>
      <c r="JUW619" s="23"/>
      <c r="JUX619" s="23"/>
      <c r="JUY619" s="23"/>
      <c r="JUZ619" s="23"/>
      <c r="JVA619" s="23"/>
      <c r="JVB619" s="23"/>
      <c r="JVC619" s="23"/>
      <c r="JVD619" s="23"/>
      <c r="JVE619" s="23"/>
      <c r="JVF619" s="23"/>
      <c r="JVG619" s="23"/>
      <c r="JVH619" s="23"/>
      <c r="JVI619" s="23"/>
      <c r="JVJ619" s="23"/>
      <c r="JVK619" s="23"/>
      <c r="JVL619" s="23"/>
      <c r="JVM619" s="23"/>
      <c r="JVN619" s="23"/>
      <c r="JVO619" s="23"/>
      <c r="JVP619" s="23"/>
      <c r="JVQ619" s="23"/>
      <c r="JVR619" s="23"/>
      <c r="JVS619" s="23"/>
      <c r="JVT619" s="23"/>
      <c r="JVU619" s="23"/>
      <c r="JVV619" s="23"/>
      <c r="JVW619" s="23"/>
      <c r="JVX619" s="23"/>
      <c r="JVY619" s="23"/>
      <c r="JVZ619" s="23"/>
      <c r="JWA619" s="23"/>
      <c r="JWB619" s="23"/>
      <c r="JWC619" s="23"/>
      <c r="JWD619" s="23"/>
      <c r="JWE619" s="23"/>
      <c r="JWF619" s="23"/>
      <c r="JWG619" s="23"/>
      <c r="JWH619" s="23"/>
      <c r="JWI619" s="23"/>
      <c r="JWJ619" s="23"/>
      <c r="JWK619" s="23"/>
      <c r="JWL619" s="23"/>
      <c r="JWM619" s="23"/>
      <c r="JWN619" s="23"/>
      <c r="JWO619" s="23"/>
      <c r="JWP619" s="23"/>
      <c r="JWQ619" s="23"/>
      <c r="JWR619" s="23"/>
      <c r="JWS619" s="23"/>
      <c r="JWT619" s="23"/>
      <c r="JWU619" s="23"/>
      <c r="JWV619" s="23"/>
      <c r="JWW619" s="23"/>
      <c r="JWX619" s="23"/>
      <c r="JWY619" s="23"/>
      <c r="JWZ619" s="23"/>
      <c r="JXA619" s="23"/>
      <c r="JXB619" s="23"/>
      <c r="JXC619" s="23"/>
      <c r="JXD619" s="23"/>
      <c r="JXE619" s="23"/>
      <c r="JXF619" s="23"/>
      <c r="JXG619" s="23"/>
      <c r="JXH619" s="23"/>
      <c r="JXI619" s="23"/>
      <c r="JXJ619" s="23"/>
      <c r="JXK619" s="23"/>
      <c r="JXL619" s="23"/>
      <c r="JXM619" s="23"/>
      <c r="JXN619" s="23"/>
      <c r="JXO619" s="23"/>
      <c r="JXP619" s="23"/>
      <c r="JXQ619" s="23"/>
      <c r="JXR619" s="23"/>
      <c r="JXS619" s="23"/>
      <c r="JXT619" s="23"/>
      <c r="JXU619" s="23"/>
      <c r="JXV619" s="23"/>
      <c r="JXW619" s="23"/>
      <c r="JXX619" s="23"/>
      <c r="JXY619" s="23"/>
      <c r="JXZ619" s="23"/>
      <c r="JYA619" s="23"/>
      <c r="JYB619" s="23"/>
      <c r="JYC619" s="23"/>
      <c r="JYD619" s="23"/>
      <c r="JYE619" s="23"/>
      <c r="JYF619" s="23"/>
      <c r="JYG619" s="23"/>
      <c r="JYH619" s="23"/>
      <c r="JYI619" s="23"/>
      <c r="JYJ619" s="23"/>
      <c r="JYK619" s="23"/>
      <c r="JYL619" s="23"/>
      <c r="JYM619" s="23"/>
      <c r="JYN619" s="23"/>
      <c r="JYO619" s="23"/>
      <c r="JYP619" s="23"/>
      <c r="JYQ619" s="23"/>
      <c r="JYR619" s="23"/>
      <c r="JYS619" s="23"/>
      <c r="JYT619" s="23"/>
      <c r="JYU619" s="23"/>
      <c r="JYV619" s="23"/>
      <c r="JYW619" s="23"/>
      <c r="JYX619" s="23"/>
      <c r="JYY619" s="23"/>
      <c r="JYZ619" s="23"/>
      <c r="JZA619" s="23"/>
      <c r="JZB619" s="23"/>
      <c r="JZC619" s="23"/>
      <c r="JZD619" s="23"/>
      <c r="JZE619" s="23"/>
      <c r="JZF619" s="23"/>
      <c r="JZG619" s="23"/>
      <c r="JZH619" s="23"/>
      <c r="JZI619" s="23"/>
      <c r="JZJ619" s="23"/>
      <c r="JZK619" s="23"/>
      <c r="JZL619" s="23"/>
      <c r="JZM619" s="23"/>
      <c r="JZN619" s="23"/>
      <c r="JZO619" s="23"/>
      <c r="JZP619" s="23"/>
      <c r="JZQ619" s="23"/>
      <c r="JZR619" s="23"/>
      <c r="JZS619" s="23"/>
      <c r="JZT619" s="23"/>
      <c r="JZU619" s="23"/>
      <c r="JZV619" s="23"/>
      <c r="JZW619" s="23"/>
      <c r="JZX619" s="23"/>
      <c r="JZY619" s="23"/>
      <c r="JZZ619" s="23"/>
      <c r="KAA619" s="23"/>
      <c r="KAB619" s="23"/>
      <c r="KAC619" s="23"/>
      <c r="KAD619" s="23"/>
      <c r="KAE619" s="23"/>
      <c r="KAF619" s="23"/>
      <c r="KAG619" s="23"/>
      <c r="KAH619" s="23"/>
      <c r="KAI619" s="23"/>
      <c r="KAJ619" s="23"/>
      <c r="KAK619" s="23"/>
      <c r="KAL619" s="23"/>
      <c r="KAM619" s="23"/>
      <c r="KAN619" s="23"/>
      <c r="KAO619" s="23"/>
      <c r="KAP619" s="23"/>
      <c r="KAQ619" s="23"/>
      <c r="KAR619" s="23"/>
      <c r="KAS619" s="23"/>
      <c r="KAT619" s="23"/>
      <c r="KAU619" s="23"/>
      <c r="KAV619" s="23"/>
      <c r="KAW619" s="23"/>
      <c r="KAX619" s="23"/>
      <c r="KAY619" s="23"/>
      <c r="KAZ619" s="23"/>
      <c r="KBA619" s="23"/>
      <c r="KBB619" s="23"/>
      <c r="KBC619" s="23"/>
      <c r="KBD619" s="23"/>
      <c r="KBE619" s="23"/>
      <c r="KBF619" s="23"/>
      <c r="KBG619" s="23"/>
      <c r="KBH619" s="23"/>
      <c r="KBI619" s="23"/>
      <c r="KBJ619" s="23"/>
      <c r="KBK619" s="23"/>
      <c r="KBL619" s="23"/>
      <c r="KBM619" s="23"/>
      <c r="KBN619" s="23"/>
      <c r="KBO619" s="23"/>
      <c r="KBP619" s="23"/>
      <c r="KBQ619" s="23"/>
      <c r="KBR619" s="23"/>
      <c r="KBS619" s="23"/>
      <c r="KBT619" s="23"/>
      <c r="KBU619" s="23"/>
      <c r="KBV619" s="23"/>
      <c r="KBW619" s="23"/>
      <c r="KBX619" s="23"/>
      <c r="KBY619" s="23"/>
      <c r="KBZ619" s="23"/>
      <c r="KCA619" s="23"/>
      <c r="KCB619" s="23"/>
      <c r="KCC619" s="23"/>
      <c r="KCD619" s="23"/>
      <c r="KCE619" s="23"/>
      <c r="KCF619" s="23"/>
      <c r="KCG619" s="23"/>
      <c r="KCH619" s="23"/>
      <c r="KCI619" s="23"/>
      <c r="KCJ619" s="23"/>
      <c r="KCK619" s="23"/>
      <c r="KCL619" s="23"/>
      <c r="KCM619" s="23"/>
      <c r="KCN619" s="23"/>
      <c r="KCO619" s="23"/>
      <c r="KCP619" s="23"/>
      <c r="KCQ619" s="23"/>
      <c r="KCR619" s="23"/>
      <c r="KCS619" s="23"/>
      <c r="KCT619" s="23"/>
      <c r="KCU619" s="23"/>
      <c r="KCV619" s="23"/>
      <c r="KCW619" s="23"/>
      <c r="KCX619" s="23"/>
      <c r="KCY619" s="23"/>
      <c r="KCZ619" s="23"/>
      <c r="KDA619" s="23"/>
      <c r="KDB619" s="23"/>
      <c r="KDC619" s="23"/>
      <c r="KDD619" s="23"/>
      <c r="KDE619" s="23"/>
      <c r="KDF619" s="23"/>
      <c r="KDG619" s="23"/>
      <c r="KDH619" s="23"/>
      <c r="KDI619" s="23"/>
      <c r="KDJ619" s="23"/>
      <c r="KDK619" s="23"/>
      <c r="KDL619" s="23"/>
      <c r="KDM619" s="23"/>
      <c r="KDN619" s="23"/>
      <c r="KDO619" s="23"/>
      <c r="KDP619" s="23"/>
      <c r="KDQ619" s="23"/>
      <c r="KDR619" s="23"/>
      <c r="KDS619" s="23"/>
      <c r="KDT619" s="23"/>
      <c r="KDU619" s="23"/>
      <c r="KDV619" s="23"/>
      <c r="KDW619" s="23"/>
      <c r="KDX619" s="23"/>
      <c r="KDY619" s="23"/>
      <c r="KDZ619" s="23"/>
      <c r="KEA619" s="23"/>
      <c r="KEB619" s="23"/>
      <c r="KEC619" s="23"/>
      <c r="KED619" s="23"/>
      <c r="KEE619" s="23"/>
      <c r="KEF619" s="23"/>
      <c r="KEG619" s="23"/>
      <c r="KEH619" s="23"/>
      <c r="KEI619" s="23"/>
      <c r="KEJ619" s="23"/>
      <c r="KEK619" s="23"/>
      <c r="KEL619" s="23"/>
      <c r="KEM619" s="23"/>
      <c r="KEN619" s="23"/>
      <c r="KEO619" s="23"/>
      <c r="KEP619" s="23"/>
      <c r="KEQ619" s="23"/>
      <c r="KER619" s="23"/>
      <c r="KES619" s="23"/>
      <c r="KET619" s="23"/>
      <c r="KEU619" s="23"/>
      <c r="KEV619" s="23"/>
      <c r="KEW619" s="23"/>
      <c r="KEX619" s="23"/>
      <c r="KEY619" s="23"/>
      <c r="KEZ619" s="23"/>
      <c r="KFA619" s="23"/>
      <c r="KFB619" s="23"/>
      <c r="KFC619" s="23"/>
      <c r="KFD619" s="23"/>
      <c r="KFE619" s="23"/>
      <c r="KFF619" s="23"/>
      <c r="KFG619" s="23"/>
      <c r="KFH619" s="23"/>
      <c r="KFI619" s="23"/>
      <c r="KFJ619" s="23"/>
      <c r="KFK619" s="23"/>
      <c r="KFL619" s="23"/>
      <c r="KFM619" s="23"/>
      <c r="KFN619" s="23"/>
      <c r="KFO619" s="23"/>
      <c r="KFP619" s="23"/>
      <c r="KFQ619" s="23"/>
      <c r="KFR619" s="23"/>
      <c r="KFS619" s="23"/>
      <c r="KFT619" s="23"/>
      <c r="KFU619" s="23"/>
      <c r="KFV619" s="23"/>
      <c r="KFW619" s="23"/>
      <c r="KFX619" s="23"/>
      <c r="KFY619" s="23"/>
      <c r="KFZ619" s="23"/>
      <c r="KGA619" s="23"/>
      <c r="KGB619" s="23"/>
      <c r="KGC619" s="23"/>
      <c r="KGD619" s="23"/>
      <c r="KGE619" s="23"/>
      <c r="KGF619" s="23"/>
      <c r="KGG619" s="23"/>
      <c r="KGH619" s="23"/>
      <c r="KGI619" s="23"/>
      <c r="KGJ619" s="23"/>
      <c r="KGK619" s="23"/>
      <c r="KGL619" s="23"/>
      <c r="KGM619" s="23"/>
      <c r="KGN619" s="23"/>
      <c r="KGO619" s="23"/>
      <c r="KGP619" s="23"/>
      <c r="KGQ619" s="23"/>
      <c r="KGR619" s="23"/>
      <c r="KGS619" s="23"/>
      <c r="KGT619" s="23"/>
      <c r="KGU619" s="23"/>
      <c r="KGV619" s="23"/>
      <c r="KGW619" s="23"/>
      <c r="KGX619" s="23"/>
      <c r="KGY619" s="23"/>
      <c r="KGZ619" s="23"/>
      <c r="KHA619" s="23"/>
      <c r="KHB619" s="23"/>
      <c r="KHC619" s="23"/>
      <c r="KHD619" s="23"/>
      <c r="KHE619" s="23"/>
      <c r="KHF619" s="23"/>
      <c r="KHG619" s="23"/>
      <c r="KHH619" s="23"/>
      <c r="KHI619" s="23"/>
      <c r="KHJ619" s="23"/>
      <c r="KHK619" s="23"/>
      <c r="KHL619" s="23"/>
      <c r="KHM619" s="23"/>
      <c r="KHN619" s="23"/>
      <c r="KHO619" s="23"/>
      <c r="KHP619" s="23"/>
      <c r="KHQ619" s="23"/>
      <c r="KHR619" s="23"/>
      <c r="KHS619" s="23"/>
      <c r="KHT619" s="23"/>
      <c r="KHU619" s="23"/>
      <c r="KHV619" s="23"/>
      <c r="KHW619" s="23"/>
      <c r="KHX619" s="23"/>
      <c r="KHY619" s="23"/>
      <c r="KHZ619" s="23"/>
      <c r="KIA619" s="23"/>
      <c r="KIB619" s="23"/>
      <c r="KIC619" s="23"/>
      <c r="KID619" s="23"/>
      <c r="KIE619" s="23"/>
      <c r="KIF619" s="23"/>
      <c r="KIG619" s="23"/>
      <c r="KIH619" s="23"/>
      <c r="KII619" s="23"/>
      <c r="KIJ619" s="23"/>
      <c r="KIK619" s="23"/>
      <c r="KIL619" s="23"/>
      <c r="KIM619" s="23"/>
      <c r="KIN619" s="23"/>
      <c r="KIO619" s="23"/>
      <c r="KIP619" s="23"/>
      <c r="KIQ619" s="23"/>
      <c r="KIR619" s="23"/>
      <c r="KIS619" s="23"/>
      <c r="KIT619" s="23"/>
      <c r="KIU619" s="23"/>
      <c r="KIV619" s="23"/>
      <c r="KIW619" s="23"/>
      <c r="KIX619" s="23"/>
      <c r="KIY619" s="23"/>
      <c r="KIZ619" s="23"/>
      <c r="KJA619" s="23"/>
      <c r="KJB619" s="23"/>
      <c r="KJC619" s="23"/>
      <c r="KJD619" s="23"/>
      <c r="KJE619" s="23"/>
      <c r="KJF619" s="23"/>
      <c r="KJG619" s="23"/>
      <c r="KJH619" s="23"/>
      <c r="KJI619" s="23"/>
      <c r="KJJ619" s="23"/>
      <c r="KJK619" s="23"/>
      <c r="KJL619" s="23"/>
      <c r="KJM619" s="23"/>
      <c r="KJN619" s="23"/>
      <c r="KJO619" s="23"/>
      <c r="KJP619" s="23"/>
      <c r="KJQ619" s="23"/>
      <c r="KJR619" s="23"/>
      <c r="KJS619" s="23"/>
      <c r="KJT619" s="23"/>
      <c r="KJU619" s="23"/>
      <c r="KJV619" s="23"/>
      <c r="KJW619" s="23"/>
      <c r="KJX619" s="23"/>
      <c r="KJY619" s="23"/>
      <c r="KJZ619" s="23"/>
      <c r="KKA619" s="23"/>
      <c r="KKB619" s="23"/>
      <c r="KKC619" s="23"/>
      <c r="KKD619" s="23"/>
      <c r="KKE619" s="23"/>
      <c r="KKF619" s="23"/>
      <c r="KKG619" s="23"/>
      <c r="KKH619" s="23"/>
      <c r="KKI619" s="23"/>
      <c r="KKJ619" s="23"/>
      <c r="KKK619" s="23"/>
      <c r="KKL619" s="23"/>
      <c r="KKM619" s="23"/>
      <c r="KKN619" s="23"/>
      <c r="KKO619" s="23"/>
      <c r="KKP619" s="23"/>
      <c r="KKQ619" s="23"/>
      <c r="KKR619" s="23"/>
      <c r="KKS619" s="23"/>
      <c r="KKT619" s="23"/>
      <c r="KKU619" s="23"/>
      <c r="KKV619" s="23"/>
      <c r="KKW619" s="23"/>
      <c r="KKX619" s="23"/>
      <c r="KKY619" s="23"/>
      <c r="KKZ619" s="23"/>
      <c r="KLA619" s="23"/>
      <c r="KLB619" s="23"/>
      <c r="KLC619" s="23"/>
      <c r="KLD619" s="23"/>
      <c r="KLE619" s="23"/>
      <c r="KLF619" s="23"/>
      <c r="KLG619" s="23"/>
      <c r="KLH619" s="23"/>
      <c r="KLI619" s="23"/>
      <c r="KLJ619" s="23"/>
      <c r="KLK619" s="23"/>
      <c r="KLL619" s="23"/>
      <c r="KLM619" s="23"/>
      <c r="KLN619" s="23"/>
      <c r="KLO619" s="23"/>
      <c r="KLP619" s="23"/>
      <c r="KLQ619" s="23"/>
      <c r="KLR619" s="23"/>
      <c r="KLS619" s="23"/>
      <c r="KLT619" s="23"/>
      <c r="KLU619" s="23"/>
      <c r="KLV619" s="23"/>
      <c r="KLW619" s="23"/>
      <c r="KLX619" s="23"/>
      <c r="KLY619" s="23"/>
      <c r="KLZ619" s="23"/>
      <c r="KMA619" s="23"/>
      <c r="KMB619" s="23"/>
      <c r="KMC619" s="23"/>
      <c r="KMD619" s="23"/>
      <c r="KME619" s="23"/>
      <c r="KMF619" s="23"/>
      <c r="KMG619" s="23"/>
      <c r="KMH619" s="23"/>
      <c r="KMI619" s="23"/>
      <c r="KMJ619" s="23"/>
      <c r="KMK619" s="23"/>
      <c r="KML619" s="23"/>
      <c r="KMM619" s="23"/>
      <c r="KMN619" s="23"/>
      <c r="KMO619" s="23"/>
      <c r="KMP619" s="23"/>
      <c r="KMQ619" s="23"/>
      <c r="KMR619" s="23"/>
      <c r="KMS619" s="23"/>
      <c r="KMT619" s="23"/>
      <c r="KMU619" s="23"/>
      <c r="KMV619" s="23"/>
      <c r="KMW619" s="23"/>
      <c r="KMX619" s="23"/>
      <c r="KMY619" s="23"/>
      <c r="KMZ619" s="23"/>
      <c r="KNA619" s="23"/>
      <c r="KNB619" s="23"/>
      <c r="KNC619" s="23"/>
      <c r="KND619" s="23"/>
      <c r="KNE619" s="23"/>
      <c r="KNF619" s="23"/>
      <c r="KNG619" s="23"/>
      <c r="KNH619" s="23"/>
      <c r="KNI619" s="23"/>
      <c r="KNJ619" s="23"/>
      <c r="KNK619" s="23"/>
      <c r="KNL619" s="23"/>
      <c r="KNM619" s="23"/>
      <c r="KNN619" s="23"/>
      <c r="KNO619" s="23"/>
      <c r="KNP619" s="23"/>
      <c r="KNQ619" s="23"/>
      <c r="KNR619" s="23"/>
      <c r="KNS619" s="23"/>
      <c r="KNT619" s="23"/>
      <c r="KNU619" s="23"/>
      <c r="KNV619" s="23"/>
      <c r="KNW619" s="23"/>
      <c r="KNX619" s="23"/>
      <c r="KNY619" s="23"/>
      <c r="KNZ619" s="23"/>
      <c r="KOA619" s="23"/>
      <c r="KOB619" s="23"/>
      <c r="KOC619" s="23"/>
      <c r="KOD619" s="23"/>
      <c r="KOE619" s="23"/>
      <c r="KOF619" s="23"/>
      <c r="KOG619" s="23"/>
      <c r="KOH619" s="23"/>
      <c r="KOI619" s="23"/>
      <c r="KOJ619" s="23"/>
      <c r="KOK619" s="23"/>
      <c r="KOL619" s="23"/>
      <c r="KOM619" s="23"/>
      <c r="KON619" s="23"/>
      <c r="KOO619" s="23"/>
      <c r="KOP619" s="23"/>
      <c r="KOQ619" s="23"/>
      <c r="KOR619" s="23"/>
      <c r="KOS619" s="23"/>
      <c r="KOT619" s="23"/>
      <c r="KOU619" s="23"/>
      <c r="KOV619" s="23"/>
      <c r="KOW619" s="23"/>
      <c r="KOX619" s="23"/>
      <c r="KOY619" s="23"/>
      <c r="KOZ619" s="23"/>
      <c r="KPA619" s="23"/>
      <c r="KPB619" s="23"/>
      <c r="KPC619" s="23"/>
      <c r="KPD619" s="23"/>
      <c r="KPE619" s="23"/>
      <c r="KPF619" s="23"/>
      <c r="KPG619" s="23"/>
      <c r="KPH619" s="23"/>
      <c r="KPI619" s="23"/>
      <c r="KPJ619" s="23"/>
      <c r="KPK619" s="23"/>
      <c r="KPL619" s="23"/>
      <c r="KPM619" s="23"/>
      <c r="KPN619" s="23"/>
      <c r="KPO619" s="23"/>
      <c r="KPP619" s="23"/>
      <c r="KPQ619" s="23"/>
      <c r="KPR619" s="23"/>
      <c r="KPS619" s="23"/>
      <c r="KPT619" s="23"/>
      <c r="KPU619" s="23"/>
      <c r="KPV619" s="23"/>
      <c r="KPW619" s="23"/>
      <c r="KPX619" s="23"/>
      <c r="KPY619" s="23"/>
      <c r="KPZ619" s="23"/>
      <c r="KQA619" s="23"/>
      <c r="KQB619" s="23"/>
      <c r="KQC619" s="23"/>
      <c r="KQD619" s="23"/>
      <c r="KQE619" s="23"/>
      <c r="KQF619" s="23"/>
      <c r="KQG619" s="23"/>
      <c r="KQH619" s="23"/>
      <c r="KQI619" s="23"/>
      <c r="KQJ619" s="23"/>
      <c r="KQK619" s="23"/>
      <c r="KQL619" s="23"/>
      <c r="KQM619" s="23"/>
      <c r="KQN619" s="23"/>
      <c r="KQO619" s="23"/>
      <c r="KQP619" s="23"/>
      <c r="KQQ619" s="23"/>
      <c r="KQR619" s="23"/>
      <c r="KQS619" s="23"/>
      <c r="KQT619" s="23"/>
      <c r="KQU619" s="23"/>
      <c r="KQV619" s="23"/>
      <c r="KQW619" s="23"/>
      <c r="KQX619" s="23"/>
      <c r="KQY619" s="23"/>
      <c r="KQZ619" s="23"/>
      <c r="KRA619" s="23"/>
      <c r="KRB619" s="23"/>
      <c r="KRC619" s="23"/>
      <c r="KRD619" s="23"/>
      <c r="KRE619" s="23"/>
      <c r="KRF619" s="23"/>
      <c r="KRG619" s="23"/>
      <c r="KRH619" s="23"/>
      <c r="KRI619" s="23"/>
      <c r="KRJ619" s="23"/>
      <c r="KRK619" s="23"/>
      <c r="KRL619" s="23"/>
      <c r="KRM619" s="23"/>
      <c r="KRN619" s="23"/>
      <c r="KRO619" s="23"/>
      <c r="KRP619" s="23"/>
      <c r="KRQ619" s="23"/>
      <c r="KRR619" s="23"/>
      <c r="KRS619" s="23"/>
      <c r="KRT619" s="23"/>
      <c r="KRU619" s="23"/>
      <c r="KRV619" s="23"/>
      <c r="KRW619" s="23"/>
      <c r="KRX619" s="23"/>
      <c r="KRY619" s="23"/>
      <c r="KRZ619" s="23"/>
      <c r="KSA619" s="23"/>
      <c r="KSB619" s="23"/>
      <c r="KSC619" s="23"/>
      <c r="KSD619" s="23"/>
      <c r="KSE619" s="23"/>
      <c r="KSF619" s="23"/>
      <c r="KSG619" s="23"/>
      <c r="KSH619" s="23"/>
      <c r="KSI619" s="23"/>
      <c r="KSJ619" s="23"/>
      <c r="KSK619" s="23"/>
      <c r="KSL619" s="23"/>
      <c r="KSM619" s="23"/>
      <c r="KSN619" s="23"/>
      <c r="KSO619" s="23"/>
      <c r="KSP619" s="23"/>
      <c r="KSQ619" s="23"/>
      <c r="KSR619" s="23"/>
      <c r="KSS619" s="23"/>
      <c r="KST619" s="23"/>
      <c r="KSU619" s="23"/>
      <c r="KSV619" s="23"/>
      <c r="KSW619" s="23"/>
      <c r="KSX619" s="23"/>
      <c r="KSY619" s="23"/>
      <c r="KSZ619" s="23"/>
      <c r="KTA619" s="23"/>
      <c r="KTB619" s="23"/>
      <c r="KTC619" s="23"/>
      <c r="KTD619" s="23"/>
      <c r="KTE619" s="23"/>
      <c r="KTF619" s="23"/>
      <c r="KTG619" s="23"/>
      <c r="KTH619" s="23"/>
      <c r="KTI619" s="23"/>
      <c r="KTJ619" s="23"/>
      <c r="KTK619" s="23"/>
      <c r="KTL619" s="23"/>
      <c r="KTM619" s="23"/>
      <c r="KTN619" s="23"/>
      <c r="KTO619" s="23"/>
      <c r="KTP619" s="23"/>
      <c r="KTQ619" s="23"/>
      <c r="KTR619" s="23"/>
      <c r="KTS619" s="23"/>
      <c r="KTT619" s="23"/>
      <c r="KTU619" s="23"/>
      <c r="KTV619" s="23"/>
      <c r="KTW619" s="23"/>
      <c r="KTX619" s="23"/>
      <c r="KTY619" s="23"/>
      <c r="KTZ619" s="23"/>
      <c r="KUA619" s="23"/>
      <c r="KUB619" s="23"/>
      <c r="KUC619" s="23"/>
      <c r="KUD619" s="23"/>
      <c r="KUE619" s="23"/>
      <c r="KUF619" s="23"/>
      <c r="KUG619" s="23"/>
      <c r="KUH619" s="23"/>
      <c r="KUI619" s="23"/>
      <c r="KUJ619" s="23"/>
      <c r="KUK619" s="23"/>
      <c r="KUL619" s="23"/>
      <c r="KUM619" s="23"/>
      <c r="KUN619" s="23"/>
      <c r="KUO619" s="23"/>
      <c r="KUP619" s="23"/>
      <c r="KUQ619" s="23"/>
      <c r="KUR619" s="23"/>
      <c r="KUS619" s="23"/>
      <c r="KUT619" s="23"/>
      <c r="KUU619" s="23"/>
      <c r="KUV619" s="23"/>
      <c r="KUW619" s="23"/>
      <c r="KUX619" s="23"/>
      <c r="KUY619" s="23"/>
      <c r="KUZ619" s="23"/>
      <c r="KVA619" s="23"/>
      <c r="KVB619" s="23"/>
      <c r="KVC619" s="23"/>
      <c r="KVD619" s="23"/>
      <c r="KVE619" s="23"/>
      <c r="KVF619" s="23"/>
      <c r="KVG619" s="23"/>
      <c r="KVH619" s="23"/>
      <c r="KVI619" s="23"/>
      <c r="KVJ619" s="23"/>
      <c r="KVK619" s="23"/>
      <c r="KVL619" s="23"/>
      <c r="KVM619" s="23"/>
      <c r="KVN619" s="23"/>
      <c r="KVO619" s="23"/>
      <c r="KVP619" s="23"/>
      <c r="KVQ619" s="23"/>
      <c r="KVR619" s="23"/>
      <c r="KVS619" s="23"/>
      <c r="KVT619" s="23"/>
      <c r="KVU619" s="23"/>
      <c r="KVV619" s="23"/>
      <c r="KVW619" s="23"/>
      <c r="KVX619" s="23"/>
      <c r="KVY619" s="23"/>
      <c r="KVZ619" s="23"/>
      <c r="KWA619" s="23"/>
      <c r="KWB619" s="23"/>
      <c r="KWC619" s="23"/>
      <c r="KWD619" s="23"/>
      <c r="KWE619" s="23"/>
      <c r="KWF619" s="23"/>
      <c r="KWG619" s="23"/>
      <c r="KWH619" s="23"/>
      <c r="KWI619" s="23"/>
      <c r="KWJ619" s="23"/>
      <c r="KWK619" s="23"/>
      <c r="KWL619" s="23"/>
      <c r="KWM619" s="23"/>
      <c r="KWN619" s="23"/>
      <c r="KWO619" s="23"/>
      <c r="KWP619" s="23"/>
      <c r="KWQ619" s="23"/>
      <c r="KWR619" s="23"/>
      <c r="KWS619" s="23"/>
      <c r="KWT619" s="23"/>
      <c r="KWU619" s="23"/>
      <c r="KWV619" s="23"/>
      <c r="KWW619" s="23"/>
      <c r="KWX619" s="23"/>
      <c r="KWY619" s="23"/>
      <c r="KWZ619" s="23"/>
      <c r="KXA619" s="23"/>
      <c r="KXB619" s="23"/>
      <c r="KXC619" s="23"/>
      <c r="KXD619" s="23"/>
      <c r="KXE619" s="23"/>
      <c r="KXF619" s="23"/>
      <c r="KXG619" s="23"/>
      <c r="KXH619" s="23"/>
      <c r="KXI619" s="23"/>
      <c r="KXJ619" s="23"/>
      <c r="KXK619" s="23"/>
      <c r="KXL619" s="23"/>
      <c r="KXM619" s="23"/>
      <c r="KXN619" s="23"/>
      <c r="KXO619" s="23"/>
      <c r="KXP619" s="23"/>
      <c r="KXQ619" s="23"/>
      <c r="KXR619" s="23"/>
      <c r="KXS619" s="23"/>
      <c r="KXT619" s="23"/>
      <c r="KXU619" s="23"/>
      <c r="KXV619" s="23"/>
      <c r="KXW619" s="23"/>
      <c r="KXX619" s="23"/>
      <c r="KXY619" s="23"/>
      <c r="KXZ619" s="23"/>
      <c r="KYA619" s="23"/>
      <c r="KYB619" s="23"/>
      <c r="KYC619" s="23"/>
      <c r="KYD619" s="23"/>
      <c r="KYE619" s="23"/>
      <c r="KYF619" s="23"/>
      <c r="KYG619" s="23"/>
      <c r="KYH619" s="23"/>
      <c r="KYI619" s="23"/>
      <c r="KYJ619" s="23"/>
      <c r="KYK619" s="23"/>
      <c r="KYL619" s="23"/>
      <c r="KYM619" s="23"/>
      <c r="KYN619" s="23"/>
      <c r="KYO619" s="23"/>
      <c r="KYP619" s="23"/>
      <c r="KYQ619" s="23"/>
      <c r="KYR619" s="23"/>
      <c r="KYS619" s="23"/>
      <c r="KYT619" s="23"/>
      <c r="KYU619" s="23"/>
      <c r="KYV619" s="23"/>
      <c r="KYW619" s="23"/>
      <c r="KYX619" s="23"/>
      <c r="KYY619" s="23"/>
      <c r="KYZ619" s="23"/>
      <c r="KZA619" s="23"/>
      <c r="KZB619" s="23"/>
      <c r="KZC619" s="23"/>
      <c r="KZD619" s="23"/>
      <c r="KZE619" s="23"/>
      <c r="KZF619" s="23"/>
      <c r="KZG619" s="23"/>
      <c r="KZH619" s="23"/>
      <c r="KZI619" s="23"/>
      <c r="KZJ619" s="23"/>
      <c r="KZK619" s="23"/>
      <c r="KZL619" s="23"/>
      <c r="KZM619" s="23"/>
      <c r="KZN619" s="23"/>
      <c r="KZO619" s="23"/>
      <c r="KZP619" s="23"/>
      <c r="KZQ619" s="23"/>
      <c r="KZR619" s="23"/>
      <c r="KZS619" s="23"/>
      <c r="KZT619" s="23"/>
      <c r="KZU619" s="23"/>
      <c r="KZV619" s="23"/>
      <c r="KZW619" s="23"/>
      <c r="KZX619" s="23"/>
      <c r="KZY619" s="23"/>
      <c r="KZZ619" s="23"/>
      <c r="LAA619" s="23"/>
      <c r="LAB619" s="23"/>
      <c r="LAC619" s="23"/>
      <c r="LAD619" s="23"/>
      <c r="LAE619" s="23"/>
      <c r="LAF619" s="23"/>
      <c r="LAG619" s="23"/>
      <c r="LAH619" s="23"/>
      <c r="LAI619" s="23"/>
      <c r="LAJ619" s="23"/>
      <c r="LAK619" s="23"/>
      <c r="LAL619" s="23"/>
      <c r="LAM619" s="23"/>
      <c r="LAN619" s="23"/>
      <c r="LAO619" s="23"/>
      <c r="LAP619" s="23"/>
      <c r="LAQ619" s="23"/>
      <c r="LAR619" s="23"/>
      <c r="LAS619" s="23"/>
      <c r="LAT619" s="23"/>
      <c r="LAU619" s="23"/>
      <c r="LAV619" s="23"/>
      <c r="LAW619" s="23"/>
      <c r="LAX619" s="23"/>
      <c r="LAY619" s="23"/>
      <c r="LAZ619" s="23"/>
      <c r="LBA619" s="23"/>
      <c r="LBB619" s="23"/>
      <c r="LBC619" s="23"/>
      <c r="LBD619" s="23"/>
      <c r="LBE619" s="23"/>
      <c r="LBF619" s="23"/>
      <c r="LBG619" s="23"/>
      <c r="LBH619" s="23"/>
      <c r="LBI619" s="23"/>
      <c r="LBJ619" s="23"/>
      <c r="LBK619" s="23"/>
      <c r="LBL619" s="23"/>
      <c r="LBM619" s="23"/>
      <c r="LBN619" s="23"/>
      <c r="LBO619" s="23"/>
      <c r="LBP619" s="23"/>
      <c r="LBQ619" s="23"/>
      <c r="LBR619" s="23"/>
      <c r="LBS619" s="23"/>
      <c r="LBT619" s="23"/>
      <c r="LBU619" s="23"/>
      <c r="LBV619" s="23"/>
      <c r="LBW619" s="23"/>
      <c r="LBX619" s="23"/>
      <c r="LBY619" s="23"/>
      <c r="LBZ619" s="23"/>
      <c r="LCA619" s="23"/>
      <c r="LCB619" s="23"/>
      <c r="LCC619" s="23"/>
      <c r="LCD619" s="23"/>
      <c r="LCE619" s="23"/>
      <c r="LCF619" s="23"/>
      <c r="LCG619" s="23"/>
      <c r="LCH619" s="23"/>
      <c r="LCI619" s="23"/>
      <c r="LCJ619" s="23"/>
      <c r="LCK619" s="23"/>
      <c r="LCL619" s="23"/>
      <c r="LCM619" s="23"/>
      <c r="LCN619" s="23"/>
      <c r="LCO619" s="23"/>
      <c r="LCP619" s="23"/>
      <c r="LCQ619" s="23"/>
      <c r="LCR619" s="23"/>
      <c r="LCS619" s="23"/>
      <c r="LCT619" s="23"/>
      <c r="LCU619" s="23"/>
      <c r="LCV619" s="23"/>
      <c r="LCW619" s="23"/>
      <c r="LCX619" s="23"/>
      <c r="LCY619" s="23"/>
      <c r="LCZ619" s="23"/>
      <c r="LDA619" s="23"/>
      <c r="LDB619" s="23"/>
      <c r="LDC619" s="23"/>
      <c r="LDD619" s="23"/>
      <c r="LDE619" s="23"/>
      <c r="LDF619" s="23"/>
      <c r="LDG619" s="23"/>
      <c r="LDH619" s="23"/>
      <c r="LDI619" s="23"/>
      <c r="LDJ619" s="23"/>
      <c r="LDK619" s="23"/>
      <c r="LDL619" s="23"/>
      <c r="LDM619" s="23"/>
      <c r="LDN619" s="23"/>
      <c r="LDO619" s="23"/>
      <c r="LDP619" s="23"/>
      <c r="LDQ619" s="23"/>
      <c r="LDR619" s="23"/>
      <c r="LDS619" s="23"/>
      <c r="LDT619" s="23"/>
      <c r="LDU619" s="23"/>
      <c r="LDV619" s="23"/>
      <c r="LDW619" s="23"/>
      <c r="LDX619" s="23"/>
      <c r="LDY619" s="23"/>
      <c r="LDZ619" s="23"/>
      <c r="LEA619" s="23"/>
      <c r="LEB619" s="23"/>
      <c r="LEC619" s="23"/>
      <c r="LED619" s="23"/>
      <c r="LEE619" s="23"/>
      <c r="LEF619" s="23"/>
      <c r="LEG619" s="23"/>
      <c r="LEH619" s="23"/>
      <c r="LEI619" s="23"/>
      <c r="LEJ619" s="23"/>
      <c r="LEK619" s="23"/>
      <c r="LEL619" s="23"/>
      <c r="LEM619" s="23"/>
      <c r="LEN619" s="23"/>
      <c r="LEO619" s="23"/>
      <c r="LEP619" s="23"/>
      <c r="LEQ619" s="23"/>
      <c r="LER619" s="23"/>
      <c r="LES619" s="23"/>
      <c r="LET619" s="23"/>
      <c r="LEU619" s="23"/>
      <c r="LEV619" s="23"/>
      <c r="LEW619" s="23"/>
      <c r="LEX619" s="23"/>
      <c r="LEY619" s="23"/>
      <c r="LEZ619" s="23"/>
      <c r="LFA619" s="23"/>
      <c r="LFB619" s="23"/>
      <c r="LFC619" s="23"/>
      <c r="LFD619" s="23"/>
      <c r="LFE619" s="23"/>
      <c r="LFF619" s="23"/>
      <c r="LFG619" s="23"/>
      <c r="LFH619" s="23"/>
      <c r="LFI619" s="23"/>
      <c r="LFJ619" s="23"/>
      <c r="LFK619" s="23"/>
      <c r="LFL619" s="23"/>
      <c r="LFM619" s="23"/>
      <c r="LFN619" s="23"/>
      <c r="LFO619" s="23"/>
      <c r="LFP619" s="23"/>
      <c r="LFQ619" s="23"/>
      <c r="LFR619" s="23"/>
      <c r="LFS619" s="23"/>
      <c r="LFT619" s="23"/>
      <c r="LFU619" s="23"/>
      <c r="LFV619" s="23"/>
      <c r="LFW619" s="23"/>
      <c r="LFX619" s="23"/>
      <c r="LFY619" s="23"/>
      <c r="LFZ619" s="23"/>
      <c r="LGA619" s="23"/>
      <c r="LGB619" s="23"/>
      <c r="LGC619" s="23"/>
      <c r="LGD619" s="23"/>
      <c r="LGE619" s="23"/>
      <c r="LGF619" s="23"/>
      <c r="LGG619" s="23"/>
      <c r="LGH619" s="23"/>
      <c r="LGI619" s="23"/>
      <c r="LGJ619" s="23"/>
      <c r="LGK619" s="23"/>
      <c r="LGL619" s="23"/>
      <c r="LGM619" s="23"/>
      <c r="LGN619" s="23"/>
      <c r="LGO619" s="23"/>
      <c r="LGP619" s="23"/>
      <c r="LGQ619" s="23"/>
      <c r="LGR619" s="23"/>
      <c r="LGS619" s="23"/>
      <c r="LGT619" s="23"/>
      <c r="LGU619" s="23"/>
      <c r="LGV619" s="23"/>
      <c r="LGW619" s="23"/>
      <c r="LGX619" s="23"/>
      <c r="LGY619" s="23"/>
      <c r="LGZ619" s="23"/>
      <c r="LHA619" s="23"/>
      <c r="LHB619" s="23"/>
      <c r="LHC619" s="23"/>
      <c r="LHD619" s="23"/>
      <c r="LHE619" s="23"/>
      <c r="LHF619" s="23"/>
      <c r="LHG619" s="23"/>
      <c r="LHH619" s="23"/>
      <c r="LHI619" s="23"/>
      <c r="LHJ619" s="23"/>
      <c r="LHK619" s="23"/>
      <c r="LHL619" s="23"/>
      <c r="LHM619" s="23"/>
      <c r="LHN619" s="23"/>
      <c r="LHO619" s="23"/>
      <c r="LHP619" s="23"/>
      <c r="LHQ619" s="23"/>
      <c r="LHR619" s="23"/>
      <c r="LHS619" s="23"/>
      <c r="LHT619" s="23"/>
      <c r="LHU619" s="23"/>
      <c r="LHV619" s="23"/>
      <c r="LHW619" s="23"/>
      <c r="LHX619" s="23"/>
      <c r="LHY619" s="23"/>
      <c r="LHZ619" s="23"/>
      <c r="LIA619" s="23"/>
      <c r="LIB619" s="23"/>
      <c r="LIC619" s="23"/>
      <c r="LID619" s="23"/>
      <c r="LIE619" s="23"/>
      <c r="LIF619" s="23"/>
      <c r="LIG619" s="23"/>
      <c r="LIH619" s="23"/>
      <c r="LII619" s="23"/>
      <c r="LIJ619" s="23"/>
      <c r="LIK619" s="23"/>
      <c r="LIL619" s="23"/>
      <c r="LIM619" s="23"/>
      <c r="LIN619" s="23"/>
      <c r="LIO619" s="23"/>
      <c r="LIP619" s="23"/>
      <c r="LIQ619" s="23"/>
      <c r="LIR619" s="23"/>
      <c r="LIS619" s="23"/>
      <c r="LIT619" s="23"/>
      <c r="LIU619" s="23"/>
      <c r="LIV619" s="23"/>
      <c r="LIW619" s="23"/>
      <c r="LIX619" s="23"/>
      <c r="LIY619" s="23"/>
      <c r="LIZ619" s="23"/>
      <c r="LJA619" s="23"/>
      <c r="LJB619" s="23"/>
      <c r="LJC619" s="23"/>
      <c r="LJD619" s="23"/>
      <c r="LJE619" s="23"/>
      <c r="LJF619" s="23"/>
      <c r="LJG619" s="23"/>
      <c r="LJH619" s="23"/>
      <c r="LJI619" s="23"/>
      <c r="LJJ619" s="23"/>
      <c r="LJK619" s="23"/>
      <c r="LJL619" s="23"/>
      <c r="LJM619" s="23"/>
      <c r="LJN619" s="23"/>
      <c r="LJO619" s="23"/>
      <c r="LJP619" s="23"/>
      <c r="LJQ619" s="23"/>
      <c r="LJR619" s="23"/>
      <c r="LJS619" s="23"/>
      <c r="LJT619" s="23"/>
      <c r="LJU619" s="23"/>
      <c r="LJV619" s="23"/>
      <c r="LJW619" s="23"/>
      <c r="LJX619" s="23"/>
      <c r="LJY619" s="23"/>
      <c r="LJZ619" s="23"/>
      <c r="LKA619" s="23"/>
      <c r="LKB619" s="23"/>
      <c r="LKC619" s="23"/>
      <c r="LKD619" s="23"/>
      <c r="LKE619" s="23"/>
      <c r="LKF619" s="23"/>
      <c r="LKG619" s="23"/>
      <c r="LKH619" s="23"/>
      <c r="LKI619" s="23"/>
      <c r="LKJ619" s="23"/>
      <c r="LKK619" s="23"/>
      <c r="LKL619" s="23"/>
      <c r="LKM619" s="23"/>
      <c r="LKN619" s="23"/>
      <c r="LKO619" s="23"/>
      <c r="LKP619" s="23"/>
      <c r="LKQ619" s="23"/>
      <c r="LKR619" s="23"/>
      <c r="LKS619" s="23"/>
      <c r="LKT619" s="23"/>
      <c r="LKU619" s="23"/>
      <c r="LKV619" s="23"/>
      <c r="LKW619" s="23"/>
      <c r="LKX619" s="23"/>
      <c r="LKY619" s="23"/>
      <c r="LKZ619" s="23"/>
      <c r="LLA619" s="23"/>
      <c r="LLB619" s="23"/>
      <c r="LLC619" s="23"/>
      <c r="LLD619" s="23"/>
      <c r="LLE619" s="23"/>
      <c r="LLF619" s="23"/>
      <c r="LLG619" s="23"/>
      <c r="LLH619" s="23"/>
      <c r="LLI619" s="23"/>
      <c r="LLJ619" s="23"/>
      <c r="LLK619" s="23"/>
      <c r="LLL619" s="23"/>
      <c r="LLM619" s="23"/>
      <c r="LLN619" s="23"/>
      <c r="LLO619" s="23"/>
      <c r="LLP619" s="23"/>
      <c r="LLQ619" s="23"/>
      <c r="LLR619" s="23"/>
      <c r="LLS619" s="23"/>
      <c r="LLT619" s="23"/>
      <c r="LLU619" s="23"/>
      <c r="LLV619" s="23"/>
      <c r="LLW619" s="23"/>
      <c r="LLX619" s="23"/>
      <c r="LLY619" s="23"/>
      <c r="LLZ619" s="23"/>
      <c r="LMA619" s="23"/>
      <c r="LMB619" s="23"/>
      <c r="LMC619" s="23"/>
      <c r="LMD619" s="23"/>
      <c r="LME619" s="23"/>
      <c r="LMF619" s="23"/>
      <c r="LMG619" s="23"/>
      <c r="LMH619" s="23"/>
      <c r="LMI619" s="23"/>
      <c r="LMJ619" s="23"/>
      <c r="LMK619" s="23"/>
      <c r="LML619" s="23"/>
      <c r="LMM619" s="23"/>
      <c r="LMN619" s="23"/>
      <c r="LMO619" s="23"/>
      <c r="LMP619" s="23"/>
      <c r="LMQ619" s="23"/>
      <c r="LMR619" s="23"/>
      <c r="LMS619" s="23"/>
      <c r="LMT619" s="23"/>
      <c r="LMU619" s="23"/>
      <c r="LMV619" s="23"/>
      <c r="LMW619" s="23"/>
      <c r="LMX619" s="23"/>
      <c r="LMY619" s="23"/>
      <c r="LMZ619" s="23"/>
      <c r="LNA619" s="23"/>
      <c r="LNB619" s="23"/>
      <c r="LNC619" s="23"/>
      <c r="LND619" s="23"/>
      <c r="LNE619" s="23"/>
      <c r="LNF619" s="23"/>
      <c r="LNG619" s="23"/>
      <c r="LNH619" s="23"/>
      <c r="LNI619" s="23"/>
      <c r="LNJ619" s="23"/>
      <c r="LNK619" s="23"/>
      <c r="LNL619" s="23"/>
      <c r="LNM619" s="23"/>
      <c r="LNN619" s="23"/>
      <c r="LNO619" s="23"/>
      <c r="LNP619" s="23"/>
      <c r="LNQ619" s="23"/>
      <c r="LNR619" s="23"/>
      <c r="LNS619" s="23"/>
      <c r="LNT619" s="23"/>
      <c r="LNU619" s="23"/>
      <c r="LNV619" s="23"/>
      <c r="LNW619" s="23"/>
      <c r="LNX619" s="23"/>
      <c r="LNY619" s="23"/>
      <c r="LNZ619" s="23"/>
      <c r="LOA619" s="23"/>
      <c r="LOB619" s="23"/>
      <c r="LOC619" s="23"/>
      <c r="LOD619" s="23"/>
      <c r="LOE619" s="23"/>
      <c r="LOF619" s="23"/>
      <c r="LOG619" s="23"/>
      <c r="LOH619" s="23"/>
      <c r="LOI619" s="23"/>
      <c r="LOJ619" s="23"/>
      <c r="LOK619" s="23"/>
      <c r="LOL619" s="23"/>
      <c r="LOM619" s="23"/>
      <c r="LON619" s="23"/>
      <c r="LOO619" s="23"/>
      <c r="LOP619" s="23"/>
      <c r="LOQ619" s="23"/>
      <c r="LOR619" s="23"/>
      <c r="LOS619" s="23"/>
      <c r="LOT619" s="23"/>
      <c r="LOU619" s="23"/>
      <c r="LOV619" s="23"/>
      <c r="LOW619" s="23"/>
      <c r="LOX619" s="23"/>
      <c r="LOY619" s="23"/>
      <c r="LOZ619" s="23"/>
      <c r="LPA619" s="23"/>
      <c r="LPB619" s="23"/>
      <c r="LPC619" s="23"/>
      <c r="LPD619" s="23"/>
      <c r="LPE619" s="23"/>
      <c r="LPF619" s="23"/>
      <c r="LPG619" s="23"/>
      <c r="LPH619" s="23"/>
      <c r="LPI619" s="23"/>
      <c r="LPJ619" s="23"/>
      <c r="LPK619" s="23"/>
      <c r="LPL619" s="23"/>
      <c r="LPM619" s="23"/>
      <c r="LPN619" s="23"/>
      <c r="LPO619" s="23"/>
      <c r="LPP619" s="23"/>
      <c r="LPQ619" s="23"/>
      <c r="LPR619" s="23"/>
      <c r="LPS619" s="23"/>
      <c r="LPT619" s="23"/>
      <c r="LPU619" s="23"/>
      <c r="LPV619" s="23"/>
      <c r="LPW619" s="23"/>
      <c r="LPX619" s="23"/>
      <c r="LPY619" s="23"/>
      <c r="LPZ619" s="23"/>
      <c r="LQA619" s="23"/>
      <c r="LQB619" s="23"/>
      <c r="LQC619" s="23"/>
      <c r="LQD619" s="23"/>
      <c r="LQE619" s="23"/>
      <c r="LQF619" s="23"/>
      <c r="LQG619" s="23"/>
      <c r="LQH619" s="23"/>
      <c r="LQI619" s="23"/>
      <c r="LQJ619" s="23"/>
      <c r="LQK619" s="23"/>
      <c r="LQL619" s="23"/>
      <c r="LQM619" s="23"/>
      <c r="LQN619" s="23"/>
      <c r="LQO619" s="23"/>
      <c r="LQP619" s="23"/>
      <c r="LQQ619" s="23"/>
      <c r="LQR619" s="23"/>
      <c r="LQS619" s="23"/>
      <c r="LQT619" s="23"/>
      <c r="LQU619" s="23"/>
      <c r="LQV619" s="23"/>
      <c r="LQW619" s="23"/>
      <c r="LQX619" s="23"/>
      <c r="LQY619" s="23"/>
      <c r="LQZ619" s="23"/>
      <c r="LRA619" s="23"/>
      <c r="LRB619" s="23"/>
      <c r="LRC619" s="23"/>
      <c r="LRD619" s="23"/>
      <c r="LRE619" s="23"/>
      <c r="LRF619" s="23"/>
      <c r="LRG619" s="23"/>
      <c r="LRH619" s="23"/>
      <c r="LRI619" s="23"/>
      <c r="LRJ619" s="23"/>
      <c r="LRK619" s="23"/>
      <c r="LRL619" s="23"/>
      <c r="LRM619" s="23"/>
      <c r="LRN619" s="23"/>
      <c r="LRO619" s="23"/>
      <c r="LRP619" s="23"/>
      <c r="LRQ619" s="23"/>
      <c r="LRR619" s="23"/>
      <c r="LRS619" s="23"/>
      <c r="LRT619" s="23"/>
      <c r="LRU619" s="23"/>
      <c r="LRV619" s="23"/>
      <c r="LRW619" s="23"/>
      <c r="LRX619" s="23"/>
      <c r="LRY619" s="23"/>
      <c r="LRZ619" s="23"/>
      <c r="LSA619" s="23"/>
      <c r="LSB619" s="23"/>
      <c r="LSC619" s="23"/>
      <c r="LSD619" s="23"/>
      <c r="LSE619" s="23"/>
      <c r="LSF619" s="23"/>
      <c r="LSG619" s="23"/>
      <c r="LSH619" s="23"/>
      <c r="LSI619" s="23"/>
      <c r="LSJ619" s="23"/>
      <c r="LSK619" s="23"/>
      <c r="LSL619" s="23"/>
      <c r="LSM619" s="23"/>
      <c r="LSN619" s="23"/>
      <c r="LSO619" s="23"/>
      <c r="LSP619" s="23"/>
      <c r="LSQ619" s="23"/>
      <c r="LSR619" s="23"/>
      <c r="LSS619" s="23"/>
      <c r="LST619" s="23"/>
      <c r="LSU619" s="23"/>
      <c r="LSV619" s="23"/>
      <c r="LSW619" s="23"/>
      <c r="LSX619" s="23"/>
      <c r="LSY619" s="23"/>
      <c r="LSZ619" s="23"/>
      <c r="LTA619" s="23"/>
      <c r="LTB619" s="23"/>
      <c r="LTC619" s="23"/>
      <c r="LTD619" s="23"/>
      <c r="LTE619" s="23"/>
      <c r="LTF619" s="23"/>
      <c r="LTG619" s="23"/>
      <c r="LTH619" s="23"/>
      <c r="LTI619" s="23"/>
      <c r="LTJ619" s="23"/>
      <c r="LTK619" s="23"/>
      <c r="LTL619" s="23"/>
      <c r="LTM619" s="23"/>
      <c r="LTN619" s="23"/>
      <c r="LTO619" s="23"/>
      <c r="LTP619" s="23"/>
      <c r="LTQ619" s="23"/>
      <c r="LTR619" s="23"/>
      <c r="LTS619" s="23"/>
      <c r="LTT619" s="23"/>
      <c r="LTU619" s="23"/>
      <c r="LTV619" s="23"/>
      <c r="LTW619" s="23"/>
      <c r="LTX619" s="23"/>
      <c r="LTY619" s="23"/>
      <c r="LTZ619" s="23"/>
      <c r="LUA619" s="23"/>
      <c r="LUB619" s="23"/>
      <c r="LUC619" s="23"/>
      <c r="LUD619" s="23"/>
      <c r="LUE619" s="23"/>
      <c r="LUF619" s="23"/>
      <c r="LUG619" s="23"/>
      <c r="LUH619" s="23"/>
      <c r="LUI619" s="23"/>
      <c r="LUJ619" s="23"/>
      <c r="LUK619" s="23"/>
      <c r="LUL619" s="23"/>
      <c r="LUM619" s="23"/>
      <c r="LUN619" s="23"/>
      <c r="LUO619" s="23"/>
      <c r="LUP619" s="23"/>
      <c r="LUQ619" s="23"/>
      <c r="LUR619" s="23"/>
      <c r="LUS619" s="23"/>
      <c r="LUT619" s="23"/>
      <c r="LUU619" s="23"/>
      <c r="LUV619" s="23"/>
      <c r="LUW619" s="23"/>
      <c r="LUX619" s="23"/>
      <c r="LUY619" s="23"/>
      <c r="LUZ619" s="23"/>
      <c r="LVA619" s="23"/>
      <c r="LVB619" s="23"/>
      <c r="LVC619" s="23"/>
      <c r="LVD619" s="23"/>
      <c r="LVE619" s="23"/>
      <c r="LVF619" s="23"/>
      <c r="LVG619" s="23"/>
      <c r="LVH619" s="23"/>
      <c r="LVI619" s="23"/>
      <c r="LVJ619" s="23"/>
      <c r="LVK619" s="23"/>
      <c r="LVL619" s="23"/>
      <c r="LVM619" s="23"/>
      <c r="LVN619" s="23"/>
      <c r="LVO619" s="23"/>
      <c r="LVP619" s="23"/>
      <c r="LVQ619" s="23"/>
      <c r="LVR619" s="23"/>
      <c r="LVS619" s="23"/>
      <c r="LVT619" s="23"/>
      <c r="LVU619" s="23"/>
      <c r="LVV619" s="23"/>
      <c r="LVW619" s="23"/>
      <c r="LVX619" s="23"/>
      <c r="LVY619" s="23"/>
      <c r="LVZ619" s="23"/>
      <c r="LWA619" s="23"/>
      <c r="LWB619" s="23"/>
      <c r="LWC619" s="23"/>
      <c r="LWD619" s="23"/>
      <c r="LWE619" s="23"/>
      <c r="LWF619" s="23"/>
      <c r="LWG619" s="23"/>
      <c r="LWH619" s="23"/>
      <c r="LWI619" s="23"/>
      <c r="LWJ619" s="23"/>
      <c r="LWK619" s="23"/>
      <c r="LWL619" s="23"/>
      <c r="LWM619" s="23"/>
      <c r="LWN619" s="23"/>
      <c r="LWO619" s="23"/>
      <c r="LWP619" s="23"/>
      <c r="LWQ619" s="23"/>
      <c r="LWR619" s="23"/>
      <c r="LWS619" s="23"/>
      <c r="LWT619" s="23"/>
      <c r="LWU619" s="23"/>
      <c r="LWV619" s="23"/>
      <c r="LWW619" s="23"/>
      <c r="LWX619" s="23"/>
      <c r="LWY619" s="23"/>
      <c r="LWZ619" s="23"/>
      <c r="LXA619" s="23"/>
      <c r="LXB619" s="23"/>
      <c r="LXC619" s="23"/>
      <c r="LXD619" s="23"/>
      <c r="LXE619" s="23"/>
      <c r="LXF619" s="23"/>
      <c r="LXG619" s="23"/>
      <c r="LXH619" s="23"/>
      <c r="LXI619" s="23"/>
      <c r="LXJ619" s="23"/>
      <c r="LXK619" s="23"/>
      <c r="LXL619" s="23"/>
      <c r="LXM619" s="23"/>
      <c r="LXN619" s="23"/>
      <c r="LXO619" s="23"/>
      <c r="LXP619" s="23"/>
      <c r="LXQ619" s="23"/>
      <c r="LXR619" s="23"/>
      <c r="LXS619" s="23"/>
      <c r="LXT619" s="23"/>
      <c r="LXU619" s="23"/>
      <c r="LXV619" s="23"/>
      <c r="LXW619" s="23"/>
      <c r="LXX619" s="23"/>
      <c r="LXY619" s="23"/>
      <c r="LXZ619" s="23"/>
      <c r="LYA619" s="23"/>
      <c r="LYB619" s="23"/>
      <c r="LYC619" s="23"/>
      <c r="LYD619" s="23"/>
      <c r="LYE619" s="23"/>
      <c r="LYF619" s="23"/>
      <c r="LYG619" s="23"/>
      <c r="LYH619" s="23"/>
      <c r="LYI619" s="23"/>
      <c r="LYJ619" s="23"/>
      <c r="LYK619" s="23"/>
      <c r="LYL619" s="23"/>
      <c r="LYM619" s="23"/>
      <c r="LYN619" s="23"/>
      <c r="LYO619" s="23"/>
      <c r="LYP619" s="23"/>
      <c r="LYQ619" s="23"/>
      <c r="LYR619" s="23"/>
      <c r="LYS619" s="23"/>
      <c r="LYT619" s="23"/>
      <c r="LYU619" s="23"/>
      <c r="LYV619" s="23"/>
      <c r="LYW619" s="23"/>
      <c r="LYX619" s="23"/>
      <c r="LYY619" s="23"/>
      <c r="LYZ619" s="23"/>
      <c r="LZA619" s="23"/>
      <c r="LZB619" s="23"/>
      <c r="LZC619" s="23"/>
      <c r="LZD619" s="23"/>
      <c r="LZE619" s="23"/>
      <c r="LZF619" s="23"/>
      <c r="LZG619" s="23"/>
      <c r="LZH619" s="23"/>
      <c r="LZI619" s="23"/>
      <c r="LZJ619" s="23"/>
      <c r="LZK619" s="23"/>
      <c r="LZL619" s="23"/>
      <c r="LZM619" s="23"/>
      <c r="LZN619" s="23"/>
      <c r="LZO619" s="23"/>
      <c r="LZP619" s="23"/>
      <c r="LZQ619" s="23"/>
      <c r="LZR619" s="23"/>
      <c r="LZS619" s="23"/>
      <c r="LZT619" s="23"/>
      <c r="LZU619" s="23"/>
      <c r="LZV619" s="23"/>
      <c r="LZW619" s="23"/>
      <c r="LZX619" s="23"/>
      <c r="LZY619" s="23"/>
      <c r="LZZ619" s="23"/>
      <c r="MAA619" s="23"/>
      <c r="MAB619" s="23"/>
      <c r="MAC619" s="23"/>
      <c r="MAD619" s="23"/>
      <c r="MAE619" s="23"/>
      <c r="MAF619" s="23"/>
      <c r="MAG619" s="23"/>
      <c r="MAH619" s="23"/>
      <c r="MAI619" s="23"/>
      <c r="MAJ619" s="23"/>
      <c r="MAK619" s="23"/>
      <c r="MAL619" s="23"/>
      <c r="MAM619" s="23"/>
      <c r="MAN619" s="23"/>
      <c r="MAO619" s="23"/>
      <c r="MAP619" s="23"/>
      <c r="MAQ619" s="23"/>
      <c r="MAR619" s="23"/>
      <c r="MAS619" s="23"/>
      <c r="MAT619" s="23"/>
      <c r="MAU619" s="23"/>
      <c r="MAV619" s="23"/>
      <c r="MAW619" s="23"/>
      <c r="MAX619" s="23"/>
      <c r="MAY619" s="23"/>
      <c r="MAZ619" s="23"/>
      <c r="MBA619" s="23"/>
      <c r="MBB619" s="23"/>
      <c r="MBC619" s="23"/>
      <c r="MBD619" s="23"/>
      <c r="MBE619" s="23"/>
      <c r="MBF619" s="23"/>
      <c r="MBG619" s="23"/>
      <c r="MBH619" s="23"/>
      <c r="MBI619" s="23"/>
      <c r="MBJ619" s="23"/>
      <c r="MBK619" s="23"/>
      <c r="MBL619" s="23"/>
      <c r="MBM619" s="23"/>
      <c r="MBN619" s="23"/>
      <c r="MBO619" s="23"/>
      <c r="MBP619" s="23"/>
      <c r="MBQ619" s="23"/>
      <c r="MBR619" s="23"/>
      <c r="MBS619" s="23"/>
      <c r="MBT619" s="23"/>
      <c r="MBU619" s="23"/>
      <c r="MBV619" s="23"/>
      <c r="MBW619" s="23"/>
      <c r="MBX619" s="23"/>
      <c r="MBY619" s="23"/>
      <c r="MBZ619" s="23"/>
      <c r="MCA619" s="23"/>
      <c r="MCB619" s="23"/>
      <c r="MCC619" s="23"/>
      <c r="MCD619" s="23"/>
      <c r="MCE619" s="23"/>
      <c r="MCF619" s="23"/>
      <c r="MCG619" s="23"/>
      <c r="MCH619" s="23"/>
      <c r="MCI619" s="23"/>
      <c r="MCJ619" s="23"/>
      <c r="MCK619" s="23"/>
      <c r="MCL619" s="23"/>
      <c r="MCM619" s="23"/>
      <c r="MCN619" s="23"/>
      <c r="MCO619" s="23"/>
      <c r="MCP619" s="23"/>
      <c r="MCQ619" s="23"/>
      <c r="MCR619" s="23"/>
      <c r="MCS619" s="23"/>
      <c r="MCT619" s="23"/>
      <c r="MCU619" s="23"/>
      <c r="MCV619" s="23"/>
      <c r="MCW619" s="23"/>
      <c r="MCX619" s="23"/>
      <c r="MCY619" s="23"/>
      <c r="MCZ619" s="23"/>
      <c r="MDA619" s="23"/>
      <c r="MDB619" s="23"/>
      <c r="MDC619" s="23"/>
      <c r="MDD619" s="23"/>
      <c r="MDE619" s="23"/>
      <c r="MDF619" s="23"/>
      <c r="MDG619" s="23"/>
      <c r="MDH619" s="23"/>
      <c r="MDI619" s="23"/>
      <c r="MDJ619" s="23"/>
      <c r="MDK619" s="23"/>
      <c r="MDL619" s="23"/>
      <c r="MDM619" s="23"/>
      <c r="MDN619" s="23"/>
      <c r="MDO619" s="23"/>
      <c r="MDP619" s="23"/>
      <c r="MDQ619" s="23"/>
      <c r="MDR619" s="23"/>
      <c r="MDS619" s="23"/>
      <c r="MDT619" s="23"/>
      <c r="MDU619" s="23"/>
      <c r="MDV619" s="23"/>
      <c r="MDW619" s="23"/>
      <c r="MDX619" s="23"/>
      <c r="MDY619" s="23"/>
      <c r="MDZ619" s="23"/>
      <c r="MEA619" s="23"/>
      <c r="MEB619" s="23"/>
      <c r="MEC619" s="23"/>
      <c r="MED619" s="23"/>
      <c r="MEE619" s="23"/>
      <c r="MEF619" s="23"/>
      <c r="MEG619" s="23"/>
      <c r="MEH619" s="23"/>
      <c r="MEI619" s="23"/>
      <c r="MEJ619" s="23"/>
      <c r="MEK619" s="23"/>
      <c r="MEL619" s="23"/>
      <c r="MEM619" s="23"/>
      <c r="MEN619" s="23"/>
      <c r="MEO619" s="23"/>
      <c r="MEP619" s="23"/>
      <c r="MEQ619" s="23"/>
      <c r="MER619" s="23"/>
      <c r="MES619" s="23"/>
      <c r="MET619" s="23"/>
      <c r="MEU619" s="23"/>
      <c r="MEV619" s="23"/>
      <c r="MEW619" s="23"/>
      <c r="MEX619" s="23"/>
      <c r="MEY619" s="23"/>
      <c r="MEZ619" s="23"/>
      <c r="MFA619" s="23"/>
      <c r="MFB619" s="23"/>
      <c r="MFC619" s="23"/>
      <c r="MFD619" s="23"/>
      <c r="MFE619" s="23"/>
      <c r="MFF619" s="23"/>
      <c r="MFG619" s="23"/>
      <c r="MFH619" s="23"/>
      <c r="MFI619" s="23"/>
      <c r="MFJ619" s="23"/>
      <c r="MFK619" s="23"/>
      <c r="MFL619" s="23"/>
      <c r="MFM619" s="23"/>
      <c r="MFN619" s="23"/>
      <c r="MFO619" s="23"/>
      <c r="MFP619" s="23"/>
      <c r="MFQ619" s="23"/>
      <c r="MFR619" s="23"/>
      <c r="MFS619" s="23"/>
      <c r="MFT619" s="23"/>
      <c r="MFU619" s="23"/>
      <c r="MFV619" s="23"/>
      <c r="MFW619" s="23"/>
      <c r="MFX619" s="23"/>
      <c r="MFY619" s="23"/>
      <c r="MFZ619" s="23"/>
      <c r="MGA619" s="23"/>
      <c r="MGB619" s="23"/>
      <c r="MGC619" s="23"/>
      <c r="MGD619" s="23"/>
      <c r="MGE619" s="23"/>
      <c r="MGF619" s="23"/>
      <c r="MGG619" s="23"/>
      <c r="MGH619" s="23"/>
      <c r="MGI619" s="23"/>
      <c r="MGJ619" s="23"/>
      <c r="MGK619" s="23"/>
      <c r="MGL619" s="23"/>
      <c r="MGM619" s="23"/>
      <c r="MGN619" s="23"/>
      <c r="MGO619" s="23"/>
      <c r="MGP619" s="23"/>
      <c r="MGQ619" s="23"/>
      <c r="MGR619" s="23"/>
      <c r="MGS619" s="23"/>
      <c r="MGT619" s="23"/>
      <c r="MGU619" s="23"/>
      <c r="MGV619" s="23"/>
      <c r="MGW619" s="23"/>
      <c r="MGX619" s="23"/>
      <c r="MGY619" s="23"/>
      <c r="MGZ619" s="23"/>
      <c r="MHA619" s="23"/>
      <c r="MHB619" s="23"/>
      <c r="MHC619" s="23"/>
      <c r="MHD619" s="23"/>
      <c r="MHE619" s="23"/>
      <c r="MHF619" s="23"/>
      <c r="MHG619" s="23"/>
      <c r="MHH619" s="23"/>
      <c r="MHI619" s="23"/>
      <c r="MHJ619" s="23"/>
      <c r="MHK619" s="23"/>
      <c r="MHL619" s="23"/>
      <c r="MHM619" s="23"/>
      <c r="MHN619" s="23"/>
      <c r="MHO619" s="23"/>
      <c r="MHP619" s="23"/>
      <c r="MHQ619" s="23"/>
      <c r="MHR619" s="23"/>
      <c r="MHS619" s="23"/>
      <c r="MHT619" s="23"/>
      <c r="MHU619" s="23"/>
      <c r="MHV619" s="23"/>
      <c r="MHW619" s="23"/>
      <c r="MHX619" s="23"/>
      <c r="MHY619" s="23"/>
      <c r="MHZ619" s="23"/>
      <c r="MIA619" s="23"/>
      <c r="MIB619" s="23"/>
      <c r="MIC619" s="23"/>
      <c r="MID619" s="23"/>
      <c r="MIE619" s="23"/>
      <c r="MIF619" s="23"/>
      <c r="MIG619" s="23"/>
      <c r="MIH619" s="23"/>
      <c r="MII619" s="23"/>
      <c r="MIJ619" s="23"/>
      <c r="MIK619" s="23"/>
      <c r="MIL619" s="23"/>
      <c r="MIM619" s="23"/>
      <c r="MIN619" s="23"/>
      <c r="MIO619" s="23"/>
      <c r="MIP619" s="23"/>
      <c r="MIQ619" s="23"/>
      <c r="MIR619" s="23"/>
      <c r="MIS619" s="23"/>
      <c r="MIT619" s="23"/>
      <c r="MIU619" s="23"/>
      <c r="MIV619" s="23"/>
      <c r="MIW619" s="23"/>
      <c r="MIX619" s="23"/>
      <c r="MIY619" s="23"/>
      <c r="MIZ619" s="23"/>
      <c r="MJA619" s="23"/>
      <c r="MJB619" s="23"/>
      <c r="MJC619" s="23"/>
      <c r="MJD619" s="23"/>
      <c r="MJE619" s="23"/>
      <c r="MJF619" s="23"/>
      <c r="MJG619" s="23"/>
      <c r="MJH619" s="23"/>
      <c r="MJI619" s="23"/>
      <c r="MJJ619" s="23"/>
      <c r="MJK619" s="23"/>
      <c r="MJL619" s="23"/>
      <c r="MJM619" s="23"/>
      <c r="MJN619" s="23"/>
      <c r="MJO619" s="23"/>
      <c r="MJP619" s="23"/>
      <c r="MJQ619" s="23"/>
      <c r="MJR619" s="23"/>
      <c r="MJS619" s="23"/>
      <c r="MJT619" s="23"/>
      <c r="MJU619" s="23"/>
      <c r="MJV619" s="23"/>
      <c r="MJW619" s="23"/>
      <c r="MJX619" s="23"/>
      <c r="MJY619" s="23"/>
      <c r="MJZ619" s="23"/>
      <c r="MKA619" s="23"/>
      <c r="MKB619" s="23"/>
      <c r="MKC619" s="23"/>
      <c r="MKD619" s="23"/>
      <c r="MKE619" s="23"/>
      <c r="MKF619" s="23"/>
      <c r="MKG619" s="23"/>
      <c r="MKH619" s="23"/>
      <c r="MKI619" s="23"/>
      <c r="MKJ619" s="23"/>
      <c r="MKK619" s="23"/>
      <c r="MKL619" s="23"/>
      <c r="MKM619" s="23"/>
      <c r="MKN619" s="23"/>
      <c r="MKO619" s="23"/>
      <c r="MKP619" s="23"/>
      <c r="MKQ619" s="23"/>
      <c r="MKR619" s="23"/>
      <c r="MKS619" s="23"/>
      <c r="MKT619" s="23"/>
      <c r="MKU619" s="23"/>
      <c r="MKV619" s="23"/>
      <c r="MKW619" s="23"/>
      <c r="MKX619" s="23"/>
      <c r="MKY619" s="23"/>
      <c r="MKZ619" s="23"/>
      <c r="MLA619" s="23"/>
      <c r="MLB619" s="23"/>
      <c r="MLC619" s="23"/>
      <c r="MLD619" s="23"/>
      <c r="MLE619" s="23"/>
      <c r="MLF619" s="23"/>
      <c r="MLG619" s="23"/>
      <c r="MLH619" s="23"/>
      <c r="MLI619" s="23"/>
      <c r="MLJ619" s="23"/>
      <c r="MLK619" s="23"/>
      <c r="MLL619" s="23"/>
      <c r="MLM619" s="23"/>
      <c r="MLN619" s="23"/>
      <c r="MLO619" s="23"/>
      <c r="MLP619" s="23"/>
      <c r="MLQ619" s="23"/>
      <c r="MLR619" s="23"/>
      <c r="MLS619" s="23"/>
      <c r="MLT619" s="23"/>
      <c r="MLU619" s="23"/>
      <c r="MLV619" s="23"/>
      <c r="MLW619" s="23"/>
      <c r="MLX619" s="23"/>
      <c r="MLY619" s="23"/>
      <c r="MLZ619" s="23"/>
      <c r="MMA619" s="23"/>
      <c r="MMB619" s="23"/>
      <c r="MMC619" s="23"/>
      <c r="MMD619" s="23"/>
      <c r="MME619" s="23"/>
      <c r="MMF619" s="23"/>
      <c r="MMG619" s="23"/>
      <c r="MMH619" s="23"/>
      <c r="MMI619" s="23"/>
      <c r="MMJ619" s="23"/>
      <c r="MMK619" s="23"/>
      <c r="MML619" s="23"/>
      <c r="MMM619" s="23"/>
      <c r="MMN619" s="23"/>
      <c r="MMO619" s="23"/>
      <c r="MMP619" s="23"/>
      <c r="MMQ619" s="23"/>
      <c r="MMR619" s="23"/>
      <c r="MMS619" s="23"/>
      <c r="MMT619" s="23"/>
      <c r="MMU619" s="23"/>
      <c r="MMV619" s="23"/>
      <c r="MMW619" s="23"/>
      <c r="MMX619" s="23"/>
      <c r="MMY619" s="23"/>
      <c r="MMZ619" s="23"/>
      <c r="MNA619" s="23"/>
      <c r="MNB619" s="23"/>
      <c r="MNC619" s="23"/>
      <c r="MND619" s="23"/>
      <c r="MNE619" s="23"/>
      <c r="MNF619" s="23"/>
      <c r="MNG619" s="23"/>
      <c r="MNH619" s="23"/>
      <c r="MNI619" s="23"/>
      <c r="MNJ619" s="23"/>
      <c r="MNK619" s="23"/>
      <c r="MNL619" s="23"/>
      <c r="MNM619" s="23"/>
      <c r="MNN619" s="23"/>
      <c r="MNO619" s="23"/>
      <c r="MNP619" s="23"/>
      <c r="MNQ619" s="23"/>
      <c r="MNR619" s="23"/>
      <c r="MNS619" s="23"/>
      <c r="MNT619" s="23"/>
      <c r="MNU619" s="23"/>
      <c r="MNV619" s="23"/>
      <c r="MNW619" s="23"/>
      <c r="MNX619" s="23"/>
      <c r="MNY619" s="23"/>
      <c r="MNZ619" s="23"/>
      <c r="MOA619" s="23"/>
      <c r="MOB619" s="23"/>
      <c r="MOC619" s="23"/>
      <c r="MOD619" s="23"/>
      <c r="MOE619" s="23"/>
      <c r="MOF619" s="23"/>
      <c r="MOG619" s="23"/>
      <c r="MOH619" s="23"/>
      <c r="MOI619" s="23"/>
      <c r="MOJ619" s="23"/>
      <c r="MOK619" s="23"/>
      <c r="MOL619" s="23"/>
      <c r="MOM619" s="23"/>
      <c r="MON619" s="23"/>
      <c r="MOO619" s="23"/>
      <c r="MOP619" s="23"/>
      <c r="MOQ619" s="23"/>
      <c r="MOR619" s="23"/>
      <c r="MOS619" s="23"/>
      <c r="MOT619" s="23"/>
      <c r="MOU619" s="23"/>
      <c r="MOV619" s="23"/>
      <c r="MOW619" s="23"/>
      <c r="MOX619" s="23"/>
      <c r="MOY619" s="23"/>
      <c r="MOZ619" s="23"/>
      <c r="MPA619" s="23"/>
      <c r="MPB619" s="23"/>
      <c r="MPC619" s="23"/>
      <c r="MPD619" s="23"/>
      <c r="MPE619" s="23"/>
      <c r="MPF619" s="23"/>
      <c r="MPG619" s="23"/>
      <c r="MPH619" s="23"/>
      <c r="MPI619" s="23"/>
      <c r="MPJ619" s="23"/>
      <c r="MPK619" s="23"/>
      <c r="MPL619" s="23"/>
      <c r="MPM619" s="23"/>
      <c r="MPN619" s="23"/>
      <c r="MPO619" s="23"/>
      <c r="MPP619" s="23"/>
      <c r="MPQ619" s="23"/>
      <c r="MPR619" s="23"/>
      <c r="MPS619" s="23"/>
      <c r="MPT619" s="23"/>
      <c r="MPU619" s="23"/>
      <c r="MPV619" s="23"/>
      <c r="MPW619" s="23"/>
      <c r="MPX619" s="23"/>
      <c r="MPY619" s="23"/>
      <c r="MPZ619" s="23"/>
      <c r="MQA619" s="23"/>
      <c r="MQB619" s="23"/>
      <c r="MQC619" s="23"/>
      <c r="MQD619" s="23"/>
      <c r="MQE619" s="23"/>
      <c r="MQF619" s="23"/>
      <c r="MQG619" s="23"/>
      <c r="MQH619" s="23"/>
      <c r="MQI619" s="23"/>
      <c r="MQJ619" s="23"/>
      <c r="MQK619" s="23"/>
      <c r="MQL619" s="23"/>
      <c r="MQM619" s="23"/>
      <c r="MQN619" s="23"/>
      <c r="MQO619" s="23"/>
      <c r="MQP619" s="23"/>
      <c r="MQQ619" s="23"/>
      <c r="MQR619" s="23"/>
      <c r="MQS619" s="23"/>
      <c r="MQT619" s="23"/>
      <c r="MQU619" s="23"/>
      <c r="MQV619" s="23"/>
      <c r="MQW619" s="23"/>
      <c r="MQX619" s="23"/>
      <c r="MQY619" s="23"/>
      <c r="MQZ619" s="23"/>
      <c r="MRA619" s="23"/>
      <c r="MRB619" s="23"/>
      <c r="MRC619" s="23"/>
      <c r="MRD619" s="23"/>
      <c r="MRE619" s="23"/>
      <c r="MRF619" s="23"/>
      <c r="MRG619" s="23"/>
      <c r="MRH619" s="23"/>
      <c r="MRI619" s="23"/>
      <c r="MRJ619" s="23"/>
      <c r="MRK619" s="23"/>
      <c r="MRL619" s="23"/>
      <c r="MRM619" s="23"/>
      <c r="MRN619" s="23"/>
      <c r="MRO619" s="23"/>
      <c r="MRP619" s="23"/>
      <c r="MRQ619" s="23"/>
      <c r="MRR619" s="23"/>
      <c r="MRS619" s="23"/>
      <c r="MRT619" s="23"/>
      <c r="MRU619" s="23"/>
      <c r="MRV619" s="23"/>
      <c r="MRW619" s="23"/>
      <c r="MRX619" s="23"/>
      <c r="MRY619" s="23"/>
      <c r="MRZ619" s="23"/>
      <c r="MSA619" s="23"/>
      <c r="MSB619" s="23"/>
      <c r="MSC619" s="23"/>
      <c r="MSD619" s="23"/>
      <c r="MSE619" s="23"/>
      <c r="MSF619" s="23"/>
      <c r="MSG619" s="23"/>
      <c r="MSH619" s="23"/>
      <c r="MSI619" s="23"/>
      <c r="MSJ619" s="23"/>
      <c r="MSK619" s="23"/>
      <c r="MSL619" s="23"/>
      <c r="MSM619" s="23"/>
      <c r="MSN619" s="23"/>
      <c r="MSO619" s="23"/>
      <c r="MSP619" s="23"/>
      <c r="MSQ619" s="23"/>
      <c r="MSR619" s="23"/>
      <c r="MSS619" s="23"/>
      <c r="MST619" s="23"/>
      <c r="MSU619" s="23"/>
      <c r="MSV619" s="23"/>
      <c r="MSW619" s="23"/>
      <c r="MSX619" s="23"/>
      <c r="MSY619" s="23"/>
      <c r="MSZ619" s="23"/>
      <c r="MTA619" s="23"/>
      <c r="MTB619" s="23"/>
      <c r="MTC619" s="23"/>
      <c r="MTD619" s="23"/>
      <c r="MTE619" s="23"/>
      <c r="MTF619" s="23"/>
      <c r="MTG619" s="23"/>
      <c r="MTH619" s="23"/>
      <c r="MTI619" s="23"/>
      <c r="MTJ619" s="23"/>
      <c r="MTK619" s="23"/>
      <c r="MTL619" s="23"/>
      <c r="MTM619" s="23"/>
      <c r="MTN619" s="23"/>
      <c r="MTO619" s="23"/>
      <c r="MTP619" s="23"/>
      <c r="MTQ619" s="23"/>
      <c r="MTR619" s="23"/>
      <c r="MTS619" s="23"/>
      <c r="MTT619" s="23"/>
      <c r="MTU619" s="23"/>
      <c r="MTV619" s="23"/>
      <c r="MTW619" s="23"/>
      <c r="MTX619" s="23"/>
      <c r="MTY619" s="23"/>
      <c r="MTZ619" s="23"/>
      <c r="MUA619" s="23"/>
      <c r="MUB619" s="23"/>
      <c r="MUC619" s="23"/>
      <c r="MUD619" s="23"/>
      <c r="MUE619" s="23"/>
      <c r="MUF619" s="23"/>
      <c r="MUG619" s="23"/>
      <c r="MUH619" s="23"/>
      <c r="MUI619" s="23"/>
      <c r="MUJ619" s="23"/>
      <c r="MUK619" s="23"/>
      <c r="MUL619" s="23"/>
      <c r="MUM619" s="23"/>
      <c r="MUN619" s="23"/>
      <c r="MUO619" s="23"/>
      <c r="MUP619" s="23"/>
      <c r="MUQ619" s="23"/>
      <c r="MUR619" s="23"/>
      <c r="MUS619" s="23"/>
      <c r="MUT619" s="23"/>
      <c r="MUU619" s="23"/>
      <c r="MUV619" s="23"/>
      <c r="MUW619" s="23"/>
      <c r="MUX619" s="23"/>
      <c r="MUY619" s="23"/>
      <c r="MUZ619" s="23"/>
      <c r="MVA619" s="23"/>
      <c r="MVB619" s="23"/>
      <c r="MVC619" s="23"/>
      <c r="MVD619" s="23"/>
      <c r="MVE619" s="23"/>
      <c r="MVF619" s="23"/>
      <c r="MVG619" s="23"/>
      <c r="MVH619" s="23"/>
      <c r="MVI619" s="23"/>
      <c r="MVJ619" s="23"/>
      <c r="MVK619" s="23"/>
      <c r="MVL619" s="23"/>
      <c r="MVM619" s="23"/>
      <c r="MVN619" s="23"/>
      <c r="MVO619" s="23"/>
      <c r="MVP619" s="23"/>
      <c r="MVQ619" s="23"/>
      <c r="MVR619" s="23"/>
      <c r="MVS619" s="23"/>
      <c r="MVT619" s="23"/>
      <c r="MVU619" s="23"/>
      <c r="MVV619" s="23"/>
      <c r="MVW619" s="23"/>
      <c r="MVX619" s="23"/>
      <c r="MVY619" s="23"/>
      <c r="MVZ619" s="23"/>
      <c r="MWA619" s="23"/>
      <c r="MWB619" s="23"/>
      <c r="MWC619" s="23"/>
      <c r="MWD619" s="23"/>
      <c r="MWE619" s="23"/>
      <c r="MWF619" s="23"/>
      <c r="MWG619" s="23"/>
      <c r="MWH619" s="23"/>
      <c r="MWI619" s="23"/>
      <c r="MWJ619" s="23"/>
      <c r="MWK619" s="23"/>
      <c r="MWL619" s="23"/>
      <c r="MWM619" s="23"/>
      <c r="MWN619" s="23"/>
      <c r="MWO619" s="23"/>
      <c r="MWP619" s="23"/>
      <c r="MWQ619" s="23"/>
      <c r="MWR619" s="23"/>
      <c r="MWS619" s="23"/>
      <c r="MWT619" s="23"/>
      <c r="MWU619" s="23"/>
      <c r="MWV619" s="23"/>
      <c r="MWW619" s="23"/>
      <c r="MWX619" s="23"/>
      <c r="MWY619" s="23"/>
      <c r="MWZ619" s="23"/>
      <c r="MXA619" s="23"/>
      <c r="MXB619" s="23"/>
      <c r="MXC619" s="23"/>
      <c r="MXD619" s="23"/>
      <c r="MXE619" s="23"/>
      <c r="MXF619" s="23"/>
      <c r="MXG619" s="23"/>
      <c r="MXH619" s="23"/>
      <c r="MXI619" s="23"/>
      <c r="MXJ619" s="23"/>
      <c r="MXK619" s="23"/>
      <c r="MXL619" s="23"/>
      <c r="MXM619" s="23"/>
      <c r="MXN619" s="23"/>
      <c r="MXO619" s="23"/>
      <c r="MXP619" s="23"/>
      <c r="MXQ619" s="23"/>
      <c r="MXR619" s="23"/>
      <c r="MXS619" s="23"/>
      <c r="MXT619" s="23"/>
      <c r="MXU619" s="23"/>
      <c r="MXV619" s="23"/>
      <c r="MXW619" s="23"/>
      <c r="MXX619" s="23"/>
      <c r="MXY619" s="23"/>
      <c r="MXZ619" s="23"/>
      <c r="MYA619" s="23"/>
      <c r="MYB619" s="23"/>
      <c r="MYC619" s="23"/>
      <c r="MYD619" s="23"/>
      <c r="MYE619" s="23"/>
      <c r="MYF619" s="23"/>
      <c r="MYG619" s="23"/>
      <c r="MYH619" s="23"/>
      <c r="MYI619" s="23"/>
      <c r="MYJ619" s="23"/>
      <c r="MYK619" s="23"/>
      <c r="MYL619" s="23"/>
      <c r="MYM619" s="23"/>
      <c r="MYN619" s="23"/>
      <c r="MYO619" s="23"/>
      <c r="MYP619" s="23"/>
      <c r="MYQ619" s="23"/>
      <c r="MYR619" s="23"/>
      <c r="MYS619" s="23"/>
      <c r="MYT619" s="23"/>
      <c r="MYU619" s="23"/>
      <c r="MYV619" s="23"/>
      <c r="MYW619" s="23"/>
      <c r="MYX619" s="23"/>
      <c r="MYY619" s="23"/>
      <c r="MYZ619" s="23"/>
      <c r="MZA619" s="23"/>
      <c r="MZB619" s="23"/>
      <c r="MZC619" s="23"/>
      <c r="MZD619" s="23"/>
      <c r="MZE619" s="23"/>
      <c r="MZF619" s="23"/>
      <c r="MZG619" s="23"/>
      <c r="MZH619" s="23"/>
      <c r="MZI619" s="23"/>
      <c r="MZJ619" s="23"/>
      <c r="MZK619" s="23"/>
      <c r="MZL619" s="23"/>
      <c r="MZM619" s="23"/>
      <c r="MZN619" s="23"/>
      <c r="MZO619" s="23"/>
      <c r="MZP619" s="23"/>
      <c r="MZQ619" s="23"/>
      <c r="MZR619" s="23"/>
      <c r="MZS619" s="23"/>
      <c r="MZT619" s="23"/>
      <c r="MZU619" s="23"/>
      <c r="MZV619" s="23"/>
      <c r="MZW619" s="23"/>
      <c r="MZX619" s="23"/>
      <c r="MZY619" s="23"/>
      <c r="MZZ619" s="23"/>
      <c r="NAA619" s="23"/>
      <c r="NAB619" s="23"/>
      <c r="NAC619" s="23"/>
      <c r="NAD619" s="23"/>
      <c r="NAE619" s="23"/>
      <c r="NAF619" s="23"/>
      <c r="NAG619" s="23"/>
      <c r="NAH619" s="23"/>
      <c r="NAI619" s="23"/>
      <c r="NAJ619" s="23"/>
      <c r="NAK619" s="23"/>
      <c r="NAL619" s="23"/>
      <c r="NAM619" s="23"/>
      <c r="NAN619" s="23"/>
      <c r="NAO619" s="23"/>
      <c r="NAP619" s="23"/>
      <c r="NAQ619" s="23"/>
      <c r="NAR619" s="23"/>
      <c r="NAS619" s="23"/>
      <c r="NAT619" s="23"/>
      <c r="NAU619" s="23"/>
      <c r="NAV619" s="23"/>
      <c r="NAW619" s="23"/>
      <c r="NAX619" s="23"/>
      <c r="NAY619" s="23"/>
      <c r="NAZ619" s="23"/>
      <c r="NBA619" s="23"/>
      <c r="NBB619" s="23"/>
      <c r="NBC619" s="23"/>
      <c r="NBD619" s="23"/>
      <c r="NBE619" s="23"/>
      <c r="NBF619" s="23"/>
      <c r="NBG619" s="23"/>
      <c r="NBH619" s="23"/>
      <c r="NBI619" s="23"/>
      <c r="NBJ619" s="23"/>
      <c r="NBK619" s="23"/>
      <c r="NBL619" s="23"/>
      <c r="NBM619" s="23"/>
      <c r="NBN619" s="23"/>
      <c r="NBO619" s="23"/>
      <c r="NBP619" s="23"/>
      <c r="NBQ619" s="23"/>
      <c r="NBR619" s="23"/>
      <c r="NBS619" s="23"/>
      <c r="NBT619" s="23"/>
      <c r="NBU619" s="23"/>
      <c r="NBV619" s="23"/>
      <c r="NBW619" s="23"/>
      <c r="NBX619" s="23"/>
      <c r="NBY619" s="23"/>
      <c r="NBZ619" s="23"/>
      <c r="NCA619" s="23"/>
      <c r="NCB619" s="23"/>
      <c r="NCC619" s="23"/>
      <c r="NCD619" s="23"/>
      <c r="NCE619" s="23"/>
      <c r="NCF619" s="23"/>
      <c r="NCG619" s="23"/>
      <c r="NCH619" s="23"/>
      <c r="NCI619" s="23"/>
      <c r="NCJ619" s="23"/>
      <c r="NCK619" s="23"/>
      <c r="NCL619" s="23"/>
      <c r="NCM619" s="23"/>
      <c r="NCN619" s="23"/>
      <c r="NCO619" s="23"/>
      <c r="NCP619" s="23"/>
      <c r="NCQ619" s="23"/>
      <c r="NCR619" s="23"/>
      <c r="NCS619" s="23"/>
      <c r="NCT619" s="23"/>
      <c r="NCU619" s="23"/>
      <c r="NCV619" s="23"/>
      <c r="NCW619" s="23"/>
      <c r="NCX619" s="23"/>
      <c r="NCY619" s="23"/>
      <c r="NCZ619" s="23"/>
      <c r="NDA619" s="23"/>
      <c r="NDB619" s="23"/>
      <c r="NDC619" s="23"/>
      <c r="NDD619" s="23"/>
      <c r="NDE619" s="23"/>
      <c r="NDF619" s="23"/>
      <c r="NDG619" s="23"/>
      <c r="NDH619" s="23"/>
      <c r="NDI619" s="23"/>
      <c r="NDJ619" s="23"/>
      <c r="NDK619" s="23"/>
      <c r="NDL619" s="23"/>
      <c r="NDM619" s="23"/>
      <c r="NDN619" s="23"/>
      <c r="NDO619" s="23"/>
      <c r="NDP619" s="23"/>
      <c r="NDQ619" s="23"/>
      <c r="NDR619" s="23"/>
      <c r="NDS619" s="23"/>
      <c r="NDT619" s="23"/>
      <c r="NDU619" s="23"/>
      <c r="NDV619" s="23"/>
      <c r="NDW619" s="23"/>
      <c r="NDX619" s="23"/>
      <c r="NDY619" s="23"/>
      <c r="NDZ619" s="23"/>
      <c r="NEA619" s="23"/>
      <c r="NEB619" s="23"/>
      <c r="NEC619" s="23"/>
      <c r="NED619" s="23"/>
      <c r="NEE619" s="23"/>
      <c r="NEF619" s="23"/>
      <c r="NEG619" s="23"/>
      <c r="NEH619" s="23"/>
      <c r="NEI619" s="23"/>
      <c r="NEJ619" s="23"/>
      <c r="NEK619" s="23"/>
      <c r="NEL619" s="23"/>
      <c r="NEM619" s="23"/>
      <c r="NEN619" s="23"/>
      <c r="NEO619" s="23"/>
      <c r="NEP619" s="23"/>
      <c r="NEQ619" s="23"/>
      <c r="NER619" s="23"/>
      <c r="NES619" s="23"/>
      <c r="NET619" s="23"/>
      <c r="NEU619" s="23"/>
      <c r="NEV619" s="23"/>
      <c r="NEW619" s="23"/>
      <c r="NEX619" s="23"/>
      <c r="NEY619" s="23"/>
      <c r="NEZ619" s="23"/>
      <c r="NFA619" s="23"/>
      <c r="NFB619" s="23"/>
      <c r="NFC619" s="23"/>
      <c r="NFD619" s="23"/>
      <c r="NFE619" s="23"/>
      <c r="NFF619" s="23"/>
      <c r="NFG619" s="23"/>
      <c r="NFH619" s="23"/>
      <c r="NFI619" s="23"/>
      <c r="NFJ619" s="23"/>
      <c r="NFK619" s="23"/>
      <c r="NFL619" s="23"/>
      <c r="NFM619" s="23"/>
      <c r="NFN619" s="23"/>
      <c r="NFO619" s="23"/>
      <c r="NFP619" s="23"/>
      <c r="NFQ619" s="23"/>
      <c r="NFR619" s="23"/>
      <c r="NFS619" s="23"/>
      <c r="NFT619" s="23"/>
      <c r="NFU619" s="23"/>
      <c r="NFV619" s="23"/>
      <c r="NFW619" s="23"/>
      <c r="NFX619" s="23"/>
      <c r="NFY619" s="23"/>
      <c r="NFZ619" s="23"/>
      <c r="NGA619" s="23"/>
      <c r="NGB619" s="23"/>
      <c r="NGC619" s="23"/>
      <c r="NGD619" s="23"/>
      <c r="NGE619" s="23"/>
      <c r="NGF619" s="23"/>
      <c r="NGG619" s="23"/>
      <c r="NGH619" s="23"/>
      <c r="NGI619" s="23"/>
      <c r="NGJ619" s="23"/>
      <c r="NGK619" s="23"/>
      <c r="NGL619" s="23"/>
      <c r="NGM619" s="23"/>
      <c r="NGN619" s="23"/>
      <c r="NGO619" s="23"/>
      <c r="NGP619" s="23"/>
      <c r="NGQ619" s="23"/>
      <c r="NGR619" s="23"/>
      <c r="NGS619" s="23"/>
      <c r="NGT619" s="23"/>
      <c r="NGU619" s="23"/>
      <c r="NGV619" s="23"/>
      <c r="NGW619" s="23"/>
      <c r="NGX619" s="23"/>
      <c r="NGY619" s="23"/>
      <c r="NGZ619" s="23"/>
      <c r="NHA619" s="23"/>
      <c r="NHB619" s="23"/>
      <c r="NHC619" s="23"/>
      <c r="NHD619" s="23"/>
      <c r="NHE619" s="23"/>
      <c r="NHF619" s="23"/>
      <c r="NHG619" s="23"/>
      <c r="NHH619" s="23"/>
      <c r="NHI619" s="23"/>
      <c r="NHJ619" s="23"/>
      <c r="NHK619" s="23"/>
      <c r="NHL619" s="23"/>
      <c r="NHM619" s="23"/>
      <c r="NHN619" s="23"/>
      <c r="NHO619" s="23"/>
      <c r="NHP619" s="23"/>
      <c r="NHQ619" s="23"/>
      <c r="NHR619" s="23"/>
      <c r="NHS619" s="23"/>
      <c r="NHT619" s="23"/>
      <c r="NHU619" s="23"/>
      <c r="NHV619" s="23"/>
      <c r="NHW619" s="23"/>
      <c r="NHX619" s="23"/>
      <c r="NHY619" s="23"/>
      <c r="NHZ619" s="23"/>
      <c r="NIA619" s="23"/>
      <c r="NIB619" s="23"/>
      <c r="NIC619" s="23"/>
      <c r="NID619" s="23"/>
      <c r="NIE619" s="23"/>
      <c r="NIF619" s="23"/>
      <c r="NIG619" s="23"/>
      <c r="NIH619" s="23"/>
      <c r="NII619" s="23"/>
      <c r="NIJ619" s="23"/>
      <c r="NIK619" s="23"/>
      <c r="NIL619" s="23"/>
      <c r="NIM619" s="23"/>
      <c r="NIN619" s="23"/>
      <c r="NIO619" s="23"/>
      <c r="NIP619" s="23"/>
      <c r="NIQ619" s="23"/>
      <c r="NIR619" s="23"/>
      <c r="NIS619" s="23"/>
      <c r="NIT619" s="23"/>
      <c r="NIU619" s="23"/>
      <c r="NIV619" s="23"/>
      <c r="NIW619" s="23"/>
      <c r="NIX619" s="23"/>
      <c r="NIY619" s="23"/>
      <c r="NIZ619" s="23"/>
      <c r="NJA619" s="23"/>
      <c r="NJB619" s="23"/>
      <c r="NJC619" s="23"/>
      <c r="NJD619" s="23"/>
      <c r="NJE619" s="23"/>
      <c r="NJF619" s="23"/>
      <c r="NJG619" s="23"/>
      <c r="NJH619" s="23"/>
      <c r="NJI619" s="23"/>
      <c r="NJJ619" s="23"/>
      <c r="NJK619" s="23"/>
      <c r="NJL619" s="23"/>
      <c r="NJM619" s="23"/>
      <c r="NJN619" s="23"/>
      <c r="NJO619" s="23"/>
      <c r="NJP619" s="23"/>
      <c r="NJQ619" s="23"/>
      <c r="NJR619" s="23"/>
      <c r="NJS619" s="23"/>
      <c r="NJT619" s="23"/>
      <c r="NJU619" s="23"/>
      <c r="NJV619" s="23"/>
      <c r="NJW619" s="23"/>
      <c r="NJX619" s="23"/>
      <c r="NJY619" s="23"/>
      <c r="NJZ619" s="23"/>
      <c r="NKA619" s="23"/>
      <c r="NKB619" s="23"/>
      <c r="NKC619" s="23"/>
      <c r="NKD619" s="23"/>
      <c r="NKE619" s="23"/>
      <c r="NKF619" s="23"/>
      <c r="NKG619" s="23"/>
      <c r="NKH619" s="23"/>
      <c r="NKI619" s="23"/>
      <c r="NKJ619" s="23"/>
      <c r="NKK619" s="23"/>
      <c r="NKL619" s="23"/>
      <c r="NKM619" s="23"/>
      <c r="NKN619" s="23"/>
      <c r="NKO619" s="23"/>
      <c r="NKP619" s="23"/>
      <c r="NKQ619" s="23"/>
      <c r="NKR619" s="23"/>
      <c r="NKS619" s="23"/>
      <c r="NKT619" s="23"/>
      <c r="NKU619" s="23"/>
      <c r="NKV619" s="23"/>
      <c r="NKW619" s="23"/>
      <c r="NKX619" s="23"/>
      <c r="NKY619" s="23"/>
      <c r="NKZ619" s="23"/>
      <c r="NLA619" s="23"/>
      <c r="NLB619" s="23"/>
      <c r="NLC619" s="23"/>
      <c r="NLD619" s="23"/>
      <c r="NLE619" s="23"/>
      <c r="NLF619" s="23"/>
      <c r="NLG619" s="23"/>
      <c r="NLH619" s="23"/>
      <c r="NLI619" s="23"/>
      <c r="NLJ619" s="23"/>
      <c r="NLK619" s="23"/>
      <c r="NLL619" s="23"/>
      <c r="NLM619" s="23"/>
      <c r="NLN619" s="23"/>
      <c r="NLO619" s="23"/>
      <c r="NLP619" s="23"/>
      <c r="NLQ619" s="23"/>
      <c r="NLR619" s="23"/>
      <c r="NLS619" s="23"/>
      <c r="NLT619" s="23"/>
      <c r="NLU619" s="23"/>
      <c r="NLV619" s="23"/>
      <c r="NLW619" s="23"/>
      <c r="NLX619" s="23"/>
      <c r="NLY619" s="23"/>
      <c r="NLZ619" s="23"/>
      <c r="NMA619" s="23"/>
      <c r="NMB619" s="23"/>
      <c r="NMC619" s="23"/>
      <c r="NMD619" s="23"/>
      <c r="NME619" s="23"/>
      <c r="NMF619" s="23"/>
      <c r="NMG619" s="23"/>
      <c r="NMH619" s="23"/>
      <c r="NMI619" s="23"/>
      <c r="NMJ619" s="23"/>
      <c r="NMK619" s="23"/>
      <c r="NML619" s="23"/>
      <c r="NMM619" s="23"/>
      <c r="NMN619" s="23"/>
      <c r="NMO619" s="23"/>
      <c r="NMP619" s="23"/>
      <c r="NMQ619" s="23"/>
      <c r="NMR619" s="23"/>
      <c r="NMS619" s="23"/>
      <c r="NMT619" s="23"/>
      <c r="NMU619" s="23"/>
      <c r="NMV619" s="23"/>
      <c r="NMW619" s="23"/>
      <c r="NMX619" s="23"/>
      <c r="NMY619" s="23"/>
      <c r="NMZ619" s="23"/>
      <c r="NNA619" s="23"/>
      <c r="NNB619" s="23"/>
      <c r="NNC619" s="23"/>
      <c r="NND619" s="23"/>
      <c r="NNE619" s="23"/>
      <c r="NNF619" s="23"/>
      <c r="NNG619" s="23"/>
      <c r="NNH619" s="23"/>
      <c r="NNI619" s="23"/>
      <c r="NNJ619" s="23"/>
      <c r="NNK619" s="23"/>
      <c r="NNL619" s="23"/>
      <c r="NNM619" s="23"/>
      <c r="NNN619" s="23"/>
      <c r="NNO619" s="23"/>
      <c r="NNP619" s="23"/>
      <c r="NNQ619" s="23"/>
      <c r="NNR619" s="23"/>
      <c r="NNS619" s="23"/>
      <c r="NNT619" s="23"/>
      <c r="NNU619" s="23"/>
      <c r="NNV619" s="23"/>
      <c r="NNW619" s="23"/>
      <c r="NNX619" s="23"/>
      <c r="NNY619" s="23"/>
      <c r="NNZ619" s="23"/>
      <c r="NOA619" s="23"/>
      <c r="NOB619" s="23"/>
      <c r="NOC619" s="23"/>
      <c r="NOD619" s="23"/>
      <c r="NOE619" s="23"/>
      <c r="NOF619" s="23"/>
      <c r="NOG619" s="23"/>
      <c r="NOH619" s="23"/>
      <c r="NOI619" s="23"/>
      <c r="NOJ619" s="23"/>
      <c r="NOK619" s="23"/>
      <c r="NOL619" s="23"/>
      <c r="NOM619" s="23"/>
      <c r="NON619" s="23"/>
      <c r="NOO619" s="23"/>
      <c r="NOP619" s="23"/>
      <c r="NOQ619" s="23"/>
      <c r="NOR619" s="23"/>
      <c r="NOS619" s="23"/>
      <c r="NOT619" s="23"/>
      <c r="NOU619" s="23"/>
      <c r="NOV619" s="23"/>
      <c r="NOW619" s="23"/>
      <c r="NOX619" s="23"/>
      <c r="NOY619" s="23"/>
      <c r="NOZ619" s="23"/>
      <c r="NPA619" s="23"/>
      <c r="NPB619" s="23"/>
      <c r="NPC619" s="23"/>
      <c r="NPD619" s="23"/>
      <c r="NPE619" s="23"/>
      <c r="NPF619" s="23"/>
      <c r="NPG619" s="23"/>
      <c r="NPH619" s="23"/>
      <c r="NPI619" s="23"/>
      <c r="NPJ619" s="23"/>
      <c r="NPK619" s="23"/>
      <c r="NPL619" s="23"/>
      <c r="NPM619" s="23"/>
      <c r="NPN619" s="23"/>
      <c r="NPO619" s="23"/>
      <c r="NPP619" s="23"/>
      <c r="NPQ619" s="23"/>
      <c r="NPR619" s="23"/>
      <c r="NPS619" s="23"/>
      <c r="NPT619" s="23"/>
      <c r="NPU619" s="23"/>
      <c r="NPV619" s="23"/>
      <c r="NPW619" s="23"/>
      <c r="NPX619" s="23"/>
      <c r="NPY619" s="23"/>
      <c r="NPZ619" s="23"/>
      <c r="NQA619" s="23"/>
      <c r="NQB619" s="23"/>
      <c r="NQC619" s="23"/>
      <c r="NQD619" s="23"/>
      <c r="NQE619" s="23"/>
      <c r="NQF619" s="23"/>
      <c r="NQG619" s="23"/>
      <c r="NQH619" s="23"/>
      <c r="NQI619" s="23"/>
      <c r="NQJ619" s="23"/>
      <c r="NQK619" s="23"/>
      <c r="NQL619" s="23"/>
      <c r="NQM619" s="23"/>
      <c r="NQN619" s="23"/>
      <c r="NQO619" s="23"/>
      <c r="NQP619" s="23"/>
      <c r="NQQ619" s="23"/>
      <c r="NQR619" s="23"/>
      <c r="NQS619" s="23"/>
      <c r="NQT619" s="23"/>
      <c r="NQU619" s="23"/>
      <c r="NQV619" s="23"/>
      <c r="NQW619" s="23"/>
      <c r="NQX619" s="23"/>
      <c r="NQY619" s="23"/>
      <c r="NQZ619" s="23"/>
      <c r="NRA619" s="23"/>
      <c r="NRB619" s="23"/>
      <c r="NRC619" s="23"/>
      <c r="NRD619" s="23"/>
      <c r="NRE619" s="23"/>
      <c r="NRF619" s="23"/>
      <c r="NRG619" s="23"/>
      <c r="NRH619" s="23"/>
      <c r="NRI619" s="23"/>
      <c r="NRJ619" s="23"/>
      <c r="NRK619" s="23"/>
      <c r="NRL619" s="23"/>
      <c r="NRM619" s="23"/>
      <c r="NRN619" s="23"/>
      <c r="NRO619" s="23"/>
      <c r="NRP619" s="23"/>
      <c r="NRQ619" s="23"/>
      <c r="NRR619" s="23"/>
      <c r="NRS619" s="23"/>
      <c r="NRT619" s="23"/>
      <c r="NRU619" s="23"/>
      <c r="NRV619" s="23"/>
      <c r="NRW619" s="23"/>
      <c r="NRX619" s="23"/>
      <c r="NRY619" s="23"/>
      <c r="NRZ619" s="23"/>
      <c r="NSA619" s="23"/>
      <c r="NSB619" s="23"/>
      <c r="NSC619" s="23"/>
      <c r="NSD619" s="23"/>
      <c r="NSE619" s="23"/>
      <c r="NSF619" s="23"/>
      <c r="NSG619" s="23"/>
      <c r="NSH619" s="23"/>
      <c r="NSI619" s="23"/>
      <c r="NSJ619" s="23"/>
      <c r="NSK619" s="23"/>
      <c r="NSL619" s="23"/>
      <c r="NSM619" s="23"/>
      <c r="NSN619" s="23"/>
      <c r="NSO619" s="23"/>
      <c r="NSP619" s="23"/>
      <c r="NSQ619" s="23"/>
      <c r="NSR619" s="23"/>
      <c r="NSS619" s="23"/>
      <c r="NST619" s="23"/>
      <c r="NSU619" s="23"/>
      <c r="NSV619" s="23"/>
      <c r="NSW619" s="23"/>
      <c r="NSX619" s="23"/>
      <c r="NSY619" s="23"/>
      <c r="NSZ619" s="23"/>
      <c r="NTA619" s="23"/>
      <c r="NTB619" s="23"/>
      <c r="NTC619" s="23"/>
      <c r="NTD619" s="23"/>
      <c r="NTE619" s="23"/>
      <c r="NTF619" s="23"/>
      <c r="NTG619" s="23"/>
      <c r="NTH619" s="23"/>
      <c r="NTI619" s="23"/>
      <c r="NTJ619" s="23"/>
      <c r="NTK619" s="23"/>
      <c r="NTL619" s="23"/>
      <c r="NTM619" s="23"/>
      <c r="NTN619" s="23"/>
      <c r="NTO619" s="23"/>
      <c r="NTP619" s="23"/>
      <c r="NTQ619" s="23"/>
      <c r="NTR619" s="23"/>
      <c r="NTS619" s="23"/>
      <c r="NTT619" s="23"/>
      <c r="NTU619" s="23"/>
      <c r="NTV619" s="23"/>
      <c r="NTW619" s="23"/>
      <c r="NTX619" s="23"/>
      <c r="NTY619" s="23"/>
      <c r="NTZ619" s="23"/>
      <c r="NUA619" s="23"/>
      <c r="NUB619" s="23"/>
      <c r="NUC619" s="23"/>
      <c r="NUD619" s="23"/>
      <c r="NUE619" s="23"/>
      <c r="NUF619" s="23"/>
      <c r="NUG619" s="23"/>
      <c r="NUH619" s="23"/>
      <c r="NUI619" s="23"/>
      <c r="NUJ619" s="23"/>
      <c r="NUK619" s="23"/>
      <c r="NUL619" s="23"/>
      <c r="NUM619" s="23"/>
      <c r="NUN619" s="23"/>
      <c r="NUO619" s="23"/>
      <c r="NUP619" s="23"/>
      <c r="NUQ619" s="23"/>
      <c r="NUR619" s="23"/>
      <c r="NUS619" s="23"/>
      <c r="NUT619" s="23"/>
      <c r="NUU619" s="23"/>
      <c r="NUV619" s="23"/>
      <c r="NUW619" s="23"/>
      <c r="NUX619" s="23"/>
      <c r="NUY619" s="23"/>
      <c r="NUZ619" s="23"/>
      <c r="NVA619" s="23"/>
      <c r="NVB619" s="23"/>
      <c r="NVC619" s="23"/>
      <c r="NVD619" s="23"/>
      <c r="NVE619" s="23"/>
      <c r="NVF619" s="23"/>
      <c r="NVG619" s="23"/>
      <c r="NVH619" s="23"/>
      <c r="NVI619" s="23"/>
      <c r="NVJ619" s="23"/>
      <c r="NVK619" s="23"/>
      <c r="NVL619" s="23"/>
      <c r="NVM619" s="23"/>
      <c r="NVN619" s="23"/>
      <c r="NVO619" s="23"/>
      <c r="NVP619" s="23"/>
      <c r="NVQ619" s="23"/>
      <c r="NVR619" s="23"/>
      <c r="NVS619" s="23"/>
      <c r="NVT619" s="23"/>
      <c r="NVU619" s="23"/>
      <c r="NVV619" s="23"/>
      <c r="NVW619" s="23"/>
      <c r="NVX619" s="23"/>
      <c r="NVY619" s="23"/>
      <c r="NVZ619" s="23"/>
      <c r="NWA619" s="23"/>
      <c r="NWB619" s="23"/>
      <c r="NWC619" s="23"/>
      <c r="NWD619" s="23"/>
      <c r="NWE619" s="23"/>
      <c r="NWF619" s="23"/>
      <c r="NWG619" s="23"/>
      <c r="NWH619" s="23"/>
      <c r="NWI619" s="23"/>
      <c r="NWJ619" s="23"/>
      <c r="NWK619" s="23"/>
      <c r="NWL619" s="23"/>
      <c r="NWM619" s="23"/>
      <c r="NWN619" s="23"/>
      <c r="NWO619" s="23"/>
      <c r="NWP619" s="23"/>
      <c r="NWQ619" s="23"/>
      <c r="NWR619" s="23"/>
      <c r="NWS619" s="23"/>
      <c r="NWT619" s="23"/>
      <c r="NWU619" s="23"/>
      <c r="NWV619" s="23"/>
      <c r="NWW619" s="23"/>
      <c r="NWX619" s="23"/>
      <c r="NWY619" s="23"/>
      <c r="NWZ619" s="23"/>
      <c r="NXA619" s="23"/>
      <c r="NXB619" s="23"/>
      <c r="NXC619" s="23"/>
      <c r="NXD619" s="23"/>
      <c r="NXE619" s="23"/>
      <c r="NXF619" s="23"/>
      <c r="NXG619" s="23"/>
      <c r="NXH619" s="23"/>
      <c r="NXI619" s="23"/>
      <c r="NXJ619" s="23"/>
      <c r="NXK619" s="23"/>
      <c r="NXL619" s="23"/>
      <c r="NXM619" s="23"/>
      <c r="NXN619" s="23"/>
      <c r="NXO619" s="23"/>
      <c r="NXP619" s="23"/>
      <c r="NXQ619" s="23"/>
      <c r="NXR619" s="23"/>
      <c r="NXS619" s="23"/>
      <c r="NXT619" s="23"/>
      <c r="NXU619" s="23"/>
      <c r="NXV619" s="23"/>
      <c r="NXW619" s="23"/>
      <c r="NXX619" s="23"/>
      <c r="NXY619" s="23"/>
      <c r="NXZ619" s="23"/>
      <c r="NYA619" s="23"/>
      <c r="NYB619" s="23"/>
      <c r="NYC619" s="23"/>
      <c r="NYD619" s="23"/>
      <c r="NYE619" s="23"/>
      <c r="NYF619" s="23"/>
      <c r="NYG619" s="23"/>
      <c r="NYH619" s="23"/>
      <c r="NYI619" s="23"/>
      <c r="NYJ619" s="23"/>
      <c r="NYK619" s="23"/>
      <c r="NYL619" s="23"/>
      <c r="NYM619" s="23"/>
      <c r="NYN619" s="23"/>
      <c r="NYO619" s="23"/>
      <c r="NYP619" s="23"/>
      <c r="NYQ619" s="23"/>
      <c r="NYR619" s="23"/>
      <c r="NYS619" s="23"/>
      <c r="NYT619" s="23"/>
      <c r="NYU619" s="23"/>
      <c r="NYV619" s="23"/>
      <c r="NYW619" s="23"/>
      <c r="NYX619" s="23"/>
      <c r="NYY619" s="23"/>
      <c r="NYZ619" s="23"/>
      <c r="NZA619" s="23"/>
      <c r="NZB619" s="23"/>
      <c r="NZC619" s="23"/>
      <c r="NZD619" s="23"/>
      <c r="NZE619" s="23"/>
      <c r="NZF619" s="23"/>
      <c r="NZG619" s="23"/>
      <c r="NZH619" s="23"/>
      <c r="NZI619" s="23"/>
      <c r="NZJ619" s="23"/>
      <c r="NZK619" s="23"/>
      <c r="NZL619" s="23"/>
      <c r="NZM619" s="23"/>
      <c r="NZN619" s="23"/>
      <c r="NZO619" s="23"/>
      <c r="NZP619" s="23"/>
      <c r="NZQ619" s="23"/>
      <c r="NZR619" s="23"/>
      <c r="NZS619" s="23"/>
      <c r="NZT619" s="23"/>
      <c r="NZU619" s="23"/>
      <c r="NZV619" s="23"/>
      <c r="NZW619" s="23"/>
      <c r="NZX619" s="23"/>
      <c r="NZY619" s="23"/>
      <c r="NZZ619" s="23"/>
      <c r="OAA619" s="23"/>
      <c r="OAB619" s="23"/>
      <c r="OAC619" s="23"/>
      <c r="OAD619" s="23"/>
      <c r="OAE619" s="23"/>
      <c r="OAF619" s="23"/>
      <c r="OAG619" s="23"/>
      <c r="OAH619" s="23"/>
      <c r="OAI619" s="23"/>
      <c r="OAJ619" s="23"/>
      <c r="OAK619" s="23"/>
      <c r="OAL619" s="23"/>
      <c r="OAM619" s="23"/>
      <c r="OAN619" s="23"/>
      <c r="OAO619" s="23"/>
      <c r="OAP619" s="23"/>
      <c r="OAQ619" s="23"/>
      <c r="OAR619" s="23"/>
      <c r="OAS619" s="23"/>
      <c r="OAT619" s="23"/>
      <c r="OAU619" s="23"/>
      <c r="OAV619" s="23"/>
      <c r="OAW619" s="23"/>
      <c r="OAX619" s="23"/>
      <c r="OAY619" s="23"/>
      <c r="OAZ619" s="23"/>
      <c r="OBA619" s="23"/>
      <c r="OBB619" s="23"/>
      <c r="OBC619" s="23"/>
      <c r="OBD619" s="23"/>
      <c r="OBE619" s="23"/>
      <c r="OBF619" s="23"/>
      <c r="OBG619" s="23"/>
      <c r="OBH619" s="23"/>
      <c r="OBI619" s="23"/>
      <c r="OBJ619" s="23"/>
      <c r="OBK619" s="23"/>
      <c r="OBL619" s="23"/>
      <c r="OBM619" s="23"/>
      <c r="OBN619" s="23"/>
      <c r="OBO619" s="23"/>
      <c r="OBP619" s="23"/>
      <c r="OBQ619" s="23"/>
      <c r="OBR619" s="23"/>
      <c r="OBS619" s="23"/>
      <c r="OBT619" s="23"/>
      <c r="OBU619" s="23"/>
      <c r="OBV619" s="23"/>
      <c r="OBW619" s="23"/>
      <c r="OBX619" s="23"/>
      <c r="OBY619" s="23"/>
      <c r="OBZ619" s="23"/>
      <c r="OCA619" s="23"/>
      <c r="OCB619" s="23"/>
      <c r="OCC619" s="23"/>
      <c r="OCD619" s="23"/>
      <c r="OCE619" s="23"/>
      <c r="OCF619" s="23"/>
      <c r="OCG619" s="23"/>
      <c r="OCH619" s="23"/>
      <c r="OCI619" s="23"/>
      <c r="OCJ619" s="23"/>
      <c r="OCK619" s="23"/>
      <c r="OCL619" s="23"/>
      <c r="OCM619" s="23"/>
      <c r="OCN619" s="23"/>
      <c r="OCO619" s="23"/>
      <c r="OCP619" s="23"/>
      <c r="OCQ619" s="23"/>
      <c r="OCR619" s="23"/>
      <c r="OCS619" s="23"/>
      <c r="OCT619" s="23"/>
      <c r="OCU619" s="23"/>
      <c r="OCV619" s="23"/>
      <c r="OCW619" s="23"/>
      <c r="OCX619" s="23"/>
      <c r="OCY619" s="23"/>
      <c r="OCZ619" s="23"/>
      <c r="ODA619" s="23"/>
      <c r="ODB619" s="23"/>
      <c r="ODC619" s="23"/>
      <c r="ODD619" s="23"/>
      <c r="ODE619" s="23"/>
      <c r="ODF619" s="23"/>
      <c r="ODG619" s="23"/>
      <c r="ODH619" s="23"/>
      <c r="ODI619" s="23"/>
      <c r="ODJ619" s="23"/>
      <c r="ODK619" s="23"/>
      <c r="ODL619" s="23"/>
      <c r="ODM619" s="23"/>
      <c r="ODN619" s="23"/>
      <c r="ODO619" s="23"/>
      <c r="ODP619" s="23"/>
      <c r="ODQ619" s="23"/>
      <c r="ODR619" s="23"/>
      <c r="ODS619" s="23"/>
      <c r="ODT619" s="23"/>
      <c r="ODU619" s="23"/>
      <c r="ODV619" s="23"/>
      <c r="ODW619" s="23"/>
      <c r="ODX619" s="23"/>
      <c r="ODY619" s="23"/>
      <c r="ODZ619" s="23"/>
      <c r="OEA619" s="23"/>
      <c r="OEB619" s="23"/>
      <c r="OEC619" s="23"/>
      <c r="OED619" s="23"/>
      <c r="OEE619" s="23"/>
      <c r="OEF619" s="23"/>
      <c r="OEG619" s="23"/>
      <c r="OEH619" s="23"/>
      <c r="OEI619" s="23"/>
      <c r="OEJ619" s="23"/>
      <c r="OEK619" s="23"/>
      <c r="OEL619" s="23"/>
      <c r="OEM619" s="23"/>
      <c r="OEN619" s="23"/>
      <c r="OEO619" s="23"/>
      <c r="OEP619" s="23"/>
      <c r="OEQ619" s="23"/>
      <c r="OER619" s="23"/>
      <c r="OES619" s="23"/>
      <c r="OET619" s="23"/>
      <c r="OEU619" s="23"/>
      <c r="OEV619" s="23"/>
      <c r="OEW619" s="23"/>
      <c r="OEX619" s="23"/>
      <c r="OEY619" s="23"/>
      <c r="OEZ619" s="23"/>
      <c r="OFA619" s="23"/>
      <c r="OFB619" s="23"/>
      <c r="OFC619" s="23"/>
      <c r="OFD619" s="23"/>
      <c r="OFE619" s="23"/>
      <c r="OFF619" s="23"/>
      <c r="OFG619" s="23"/>
      <c r="OFH619" s="23"/>
      <c r="OFI619" s="23"/>
      <c r="OFJ619" s="23"/>
      <c r="OFK619" s="23"/>
      <c r="OFL619" s="23"/>
      <c r="OFM619" s="23"/>
      <c r="OFN619" s="23"/>
      <c r="OFO619" s="23"/>
      <c r="OFP619" s="23"/>
      <c r="OFQ619" s="23"/>
      <c r="OFR619" s="23"/>
      <c r="OFS619" s="23"/>
      <c r="OFT619" s="23"/>
      <c r="OFU619" s="23"/>
      <c r="OFV619" s="23"/>
      <c r="OFW619" s="23"/>
      <c r="OFX619" s="23"/>
      <c r="OFY619" s="23"/>
      <c r="OFZ619" s="23"/>
      <c r="OGA619" s="23"/>
      <c r="OGB619" s="23"/>
      <c r="OGC619" s="23"/>
      <c r="OGD619" s="23"/>
      <c r="OGE619" s="23"/>
      <c r="OGF619" s="23"/>
      <c r="OGG619" s="23"/>
      <c r="OGH619" s="23"/>
      <c r="OGI619" s="23"/>
      <c r="OGJ619" s="23"/>
      <c r="OGK619" s="23"/>
      <c r="OGL619" s="23"/>
      <c r="OGM619" s="23"/>
      <c r="OGN619" s="23"/>
      <c r="OGO619" s="23"/>
      <c r="OGP619" s="23"/>
      <c r="OGQ619" s="23"/>
      <c r="OGR619" s="23"/>
      <c r="OGS619" s="23"/>
      <c r="OGT619" s="23"/>
      <c r="OGU619" s="23"/>
      <c r="OGV619" s="23"/>
      <c r="OGW619" s="23"/>
      <c r="OGX619" s="23"/>
      <c r="OGY619" s="23"/>
      <c r="OGZ619" s="23"/>
      <c r="OHA619" s="23"/>
      <c r="OHB619" s="23"/>
      <c r="OHC619" s="23"/>
      <c r="OHD619" s="23"/>
      <c r="OHE619" s="23"/>
      <c r="OHF619" s="23"/>
      <c r="OHG619" s="23"/>
      <c r="OHH619" s="23"/>
      <c r="OHI619" s="23"/>
      <c r="OHJ619" s="23"/>
      <c r="OHK619" s="23"/>
      <c r="OHL619" s="23"/>
      <c r="OHM619" s="23"/>
      <c r="OHN619" s="23"/>
      <c r="OHO619" s="23"/>
      <c r="OHP619" s="23"/>
      <c r="OHQ619" s="23"/>
      <c r="OHR619" s="23"/>
      <c r="OHS619" s="23"/>
      <c r="OHT619" s="23"/>
      <c r="OHU619" s="23"/>
      <c r="OHV619" s="23"/>
      <c r="OHW619" s="23"/>
      <c r="OHX619" s="23"/>
      <c r="OHY619" s="23"/>
      <c r="OHZ619" s="23"/>
      <c r="OIA619" s="23"/>
      <c r="OIB619" s="23"/>
      <c r="OIC619" s="23"/>
      <c r="OID619" s="23"/>
      <c r="OIE619" s="23"/>
      <c r="OIF619" s="23"/>
      <c r="OIG619" s="23"/>
      <c r="OIH619" s="23"/>
      <c r="OII619" s="23"/>
      <c r="OIJ619" s="23"/>
      <c r="OIK619" s="23"/>
      <c r="OIL619" s="23"/>
      <c r="OIM619" s="23"/>
      <c r="OIN619" s="23"/>
      <c r="OIO619" s="23"/>
      <c r="OIP619" s="23"/>
      <c r="OIQ619" s="23"/>
      <c r="OIR619" s="23"/>
      <c r="OIS619" s="23"/>
      <c r="OIT619" s="23"/>
      <c r="OIU619" s="23"/>
      <c r="OIV619" s="23"/>
      <c r="OIW619" s="23"/>
      <c r="OIX619" s="23"/>
      <c r="OIY619" s="23"/>
      <c r="OIZ619" s="23"/>
      <c r="OJA619" s="23"/>
      <c r="OJB619" s="23"/>
      <c r="OJC619" s="23"/>
      <c r="OJD619" s="23"/>
      <c r="OJE619" s="23"/>
      <c r="OJF619" s="23"/>
      <c r="OJG619" s="23"/>
      <c r="OJH619" s="23"/>
      <c r="OJI619" s="23"/>
      <c r="OJJ619" s="23"/>
      <c r="OJK619" s="23"/>
      <c r="OJL619" s="23"/>
      <c r="OJM619" s="23"/>
      <c r="OJN619" s="23"/>
      <c r="OJO619" s="23"/>
      <c r="OJP619" s="23"/>
      <c r="OJQ619" s="23"/>
      <c r="OJR619" s="23"/>
      <c r="OJS619" s="23"/>
      <c r="OJT619" s="23"/>
      <c r="OJU619" s="23"/>
      <c r="OJV619" s="23"/>
      <c r="OJW619" s="23"/>
      <c r="OJX619" s="23"/>
      <c r="OJY619" s="23"/>
      <c r="OJZ619" s="23"/>
      <c r="OKA619" s="23"/>
      <c r="OKB619" s="23"/>
      <c r="OKC619" s="23"/>
      <c r="OKD619" s="23"/>
      <c r="OKE619" s="23"/>
      <c r="OKF619" s="23"/>
      <c r="OKG619" s="23"/>
      <c r="OKH619" s="23"/>
      <c r="OKI619" s="23"/>
      <c r="OKJ619" s="23"/>
      <c r="OKK619" s="23"/>
      <c r="OKL619" s="23"/>
      <c r="OKM619" s="23"/>
      <c r="OKN619" s="23"/>
      <c r="OKO619" s="23"/>
      <c r="OKP619" s="23"/>
      <c r="OKQ619" s="23"/>
      <c r="OKR619" s="23"/>
      <c r="OKS619" s="23"/>
      <c r="OKT619" s="23"/>
      <c r="OKU619" s="23"/>
      <c r="OKV619" s="23"/>
      <c r="OKW619" s="23"/>
      <c r="OKX619" s="23"/>
      <c r="OKY619" s="23"/>
      <c r="OKZ619" s="23"/>
      <c r="OLA619" s="23"/>
      <c r="OLB619" s="23"/>
      <c r="OLC619" s="23"/>
      <c r="OLD619" s="23"/>
      <c r="OLE619" s="23"/>
      <c r="OLF619" s="23"/>
      <c r="OLG619" s="23"/>
      <c r="OLH619" s="23"/>
      <c r="OLI619" s="23"/>
      <c r="OLJ619" s="23"/>
      <c r="OLK619" s="23"/>
      <c r="OLL619" s="23"/>
      <c r="OLM619" s="23"/>
      <c r="OLN619" s="23"/>
      <c r="OLO619" s="23"/>
      <c r="OLP619" s="23"/>
      <c r="OLQ619" s="23"/>
      <c r="OLR619" s="23"/>
      <c r="OLS619" s="23"/>
      <c r="OLT619" s="23"/>
      <c r="OLU619" s="23"/>
      <c r="OLV619" s="23"/>
      <c r="OLW619" s="23"/>
      <c r="OLX619" s="23"/>
      <c r="OLY619" s="23"/>
      <c r="OLZ619" s="23"/>
      <c r="OMA619" s="23"/>
      <c r="OMB619" s="23"/>
      <c r="OMC619" s="23"/>
      <c r="OMD619" s="23"/>
      <c r="OME619" s="23"/>
      <c r="OMF619" s="23"/>
      <c r="OMG619" s="23"/>
      <c r="OMH619" s="23"/>
      <c r="OMI619" s="23"/>
      <c r="OMJ619" s="23"/>
      <c r="OMK619" s="23"/>
      <c r="OML619" s="23"/>
      <c r="OMM619" s="23"/>
      <c r="OMN619" s="23"/>
      <c r="OMO619" s="23"/>
      <c r="OMP619" s="23"/>
      <c r="OMQ619" s="23"/>
      <c r="OMR619" s="23"/>
      <c r="OMS619" s="23"/>
      <c r="OMT619" s="23"/>
      <c r="OMU619" s="23"/>
      <c r="OMV619" s="23"/>
      <c r="OMW619" s="23"/>
      <c r="OMX619" s="23"/>
      <c r="OMY619" s="23"/>
      <c r="OMZ619" s="23"/>
      <c r="ONA619" s="23"/>
      <c r="ONB619" s="23"/>
      <c r="ONC619" s="23"/>
      <c r="OND619" s="23"/>
      <c r="ONE619" s="23"/>
      <c r="ONF619" s="23"/>
      <c r="ONG619" s="23"/>
      <c r="ONH619" s="23"/>
      <c r="ONI619" s="23"/>
      <c r="ONJ619" s="23"/>
      <c r="ONK619" s="23"/>
      <c r="ONL619" s="23"/>
      <c r="ONM619" s="23"/>
      <c r="ONN619" s="23"/>
      <c r="ONO619" s="23"/>
      <c r="ONP619" s="23"/>
      <c r="ONQ619" s="23"/>
      <c r="ONR619" s="23"/>
      <c r="ONS619" s="23"/>
      <c r="ONT619" s="23"/>
      <c r="ONU619" s="23"/>
      <c r="ONV619" s="23"/>
      <c r="ONW619" s="23"/>
      <c r="ONX619" s="23"/>
      <c r="ONY619" s="23"/>
      <c r="ONZ619" s="23"/>
      <c r="OOA619" s="23"/>
      <c r="OOB619" s="23"/>
      <c r="OOC619" s="23"/>
      <c r="OOD619" s="23"/>
      <c r="OOE619" s="23"/>
      <c r="OOF619" s="23"/>
      <c r="OOG619" s="23"/>
      <c r="OOH619" s="23"/>
      <c r="OOI619" s="23"/>
      <c r="OOJ619" s="23"/>
      <c r="OOK619" s="23"/>
      <c r="OOL619" s="23"/>
      <c r="OOM619" s="23"/>
      <c r="OON619" s="23"/>
      <c r="OOO619" s="23"/>
      <c r="OOP619" s="23"/>
      <c r="OOQ619" s="23"/>
      <c r="OOR619" s="23"/>
      <c r="OOS619" s="23"/>
      <c r="OOT619" s="23"/>
      <c r="OOU619" s="23"/>
      <c r="OOV619" s="23"/>
      <c r="OOW619" s="23"/>
      <c r="OOX619" s="23"/>
      <c r="OOY619" s="23"/>
      <c r="OOZ619" s="23"/>
      <c r="OPA619" s="23"/>
      <c r="OPB619" s="23"/>
      <c r="OPC619" s="23"/>
      <c r="OPD619" s="23"/>
      <c r="OPE619" s="23"/>
      <c r="OPF619" s="23"/>
      <c r="OPG619" s="23"/>
      <c r="OPH619" s="23"/>
      <c r="OPI619" s="23"/>
      <c r="OPJ619" s="23"/>
      <c r="OPK619" s="23"/>
      <c r="OPL619" s="23"/>
      <c r="OPM619" s="23"/>
      <c r="OPN619" s="23"/>
      <c r="OPO619" s="23"/>
      <c r="OPP619" s="23"/>
      <c r="OPQ619" s="23"/>
      <c r="OPR619" s="23"/>
      <c r="OPS619" s="23"/>
      <c r="OPT619" s="23"/>
      <c r="OPU619" s="23"/>
      <c r="OPV619" s="23"/>
      <c r="OPW619" s="23"/>
      <c r="OPX619" s="23"/>
      <c r="OPY619" s="23"/>
      <c r="OPZ619" s="23"/>
      <c r="OQA619" s="23"/>
      <c r="OQB619" s="23"/>
      <c r="OQC619" s="23"/>
      <c r="OQD619" s="23"/>
      <c r="OQE619" s="23"/>
      <c r="OQF619" s="23"/>
      <c r="OQG619" s="23"/>
      <c r="OQH619" s="23"/>
      <c r="OQI619" s="23"/>
      <c r="OQJ619" s="23"/>
      <c r="OQK619" s="23"/>
      <c r="OQL619" s="23"/>
      <c r="OQM619" s="23"/>
      <c r="OQN619" s="23"/>
      <c r="OQO619" s="23"/>
      <c r="OQP619" s="23"/>
      <c r="OQQ619" s="23"/>
      <c r="OQR619" s="23"/>
      <c r="OQS619" s="23"/>
      <c r="OQT619" s="23"/>
      <c r="OQU619" s="23"/>
      <c r="OQV619" s="23"/>
      <c r="OQW619" s="23"/>
      <c r="OQX619" s="23"/>
      <c r="OQY619" s="23"/>
      <c r="OQZ619" s="23"/>
      <c r="ORA619" s="23"/>
      <c r="ORB619" s="23"/>
      <c r="ORC619" s="23"/>
      <c r="ORD619" s="23"/>
      <c r="ORE619" s="23"/>
      <c r="ORF619" s="23"/>
      <c r="ORG619" s="23"/>
      <c r="ORH619" s="23"/>
      <c r="ORI619" s="23"/>
      <c r="ORJ619" s="23"/>
      <c r="ORK619" s="23"/>
      <c r="ORL619" s="23"/>
      <c r="ORM619" s="23"/>
      <c r="ORN619" s="23"/>
      <c r="ORO619" s="23"/>
      <c r="ORP619" s="23"/>
      <c r="ORQ619" s="23"/>
      <c r="ORR619" s="23"/>
      <c r="ORS619" s="23"/>
      <c r="ORT619" s="23"/>
      <c r="ORU619" s="23"/>
      <c r="ORV619" s="23"/>
      <c r="ORW619" s="23"/>
      <c r="ORX619" s="23"/>
      <c r="ORY619" s="23"/>
      <c r="ORZ619" s="23"/>
      <c r="OSA619" s="23"/>
      <c r="OSB619" s="23"/>
      <c r="OSC619" s="23"/>
      <c r="OSD619" s="23"/>
      <c r="OSE619" s="23"/>
      <c r="OSF619" s="23"/>
      <c r="OSG619" s="23"/>
      <c r="OSH619" s="23"/>
      <c r="OSI619" s="23"/>
      <c r="OSJ619" s="23"/>
      <c r="OSK619" s="23"/>
      <c r="OSL619" s="23"/>
      <c r="OSM619" s="23"/>
      <c r="OSN619" s="23"/>
      <c r="OSO619" s="23"/>
      <c r="OSP619" s="23"/>
      <c r="OSQ619" s="23"/>
      <c r="OSR619" s="23"/>
      <c r="OSS619" s="23"/>
      <c r="OST619" s="23"/>
      <c r="OSU619" s="23"/>
      <c r="OSV619" s="23"/>
      <c r="OSW619" s="23"/>
      <c r="OSX619" s="23"/>
      <c r="OSY619" s="23"/>
      <c r="OSZ619" s="23"/>
      <c r="OTA619" s="23"/>
      <c r="OTB619" s="23"/>
      <c r="OTC619" s="23"/>
      <c r="OTD619" s="23"/>
      <c r="OTE619" s="23"/>
      <c r="OTF619" s="23"/>
      <c r="OTG619" s="23"/>
      <c r="OTH619" s="23"/>
      <c r="OTI619" s="23"/>
      <c r="OTJ619" s="23"/>
      <c r="OTK619" s="23"/>
      <c r="OTL619" s="23"/>
      <c r="OTM619" s="23"/>
      <c r="OTN619" s="23"/>
      <c r="OTO619" s="23"/>
      <c r="OTP619" s="23"/>
      <c r="OTQ619" s="23"/>
      <c r="OTR619" s="23"/>
      <c r="OTS619" s="23"/>
      <c r="OTT619" s="23"/>
      <c r="OTU619" s="23"/>
      <c r="OTV619" s="23"/>
      <c r="OTW619" s="23"/>
      <c r="OTX619" s="23"/>
      <c r="OTY619" s="23"/>
      <c r="OTZ619" s="23"/>
      <c r="OUA619" s="23"/>
      <c r="OUB619" s="23"/>
      <c r="OUC619" s="23"/>
      <c r="OUD619" s="23"/>
      <c r="OUE619" s="23"/>
      <c r="OUF619" s="23"/>
      <c r="OUG619" s="23"/>
      <c r="OUH619" s="23"/>
      <c r="OUI619" s="23"/>
      <c r="OUJ619" s="23"/>
      <c r="OUK619" s="23"/>
      <c r="OUL619" s="23"/>
      <c r="OUM619" s="23"/>
      <c r="OUN619" s="23"/>
      <c r="OUO619" s="23"/>
      <c r="OUP619" s="23"/>
      <c r="OUQ619" s="23"/>
      <c r="OUR619" s="23"/>
      <c r="OUS619" s="23"/>
      <c r="OUT619" s="23"/>
      <c r="OUU619" s="23"/>
      <c r="OUV619" s="23"/>
      <c r="OUW619" s="23"/>
      <c r="OUX619" s="23"/>
      <c r="OUY619" s="23"/>
      <c r="OUZ619" s="23"/>
      <c r="OVA619" s="23"/>
      <c r="OVB619" s="23"/>
      <c r="OVC619" s="23"/>
      <c r="OVD619" s="23"/>
      <c r="OVE619" s="23"/>
      <c r="OVF619" s="23"/>
      <c r="OVG619" s="23"/>
      <c r="OVH619" s="23"/>
      <c r="OVI619" s="23"/>
      <c r="OVJ619" s="23"/>
      <c r="OVK619" s="23"/>
      <c r="OVL619" s="23"/>
      <c r="OVM619" s="23"/>
      <c r="OVN619" s="23"/>
      <c r="OVO619" s="23"/>
      <c r="OVP619" s="23"/>
      <c r="OVQ619" s="23"/>
      <c r="OVR619" s="23"/>
      <c r="OVS619" s="23"/>
      <c r="OVT619" s="23"/>
      <c r="OVU619" s="23"/>
      <c r="OVV619" s="23"/>
      <c r="OVW619" s="23"/>
      <c r="OVX619" s="23"/>
      <c r="OVY619" s="23"/>
      <c r="OVZ619" s="23"/>
      <c r="OWA619" s="23"/>
      <c r="OWB619" s="23"/>
      <c r="OWC619" s="23"/>
      <c r="OWD619" s="23"/>
      <c r="OWE619" s="23"/>
      <c r="OWF619" s="23"/>
      <c r="OWG619" s="23"/>
      <c r="OWH619" s="23"/>
      <c r="OWI619" s="23"/>
      <c r="OWJ619" s="23"/>
      <c r="OWK619" s="23"/>
      <c r="OWL619" s="23"/>
      <c r="OWM619" s="23"/>
      <c r="OWN619" s="23"/>
      <c r="OWO619" s="23"/>
      <c r="OWP619" s="23"/>
      <c r="OWQ619" s="23"/>
      <c r="OWR619" s="23"/>
      <c r="OWS619" s="23"/>
      <c r="OWT619" s="23"/>
      <c r="OWU619" s="23"/>
      <c r="OWV619" s="23"/>
      <c r="OWW619" s="23"/>
      <c r="OWX619" s="23"/>
      <c r="OWY619" s="23"/>
      <c r="OWZ619" s="23"/>
      <c r="OXA619" s="23"/>
      <c r="OXB619" s="23"/>
      <c r="OXC619" s="23"/>
      <c r="OXD619" s="23"/>
      <c r="OXE619" s="23"/>
      <c r="OXF619" s="23"/>
      <c r="OXG619" s="23"/>
      <c r="OXH619" s="23"/>
      <c r="OXI619" s="23"/>
      <c r="OXJ619" s="23"/>
      <c r="OXK619" s="23"/>
      <c r="OXL619" s="23"/>
      <c r="OXM619" s="23"/>
      <c r="OXN619" s="23"/>
      <c r="OXO619" s="23"/>
      <c r="OXP619" s="23"/>
      <c r="OXQ619" s="23"/>
      <c r="OXR619" s="23"/>
      <c r="OXS619" s="23"/>
      <c r="OXT619" s="23"/>
      <c r="OXU619" s="23"/>
      <c r="OXV619" s="23"/>
      <c r="OXW619" s="23"/>
      <c r="OXX619" s="23"/>
      <c r="OXY619" s="23"/>
      <c r="OXZ619" s="23"/>
      <c r="OYA619" s="23"/>
      <c r="OYB619" s="23"/>
      <c r="OYC619" s="23"/>
      <c r="OYD619" s="23"/>
      <c r="OYE619" s="23"/>
      <c r="OYF619" s="23"/>
      <c r="OYG619" s="23"/>
      <c r="OYH619" s="23"/>
      <c r="OYI619" s="23"/>
      <c r="OYJ619" s="23"/>
      <c r="OYK619" s="23"/>
      <c r="OYL619" s="23"/>
      <c r="OYM619" s="23"/>
      <c r="OYN619" s="23"/>
      <c r="OYO619" s="23"/>
      <c r="OYP619" s="23"/>
      <c r="OYQ619" s="23"/>
      <c r="OYR619" s="23"/>
      <c r="OYS619" s="23"/>
      <c r="OYT619" s="23"/>
      <c r="OYU619" s="23"/>
      <c r="OYV619" s="23"/>
      <c r="OYW619" s="23"/>
      <c r="OYX619" s="23"/>
      <c r="OYY619" s="23"/>
      <c r="OYZ619" s="23"/>
      <c r="OZA619" s="23"/>
      <c r="OZB619" s="23"/>
      <c r="OZC619" s="23"/>
      <c r="OZD619" s="23"/>
      <c r="OZE619" s="23"/>
      <c r="OZF619" s="23"/>
      <c r="OZG619" s="23"/>
      <c r="OZH619" s="23"/>
      <c r="OZI619" s="23"/>
      <c r="OZJ619" s="23"/>
      <c r="OZK619" s="23"/>
      <c r="OZL619" s="23"/>
      <c r="OZM619" s="23"/>
      <c r="OZN619" s="23"/>
      <c r="OZO619" s="23"/>
      <c r="OZP619" s="23"/>
      <c r="OZQ619" s="23"/>
      <c r="OZR619" s="23"/>
      <c r="OZS619" s="23"/>
      <c r="OZT619" s="23"/>
      <c r="OZU619" s="23"/>
      <c r="OZV619" s="23"/>
      <c r="OZW619" s="23"/>
      <c r="OZX619" s="23"/>
      <c r="OZY619" s="23"/>
      <c r="OZZ619" s="23"/>
      <c r="PAA619" s="23"/>
      <c r="PAB619" s="23"/>
      <c r="PAC619" s="23"/>
      <c r="PAD619" s="23"/>
      <c r="PAE619" s="23"/>
      <c r="PAF619" s="23"/>
      <c r="PAG619" s="23"/>
      <c r="PAH619" s="23"/>
      <c r="PAI619" s="23"/>
      <c r="PAJ619" s="23"/>
      <c r="PAK619" s="23"/>
      <c r="PAL619" s="23"/>
      <c r="PAM619" s="23"/>
      <c r="PAN619" s="23"/>
      <c r="PAO619" s="23"/>
      <c r="PAP619" s="23"/>
      <c r="PAQ619" s="23"/>
      <c r="PAR619" s="23"/>
      <c r="PAS619" s="23"/>
      <c r="PAT619" s="23"/>
      <c r="PAU619" s="23"/>
      <c r="PAV619" s="23"/>
      <c r="PAW619" s="23"/>
      <c r="PAX619" s="23"/>
      <c r="PAY619" s="23"/>
      <c r="PAZ619" s="23"/>
      <c r="PBA619" s="23"/>
      <c r="PBB619" s="23"/>
      <c r="PBC619" s="23"/>
      <c r="PBD619" s="23"/>
      <c r="PBE619" s="23"/>
      <c r="PBF619" s="23"/>
      <c r="PBG619" s="23"/>
      <c r="PBH619" s="23"/>
      <c r="PBI619" s="23"/>
      <c r="PBJ619" s="23"/>
      <c r="PBK619" s="23"/>
      <c r="PBL619" s="23"/>
      <c r="PBM619" s="23"/>
      <c r="PBN619" s="23"/>
      <c r="PBO619" s="23"/>
      <c r="PBP619" s="23"/>
      <c r="PBQ619" s="23"/>
      <c r="PBR619" s="23"/>
      <c r="PBS619" s="23"/>
      <c r="PBT619" s="23"/>
      <c r="PBU619" s="23"/>
      <c r="PBV619" s="23"/>
      <c r="PBW619" s="23"/>
      <c r="PBX619" s="23"/>
      <c r="PBY619" s="23"/>
      <c r="PBZ619" s="23"/>
      <c r="PCA619" s="23"/>
      <c r="PCB619" s="23"/>
      <c r="PCC619" s="23"/>
      <c r="PCD619" s="23"/>
      <c r="PCE619" s="23"/>
      <c r="PCF619" s="23"/>
      <c r="PCG619" s="23"/>
      <c r="PCH619" s="23"/>
      <c r="PCI619" s="23"/>
      <c r="PCJ619" s="23"/>
      <c r="PCK619" s="23"/>
      <c r="PCL619" s="23"/>
      <c r="PCM619" s="23"/>
      <c r="PCN619" s="23"/>
      <c r="PCO619" s="23"/>
      <c r="PCP619" s="23"/>
      <c r="PCQ619" s="23"/>
      <c r="PCR619" s="23"/>
      <c r="PCS619" s="23"/>
      <c r="PCT619" s="23"/>
      <c r="PCU619" s="23"/>
      <c r="PCV619" s="23"/>
      <c r="PCW619" s="23"/>
      <c r="PCX619" s="23"/>
      <c r="PCY619" s="23"/>
      <c r="PCZ619" s="23"/>
      <c r="PDA619" s="23"/>
      <c r="PDB619" s="23"/>
      <c r="PDC619" s="23"/>
      <c r="PDD619" s="23"/>
      <c r="PDE619" s="23"/>
      <c r="PDF619" s="23"/>
      <c r="PDG619" s="23"/>
      <c r="PDH619" s="23"/>
      <c r="PDI619" s="23"/>
      <c r="PDJ619" s="23"/>
      <c r="PDK619" s="23"/>
      <c r="PDL619" s="23"/>
      <c r="PDM619" s="23"/>
      <c r="PDN619" s="23"/>
      <c r="PDO619" s="23"/>
      <c r="PDP619" s="23"/>
      <c r="PDQ619" s="23"/>
      <c r="PDR619" s="23"/>
      <c r="PDS619" s="23"/>
      <c r="PDT619" s="23"/>
      <c r="PDU619" s="23"/>
      <c r="PDV619" s="23"/>
      <c r="PDW619" s="23"/>
      <c r="PDX619" s="23"/>
      <c r="PDY619" s="23"/>
      <c r="PDZ619" s="23"/>
      <c r="PEA619" s="23"/>
      <c r="PEB619" s="23"/>
      <c r="PEC619" s="23"/>
      <c r="PED619" s="23"/>
      <c r="PEE619" s="23"/>
      <c r="PEF619" s="23"/>
      <c r="PEG619" s="23"/>
      <c r="PEH619" s="23"/>
      <c r="PEI619" s="23"/>
      <c r="PEJ619" s="23"/>
      <c r="PEK619" s="23"/>
      <c r="PEL619" s="23"/>
      <c r="PEM619" s="23"/>
      <c r="PEN619" s="23"/>
      <c r="PEO619" s="23"/>
      <c r="PEP619" s="23"/>
      <c r="PEQ619" s="23"/>
      <c r="PER619" s="23"/>
      <c r="PES619" s="23"/>
      <c r="PET619" s="23"/>
      <c r="PEU619" s="23"/>
      <c r="PEV619" s="23"/>
      <c r="PEW619" s="23"/>
      <c r="PEX619" s="23"/>
      <c r="PEY619" s="23"/>
      <c r="PEZ619" s="23"/>
      <c r="PFA619" s="23"/>
      <c r="PFB619" s="23"/>
      <c r="PFC619" s="23"/>
      <c r="PFD619" s="23"/>
      <c r="PFE619" s="23"/>
      <c r="PFF619" s="23"/>
      <c r="PFG619" s="23"/>
      <c r="PFH619" s="23"/>
      <c r="PFI619" s="23"/>
      <c r="PFJ619" s="23"/>
      <c r="PFK619" s="23"/>
      <c r="PFL619" s="23"/>
      <c r="PFM619" s="23"/>
      <c r="PFN619" s="23"/>
      <c r="PFO619" s="23"/>
      <c r="PFP619" s="23"/>
      <c r="PFQ619" s="23"/>
      <c r="PFR619" s="23"/>
      <c r="PFS619" s="23"/>
      <c r="PFT619" s="23"/>
      <c r="PFU619" s="23"/>
      <c r="PFV619" s="23"/>
      <c r="PFW619" s="23"/>
      <c r="PFX619" s="23"/>
      <c r="PFY619" s="23"/>
      <c r="PFZ619" s="23"/>
      <c r="PGA619" s="23"/>
      <c r="PGB619" s="23"/>
      <c r="PGC619" s="23"/>
      <c r="PGD619" s="23"/>
      <c r="PGE619" s="23"/>
      <c r="PGF619" s="23"/>
      <c r="PGG619" s="23"/>
      <c r="PGH619" s="23"/>
      <c r="PGI619" s="23"/>
      <c r="PGJ619" s="23"/>
      <c r="PGK619" s="23"/>
      <c r="PGL619" s="23"/>
      <c r="PGM619" s="23"/>
      <c r="PGN619" s="23"/>
      <c r="PGO619" s="23"/>
      <c r="PGP619" s="23"/>
      <c r="PGQ619" s="23"/>
      <c r="PGR619" s="23"/>
      <c r="PGS619" s="23"/>
      <c r="PGT619" s="23"/>
      <c r="PGU619" s="23"/>
      <c r="PGV619" s="23"/>
      <c r="PGW619" s="23"/>
      <c r="PGX619" s="23"/>
      <c r="PGY619" s="23"/>
      <c r="PGZ619" s="23"/>
      <c r="PHA619" s="23"/>
      <c r="PHB619" s="23"/>
      <c r="PHC619" s="23"/>
      <c r="PHD619" s="23"/>
      <c r="PHE619" s="23"/>
      <c r="PHF619" s="23"/>
      <c r="PHG619" s="23"/>
      <c r="PHH619" s="23"/>
      <c r="PHI619" s="23"/>
      <c r="PHJ619" s="23"/>
      <c r="PHK619" s="23"/>
      <c r="PHL619" s="23"/>
      <c r="PHM619" s="23"/>
      <c r="PHN619" s="23"/>
      <c r="PHO619" s="23"/>
      <c r="PHP619" s="23"/>
      <c r="PHQ619" s="23"/>
      <c r="PHR619" s="23"/>
      <c r="PHS619" s="23"/>
      <c r="PHT619" s="23"/>
      <c r="PHU619" s="23"/>
      <c r="PHV619" s="23"/>
      <c r="PHW619" s="23"/>
      <c r="PHX619" s="23"/>
      <c r="PHY619" s="23"/>
      <c r="PHZ619" s="23"/>
      <c r="PIA619" s="23"/>
      <c r="PIB619" s="23"/>
      <c r="PIC619" s="23"/>
      <c r="PID619" s="23"/>
      <c r="PIE619" s="23"/>
      <c r="PIF619" s="23"/>
      <c r="PIG619" s="23"/>
      <c r="PIH619" s="23"/>
      <c r="PII619" s="23"/>
      <c r="PIJ619" s="23"/>
      <c r="PIK619" s="23"/>
      <c r="PIL619" s="23"/>
      <c r="PIM619" s="23"/>
      <c r="PIN619" s="23"/>
      <c r="PIO619" s="23"/>
      <c r="PIP619" s="23"/>
      <c r="PIQ619" s="23"/>
      <c r="PIR619" s="23"/>
      <c r="PIS619" s="23"/>
      <c r="PIT619" s="23"/>
      <c r="PIU619" s="23"/>
      <c r="PIV619" s="23"/>
      <c r="PIW619" s="23"/>
      <c r="PIX619" s="23"/>
      <c r="PIY619" s="23"/>
      <c r="PIZ619" s="23"/>
      <c r="PJA619" s="23"/>
      <c r="PJB619" s="23"/>
      <c r="PJC619" s="23"/>
      <c r="PJD619" s="23"/>
      <c r="PJE619" s="23"/>
      <c r="PJF619" s="23"/>
      <c r="PJG619" s="23"/>
      <c r="PJH619" s="23"/>
      <c r="PJI619" s="23"/>
      <c r="PJJ619" s="23"/>
      <c r="PJK619" s="23"/>
      <c r="PJL619" s="23"/>
      <c r="PJM619" s="23"/>
      <c r="PJN619" s="23"/>
      <c r="PJO619" s="23"/>
      <c r="PJP619" s="23"/>
      <c r="PJQ619" s="23"/>
      <c r="PJR619" s="23"/>
      <c r="PJS619" s="23"/>
      <c r="PJT619" s="23"/>
      <c r="PJU619" s="23"/>
      <c r="PJV619" s="23"/>
      <c r="PJW619" s="23"/>
      <c r="PJX619" s="23"/>
      <c r="PJY619" s="23"/>
      <c r="PJZ619" s="23"/>
      <c r="PKA619" s="23"/>
      <c r="PKB619" s="23"/>
      <c r="PKC619" s="23"/>
      <c r="PKD619" s="23"/>
      <c r="PKE619" s="23"/>
      <c r="PKF619" s="23"/>
      <c r="PKG619" s="23"/>
      <c r="PKH619" s="23"/>
      <c r="PKI619" s="23"/>
      <c r="PKJ619" s="23"/>
      <c r="PKK619" s="23"/>
      <c r="PKL619" s="23"/>
      <c r="PKM619" s="23"/>
      <c r="PKN619" s="23"/>
      <c r="PKO619" s="23"/>
      <c r="PKP619" s="23"/>
      <c r="PKQ619" s="23"/>
      <c r="PKR619" s="23"/>
      <c r="PKS619" s="23"/>
      <c r="PKT619" s="23"/>
      <c r="PKU619" s="23"/>
      <c r="PKV619" s="23"/>
      <c r="PKW619" s="23"/>
      <c r="PKX619" s="23"/>
      <c r="PKY619" s="23"/>
      <c r="PKZ619" s="23"/>
      <c r="PLA619" s="23"/>
      <c r="PLB619" s="23"/>
      <c r="PLC619" s="23"/>
      <c r="PLD619" s="23"/>
      <c r="PLE619" s="23"/>
      <c r="PLF619" s="23"/>
      <c r="PLG619" s="23"/>
      <c r="PLH619" s="23"/>
      <c r="PLI619" s="23"/>
      <c r="PLJ619" s="23"/>
      <c r="PLK619" s="23"/>
      <c r="PLL619" s="23"/>
      <c r="PLM619" s="23"/>
      <c r="PLN619" s="23"/>
      <c r="PLO619" s="23"/>
      <c r="PLP619" s="23"/>
      <c r="PLQ619" s="23"/>
      <c r="PLR619" s="23"/>
      <c r="PLS619" s="23"/>
      <c r="PLT619" s="23"/>
      <c r="PLU619" s="23"/>
      <c r="PLV619" s="23"/>
      <c r="PLW619" s="23"/>
      <c r="PLX619" s="23"/>
      <c r="PLY619" s="23"/>
      <c r="PLZ619" s="23"/>
      <c r="PMA619" s="23"/>
      <c r="PMB619" s="23"/>
      <c r="PMC619" s="23"/>
      <c r="PMD619" s="23"/>
      <c r="PME619" s="23"/>
      <c r="PMF619" s="23"/>
      <c r="PMG619" s="23"/>
      <c r="PMH619" s="23"/>
      <c r="PMI619" s="23"/>
      <c r="PMJ619" s="23"/>
      <c r="PMK619" s="23"/>
      <c r="PML619" s="23"/>
      <c r="PMM619" s="23"/>
      <c r="PMN619" s="23"/>
      <c r="PMO619" s="23"/>
      <c r="PMP619" s="23"/>
      <c r="PMQ619" s="23"/>
      <c r="PMR619" s="23"/>
      <c r="PMS619" s="23"/>
      <c r="PMT619" s="23"/>
      <c r="PMU619" s="23"/>
      <c r="PMV619" s="23"/>
      <c r="PMW619" s="23"/>
      <c r="PMX619" s="23"/>
      <c r="PMY619" s="23"/>
      <c r="PMZ619" s="23"/>
      <c r="PNA619" s="23"/>
      <c r="PNB619" s="23"/>
      <c r="PNC619" s="23"/>
      <c r="PND619" s="23"/>
      <c r="PNE619" s="23"/>
      <c r="PNF619" s="23"/>
      <c r="PNG619" s="23"/>
      <c r="PNH619" s="23"/>
      <c r="PNI619" s="23"/>
      <c r="PNJ619" s="23"/>
      <c r="PNK619" s="23"/>
      <c r="PNL619" s="23"/>
      <c r="PNM619" s="23"/>
      <c r="PNN619" s="23"/>
      <c r="PNO619" s="23"/>
      <c r="PNP619" s="23"/>
      <c r="PNQ619" s="23"/>
      <c r="PNR619" s="23"/>
      <c r="PNS619" s="23"/>
      <c r="PNT619" s="23"/>
      <c r="PNU619" s="23"/>
      <c r="PNV619" s="23"/>
      <c r="PNW619" s="23"/>
      <c r="PNX619" s="23"/>
      <c r="PNY619" s="23"/>
      <c r="PNZ619" s="23"/>
      <c r="POA619" s="23"/>
      <c r="POB619" s="23"/>
      <c r="POC619" s="23"/>
      <c r="POD619" s="23"/>
      <c r="POE619" s="23"/>
      <c r="POF619" s="23"/>
      <c r="POG619" s="23"/>
      <c r="POH619" s="23"/>
      <c r="POI619" s="23"/>
      <c r="POJ619" s="23"/>
      <c r="POK619" s="23"/>
      <c r="POL619" s="23"/>
      <c r="POM619" s="23"/>
      <c r="PON619" s="23"/>
      <c r="POO619" s="23"/>
      <c r="POP619" s="23"/>
      <c r="POQ619" s="23"/>
      <c r="POR619" s="23"/>
      <c r="POS619" s="23"/>
      <c r="POT619" s="23"/>
      <c r="POU619" s="23"/>
      <c r="POV619" s="23"/>
      <c r="POW619" s="23"/>
      <c r="POX619" s="23"/>
      <c r="POY619" s="23"/>
      <c r="POZ619" s="23"/>
      <c r="PPA619" s="23"/>
      <c r="PPB619" s="23"/>
      <c r="PPC619" s="23"/>
      <c r="PPD619" s="23"/>
      <c r="PPE619" s="23"/>
      <c r="PPF619" s="23"/>
      <c r="PPG619" s="23"/>
      <c r="PPH619" s="23"/>
      <c r="PPI619" s="23"/>
      <c r="PPJ619" s="23"/>
      <c r="PPK619" s="23"/>
      <c r="PPL619" s="23"/>
      <c r="PPM619" s="23"/>
      <c r="PPN619" s="23"/>
      <c r="PPO619" s="23"/>
      <c r="PPP619" s="23"/>
      <c r="PPQ619" s="23"/>
      <c r="PPR619" s="23"/>
      <c r="PPS619" s="23"/>
      <c r="PPT619" s="23"/>
      <c r="PPU619" s="23"/>
      <c r="PPV619" s="23"/>
      <c r="PPW619" s="23"/>
      <c r="PPX619" s="23"/>
      <c r="PPY619" s="23"/>
      <c r="PPZ619" s="23"/>
      <c r="PQA619" s="23"/>
      <c r="PQB619" s="23"/>
      <c r="PQC619" s="23"/>
      <c r="PQD619" s="23"/>
      <c r="PQE619" s="23"/>
      <c r="PQF619" s="23"/>
      <c r="PQG619" s="23"/>
      <c r="PQH619" s="23"/>
      <c r="PQI619" s="23"/>
      <c r="PQJ619" s="23"/>
      <c r="PQK619" s="23"/>
      <c r="PQL619" s="23"/>
      <c r="PQM619" s="23"/>
      <c r="PQN619" s="23"/>
      <c r="PQO619" s="23"/>
      <c r="PQP619" s="23"/>
      <c r="PQQ619" s="23"/>
      <c r="PQR619" s="23"/>
      <c r="PQS619" s="23"/>
      <c r="PQT619" s="23"/>
      <c r="PQU619" s="23"/>
      <c r="PQV619" s="23"/>
      <c r="PQW619" s="23"/>
      <c r="PQX619" s="23"/>
      <c r="PQY619" s="23"/>
      <c r="PQZ619" s="23"/>
      <c r="PRA619" s="23"/>
      <c r="PRB619" s="23"/>
      <c r="PRC619" s="23"/>
      <c r="PRD619" s="23"/>
      <c r="PRE619" s="23"/>
      <c r="PRF619" s="23"/>
      <c r="PRG619" s="23"/>
      <c r="PRH619" s="23"/>
      <c r="PRI619" s="23"/>
      <c r="PRJ619" s="23"/>
      <c r="PRK619" s="23"/>
      <c r="PRL619" s="23"/>
      <c r="PRM619" s="23"/>
      <c r="PRN619" s="23"/>
      <c r="PRO619" s="23"/>
      <c r="PRP619" s="23"/>
      <c r="PRQ619" s="23"/>
      <c r="PRR619" s="23"/>
      <c r="PRS619" s="23"/>
      <c r="PRT619" s="23"/>
      <c r="PRU619" s="23"/>
      <c r="PRV619" s="23"/>
      <c r="PRW619" s="23"/>
      <c r="PRX619" s="23"/>
      <c r="PRY619" s="23"/>
      <c r="PRZ619" s="23"/>
      <c r="PSA619" s="23"/>
      <c r="PSB619" s="23"/>
      <c r="PSC619" s="23"/>
      <c r="PSD619" s="23"/>
      <c r="PSE619" s="23"/>
      <c r="PSF619" s="23"/>
      <c r="PSG619" s="23"/>
      <c r="PSH619" s="23"/>
      <c r="PSI619" s="23"/>
      <c r="PSJ619" s="23"/>
      <c r="PSK619" s="23"/>
      <c r="PSL619" s="23"/>
      <c r="PSM619" s="23"/>
      <c r="PSN619" s="23"/>
      <c r="PSO619" s="23"/>
      <c r="PSP619" s="23"/>
      <c r="PSQ619" s="23"/>
      <c r="PSR619" s="23"/>
      <c r="PSS619" s="23"/>
      <c r="PST619" s="23"/>
      <c r="PSU619" s="23"/>
      <c r="PSV619" s="23"/>
      <c r="PSW619" s="23"/>
      <c r="PSX619" s="23"/>
      <c r="PSY619" s="23"/>
      <c r="PSZ619" s="23"/>
      <c r="PTA619" s="23"/>
      <c r="PTB619" s="23"/>
      <c r="PTC619" s="23"/>
      <c r="PTD619" s="23"/>
      <c r="PTE619" s="23"/>
      <c r="PTF619" s="23"/>
      <c r="PTG619" s="23"/>
      <c r="PTH619" s="23"/>
      <c r="PTI619" s="23"/>
      <c r="PTJ619" s="23"/>
      <c r="PTK619" s="23"/>
      <c r="PTL619" s="23"/>
      <c r="PTM619" s="23"/>
      <c r="PTN619" s="23"/>
      <c r="PTO619" s="23"/>
      <c r="PTP619" s="23"/>
      <c r="PTQ619" s="23"/>
      <c r="PTR619" s="23"/>
      <c r="PTS619" s="23"/>
      <c r="PTT619" s="23"/>
      <c r="PTU619" s="23"/>
      <c r="PTV619" s="23"/>
      <c r="PTW619" s="23"/>
      <c r="PTX619" s="23"/>
      <c r="PTY619" s="23"/>
      <c r="PTZ619" s="23"/>
      <c r="PUA619" s="23"/>
      <c r="PUB619" s="23"/>
      <c r="PUC619" s="23"/>
      <c r="PUD619" s="23"/>
      <c r="PUE619" s="23"/>
      <c r="PUF619" s="23"/>
      <c r="PUG619" s="23"/>
      <c r="PUH619" s="23"/>
      <c r="PUI619" s="23"/>
      <c r="PUJ619" s="23"/>
      <c r="PUK619" s="23"/>
      <c r="PUL619" s="23"/>
      <c r="PUM619" s="23"/>
      <c r="PUN619" s="23"/>
      <c r="PUO619" s="23"/>
      <c r="PUP619" s="23"/>
      <c r="PUQ619" s="23"/>
      <c r="PUR619" s="23"/>
      <c r="PUS619" s="23"/>
      <c r="PUT619" s="23"/>
      <c r="PUU619" s="23"/>
      <c r="PUV619" s="23"/>
      <c r="PUW619" s="23"/>
      <c r="PUX619" s="23"/>
      <c r="PUY619" s="23"/>
      <c r="PUZ619" s="23"/>
      <c r="PVA619" s="23"/>
      <c r="PVB619" s="23"/>
      <c r="PVC619" s="23"/>
      <c r="PVD619" s="23"/>
      <c r="PVE619" s="23"/>
      <c r="PVF619" s="23"/>
      <c r="PVG619" s="23"/>
      <c r="PVH619" s="23"/>
      <c r="PVI619" s="23"/>
      <c r="PVJ619" s="23"/>
      <c r="PVK619" s="23"/>
      <c r="PVL619" s="23"/>
      <c r="PVM619" s="23"/>
      <c r="PVN619" s="23"/>
      <c r="PVO619" s="23"/>
      <c r="PVP619" s="23"/>
      <c r="PVQ619" s="23"/>
      <c r="PVR619" s="23"/>
      <c r="PVS619" s="23"/>
      <c r="PVT619" s="23"/>
      <c r="PVU619" s="23"/>
      <c r="PVV619" s="23"/>
      <c r="PVW619" s="23"/>
      <c r="PVX619" s="23"/>
      <c r="PVY619" s="23"/>
      <c r="PVZ619" s="23"/>
      <c r="PWA619" s="23"/>
      <c r="PWB619" s="23"/>
      <c r="PWC619" s="23"/>
      <c r="PWD619" s="23"/>
      <c r="PWE619" s="23"/>
      <c r="PWF619" s="23"/>
      <c r="PWG619" s="23"/>
      <c r="PWH619" s="23"/>
      <c r="PWI619" s="23"/>
      <c r="PWJ619" s="23"/>
      <c r="PWK619" s="23"/>
      <c r="PWL619" s="23"/>
      <c r="PWM619" s="23"/>
      <c r="PWN619" s="23"/>
      <c r="PWO619" s="23"/>
      <c r="PWP619" s="23"/>
      <c r="PWQ619" s="23"/>
      <c r="PWR619" s="23"/>
      <c r="PWS619" s="23"/>
      <c r="PWT619" s="23"/>
      <c r="PWU619" s="23"/>
      <c r="PWV619" s="23"/>
      <c r="PWW619" s="23"/>
      <c r="PWX619" s="23"/>
      <c r="PWY619" s="23"/>
      <c r="PWZ619" s="23"/>
      <c r="PXA619" s="23"/>
      <c r="PXB619" s="23"/>
      <c r="PXC619" s="23"/>
      <c r="PXD619" s="23"/>
      <c r="PXE619" s="23"/>
      <c r="PXF619" s="23"/>
      <c r="PXG619" s="23"/>
      <c r="PXH619" s="23"/>
      <c r="PXI619" s="23"/>
      <c r="PXJ619" s="23"/>
      <c r="PXK619" s="23"/>
      <c r="PXL619" s="23"/>
      <c r="PXM619" s="23"/>
      <c r="PXN619" s="23"/>
      <c r="PXO619" s="23"/>
      <c r="PXP619" s="23"/>
      <c r="PXQ619" s="23"/>
      <c r="PXR619" s="23"/>
      <c r="PXS619" s="23"/>
      <c r="PXT619" s="23"/>
      <c r="PXU619" s="23"/>
      <c r="PXV619" s="23"/>
      <c r="PXW619" s="23"/>
      <c r="PXX619" s="23"/>
      <c r="PXY619" s="23"/>
      <c r="PXZ619" s="23"/>
      <c r="PYA619" s="23"/>
      <c r="PYB619" s="23"/>
      <c r="PYC619" s="23"/>
      <c r="PYD619" s="23"/>
      <c r="PYE619" s="23"/>
      <c r="PYF619" s="23"/>
      <c r="PYG619" s="23"/>
      <c r="PYH619" s="23"/>
      <c r="PYI619" s="23"/>
      <c r="PYJ619" s="23"/>
      <c r="PYK619" s="23"/>
      <c r="PYL619" s="23"/>
      <c r="PYM619" s="23"/>
      <c r="PYN619" s="23"/>
      <c r="PYO619" s="23"/>
      <c r="PYP619" s="23"/>
      <c r="PYQ619" s="23"/>
      <c r="PYR619" s="23"/>
      <c r="PYS619" s="23"/>
      <c r="PYT619" s="23"/>
      <c r="PYU619" s="23"/>
      <c r="PYV619" s="23"/>
      <c r="PYW619" s="23"/>
      <c r="PYX619" s="23"/>
      <c r="PYY619" s="23"/>
      <c r="PYZ619" s="23"/>
      <c r="PZA619" s="23"/>
      <c r="PZB619" s="23"/>
      <c r="PZC619" s="23"/>
      <c r="PZD619" s="23"/>
      <c r="PZE619" s="23"/>
      <c r="PZF619" s="23"/>
      <c r="PZG619" s="23"/>
      <c r="PZH619" s="23"/>
      <c r="PZI619" s="23"/>
      <c r="PZJ619" s="23"/>
      <c r="PZK619" s="23"/>
      <c r="PZL619" s="23"/>
      <c r="PZM619" s="23"/>
      <c r="PZN619" s="23"/>
      <c r="PZO619" s="23"/>
      <c r="PZP619" s="23"/>
      <c r="PZQ619" s="23"/>
      <c r="PZR619" s="23"/>
      <c r="PZS619" s="23"/>
      <c r="PZT619" s="23"/>
      <c r="PZU619" s="23"/>
      <c r="PZV619" s="23"/>
      <c r="PZW619" s="23"/>
      <c r="PZX619" s="23"/>
      <c r="PZY619" s="23"/>
      <c r="PZZ619" s="23"/>
      <c r="QAA619" s="23"/>
      <c r="QAB619" s="23"/>
      <c r="QAC619" s="23"/>
      <c r="QAD619" s="23"/>
      <c r="QAE619" s="23"/>
      <c r="QAF619" s="23"/>
      <c r="QAG619" s="23"/>
      <c r="QAH619" s="23"/>
      <c r="QAI619" s="23"/>
      <c r="QAJ619" s="23"/>
      <c r="QAK619" s="23"/>
      <c r="QAL619" s="23"/>
      <c r="QAM619" s="23"/>
      <c r="QAN619" s="23"/>
      <c r="QAO619" s="23"/>
      <c r="QAP619" s="23"/>
      <c r="QAQ619" s="23"/>
      <c r="QAR619" s="23"/>
      <c r="QAS619" s="23"/>
      <c r="QAT619" s="23"/>
      <c r="QAU619" s="23"/>
      <c r="QAV619" s="23"/>
      <c r="QAW619" s="23"/>
      <c r="QAX619" s="23"/>
      <c r="QAY619" s="23"/>
      <c r="QAZ619" s="23"/>
      <c r="QBA619" s="23"/>
      <c r="QBB619" s="23"/>
      <c r="QBC619" s="23"/>
      <c r="QBD619" s="23"/>
      <c r="QBE619" s="23"/>
      <c r="QBF619" s="23"/>
      <c r="QBG619" s="23"/>
      <c r="QBH619" s="23"/>
      <c r="QBI619" s="23"/>
      <c r="QBJ619" s="23"/>
      <c r="QBK619" s="23"/>
      <c r="QBL619" s="23"/>
      <c r="QBM619" s="23"/>
      <c r="QBN619" s="23"/>
      <c r="QBO619" s="23"/>
      <c r="QBP619" s="23"/>
      <c r="QBQ619" s="23"/>
      <c r="QBR619" s="23"/>
      <c r="QBS619" s="23"/>
      <c r="QBT619" s="23"/>
      <c r="QBU619" s="23"/>
      <c r="QBV619" s="23"/>
      <c r="QBW619" s="23"/>
      <c r="QBX619" s="23"/>
      <c r="QBY619" s="23"/>
      <c r="QBZ619" s="23"/>
      <c r="QCA619" s="23"/>
      <c r="QCB619" s="23"/>
      <c r="QCC619" s="23"/>
      <c r="QCD619" s="23"/>
      <c r="QCE619" s="23"/>
      <c r="QCF619" s="23"/>
      <c r="QCG619" s="23"/>
      <c r="QCH619" s="23"/>
      <c r="QCI619" s="23"/>
      <c r="QCJ619" s="23"/>
      <c r="QCK619" s="23"/>
      <c r="QCL619" s="23"/>
      <c r="QCM619" s="23"/>
      <c r="QCN619" s="23"/>
      <c r="QCO619" s="23"/>
      <c r="QCP619" s="23"/>
      <c r="QCQ619" s="23"/>
      <c r="QCR619" s="23"/>
      <c r="QCS619" s="23"/>
      <c r="QCT619" s="23"/>
      <c r="QCU619" s="23"/>
      <c r="QCV619" s="23"/>
      <c r="QCW619" s="23"/>
      <c r="QCX619" s="23"/>
      <c r="QCY619" s="23"/>
      <c r="QCZ619" s="23"/>
      <c r="QDA619" s="23"/>
      <c r="QDB619" s="23"/>
      <c r="QDC619" s="23"/>
      <c r="QDD619" s="23"/>
      <c r="QDE619" s="23"/>
      <c r="QDF619" s="23"/>
      <c r="QDG619" s="23"/>
      <c r="QDH619" s="23"/>
      <c r="QDI619" s="23"/>
      <c r="QDJ619" s="23"/>
      <c r="QDK619" s="23"/>
      <c r="QDL619" s="23"/>
      <c r="QDM619" s="23"/>
      <c r="QDN619" s="23"/>
      <c r="QDO619" s="23"/>
      <c r="QDP619" s="23"/>
      <c r="QDQ619" s="23"/>
      <c r="QDR619" s="23"/>
      <c r="QDS619" s="23"/>
      <c r="QDT619" s="23"/>
      <c r="QDU619" s="23"/>
      <c r="QDV619" s="23"/>
      <c r="QDW619" s="23"/>
      <c r="QDX619" s="23"/>
      <c r="QDY619" s="23"/>
      <c r="QDZ619" s="23"/>
      <c r="QEA619" s="23"/>
      <c r="QEB619" s="23"/>
      <c r="QEC619" s="23"/>
      <c r="QED619" s="23"/>
      <c r="QEE619" s="23"/>
      <c r="QEF619" s="23"/>
      <c r="QEG619" s="23"/>
      <c r="QEH619" s="23"/>
      <c r="QEI619" s="23"/>
      <c r="QEJ619" s="23"/>
      <c r="QEK619" s="23"/>
      <c r="QEL619" s="23"/>
      <c r="QEM619" s="23"/>
      <c r="QEN619" s="23"/>
      <c r="QEO619" s="23"/>
      <c r="QEP619" s="23"/>
      <c r="QEQ619" s="23"/>
      <c r="QER619" s="23"/>
      <c r="QES619" s="23"/>
      <c r="QET619" s="23"/>
      <c r="QEU619" s="23"/>
      <c r="QEV619" s="23"/>
      <c r="QEW619" s="23"/>
      <c r="QEX619" s="23"/>
      <c r="QEY619" s="23"/>
      <c r="QEZ619" s="23"/>
      <c r="QFA619" s="23"/>
      <c r="QFB619" s="23"/>
      <c r="QFC619" s="23"/>
      <c r="QFD619" s="23"/>
      <c r="QFE619" s="23"/>
      <c r="QFF619" s="23"/>
      <c r="QFG619" s="23"/>
      <c r="QFH619" s="23"/>
      <c r="QFI619" s="23"/>
      <c r="QFJ619" s="23"/>
      <c r="QFK619" s="23"/>
      <c r="QFL619" s="23"/>
      <c r="QFM619" s="23"/>
      <c r="QFN619" s="23"/>
      <c r="QFO619" s="23"/>
      <c r="QFP619" s="23"/>
      <c r="QFQ619" s="23"/>
      <c r="QFR619" s="23"/>
      <c r="QFS619" s="23"/>
      <c r="QFT619" s="23"/>
      <c r="QFU619" s="23"/>
      <c r="QFV619" s="23"/>
      <c r="QFW619" s="23"/>
      <c r="QFX619" s="23"/>
      <c r="QFY619" s="23"/>
      <c r="QFZ619" s="23"/>
      <c r="QGA619" s="23"/>
      <c r="QGB619" s="23"/>
      <c r="QGC619" s="23"/>
      <c r="QGD619" s="23"/>
      <c r="QGE619" s="23"/>
      <c r="QGF619" s="23"/>
      <c r="QGG619" s="23"/>
      <c r="QGH619" s="23"/>
      <c r="QGI619" s="23"/>
      <c r="QGJ619" s="23"/>
      <c r="QGK619" s="23"/>
      <c r="QGL619" s="23"/>
      <c r="QGM619" s="23"/>
      <c r="QGN619" s="23"/>
      <c r="QGO619" s="23"/>
      <c r="QGP619" s="23"/>
      <c r="QGQ619" s="23"/>
      <c r="QGR619" s="23"/>
      <c r="QGS619" s="23"/>
      <c r="QGT619" s="23"/>
      <c r="QGU619" s="23"/>
      <c r="QGV619" s="23"/>
      <c r="QGW619" s="23"/>
      <c r="QGX619" s="23"/>
      <c r="QGY619" s="23"/>
      <c r="QGZ619" s="23"/>
      <c r="QHA619" s="23"/>
      <c r="QHB619" s="23"/>
      <c r="QHC619" s="23"/>
      <c r="QHD619" s="23"/>
      <c r="QHE619" s="23"/>
      <c r="QHF619" s="23"/>
      <c r="QHG619" s="23"/>
      <c r="QHH619" s="23"/>
      <c r="QHI619" s="23"/>
      <c r="QHJ619" s="23"/>
      <c r="QHK619" s="23"/>
      <c r="QHL619" s="23"/>
      <c r="QHM619" s="23"/>
      <c r="QHN619" s="23"/>
      <c r="QHO619" s="23"/>
      <c r="QHP619" s="23"/>
      <c r="QHQ619" s="23"/>
      <c r="QHR619" s="23"/>
      <c r="QHS619" s="23"/>
      <c r="QHT619" s="23"/>
      <c r="QHU619" s="23"/>
      <c r="QHV619" s="23"/>
      <c r="QHW619" s="23"/>
      <c r="QHX619" s="23"/>
      <c r="QHY619" s="23"/>
      <c r="QHZ619" s="23"/>
      <c r="QIA619" s="23"/>
      <c r="QIB619" s="23"/>
      <c r="QIC619" s="23"/>
      <c r="QID619" s="23"/>
      <c r="QIE619" s="23"/>
      <c r="QIF619" s="23"/>
      <c r="QIG619" s="23"/>
      <c r="QIH619" s="23"/>
      <c r="QII619" s="23"/>
      <c r="QIJ619" s="23"/>
      <c r="QIK619" s="23"/>
      <c r="QIL619" s="23"/>
      <c r="QIM619" s="23"/>
      <c r="QIN619" s="23"/>
      <c r="QIO619" s="23"/>
      <c r="QIP619" s="23"/>
      <c r="QIQ619" s="23"/>
      <c r="QIR619" s="23"/>
      <c r="QIS619" s="23"/>
      <c r="QIT619" s="23"/>
      <c r="QIU619" s="23"/>
      <c r="QIV619" s="23"/>
      <c r="QIW619" s="23"/>
      <c r="QIX619" s="23"/>
      <c r="QIY619" s="23"/>
      <c r="QIZ619" s="23"/>
      <c r="QJA619" s="23"/>
      <c r="QJB619" s="23"/>
      <c r="QJC619" s="23"/>
      <c r="QJD619" s="23"/>
      <c r="QJE619" s="23"/>
      <c r="QJF619" s="23"/>
      <c r="QJG619" s="23"/>
      <c r="QJH619" s="23"/>
      <c r="QJI619" s="23"/>
      <c r="QJJ619" s="23"/>
      <c r="QJK619" s="23"/>
      <c r="QJL619" s="23"/>
      <c r="QJM619" s="23"/>
      <c r="QJN619" s="23"/>
      <c r="QJO619" s="23"/>
      <c r="QJP619" s="23"/>
      <c r="QJQ619" s="23"/>
      <c r="QJR619" s="23"/>
      <c r="QJS619" s="23"/>
      <c r="QJT619" s="23"/>
      <c r="QJU619" s="23"/>
      <c r="QJV619" s="23"/>
      <c r="QJW619" s="23"/>
      <c r="QJX619" s="23"/>
      <c r="QJY619" s="23"/>
      <c r="QJZ619" s="23"/>
      <c r="QKA619" s="23"/>
      <c r="QKB619" s="23"/>
      <c r="QKC619" s="23"/>
      <c r="QKD619" s="23"/>
      <c r="QKE619" s="23"/>
      <c r="QKF619" s="23"/>
      <c r="QKG619" s="23"/>
      <c r="QKH619" s="23"/>
      <c r="QKI619" s="23"/>
      <c r="QKJ619" s="23"/>
      <c r="QKK619" s="23"/>
      <c r="QKL619" s="23"/>
      <c r="QKM619" s="23"/>
      <c r="QKN619" s="23"/>
      <c r="QKO619" s="23"/>
      <c r="QKP619" s="23"/>
      <c r="QKQ619" s="23"/>
      <c r="QKR619" s="23"/>
      <c r="QKS619" s="23"/>
      <c r="QKT619" s="23"/>
      <c r="QKU619" s="23"/>
      <c r="QKV619" s="23"/>
      <c r="QKW619" s="23"/>
      <c r="QKX619" s="23"/>
      <c r="QKY619" s="23"/>
      <c r="QKZ619" s="23"/>
      <c r="QLA619" s="23"/>
      <c r="QLB619" s="23"/>
      <c r="QLC619" s="23"/>
      <c r="QLD619" s="23"/>
      <c r="QLE619" s="23"/>
      <c r="QLF619" s="23"/>
      <c r="QLG619" s="23"/>
      <c r="QLH619" s="23"/>
      <c r="QLI619" s="23"/>
      <c r="QLJ619" s="23"/>
      <c r="QLK619" s="23"/>
      <c r="QLL619" s="23"/>
      <c r="QLM619" s="23"/>
      <c r="QLN619" s="23"/>
      <c r="QLO619" s="23"/>
      <c r="QLP619" s="23"/>
      <c r="QLQ619" s="23"/>
      <c r="QLR619" s="23"/>
      <c r="QLS619" s="23"/>
      <c r="QLT619" s="23"/>
      <c r="QLU619" s="23"/>
      <c r="QLV619" s="23"/>
      <c r="QLW619" s="23"/>
      <c r="QLX619" s="23"/>
      <c r="QLY619" s="23"/>
      <c r="QLZ619" s="23"/>
      <c r="QMA619" s="23"/>
      <c r="QMB619" s="23"/>
      <c r="QMC619" s="23"/>
      <c r="QMD619" s="23"/>
      <c r="QME619" s="23"/>
      <c r="QMF619" s="23"/>
      <c r="QMG619" s="23"/>
      <c r="QMH619" s="23"/>
      <c r="QMI619" s="23"/>
      <c r="QMJ619" s="23"/>
      <c r="QMK619" s="23"/>
      <c r="QML619" s="23"/>
      <c r="QMM619" s="23"/>
      <c r="QMN619" s="23"/>
      <c r="QMO619" s="23"/>
      <c r="QMP619" s="23"/>
      <c r="QMQ619" s="23"/>
      <c r="QMR619" s="23"/>
      <c r="QMS619" s="23"/>
      <c r="QMT619" s="23"/>
      <c r="QMU619" s="23"/>
      <c r="QMV619" s="23"/>
      <c r="QMW619" s="23"/>
      <c r="QMX619" s="23"/>
      <c r="QMY619" s="23"/>
      <c r="QMZ619" s="23"/>
      <c r="QNA619" s="23"/>
      <c r="QNB619" s="23"/>
      <c r="QNC619" s="23"/>
      <c r="QND619" s="23"/>
      <c r="QNE619" s="23"/>
      <c r="QNF619" s="23"/>
      <c r="QNG619" s="23"/>
      <c r="QNH619" s="23"/>
      <c r="QNI619" s="23"/>
      <c r="QNJ619" s="23"/>
      <c r="QNK619" s="23"/>
      <c r="QNL619" s="23"/>
      <c r="QNM619" s="23"/>
      <c r="QNN619" s="23"/>
      <c r="QNO619" s="23"/>
      <c r="QNP619" s="23"/>
      <c r="QNQ619" s="23"/>
      <c r="QNR619" s="23"/>
      <c r="QNS619" s="23"/>
      <c r="QNT619" s="23"/>
      <c r="QNU619" s="23"/>
      <c r="QNV619" s="23"/>
      <c r="QNW619" s="23"/>
      <c r="QNX619" s="23"/>
      <c r="QNY619" s="23"/>
      <c r="QNZ619" s="23"/>
      <c r="QOA619" s="23"/>
      <c r="QOB619" s="23"/>
      <c r="QOC619" s="23"/>
      <c r="QOD619" s="23"/>
      <c r="QOE619" s="23"/>
      <c r="QOF619" s="23"/>
      <c r="QOG619" s="23"/>
      <c r="QOH619" s="23"/>
      <c r="QOI619" s="23"/>
      <c r="QOJ619" s="23"/>
      <c r="QOK619" s="23"/>
      <c r="QOL619" s="23"/>
      <c r="QOM619" s="23"/>
      <c r="QON619" s="23"/>
      <c r="QOO619" s="23"/>
      <c r="QOP619" s="23"/>
      <c r="QOQ619" s="23"/>
      <c r="QOR619" s="23"/>
      <c r="QOS619" s="23"/>
      <c r="QOT619" s="23"/>
      <c r="QOU619" s="23"/>
      <c r="QOV619" s="23"/>
      <c r="QOW619" s="23"/>
      <c r="QOX619" s="23"/>
      <c r="QOY619" s="23"/>
      <c r="QOZ619" s="23"/>
      <c r="QPA619" s="23"/>
      <c r="QPB619" s="23"/>
      <c r="QPC619" s="23"/>
      <c r="QPD619" s="23"/>
      <c r="QPE619" s="23"/>
      <c r="QPF619" s="23"/>
      <c r="QPG619" s="23"/>
      <c r="QPH619" s="23"/>
      <c r="QPI619" s="23"/>
      <c r="QPJ619" s="23"/>
      <c r="QPK619" s="23"/>
      <c r="QPL619" s="23"/>
      <c r="QPM619" s="23"/>
      <c r="QPN619" s="23"/>
      <c r="QPO619" s="23"/>
      <c r="QPP619" s="23"/>
      <c r="QPQ619" s="23"/>
      <c r="QPR619" s="23"/>
      <c r="QPS619" s="23"/>
      <c r="QPT619" s="23"/>
      <c r="QPU619" s="23"/>
      <c r="QPV619" s="23"/>
      <c r="QPW619" s="23"/>
      <c r="QPX619" s="23"/>
      <c r="QPY619" s="23"/>
      <c r="QPZ619" s="23"/>
      <c r="QQA619" s="23"/>
      <c r="QQB619" s="23"/>
      <c r="QQC619" s="23"/>
      <c r="QQD619" s="23"/>
      <c r="QQE619" s="23"/>
      <c r="QQF619" s="23"/>
      <c r="QQG619" s="23"/>
      <c r="QQH619" s="23"/>
      <c r="QQI619" s="23"/>
      <c r="QQJ619" s="23"/>
      <c r="QQK619" s="23"/>
      <c r="QQL619" s="23"/>
      <c r="QQM619" s="23"/>
      <c r="QQN619" s="23"/>
      <c r="QQO619" s="23"/>
      <c r="QQP619" s="23"/>
      <c r="QQQ619" s="23"/>
      <c r="QQR619" s="23"/>
      <c r="QQS619" s="23"/>
      <c r="QQT619" s="23"/>
      <c r="QQU619" s="23"/>
      <c r="QQV619" s="23"/>
      <c r="QQW619" s="23"/>
      <c r="QQX619" s="23"/>
      <c r="QQY619" s="23"/>
      <c r="QQZ619" s="23"/>
      <c r="QRA619" s="23"/>
      <c r="QRB619" s="23"/>
      <c r="QRC619" s="23"/>
      <c r="QRD619" s="23"/>
      <c r="QRE619" s="23"/>
      <c r="QRF619" s="23"/>
      <c r="QRG619" s="23"/>
      <c r="QRH619" s="23"/>
      <c r="QRI619" s="23"/>
      <c r="QRJ619" s="23"/>
      <c r="QRK619" s="23"/>
      <c r="QRL619" s="23"/>
      <c r="QRM619" s="23"/>
      <c r="QRN619" s="23"/>
      <c r="QRO619" s="23"/>
      <c r="QRP619" s="23"/>
      <c r="QRQ619" s="23"/>
      <c r="QRR619" s="23"/>
      <c r="QRS619" s="23"/>
      <c r="QRT619" s="23"/>
      <c r="QRU619" s="23"/>
      <c r="QRV619" s="23"/>
      <c r="QRW619" s="23"/>
      <c r="QRX619" s="23"/>
      <c r="QRY619" s="23"/>
      <c r="QRZ619" s="23"/>
      <c r="QSA619" s="23"/>
      <c r="QSB619" s="23"/>
      <c r="QSC619" s="23"/>
      <c r="QSD619" s="23"/>
      <c r="QSE619" s="23"/>
      <c r="QSF619" s="23"/>
      <c r="QSG619" s="23"/>
      <c r="QSH619" s="23"/>
      <c r="QSI619" s="23"/>
      <c r="QSJ619" s="23"/>
      <c r="QSK619" s="23"/>
      <c r="QSL619" s="23"/>
      <c r="QSM619" s="23"/>
      <c r="QSN619" s="23"/>
      <c r="QSO619" s="23"/>
      <c r="QSP619" s="23"/>
      <c r="QSQ619" s="23"/>
      <c r="QSR619" s="23"/>
      <c r="QSS619" s="23"/>
      <c r="QST619" s="23"/>
      <c r="QSU619" s="23"/>
      <c r="QSV619" s="23"/>
      <c r="QSW619" s="23"/>
      <c r="QSX619" s="23"/>
      <c r="QSY619" s="23"/>
      <c r="QSZ619" s="23"/>
      <c r="QTA619" s="23"/>
      <c r="QTB619" s="23"/>
      <c r="QTC619" s="23"/>
      <c r="QTD619" s="23"/>
      <c r="QTE619" s="23"/>
      <c r="QTF619" s="23"/>
      <c r="QTG619" s="23"/>
      <c r="QTH619" s="23"/>
      <c r="QTI619" s="23"/>
      <c r="QTJ619" s="23"/>
      <c r="QTK619" s="23"/>
      <c r="QTL619" s="23"/>
      <c r="QTM619" s="23"/>
      <c r="QTN619" s="23"/>
      <c r="QTO619" s="23"/>
      <c r="QTP619" s="23"/>
      <c r="QTQ619" s="23"/>
      <c r="QTR619" s="23"/>
      <c r="QTS619" s="23"/>
      <c r="QTT619" s="23"/>
      <c r="QTU619" s="23"/>
      <c r="QTV619" s="23"/>
      <c r="QTW619" s="23"/>
      <c r="QTX619" s="23"/>
      <c r="QTY619" s="23"/>
      <c r="QTZ619" s="23"/>
      <c r="QUA619" s="23"/>
      <c r="QUB619" s="23"/>
      <c r="QUC619" s="23"/>
      <c r="QUD619" s="23"/>
      <c r="QUE619" s="23"/>
      <c r="QUF619" s="23"/>
      <c r="QUG619" s="23"/>
      <c r="QUH619" s="23"/>
      <c r="QUI619" s="23"/>
      <c r="QUJ619" s="23"/>
      <c r="QUK619" s="23"/>
      <c r="QUL619" s="23"/>
      <c r="QUM619" s="23"/>
      <c r="QUN619" s="23"/>
      <c r="QUO619" s="23"/>
      <c r="QUP619" s="23"/>
      <c r="QUQ619" s="23"/>
      <c r="QUR619" s="23"/>
      <c r="QUS619" s="23"/>
      <c r="QUT619" s="23"/>
      <c r="QUU619" s="23"/>
      <c r="QUV619" s="23"/>
      <c r="QUW619" s="23"/>
      <c r="QUX619" s="23"/>
      <c r="QUY619" s="23"/>
      <c r="QUZ619" s="23"/>
      <c r="QVA619" s="23"/>
      <c r="QVB619" s="23"/>
      <c r="QVC619" s="23"/>
      <c r="QVD619" s="23"/>
      <c r="QVE619" s="23"/>
      <c r="QVF619" s="23"/>
      <c r="QVG619" s="23"/>
      <c r="QVH619" s="23"/>
      <c r="QVI619" s="23"/>
      <c r="QVJ619" s="23"/>
      <c r="QVK619" s="23"/>
      <c r="QVL619" s="23"/>
      <c r="QVM619" s="23"/>
      <c r="QVN619" s="23"/>
      <c r="QVO619" s="23"/>
      <c r="QVP619" s="23"/>
      <c r="QVQ619" s="23"/>
      <c r="QVR619" s="23"/>
      <c r="QVS619" s="23"/>
      <c r="QVT619" s="23"/>
      <c r="QVU619" s="23"/>
      <c r="QVV619" s="23"/>
      <c r="QVW619" s="23"/>
      <c r="QVX619" s="23"/>
      <c r="QVY619" s="23"/>
      <c r="QVZ619" s="23"/>
      <c r="QWA619" s="23"/>
      <c r="QWB619" s="23"/>
      <c r="QWC619" s="23"/>
      <c r="QWD619" s="23"/>
      <c r="QWE619" s="23"/>
      <c r="QWF619" s="23"/>
      <c r="QWG619" s="23"/>
      <c r="QWH619" s="23"/>
      <c r="QWI619" s="23"/>
      <c r="QWJ619" s="23"/>
      <c r="QWK619" s="23"/>
      <c r="QWL619" s="23"/>
      <c r="QWM619" s="23"/>
      <c r="QWN619" s="23"/>
      <c r="QWO619" s="23"/>
      <c r="QWP619" s="23"/>
      <c r="QWQ619" s="23"/>
      <c r="QWR619" s="23"/>
      <c r="QWS619" s="23"/>
      <c r="QWT619" s="23"/>
      <c r="QWU619" s="23"/>
      <c r="QWV619" s="23"/>
      <c r="QWW619" s="23"/>
      <c r="QWX619" s="23"/>
      <c r="QWY619" s="23"/>
      <c r="QWZ619" s="23"/>
      <c r="QXA619" s="23"/>
      <c r="QXB619" s="23"/>
      <c r="QXC619" s="23"/>
      <c r="QXD619" s="23"/>
      <c r="QXE619" s="23"/>
      <c r="QXF619" s="23"/>
      <c r="QXG619" s="23"/>
      <c r="QXH619" s="23"/>
      <c r="QXI619" s="23"/>
      <c r="QXJ619" s="23"/>
      <c r="QXK619" s="23"/>
      <c r="QXL619" s="23"/>
      <c r="QXM619" s="23"/>
      <c r="QXN619" s="23"/>
      <c r="QXO619" s="23"/>
      <c r="QXP619" s="23"/>
      <c r="QXQ619" s="23"/>
      <c r="QXR619" s="23"/>
      <c r="QXS619" s="23"/>
      <c r="QXT619" s="23"/>
      <c r="QXU619" s="23"/>
      <c r="QXV619" s="23"/>
      <c r="QXW619" s="23"/>
      <c r="QXX619" s="23"/>
      <c r="QXY619" s="23"/>
      <c r="QXZ619" s="23"/>
      <c r="QYA619" s="23"/>
      <c r="QYB619" s="23"/>
      <c r="QYC619" s="23"/>
      <c r="QYD619" s="23"/>
      <c r="QYE619" s="23"/>
      <c r="QYF619" s="23"/>
      <c r="QYG619" s="23"/>
      <c r="QYH619" s="23"/>
      <c r="QYI619" s="23"/>
      <c r="QYJ619" s="23"/>
      <c r="QYK619" s="23"/>
      <c r="QYL619" s="23"/>
      <c r="QYM619" s="23"/>
      <c r="QYN619" s="23"/>
      <c r="QYO619" s="23"/>
      <c r="QYP619" s="23"/>
      <c r="QYQ619" s="23"/>
      <c r="QYR619" s="23"/>
      <c r="QYS619" s="23"/>
      <c r="QYT619" s="23"/>
      <c r="QYU619" s="23"/>
      <c r="QYV619" s="23"/>
      <c r="QYW619" s="23"/>
      <c r="QYX619" s="23"/>
      <c r="QYY619" s="23"/>
      <c r="QYZ619" s="23"/>
      <c r="QZA619" s="23"/>
      <c r="QZB619" s="23"/>
      <c r="QZC619" s="23"/>
      <c r="QZD619" s="23"/>
      <c r="QZE619" s="23"/>
      <c r="QZF619" s="23"/>
      <c r="QZG619" s="23"/>
      <c r="QZH619" s="23"/>
      <c r="QZI619" s="23"/>
      <c r="QZJ619" s="23"/>
      <c r="QZK619" s="23"/>
      <c r="QZL619" s="23"/>
      <c r="QZM619" s="23"/>
      <c r="QZN619" s="23"/>
      <c r="QZO619" s="23"/>
      <c r="QZP619" s="23"/>
      <c r="QZQ619" s="23"/>
      <c r="QZR619" s="23"/>
      <c r="QZS619" s="23"/>
      <c r="QZT619" s="23"/>
      <c r="QZU619" s="23"/>
      <c r="QZV619" s="23"/>
      <c r="QZW619" s="23"/>
      <c r="QZX619" s="23"/>
      <c r="QZY619" s="23"/>
      <c r="QZZ619" s="23"/>
      <c r="RAA619" s="23"/>
      <c r="RAB619" s="23"/>
      <c r="RAC619" s="23"/>
      <c r="RAD619" s="23"/>
      <c r="RAE619" s="23"/>
      <c r="RAF619" s="23"/>
      <c r="RAG619" s="23"/>
      <c r="RAH619" s="23"/>
      <c r="RAI619" s="23"/>
      <c r="RAJ619" s="23"/>
      <c r="RAK619" s="23"/>
      <c r="RAL619" s="23"/>
      <c r="RAM619" s="23"/>
      <c r="RAN619" s="23"/>
      <c r="RAO619" s="23"/>
      <c r="RAP619" s="23"/>
      <c r="RAQ619" s="23"/>
      <c r="RAR619" s="23"/>
      <c r="RAS619" s="23"/>
      <c r="RAT619" s="23"/>
      <c r="RAU619" s="23"/>
      <c r="RAV619" s="23"/>
      <c r="RAW619" s="23"/>
      <c r="RAX619" s="23"/>
      <c r="RAY619" s="23"/>
      <c r="RAZ619" s="23"/>
      <c r="RBA619" s="23"/>
      <c r="RBB619" s="23"/>
      <c r="RBC619" s="23"/>
      <c r="RBD619" s="23"/>
      <c r="RBE619" s="23"/>
      <c r="RBF619" s="23"/>
      <c r="RBG619" s="23"/>
      <c r="RBH619" s="23"/>
      <c r="RBI619" s="23"/>
      <c r="RBJ619" s="23"/>
      <c r="RBK619" s="23"/>
      <c r="RBL619" s="23"/>
      <c r="RBM619" s="23"/>
      <c r="RBN619" s="23"/>
      <c r="RBO619" s="23"/>
      <c r="RBP619" s="23"/>
      <c r="RBQ619" s="23"/>
      <c r="RBR619" s="23"/>
      <c r="RBS619" s="23"/>
      <c r="RBT619" s="23"/>
      <c r="RBU619" s="23"/>
      <c r="RBV619" s="23"/>
      <c r="RBW619" s="23"/>
      <c r="RBX619" s="23"/>
      <c r="RBY619" s="23"/>
      <c r="RBZ619" s="23"/>
      <c r="RCA619" s="23"/>
      <c r="RCB619" s="23"/>
      <c r="RCC619" s="23"/>
      <c r="RCD619" s="23"/>
      <c r="RCE619" s="23"/>
      <c r="RCF619" s="23"/>
      <c r="RCG619" s="23"/>
      <c r="RCH619" s="23"/>
      <c r="RCI619" s="23"/>
      <c r="RCJ619" s="23"/>
      <c r="RCK619" s="23"/>
      <c r="RCL619" s="23"/>
      <c r="RCM619" s="23"/>
      <c r="RCN619" s="23"/>
      <c r="RCO619" s="23"/>
      <c r="RCP619" s="23"/>
      <c r="RCQ619" s="23"/>
      <c r="RCR619" s="23"/>
      <c r="RCS619" s="23"/>
      <c r="RCT619" s="23"/>
      <c r="RCU619" s="23"/>
      <c r="RCV619" s="23"/>
      <c r="RCW619" s="23"/>
      <c r="RCX619" s="23"/>
      <c r="RCY619" s="23"/>
      <c r="RCZ619" s="23"/>
      <c r="RDA619" s="23"/>
      <c r="RDB619" s="23"/>
      <c r="RDC619" s="23"/>
      <c r="RDD619" s="23"/>
      <c r="RDE619" s="23"/>
      <c r="RDF619" s="23"/>
      <c r="RDG619" s="23"/>
      <c r="RDH619" s="23"/>
      <c r="RDI619" s="23"/>
      <c r="RDJ619" s="23"/>
      <c r="RDK619" s="23"/>
      <c r="RDL619" s="23"/>
      <c r="RDM619" s="23"/>
      <c r="RDN619" s="23"/>
      <c r="RDO619" s="23"/>
      <c r="RDP619" s="23"/>
      <c r="RDQ619" s="23"/>
      <c r="RDR619" s="23"/>
      <c r="RDS619" s="23"/>
      <c r="RDT619" s="23"/>
      <c r="RDU619" s="23"/>
      <c r="RDV619" s="23"/>
      <c r="RDW619" s="23"/>
      <c r="RDX619" s="23"/>
      <c r="RDY619" s="23"/>
      <c r="RDZ619" s="23"/>
      <c r="REA619" s="23"/>
      <c r="REB619" s="23"/>
      <c r="REC619" s="23"/>
      <c r="RED619" s="23"/>
      <c r="REE619" s="23"/>
      <c r="REF619" s="23"/>
      <c r="REG619" s="23"/>
      <c r="REH619" s="23"/>
      <c r="REI619" s="23"/>
      <c r="REJ619" s="23"/>
      <c r="REK619" s="23"/>
      <c r="REL619" s="23"/>
      <c r="REM619" s="23"/>
      <c r="REN619" s="23"/>
      <c r="REO619" s="23"/>
      <c r="REP619" s="23"/>
      <c r="REQ619" s="23"/>
      <c r="RER619" s="23"/>
      <c r="RES619" s="23"/>
      <c r="RET619" s="23"/>
      <c r="REU619" s="23"/>
      <c r="REV619" s="23"/>
      <c r="REW619" s="23"/>
      <c r="REX619" s="23"/>
      <c r="REY619" s="23"/>
      <c r="REZ619" s="23"/>
      <c r="RFA619" s="23"/>
      <c r="RFB619" s="23"/>
      <c r="RFC619" s="23"/>
      <c r="RFD619" s="23"/>
      <c r="RFE619" s="23"/>
      <c r="RFF619" s="23"/>
      <c r="RFG619" s="23"/>
      <c r="RFH619" s="23"/>
      <c r="RFI619" s="23"/>
      <c r="RFJ619" s="23"/>
      <c r="RFK619" s="23"/>
      <c r="RFL619" s="23"/>
      <c r="RFM619" s="23"/>
      <c r="RFN619" s="23"/>
      <c r="RFO619" s="23"/>
      <c r="RFP619" s="23"/>
      <c r="RFQ619" s="23"/>
      <c r="RFR619" s="23"/>
      <c r="RFS619" s="23"/>
      <c r="RFT619" s="23"/>
      <c r="RFU619" s="23"/>
      <c r="RFV619" s="23"/>
      <c r="RFW619" s="23"/>
      <c r="RFX619" s="23"/>
      <c r="RFY619" s="23"/>
      <c r="RFZ619" s="23"/>
      <c r="RGA619" s="23"/>
      <c r="RGB619" s="23"/>
      <c r="RGC619" s="23"/>
      <c r="RGD619" s="23"/>
      <c r="RGE619" s="23"/>
      <c r="RGF619" s="23"/>
      <c r="RGG619" s="23"/>
      <c r="RGH619" s="23"/>
      <c r="RGI619" s="23"/>
      <c r="RGJ619" s="23"/>
      <c r="RGK619" s="23"/>
      <c r="RGL619" s="23"/>
      <c r="RGM619" s="23"/>
      <c r="RGN619" s="23"/>
      <c r="RGO619" s="23"/>
      <c r="RGP619" s="23"/>
      <c r="RGQ619" s="23"/>
      <c r="RGR619" s="23"/>
      <c r="RGS619" s="23"/>
      <c r="RGT619" s="23"/>
      <c r="RGU619" s="23"/>
      <c r="RGV619" s="23"/>
      <c r="RGW619" s="23"/>
      <c r="RGX619" s="23"/>
      <c r="RGY619" s="23"/>
      <c r="RGZ619" s="23"/>
      <c r="RHA619" s="23"/>
      <c r="RHB619" s="23"/>
      <c r="RHC619" s="23"/>
      <c r="RHD619" s="23"/>
      <c r="RHE619" s="23"/>
      <c r="RHF619" s="23"/>
      <c r="RHG619" s="23"/>
      <c r="RHH619" s="23"/>
      <c r="RHI619" s="23"/>
      <c r="RHJ619" s="23"/>
      <c r="RHK619" s="23"/>
      <c r="RHL619" s="23"/>
      <c r="RHM619" s="23"/>
      <c r="RHN619" s="23"/>
      <c r="RHO619" s="23"/>
      <c r="RHP619" s="23"/>
      <c r="RHQ619" s="23"/>
      <c r="RHR619" s="23"/>
      <c r="RHS619" s="23"/>
      <c r="RHT619" s="23"/>
      <c r="RHU619" s="23"/>
      <c r="RHV619" s="23"/>
      <c r="RHW619" s="23"/>
      <c r="RHX619" s="23"/>
      <c r="RHY619" s="23"/>
      <c r="RHZ619" s="23"/>
      <c r="RIA619" s="23"/>
      <c r="RIB619" s="23"/>
      <c r="RIC619" s="23"/>
      <c r="RID619" s="23"/>
      <c r="RIE619" s="23"/>
      <c r="RIF619" s="23"/>
      <c r="RIG619" s="23"/>
      <c r="RIH619" s="23"/>
      <c r="RII619" s="23"/>
      <c r="RIJ619" s="23"/>
      <c r="RIK619" s="23"/>
      <c r="RIL619" s="23"/>
      <c r="RIM619" s="23"/>
      <c r="RIN619" s="23"/>
      <c r="RIO619" s="23"/>
      <c r="RIP619" s="23"/>
      <c r="RIQ619" s="23"/>
      <c r="RIR619" s="23"/>
      <c r="RIS619" s="23"/>
      <c r="RIT619" s="23"/>
      <c r="RIU619" s="23"/>
      <c r="RIV619" s="23"/>
      <c r="RIW619" s="23"/>
      <c r="RIX619" s="23"/>
      <c r="RIY619" s="23"/>
      <c r="RIZ619" s="23"/>
      <c r="RJA619" s="23"/>
      <c r="RJB619" s="23"/>
      <c r="RJC619" s="23"/>
      <c r="RJD619" s="23"/>
      <c r="RJE619" s="23"/>
      <c r="RJF619" s="23"/>
      <c r="RJG619" s="23"/>
      <c r="RJH619" s="23"/>
      <c r="RJI619" s="23"/>
      <c r="RJJ619" s="23"/>
      <c r="RJK619" s="23"/>
      <c r="RJL619" s="23"/>
      <c r="RJM619" s="23"/>
      <c r="RJN619" s="23"/>
      <c r="RJO619" s="23"/>
      <c r="RJP619" s="23"/>
      <c r="RJQ619" s="23"/>
      <c r="RJR619" s="23"/>
      <c r="RJS619" s="23"/>
      <c r="RJT619" s="23"/>
      <c r="RJU619" s="23"/>
      <c r="RJV619" s="23"/>
      <c r="RJW619" s="23"/>
      <c r="RJX619" s="23"/>
      <c r="RJY619" s="23"/>
      <c r="RJZ619" s="23"/>
      <c r="RKA619" s="23"/>
      <c r="RKB619" s="23"/>
      <c r="RKC619" s="23"/>
      <c r="RKD619" s="23"/>
      <c r="RKE619" s="23"/>
      <c r="RKF619" s="23"/>
      <c r="RKG619" s="23"/>
      <c r="RKH619" s="23"/>
      <c r="RKI619" s="23"/>
      <c r="RKJ619" s="23"/>
      <c r="RKK619" s="23"/>
      <c r="RKL619" s="23"/>
      <c r="RKM619" s="23"/>
      <c r="RKN619" s="23"/>
      <c r="RKO619" s="23"/>
      <c r="RKP619" s="23"/>
      <c r="RKQ619" s="23"/>
      <c r="RKR619" s="23"/>
      <c r="RKS619" s="23"/>
      <c r="RKT619" s="23"/>
      <c r="RKU619" s="23"/>
      <c r="RKV619" s="23"/>
      <c r="RKW619" s="23"/>
      <c r="RKX619" s="23"/>
      <c r="RKY619" s="23"/>
      <c r="RKZ619" s="23"/>
      <c r="RLA619" s="23"/>
      <c r="RLB619" s="23"/>
      <c r="RLC619" s="23"/>
      <c r="RLD619" s="23"/>
      <c r="RLE619" s="23"/>
      <c r="RLF619" s="23"/>
      <c r="RLG619" s="23"/>
      <c r="RLH619" s="23"/>
      <c r="RLI619" s="23"/>
      <c r="RLJ619" s="23"/>
      <c r="RLK619" s="23"/>
      <c r="RLL619" s="23"/>
      <c r="RLM619" s="23"/>
      <c r="RLN619" s="23"/>
      <c r="RLO619" s="23"/>
      <c r="RLP619" s="23"/>
      <c r="RLQ619" s="23"/>
      <c r="RLR619" s="23"/>
      <c r="RLS619" s="23"/>
      <c r="RLT619" s="23"/>
      <c r="RLU619" s="23"/>
      <c r="RLV619" s="23"/>
      <c r="RLW619" s="23"/>
      <c r="RLX619" s="23"/>
      <c r="RLY619" s="23"/>
      <c r="RLZ619" s="23"/>
      <c r="RMA619" s="23"/>
      <c r="RMB619" s="23"/>
      <c r="RMC619" s="23"/>
      <c r="RMD619" s="23"/>
      <c r="RME619" s="23"/>
      <c r="RMF619" s="23"/>
      <c r="RMG619" s="23"/>
      <c r="RMH619" s="23"/>
      <c r="RMI619" s="23"/>
      <c r="RMJ619" s="23"/>
      <c r="RMK619" s="23"/>
      <c r="RML619" s="23"/>
      <c r="RMM619" s="23"/>
      <c r="RMN619" s="23"/>
      <c r="RMO619" s="23"/>
      <c r="RMP619" s="23"/>
      <c r="RMQ619" s="23"/>
      <c r="RMR619" s="23"/>
      <c r="RMS619" s="23"/>
      <c r="RMT619" s="23"/>
      <c r="RMU619" s="23"/>
      <c r="RMV619" s="23"/>
      <c r="RMW619" s="23"/>
      <c r="RMX619" s="23"/>
      <c r="RMY619" s="23"/>
      <c r="RMZ619" s="23"/>
      <c r="RNA619" s="23"/>
      <c r="RNB619" s="23"/>
      <c r="RNC619" s="23"/>
      <c r="RND619" s="23"/>
      <c r="RNE619" s="23"/>
      <c r="RNF619" s="23"/>
      <c r="RNG619" s="23"/>
      <c r="RNH619" s="23"/>
      <c r="RNI619" s="23"/>
      <c r="RNJ619" s="23"/>
      <c r="RNK619" s="23"/>
      <c r="RNL619" s="23"/>
      <c r="RNM619" s="23"/>
      <c r="RNN619" s="23"/>
      <c r="RNO619" s="23"/>
      <c r="RNP619" s="23"/>
      <c r="RNQ619" s="23"/>
      <c r="RNR619" s="23"/>
      <c r="RNS619" s="23"/>
      <c r="RNT619" s="23"/>
      <c r="RNU619" s="23"/>
      <c r="RNV619" s="23"/>
      <c r="RNW619" s="23"/>
      <c r="RNX619" s="23"/>
      <c r="RNY619" s="23"/>
      <c r="RNZ619" s="23"/>
      <c r="ROA619" s="23"/>
      <c r="ROB619" s="23"/>
      <c r="ROC619" s="23"/>
      <c r="ROD619" s="23"/>
      <c r="ROE619" s="23"/>
      <c r="ROF619" s="23"/>
      <c r="ROG619" s="23"/>
      <c r="ROH619" s="23"/>
      <c r="ROI619" s="23"/>
      <c r="ROJ619" s="23"/>
      <c r="ROK619" s="23"/>
      <c r="ROL619" s="23"/>
      <c r="ROM619" s="23"/>
      <c r="RON619" s="23"/>
      <c r="ROO619" s="23"/>
      <c r="ROP619" s="23"/>
      <c r="ROQ619" s="23"/>
      <c r="ROR619" s="23"/>
      <c r="ROS619" s="23"/>
      <c r="ROT619" s="23"/>
      <c r="ROU619" s="23"/>
      <c r="ROV619" s="23"/>
      <c r="ROW619" s="23"/>
      <c r="ROX619" s="23"/>
      <c r="ROY619" s="23"/>
      <c r="ROZ619" s="23"/>
      <c r="RPA619" s="23"/>
      <c r="RPB619" s="23"/>
      <c r="RPC619" s="23"/>
      <c r="RPD619" s="23"/>
      <c r="RPE619" s="23"/>
      <c r="RPF619" s="23"/>
      <c r="RPG619" s="23"/>
      <c r="RPH619" s="23"/>
      <c r="RPI619" s="23"/>
      <c r="RPJ619" s="23"/>
      <c r="RPK619" s="23"/>
      <c r="RPL619" s="23"/>
      <c r="RPM619" s="23"/>
      <c r="RPN619" s="23"/>
      <c r="RPO619" s="23"/>
      <c r="RPP619" s="23"/>
      <c r="RPQ619" s="23"/>
      <c r="RPR619" s="23"/>
      <c r="RPS619" s="23"/>
      <c r="RPT619" s="23"/>
      <c r="RPU619" s="23"/>
      <c r="RPV619" s="23"/>
      <c r="RPW619" s="23"/>
      <c r="RPX619" s="23"/>
      <c r="RPY619" s="23"/>
      <c r="RPZ619" s="23"/>
      <c r="RQA619" s="23"/>
      <c r="RQB619" s="23"/>
      <c r="RQC619" s="23"/>
      <c r="RQD619" s="23"/>
      <c r="RQE619" s="23"/>
      <c r="RQF619" s="23"/>
      <c r="RQG619" s="23"/>
      <c r="RQH619" s="23"/>
      <c r="RQI619" s="23"/>
      <c r="RQJ619" s="23"/>
      <c r="RQK619" s="23"/>
      <c r="RQL619" s="23"/>
      <c r="RQM619" s="23"/>
      <c r="RQN619" s="23"/>
      <c r="RQO619" s="23"/>
      <c r="RQP619" s="23"/>
      <c r="RQQ619" s="23"/>
      <c r="RQR619" s="23"/>
      <c r="RQS619" s="23"/>
      <c r="RQT619" s="23"/>
      <c r="RQU619" s="23"/>
      <c r="RQV619" s="23"/>
      <c r="RQW619" s="23"/>
      <c r="RQX619" s="23"/>
      <c r="RQY619" s="23"/>
      <c r="RQZ619" s="23"/>
      <c r="RRA619" s="23"/>
      <c r="RRB619" s="23"/>
      <c r="RRC619" s="23"/>
      <c r="RRD619" s="23"/>
      <c r="RRE619" s="23"/>
      <c r="RRF619" s="23"/>
      <c r="RRG619" s="23"/>
      <c r="RRH619" s="23"/>
      <c r="RRI619" s="23"/>
      <c r="RRJ619" s="23"/>
      <c r="RRK619" s="23"/>
      <c r="RRL619" s="23"/>
      <c r="RRM619" s="23"/>
      <c r="RRN619" s="23"/>
      <c r="RRO619" s="23"/>
      <c r="RRP619" s="23"/>
      <c r="RRQ619" s="23"/>
      <c r="RRR619" s="23"/>
      <c r="RRS619" s="23"/>
      <c r="RRT619" s="23"/>
      <c r="RRU619" s="23"/>
      <c r="RRV619" s="23"/>
      <c r="RRW619" s="23"/>
      <c r="RRX619" s="23"/>
      <c r="RRY619" s="23"/>
      <c r="RRZ619" s="23"/>
      <c r="RSA619" s="23"/>
      <c r="RSB619" s="23"/>
      <c r="RSC619" s="23"/>
      <c r="RSD619" s="23"/>
      <c r="RSE619" s="23"/>
      <c r="RSF619" s="23"/>
      <c r="RSG619" s="23"/>
      <c r="RSH619" s="23"/>
      <c r="RSI619" s="23"/>
      <c r="RSJ619" s="23"/>
      <c r="RSK619" s="23"/>
      <c r="RSL619" s="23"/>
      <c r="RSM619" s="23"/>
      <c r="RSN619" s="23"/>
      <c r="RSO619" s="23"/>
      <c r="RSP619" s="23"/>
      <c r="RSQ619" s="23"/>
      <c r="RSR619" s="23"/>
      <c r="RSS619" s="23"/>
      <c r="RST619" s="23"/>
      <c r="RSU619" s="23"/>
      <c r="RSV619" s="23"/>
      <c r="RSW619" s="23"/>
      <c r="RSX619" s="23"/>
      <c r="RSY619" s="23"/>
      <c r="RSZ619" s="23"/>
      <c r="RTA619" s="23"/>
      <c r="RTB619" s="23"/>
      <c r="RTC619" s="23"/>
      <c r="RTD619" s="23"/>
      <c r="RTE619" s="23"/>
      <c r="RTF619" s="23"/>
      <c r="RTG619" s="23"/>
      <c r="RTH619" s="23"/>
      <c r="RTI619" s="23"/>
      <c r="RTJ619" s="23"/>
      <c r="RTK619" s="23"/>
      <c r="RTL619" s="23"/>
      <c r="RTM619" s="23"/>
      <c r="RTN619" s="23"/>
      <c r="RTO619" s="23"/>
      <c r="RTP619" s="23"/>
      <c r="RTQ619" s="23"/>
      <c r="RTR619" s="23"/>
      <c r="RTS619" s="23"/>
      <c r="RTT619" s="23"/>
      <c r="RTU619" s="23"/>
      <c r="RTV619" s="23"/>
      <c r="RTW619" s="23"/>
      <c r="RTX619" s="23"/>
      <c r="RTY619" s="23"/>
      <c r="RTZ619" s="23"/>
      <c r="RUA619" s="23"/>
      <c r="RUB619" s="23"/>
      <c r="RUC619" s="23"/>
      <c r="RUD619" s="23"/>
      <c r="RUE619" s="23"/>
      <c r="RUF619" s="23"/>
      <c r="RUG619" s="23"/>
      <c r="RUH619" s="23"/>
      <c r="RUI619" s="23"/>
      <c r="RUJ619" s="23"/>
      <c r="RUK619" s="23"/>
      <c r="RUL619" s="23"/>
      <c r="RUM619" s="23"/>
      <c r="RUN619" s="23"/>
      <c r="RUO619" s="23"/>
      <c r="RUP619" s="23"/>
      <c r="RUQ619" s="23"/>
      <c r="RUR619" s="23"/>
      <c r="RUS619" s="23"/>
      <c r="RUT619" s="23"/>
      <c r="RUU619" s="23"/>
      <c r="RUV619" s="23"/>
      <c r="RUW619" s="23"/>
      <c r="RUX619" s="23"/>
      <c r="RUY619" s="23"/>
      <c r="RUZ619" s="23"/>
      <c r="RVA619" s="23"/>
      <c r="RVB619" s="23"/>
      <c r="RVC619" s="23"/>
      <c r="RVD619" s="23"/>
      <c r="RVE619" s="23"/>
      <c r="RVF619" s="23"/>
      <c r="RVG619" s="23"/>
      <c r="RVH619" s="23"/>
      <c r="RVI619" s="23"/>
      <c r="RVJ619" s="23"/>
      <c r="RVK619" s="23"/>
      <c r="RVL619" s="23"/>
      <c r="RVM619" s="23"/>
      <c r="RVN619" s="23"/>
      <c r="RVO619" s="23"/>
      <c r="RVP619" s="23"/>
      <c r="RVQ619" s="23"/>
      <c r="RVR619" s="23"/>
      <c r="RVS619" s="23"/>
      <c r="RVT619" s="23"/>
      <c r="RVU619" s="23"/>
      <c r="RVV619" s="23"/>
      <c r="RVW619" s="23"/>
      <c r="RVX619" s="23"/>
      <c r="RVY619" s="23"/>
      <c r="RVZ619" s="23"/>
      <c r="RWA619" s="23"/>
      <c r="RWB619" s="23"/>
      <c r="RWC619" s="23"/>
      <c r="RWD619" s="23"/>
      <c r="RWE619" s="23"/>
      <c r="RWF619" s="23"/>
      <c r="RWG619" s="23"/>
      <c r="RWH619" s="23"/>
      <c r="RWI619" s="23"/>
      <c r="RWJ619" s="23"/>
      <c r="RWK619" s="23"/>
      <c r="RWL619" s="23"/>
      <c r="RWM619" s="23"/>
      <c r="RWN619" s="23"/>
      <c r="RWO619" s="23"/>
      <c r="RWP619" s="23"/>
      <c r="RWQ619" s="23"/>
      <c r="RWR619" s="23"/>
      <c r="RWS619" s="23"/>
      <c r="RWT619" s="23"/>
      <c r="RWU619" s="23"/>
      <c r="RWV619" s="23"/>
      <c r="RWW619" s="23"/>
      <c r="RWX619" s="23"/>
      <c r="RWY619" s="23"/>
      <c r="RWZ619" s="23"/>
      <c r="RXA619" s="23"/>
      <c r="RXB619" s="23"/>
      <c r="RXC619" s="23"/>
      <c r="RXD619" s="23"/>
      <c r="RXE619" s="23"/>
      <c r="RXF619" s="23"/>
      <c r="RXG619" s="23"/>
      <c r="RXH619" s="23"/>
      <c r="RXI619" s="23"/>
      <c r="RXJ619" s="23"/>
      <c r="RXK619" s="23"/>
      <c r="RXL619" s="23"/>
      <c r="RXM619" s="23"/>
      <c r="RXN619" s="23"/>
      <c r="RXO619" s="23"/>
      <c r="RXP619" s="23"/>
      <c r="RXQ619" s="23"/>
      <c r="RXR619" s="23"/>
      <c r="RXS619" s="23"/>
      <c r="RXT619" s="23"/>
      <c r="RXU619" s="23"/>
      <c r="RXV619" s="23"/>
      <c r="RXW619" s="23"/>
      <c r="RXX619" s="23"/>
      <c r="RXY619" s="23"/>
      <c r="RXZ619" s="23"/>
      <c r="RYA619" s="23"/>
      <c r="RYB619" s="23"/>
      <c r="RYC619" s="23"/>
      <c r="RYD619" s="23"/>
      <c r="RYE619" s="23"/>
      <c r="RYF619" s="23"/>
      <c r="RYG619" s="23"/>
      <c r="RYH619" s="23"/>
      <c r="RYI619" s="23"/>
      <c r="RYJ619" s="23"/>
      <c r="RYK619" s="23"/>
      <c r="RYL619" s="23"/>
      <c r="RYM619" s="23"/>
      <c r="RYN619" s="23"/>
      <c r="RYO619" s="23"/>
      <c r="RYP619" s="23"/>
      <c r="RYQ619" s="23"/>
      <c r="RYR619" s="23"/>
      <c r="RYS619" s="23"/>
      <c r="RYT619" s="23"/>
      <c r="RYU619" s="23"/>
      <c r="RYV619" s="23"/>
      <c r="RYW619" s="23"/>
      <c r="RYX619" s="23"/>
      <c r="RYY619" s="23"/>
      <c r="RYZ619" s="23"/>
      <c r="RZA619" s="23"/>
      <c r="RZB619" s="23"/>
      <c r="RZC619" s="23"/>
      <c r="RZD619" s="23"/>
      <c r="RZE619" s="23"/>
      <c r="RZF619" s="23"/>
      <c r="RZG619" s="23"/>
      <c r="RZH619" s="23"/>
      <c r="RZI619" s="23"/>
      <c r="RZJ619" s="23"/>
      <c r="RZK619" s="23"/>
      <c r="RZL619" s="23"/>
      <c r="RZM619" s="23"/>
      <c r="RZN619" s="23"/>
      <c r="RZO619" s="23"/>
      <c r="RZP619" s="23"/>
      <c r="RZQ619" s="23"/>
      <c r="RZR619" s="23"/>
      <c r="RZS619" s="23"/>
      <c r="RZT619" s="23"/>
      <c r="RZU619" s="23"/>
      <c r="RZV619" s="23"/>
      <c r="RZW619" s="23"/>
      <c r="RZX619" s="23"/>
      <c r="RZY619" s="23"/>
      <c r="RZZ619" s="23"/>
      <c r="SAA619" s="23"/>
      <c r="SAB619" s="23"/>
      <c r="SAC619" s="23"/>
      <c r="SAD619" s="23"/>
      <c r="SAE619" s="23"/>
      <c r="SAF619" s="23"/>
      <c r="SAG619" s="23"/>
      <c r="SAH619" s="23"/>
      <c r="SAI619" s="23"/>
      <c r="SAJ619" s="23"/>
      <c r="SAK619" s="23"/>
      <c r="SAL619" s="23"/>
      <c r="SAM619" s="23"/>
      <c r="SAN619" s="23"/>
      <c r="SAO619" s="23"/>
      <c r="SAP619" s="23"/>
      <c r="SAQ619" s="23"/>
      <c r="SAR619" s="23"/>
      <c r="SAS619" s="23"/>
      <c r="SAT619" s="23"/>
      <c r="SAU619" s="23"/>
      <c r="SAV619" s="23"/>
      <c r="SAW619" s="23"/>
      <c r="SAX619" s="23"/>
      <c r="SAY619" s="23"/>
      <c r="SAZ619" s="23"/>
      <c r="SBA619" s="23"/>
      <c r="SBB619" s="23"/>
      <c r="SBC619" s="23"/>
      <c r="SBD619" s="23"/>
      <c r="SBE619" s="23"/>
      <c r="SBF619" s="23"/>
      <c r="SBG619" s="23"/>
      <c r="SBH619" s="23"/>
      <c r="SBI619" s="23"/>
      <c r="SBJ619" s="23"/>
      <c r="SBK619" s="23"/>
      <c r="SBL619" s="23"/>
      <c r="SBM619" s="23"/>
      <c r="SBN619" s="23"/>
      <c r="SBO619" s="23"/>
      <c r="SBP619" s="23"/>
      <c r="SBQ619" s="23"/>
      <c r="SBR619" s="23"/>
      <c r="SBS619" s="23"/>
      <c r="SBT619" s="23"/>
      <c r="SBU619" s="23"/>
      <c r="SBV619" s="23"/>
      <c r="SBW619" s="23"/>
      <c r="SBX619" s="23"/>
      <c r="SBY619" s="23"/>
      <c r="SBZ619" s="23"/>
      <c r="SCA619" s="23"/>
      <c r="SCB619" s="23"/>
      <c r="SCC619" s="23"/>
      <c r="SCD619" s="23"/>
      <c r="SCE619" s="23"/>
      <c r="SCF619" s="23"/>
      <c r="SCG619" s="23"/>
      <c r="SCH619" s="23"/>
      <c r="SCI619" s="23"/>
      <c r="SCJ619" s="23"/>
      <c r="SCK619" s="23"/>
      <c r="SCL619" s="23"/>
      <c r="SCM619" s="23"/>
      <c r="SCN619" s="23"/>
      <c r="SCO619" s="23"/>
      <c r="SCP619" s="23"/>
      <c r="SCQ619" s="23"/>
      <c r="SCR619" s="23"/>
      <c r="SCS619" s="23"/>
      <c r="SCT619" s="23"/>
      <c r="SCU619" s="23"/>
      <c r="SCV619" s="23"/>
      <c r="SCW619" s="23"/>
      <c r="SCX619" s="23"/>
      <c r="SCY619" s="23"/>
      <c r="SCZ619" s="23"/>
      <c r="SDA619" s="23"/>
      <c r="SDB619" s="23"/>
      <c r="SDC619" s="23"/>
      <c r="SDD619" s="23"/>
      <c r="SDE619" s="23"/>
      <c r="SDF619" s="23"/>
      <c r="SDG619" s="23"/>
      <c r="SDH619" s="23"/>
      <c r="SDI619" s="23"/>
      <c r="SDJ619" s="23"/>
      <c r="SDK619" s="23"/>
      <c r="SDL619" s="23"/>
      <c r="SDM619" s="23"/>
      <c r="SDN619" s="23"/>
      <c r="SDO619" s="23"/>
      <c r="SDP619" s="23"/>
      <c r="SDQ619" s="23"/>
      <c r="SDR619" s="23"/>
      <c r="SDS619" s="23"/>
      <c r="SDT619" s="23"/>
      <c r="SDU619" s="23"/>
      <c r="SDV619" s="23"/>
      <c r="SDW619" s="23"/>
      <c r="SDX619" s="23"/>
      <c r="SDY619" s="23"/>
      <c r="SDZ619" s="23"/>
      <c r="SEA619" s="23"/>
      <c r="SEB619" s="23"/>
      <c r="SEC619" s="23"/>
      <c r="SED619" s="23"/>
      <c r="SEE619" s="23"/>
      <c r="SEF619" s="23"/>
      <c r="SEG619" s="23"/>
      <c r="SEH619" s="23"/>
      <c r="SEI619" s="23"/>
      <c r="SEJ619" s="23"/>
      <c r="SEK619" s="23"/>
      <c r="SEL619" s="23"/>
      <c r="SEM619" s="23"/>
      <c r="SEN619" s="23"/>
      <c r="SEO619" s="23"/>
      <c r="SEP619" s="23"/>
      <c r="SEQ619" s="23"/>
      <c r="SER619" s="23"/>
      <c r="SES619" s="23"/>
      <c r="SET619" s="23"/>
      <c r="SEU619" s="23"/>
      <c r="SEV619" s="23"/>
      <c r="SEW619" s="23"/>
      <c r="SEX619" s="23"/>
      <c r="SEY619" s="23"/>
      <c r="SEZ619" s="23"/>
      <c r="SFA619" s="23"/>
      <c r="SFB619" s="23"/>
      <c r="SFC619" s="23"/>
      <c r="SFD619" s="23"/>
      <c r="SFE619" s="23"/>
      <c r="SFF619" s="23"/>
      <c r="SFG619" s="23"/>
      <c r="SFH619" s="23"/>
      <c r="SFI619" s="23"/>
      <c r="SFJ619" s="23"/>
      <c r="SFK619" s="23"/>
      <c r="SFL619" s="23"/>
      <c r="SFM619" s="23"/>
      <c r="SFN619" s="23"/>
      <c r="SFO619" s="23"/>
      <c r="SFP619" s="23"/>
      <c r="SFQ619" s="23"/>
      <c r="SFR619" s="23"/>
      <c r="SFS619" s="23"/>
      <c r="SFT619" s="23"/>
      <c r="SFU619" s="23"/>
      <c r="SFV619" s="23"/>
      <c r="SFW619" s="23"/>
      <c r="SFX619" s="23"/>
      <c r="SFY619" s="23"/>
      <c r="SFZ619" s="23"/>
      <c r="SGA619" s="23"/>
      <c r="SGB619" s="23"/>
      <c r="SGC619" s="23"/>
      <c r="SGD619" s="23"/>
      <c r="SGE619" s="23"/>
      <c r="SGF619" s="23"/>
      <c r="SGG619" s="23"/>
      <c r="SGH619" s="23"/>
      <c r="SGI619" s="23"/>
      <c r="SGJ619" s="23"/>
      <c r="SGK619" s="23"/>
      <c r="SGL619" s="23"/>
      <c r="SGM619" s="23"/>
      <c r="SGN619" s="23"/>
      <c r="SGO619" s="23"/>
      <c r="SGP619" s="23"/>
      <c r="SGQ619" s="23"/>
      <c r="SGR619" s="23"/>
      <c r="SGS619" s="23"/>
      <c r="SGT619" s="23"/>
      <c r="SGU619" s="23"/>
      <c r="SGV619" s="23"/>
      <c r="SGW619" s="23"/>
      <c r="SGX619" s="23"/>
      <c r="SGY619" s="23"/>
      <c r="SGZ619" s="23"/>
      <c r="SHA619" s="23"/>
      <c r="SHB619" s="23"/>
      <c r="SHC619" s="23"/>
      <c r="SHD619" s="23"/>
      <c r="SHE619" s="23"/>
      <c r="SHF619" s="23"/>
      <c r="SHG619" s="23"/>
      <c r="SHH619" s="23"/>
      <c r="SHI619" s="23"/>
      <c r="SHJ619" s="23"/>
      <c r="SHK619" s="23"/>
      <c r="SHL619" s="23"/>
      <c r="SHM619" s="23"/>
      <c r="SHN619" s="23"/>
      <c r="SHO619" s="23"/>
      <c r="SHP619" s="23"/>
      <c r="SHQ619" s="23"/>
      <c r="SHR619" s="23"/>
      <c r="SHS619" s="23"/>
      <c r="SHT619" s="23"/>
      <c r="SHU619" s="23"/>
      <c r="SHV619" s="23"/>
      <c r="SHW619" s="23"/>
      <c r="SHX619" s="23"/>
      <c r="SHY619" s="23"/>
      <c r="SHZ619" s="23"/>
      <c r="SIA619" s="23"/>
      <c r="SIB619" s="23"/>
      <c r="SIC619" s="23"/>
      <c r="SID619" s="23"/>
      <c r="SIE619" s="23"/>
      <c r="SIF619" s="23"/>
      <c r="SIG619" s="23"/>
      <c r="SIH619" s="23"/>
      <c r="SII619" s="23"/>
      <c r="SIJ619" s="23"/>
      <c r="SIK619" s="23"/>
      <c r="SIL619" s="23"/>
      <c r="SIM619" s="23"/>
      <c r="SIN619" s="23"/>
      <c r="SIO619" s="23"/>
      <c r="SIP619" s="23"/>
      <c r="SIQ619" s="23"/>
      <c r="SIR619" s="23"/>
      <c r="SIS619" s="23"/>
      <c r="SIT619" s="23"/>
      <c r="SIU619" s="23"/>
      <c r="SIV619" s="23"/>
      <c r="SIW619" s="23"/>
      <c r="SIX619" s="23"/>
      <c r="SIY619" s="23"/>
      <c r="SIZ619" s="23"/>
      <c r="SJA619" s="23"/>
      <c r="SJB619" s="23"/>
      <c r="SJC619" s="23"/>
      <c r="SJD619" s="23"/>
      <c r="SJE619" s="23"/>
      <c r="SJF619" s="23"/>
      <c r="SJG619" s="23"/>
      <c r="SJH619" s="23"/>
      <c r="SJI619" s="23"/>
      <c r="SJJ619" s="23"/>
      <c r="SJK619" s="23"/>
      <c r="SJL619" s="23"/>
      <c r="SJM619" s="23"/>
      <c r="SJN619" s="23"/>
      <c r="SJO619" s="23"/>
      <c r="SJP619" s="23"/>
      <c r="SJQ619" s="23"/>
      <c r="SJR619" s="23"/>
      <c r="SJS619" s="23"/>
      <c r="SJT619" s="23"/>
      <c r="SJU619" s="23"/>
      <c r="SJV619" s="23"/>
      <c r="SJW619" s="23"/>
      <c r="SJX619" s="23"/>
      <c r="SJY619" s="23"/>
      <c r="SJZ619" s="23"/>
      <c r="SKA619" s="23"/>
      <c r="SKB619" s="23"/>
      <c r="SKC619" s="23"/>
      <c r="SKD619" s="23"/>
      <c r="SKE619" s="23"/>
      <c r="SKF619" s="23"/>
      <c r="SKG619" s="23"/>
      <c r="SKH619" s="23"/>
      <c r="SKI619" s="23"/>
      <c r="SKJ619" s="23"/>
      <c r="SKK619" s="23"/>
      <c r="SKL619" s="23"/>
      <c r="SKM619" s="23"/>
      <c r="SKN619" s="23"/>
      <c r="SKO619" s="23"/>
      <c r="SKP619" s="23"/>
      <c r="SKQ619" s="23"/>
      <c r="SKR619" s="23"/>
      <c r="SKS619" s="23"/>
      <c r="SKT619" s="23"/>
      <c r="SKU619" s="23"/>
      <c r="SKV619" s="23"/>
      <c r="SKW619" s="23"/>
      <c r="SKX619" s="23"/>
      <c r="SKY619" s="23"/>
      <c r="SKZ619" s="23"/>
      <c r="SLA619" s="23"/>
      <c r="SLB619" s="23"/>
      <c r="SLC619" s="23"/>
      <c r="SLD619" s="23"/>
      <c r="SLE619" s="23"/>
      <c r="SLF619" s="23"/>
      <c r="SLG619" s="23"/>
      <c r="SLH619" s="23"/>
      <c r="SLI619" s="23"/>
      <c r="SLJ619" s="23"/>
      <c r="SLK619" s="23"/>
      <c r="SLL619" s="23"/>
      <c r="SLM619" s="23"/>
      <c r="SLN619" s="23"/>
      <c r="SLO619" s="23"/>
      <c r="SLP619" s="23"/>
      <c r="SLQ619" s="23"/>
      <c r="SLR619" s="23"/>
      <c r="SLS619" s="23"/>
      <c r="SLT619" s="23"/>
      <c r="SLU619" s="23"/>
      <c r="SLV619" s="23"/>
      <c r="SLW619" s="23"/>
      <c r="SLX619" s="23"/>
      <c r="SLY619" s="23"/>
      <c r="SLZ619" s="23"/>
      <c r="SMA619" s="23"/>
      <c r="SMB619" s="23"/>
      <c r="SMC619" s="23"/>
      <c r="SMD619" s="23"/>
      <c r="SME619" s="23"/>
      <c r="SMF619" s="23"/>
      <c r="SMG619" s="23"/>
      <c r="SMH619" s="23"/>
      <c r="SMI619" s="23"/>
      <c r="SMJ619" s="23"/>
      <c r="SMK619" s="23"/>
      <c r="SML619" s="23"/>
      <c r="SMM619" s="23"/>
      <c r="SMN619" s="23"/>
      <c r="SMO619" s="23"/>
      <c r="SMP619" s="23"/>
      <c r="SMQ619" s="23"/>
      <c r="SMR619" s="23"/>
      <c r="SMS619" s="23"/>
      <c r="SMT619" s="23"/>
      <c r="SMU619" s="23"/>
      <c r="SMV619" s="23"/>
      <c r="SMW619" s="23"/>
      <c r="SMX619" s="23"/>
      <c r="SMY619" s="23"/>
      <c r="SMZ619" s="23"/>
      <c r="SNA619" s="23"/>
      <c r="SNB619" s="23"/>
      <c r="SNC619" s="23"/>
      <c r="SND619" s="23"/>
      <c r="SNE619" s="23"/>
      <c r="SNF619" s="23"/>
      <c r="SNG619" s="23"/>
      <c r="SNH619" s="23"/>
      <c r="SNI619" s="23"/>
      <c r="SNJ619" s="23"/>
      <c r="SNK619" s="23"/>
      <c r="SNL619" s="23"/>
      <c r="SNM619" s="23"/>
      <c r="SNN619" s="23"/>
      <c r="SNO619" s="23"/>
      <c r="SNP619" s="23"/>
      <c r="SNQ619" s="23"/>
      <c r="SNR619" s="23"/>
      <c r="SNS619" s="23"/>
      <c r="SNT619" s="23"/>
      <c r="SNU619" s="23"/>
      <c r="SNV619" s="23"/>
      <c r="SNW619" s="23"/>
      <c r="SNX619" s="23"/>
      <c r="SNY619" s="23"/>
      <c r="SNZ619" s="23"/>
      <c r="SOA619" s="23"/>
      <c r="SOB619" s="23"/>
      <c r="SOC619" s="23"/>
      <c r="SOD619" s="23"/>
      <c r="SOE619" s="23"/>
      <c r="SOF619" s="23"/>
      <c r="SOG619" s="23"/>
      <c r="SOH619" s="23"/>
      <c r="SOI619" s="23"/>
      <c r="SOJ619" s="23"/>
      <c r="SOK619" s="23"/>
      <c r="SOL619" s="23"/>
      <c r="SOM619" s="23"/>
      <c r="SON619" s="23"/>
      <c r="SOO619" s="23"/>
      <c r="SOP619" s="23"/>
      <c r="SOQ619" s="23"/>
      <c r="SOR619" s="23"/>
      <c r="SOS619" s="23"/>
      <c r="SOT619" s="23"/>
      <c r="SOU619" s="23"/>
      <c r="SOV619" s="23"/>
      <c r="SOW619" s="23"/>
      <c r="SOX619" s="23"/>
      <c r="SOY619" s="23"/>
      <c r="SOZ619" s="23"/>
      <c r="SPA619" s="23"/>
      <c r="SPB619" s="23"/>
      <c r="SPC619" s="23"/>
      <c r="SPD619" s="23"/>
      <c r="SPE619" s="23"/>
      <c r="SPF619" s="23"/>
      <c r="SPG619" s="23"/>
      <c r="SPH619" s="23"/>
      <c r="SPI619" s="23"/>
      <c r="SPJ619" s="23"/>
      <c r="SPK619" s="23"/>
      <c r="SPL619" s="23"/>
      <c r="SPM619" s="23"/>
      <c r="SPN619" s="23"/>
      <c r="SPO619" s="23"/>
      <c r="SPP619" s="23"/>
      <c r="SPQ619" s="23"/>
      <c r="SPR619" s="23"/>
      <c r="SPS619" s="23"/>
      <c r="SPT619" s="23"/>
      <c r="SPU619" s="23"/>
      <c r="SPV619" s="23"/>
      <c r="SPW619" s="23"/>
      <c r="SPX619" s="23"/>
      <c r="SPY619" s="23"/>
      <c r="SPZ619" s="23"/>
      <c r="SQA619" s="23"/>
      <c r="SQB619" s="23"/>
      <c r="SQC619" s="23"/>
      <c r="SQD619" s="23"/>
      <c r="SQE619" s="23"/>
      <c r="SQF619" s="23"/>
      <c r="SQG619" s="23"/>
      <c r="SQH619" s="23"/>
      <c r="SQI619" s="23"/>
      <c r="SQJ619" s="23"/>
      <c r="SQK619" s="23"/>
      <c r="SQL619" s="23"/>
      <c r="SQM619" s="23"/>
      <c r="SQN619" s="23"/>
      <c r="SQO619" s="23"/>
      <c r="SQP619" s="23"/>
      <c r="SQQ619" s="23"/>
      <c r="SQR619" s="23"/>
      <c r="SQS619" s="23"/>
      <c r="SQT619" s="23"/>
      <c r="SQU619" s="23"/>
      <c r="SQV619" s="23"/>
      <c r="SQW619" s="23"/>
      <c r="SQX619" s="23"/>
      <c r="SQY619" s="23"/>
      <c r="SQZ619" s="23"/>
      <c r="SRA619" s="23"/>
      <c r="SRB619" s="23"/>
      <c r="SRC619" s="23"/>
      <c r="SRD619" s="23"/>
      <c r="SRE619" s="23"/>
      <c r="SRF619" s="23"/>
      <c r="SRG619" s="23"/>
      <c r="SRH619" s="23"/>
      <c r="SRI619" s="23"/>
      <c r="SRJ619" s="23"/>
      <c r="SRK619" s="23"/>
      <c r="SRL619" s="23"/>
      <c r="SRM619" s="23"/>
      <c r="SRN619" s="23"/>
      <c r="SRO619" s="23"/>
      <c r="SRP619" s="23"/>
      <c r="SRQ619" s="23"/>
      <c r="SRR619" s="23"/>
      <c r="SRS619" s="23"/>
      <c r="SRT619" s="23"/>
      <c r="SRU619" s="23"/>
      <c r="SRV619" s="23"/>
      <c r="SRW619" s="23"/>
      <c r="SRX619" s="23"/>
      <c r="SRY619" s="23"/>
      <c r="SRZ619" s="23"/>
      <c r="SSA619" s="23"/>
      <c r="SSB619" s="23"/>
      <c r="SSC619" s="23"/>
      <c r="SSD619" s="23"/>
      <c r="SSE619" s="23"/>
      <c r="SSF619" s="23"/>
      <c r="SSG619" s="23"/>
      <c r="SSH619" s="23"/>
      <c r="SSI619" s="23"/>
      <c r="SSJ619" s="23"/>
      <c r="SSK619" s="23"/>
      <c r="SSL619" s="23"/>
      <c r="SSM619" s="23"/>
      <c r="SSN619" s="23"/>
      <c r="SSO619" s="23"/>
      <c r="SSP619" s="23"/>
      <c r="SSQ619" s="23"/>
      <c r="SSR619" s="23"/>
      <c r="SSS619" s="23"/>
      <c r="SST619" s="23"/>
      <c r="SSU619" s="23"/>
      <c r="SSV619" s="23"/>
      <c r="SSW619" s="23"/>
      <c r="SSX619" s="23"/>
      <c r="SSY619" s="23"/>
      <c r="SSZ619" s="23"/>
      <c r="STA619" s="23"/>
      <c r="STB619" s="23"/>
      <c r="STC619" s="23"/>
      <c r="STD619" s="23"/>
      <c r="STE619" s="23"/>
      <c r="STF619" s="23"/>
      <c r="STG619" s="23"/>
      <c r="STH619" s="23"/>
      <c r="STI619" s="23"/>
      <c r="STJ619" s="23"/>
      <c r="STK619" s="23"/>
      <c r="STL619" s="23"/>
      <c r="STM619" s="23"/>
      <c r="STN619" s="23"/>
      <c r="STO619" s="23"/>
      <c r="STP619" s="23"/>
      <c r="STQ619" s="23"/>
      <c r="STR619" s="23"/>
      <c r="STS619" s="23"/>
      <c r="STT619" s="23"/>
      <c r="STU619" s="23"/>
      <c r="STV619" s="23"/>
      <c r="STW619" s="23"/>
      <c r="STX619" s="23"/>
      <c r="STY619" s="23"/>
      <c r="STZ619" s="23"/>
      <c r="SUA619" s="23"/>
      <c r="SUB619" s="23"/>
      <c r="SUC619" s="23"/>
      <c r="SUD619" s="23"/>
      <c r="SUE619" s="23"/>
      <c r="SUF619" s="23"/>
      <c r="SUG619" s="23"/>
      <c r="SUH619" s="23"/>
      <c r="SUI619" s="23"/>
      <c r="SUJ619" s="23"/>
      <c r="SUK619" s="23"/>
      <c r="SUL619" s="23"/>
      <c r="SUM619" s="23"/>
      <c r="SUN619" s="23"/>
      <c r="SUO619" s="23"/>
      <c r="SUP619" s="23"/>
      <c r="SUQ619" s="23"/>
      <c r="SUR619" s="23"/>
      <c r="SUS619" s="23"/>
      <c r="SUT619" s="23"/>
      <c r="SUU619" s="23"/>
      <c r="SUV619" s="23"/>
      <c r="SUW619" s="23"/>
      <c r="SUX619" s="23"/>
      <c r="SUY619" s="23"/>
      <c r="SUZ619" s="23"/>
      <c r="SVA619" s="23"/>
      <c r="SVB619" s="23"/>
      <c r="SVC619" s="23"/>
      <c r="SVD619" s="23"/>
      <c r="SVE619" s="23"/>
      <c r="SVF619" s="23"/>
      <c r="SVG619" s="23"/>
      <c r="SVH619" s="23"/>
      <c r="SVI619" s="23"/>
      <c r="SVJ619" s="23"/>
      <c r="SVK619" s="23"/>
      <c r="SVL619" s="23"/>
      <c r="SVM619" s="23"/>
      <c r="SVN619" s="23"/>
      <c r="SVO619" s="23"/>
      <c r="SVP619" s="23"/>
      <c r="SVQ619" s="23"/>
      <c r="SVR619" s="23"/>
      <c r="SVS619" s="23"/>
      <c r="SVT619" s="23"/>
      <c r="SVU619" s="23"/>
      <c r="SVV619" s="23"/>
      <c r="SVW619" s="23"/>
      <c r="SVX619" s="23"/>
      <c r="SVY619" s="23"/>
      <c r="SVZ619" s="23"/>
      <c r="SWA619" s="23"/>
      <c r="SWB619" s="23"/>
      <c r="SWC619" s="23"/>
      <c r="SWD619" s="23"/>
      <c r="SWE619" s="23"/>
      <c r="SWF619" s="23"/>
      <c r="SWG619" s="23"/>
      <c r="SWH619" s="23"/>
      <c r="SWI619" s="23"/>
      <c r="SWJ619" s="23"/>
      <c r="SWK619" s="23"/>
      <c r="SWL619" s="23"/>
      <c r="SWM619" s="23"/>
      <c r="SWN619" s="23"/>
      <c r="SWO619" s="23"/>
      <c r="SWP619" s="23"/>
      <c r="SWQ619" s="23"/>
      <c r="SWR619" s="23"/>
      <c r="SWS619" s="23"/>
      <c r="SWT619" s="23"/>
      <c r="SWU619" s="23"/>
      <c r="SWV619" s="23"/>
      <c r="SWW619" s="23"/>
      <c r="SWX619" s="23"/>
      <c r="SWY619" s="23"/>
      <c r="SWZ619" s="23"/>
      <c r="SXA619" s="23"/>
      <c r="SXB619" s="23"/>
      <c r="SXC619" s="23"/>
      <c r="SXD619" s="23"/>
      <c r="SXE619" s="23"/>
      <c r="SXF619" s="23"/>
      <c r="SXG619" s="23"/>
      <c r="SXH619" s="23"/>
      <c r="SXI619" s="23"/>
      <c r="SXJ619" s="23"/>
      <c r="SXK619" s="23"/>
      <c r="SXL619" s="23"/>
      <c r="SXM619" s="23"/>
      <c r="SXN619" s="23"/>
      <c r="SXO619" s="23"/>
      <c r="SXP619" s="23"/>
      <c r="SXQ619" s="23"/>
      <c r="SXR619" s="23"/>
      <c r="SXS619" s="23"/>
      <c r="SXT619" s="23"/>
      <c r="SXU619" s="23"/>
      <c r="SXV619" s="23"/>
      <c r="SXW619" s="23"/>
      <c r="SXX619" s="23"/>
      <c r="SXY619" s="23"/>
      <c r="SXZ619" s="23"/>
      <c r="SYA619" s="23"/>
      <c r="SYB619" s="23"/>
      <c r="SYC619" s="23"/>
      <c r="SYD619" s="23"/>
      <c r="SYE619" s="23"/>
      <c r="SYF619" s="23"/>
      <c r="SYG619" s="23"/>
      <c r="SYH619" s="23"/>
      <c r="SYI619" s="23"/>
      <c r="SYJ619" s="23"/>
      <c r="SYK619" s="23"/>
      <c r="SYL619" s="23"/>
      <c r="SYM619" s="23"/>
      <c r="SYN619" s="23"/>
      <c r="SYO619" s="23"/>
      <c r="SYP619" s="23"/>
      <c r="SYQ619" s="23"/>
      <c r="SYR619" s="23"/>
      <c r="SYS619" s="23"/>
      <c r="SYT619" s="23"/>
      <c r="SYU619" s="23"/>
      <c r="SYV619" s="23"/>
      <c r="SYW619" s="23"/>
      <c r="SYX619" s="23"/>
      <c r="SYY619" s="23"/>
      <c r="SYZ619" s="23"/>
      <c r="SZA619" s="23"/>
      <c r="SZB619" s="23"/>
      <c r="SZC619" s="23"/>
      <c r="SZD619" s="23"/>
      <c r="SZE619" s="23"/>
      <c r="SZF619" s="23"/>
      <c r="SZG619" s="23"/>
      <c r="SZH619" s="23"/>
      <c r="SZI619" s="23"/>
      <c r="SZJ619" s="23"/>
      <c r="SZK619" s="23"/>
      <c r="SZL619" s="23"/>
      <c r="SZM619" s="23"/>
      <c r="SZN619" s="23"/>
      <c r="SZO619" s="23"/>
      <c r="SZP619" s="23"/>
      <c r="SZQ619" s="23"/>
      <c r="SZR619" s="23"/>
      <c r="SZS619" s="23"/>
      <c r="SZT619" s="23"/>
      <c r="SZU619" s="23"/>
      <c r="SZV619" s="23"/>
      <c r="SZW619" s="23"/>
      <c r="SZX619" s="23"/>
      <c r="SZY619" s="23"/>
      <c r="SZZ619" s="23"/>
      <c r="TAA619" s="23"/>
      <c r="TAB619" s="23"/>
      <c r="TAC619" s="23"/>
      <c r="TAD619" s="23"/>
      <c r="TAE619" s="23"/>
      <c r="TAF619" s="23"/>
      <c r="TAG619" s="23"/>
      <c r="TAH619" s="23"/>
      <c r="TAI619" s="23"/>
      <c r="TAJ619" s="23"/>
      <c r="TAK619" s="23"/>
      <c r="TAL619" s="23"/>
      <c r="TAM619" s="23"/>
      <c r="TAN619" s="23"/>
      <c r="TAO619" s="23"/>
      <c r="TAP619" s="23"/>
      <c r="TAQ619" s="23"/>
      <c r="TAR619" s="23"/>
      <c r="TAS619" s="23"/>
      <c r="TAT619" s="23"/>
      <c r="TAU619" s="23"/>
      <c r="TAV619" s="23"/>
      <c r="TAW619" s="23"/>
      <c r="TAX619" s="23"/>
      <c r="TAY619" s="23"/>
      <c r="TAZ619" s="23"/>
      <c r="TBA619" s="23"/>
      <c r="TBB619" s="23"/>
      <c r="TBC619" s="23"/>
      <c r="TBD619" s="23"/>
      <c r="TBE619" s="23"/>
      <c r="TBF619" s="23"/>
      <c r="TBG619" s="23"/>
      <c r="TBH619" s="23"/>
      <c r="TBI619" s="23"/>
      <c r="TBJ619" s="23"/>
      <c r="TBK619" s="23"/>
      <c r="TBL619" s="23"/>
      <c r="TBM619" s="23"/>
      <c r="TBN619" s="23"/>
      <c r="TBO619" s="23"/>
      <c r="TBP619" s="23"/>
      <c r="TBQ619" s="23"/>
      <c r="TBR619" s="23"/>
      <c r="TBS619" s="23"/>
      <c r="TBT619" s="23"/>
      <c r="TBU619" s="23"/>
      <c r="TBV619" s="23"/>
      <c r="TBW619" s="23"/>
      <c r="TBX619" s="23"/>
      <c r="TBY619" s="23"/>
      <c r="TBZ619" s="23"/>
      <c r="TCA619" s="23"/>
      <c r="TCB619" s="23"/>
      <c r="TCC619" s="23"/>
      <c r="TCD619" s="23"/>
      <c r="TCE619" s="23"/>
      <c r="TCF619" s="23"/>
      <c r="TCG619" s="23"/>
      <c r="TCH619" s="23"/>
      <c r="TCI619" s="23"/>
      <c r="TCJ619" s="23"/>
      <c r="TCK619" s="23"/>
      <c r="TCL619" s="23"/>
      <c r="TCM619" s="23"/>
      <c r="TCN619" s="23"/>
      <c r="TCO619" s="23"/>
      <c r="TCP619" s="23"/>
      <c r="TCQ619" s="23"/>
      <c r="TCR619" s="23"/>
      <c r="TCS619" s="23"/>
      <c r="TCT619" s="23"/>
      <c r="TCU619" s="23"/>
      <c r="TCV619" s="23"/>
      <c r="TCW619" s="23"/>
      <c r="TCX619" s="23"/>
      <c r="TCY619" s="23"/>
      <c r="TCZ619" s="23"/>
      <c r="TDA619" s="23"/>
      <c r="TDB619" s="23"/>
      <c r="TDC619" s="23"/>
      <c r="TDD619" s="23"/>
      <c r="TDE619" s="23"/>
      <c r="TDF619" s="23"/>
      <c r="TDG619" s="23"/>
      <c r="TDH619" s="23"/>
      <c r="TDI619" s="23"/>
      <c r="TDJ619" s="23"/>
      <c r="TDK619" s="23"/>
      <c r="TDL619" s="23"/>
      <c r="TDM619" s="23"/>
      <c r="TDN619" s="23"/>
      <c r="TDO619" s="23"/>
      <c r="TDP619" s="23"/>
      <c r="TDQ619" s="23"/>
      <c r="TDR619" s="23"/>
      <c r="TDS619" s="23"/>
      <c r="TDT619" s="23"/>
      <c r="TDU619" s="23"/>
      <c r="TDV619" s="23"/>
      <c r="TDW619" s="23"/>
      <c r="TDX619" s="23"/>
      <c r="TDY619" s="23"/>
      <c r="TDZ619" s="23"/>
      <c r="TEA619" s="23"/>
      <c r="TEB619" s="23"/>
      <c r="TEC619" s="23"/>
      <c r="TED619" s="23"/>
      <c r="TEE619" s="23"/>
      <c r="TEF619" s="23"/>
      <c r="TEG619" s="23"/>
      <c r="TEH619" s="23"/>
      <c r="TEI619" s="23"/>
      <c r="TEJ619" s="23"/>
      <c r="TEK619" s="23"/>
      <c r="TEL619" s="23"/>
      <c r="TEM619" s="23"/>
      <c r="TEN619" s="23"/>
      <c r="TEO619" s="23"/>
      <c r="TEP619" s="23"/>
      <c r="TEQ619" s="23"/>
      <c r="TER619" s="23"/>
      <c r="TES619" s="23"/>
      <c r="TET619" s="23"/>
      <c r="TEU619" s="23"/>
      <c r="TEV619" s="23"/>
      <c r="TEW619" s="23"/>
      <c r="TEX619" s="23"/>
      <c r="TEY619" s="23"/>
      <c r="TEZ619" s="23"/>
      <c r="TFA619" s="23"/>
      <c r="TFB619" s="23"/>
      <c r="TFC619" s="23"/>
      <c r="TFD619" s="23"/>
      <c r="TFE619" s="23"/>
      <c r="TFF619" s="23"/>
      <c r="TFG619" s="23"/>
      <c r="TFH619" s="23"/>
      <c r="TFI619" s="23"/>
      <c r="TFJ619" s="23"/>
      <c r="TFK619" s="23"/>
      <c r="TFL619" s="23"/>
      <c r="TFM619" s="23"/>
      <c r="TFN619" s="23"/>
      <c r="TFO619" s="23"/>
      <c r="TFP619" s="23"/>
      <c r="TFQ619" s="23"/>
      <c r="TFR619" s="23"/>
      <c r="TFS619" s="23"/>
      <c r="TFT619" s="23"/>
      <c r="TFU619" s="23"/>
      <c r="TFV619" s="23"/>
      <c r="TFW619" s="23"/>
      <c r="TFX619" s="23"/>
      <c r="TFY619" s="23"/>
      <c r="TFZ619" s="23"/>
      <c r="TGA619" s="23"/>
      <c r="TGB619" s="23"/>
      <c r="TGC619" s="23"/>
      <c r="TGD619" s="23"/>
      <c r="TGE619" s="23"/>
      <c r="TGF619" s="23"/>
      <c r="TGG619" s="23"/>
      <c r="TGH619" s="23"/>
      <c r="TGI619" s="23"/>
      <c r="TGJ619" s="23"/>
      <c r="TGK619" s="23"/>
      <c r="TGL619" s="23"/>
      <c r="TGM619" s="23"/>
      <c r="TGN619" s="23"/>
      <c r="TGO619" s="23"/>
      <c r="TGP619" s="23"/>
      <c r="TGQ619" s="23"/>
      <c r="TGR619" s="23"/>
      <c r="TGS619" s="23"/>
      <c r="TGT619" s="23"/>
      <c r="TGU619" s="23"/>
      <c r="TGV619" s="23"/>
      <c r="TGW619" s="23"/>
      <c r="TGX619" s="23"/>
      <c r="TGY619" s="23"/>
      <c r="TGZ619" s="23"/>
      <c r="THA619" s="23"/>
      <c r="THB619" s="23"/>
      <c r="THC619" s="23"/>
      <c r="THD619" s="23"/>
      <c r="THE619" s="23"/>
      <c r="THF619" s="23"/>
      <c r="THG619" s="23"/>
      <c r="THH619" s="23"/>
      <c r="THI619" s="23"/>
      <c r="THJ619" s="23"/>
      <c r="THK619" s="23"/>
      <c r="THL619" s="23"/>
      <c r="THM619" s="23"/>
      <c r="THN619" s="23"/>
      <c r="THO619" s="23"/>
      <c r="THP619" s="23"/>
      <c r="THQ619" s="23"/>
      <c r="THR619" s="23"/>
      <c r="THS619" s="23"/>
      <c r="THT619" s="23"/>
      <c r="THU619" s="23"/>
      <c r="THV619" s="23"/>
      <c r="THW619" s="23"/>
      <c r="THX619" s="23"/>
      <c r="THY619" s="23"/>
      <c r="THZ619" s="23"/>
      <c r="TIA619" s="23"/>
      <c r="TIB619" s="23"/>
      <c r="TIC619" s="23"/>
      <c r="TID619" s="23"/>
      <c r="TIE619" s="23"/>
      <c r="TIF619" s="23"/>
      <c r="TIG619" s="23"/>
      <c r="TIH619" s="23"/>
      <c r="TII619" s="23"/>
      <c r="TIJ619" s="23"/>
      <c r="TIK619" s="23"/>
      <c r="TIL619" s="23"/>
      <c r="TIM619" s="23"/>
      <c r="TIN619" s="23"/>
      <c r="TIO619" s="23"/>
      <c r="TIP619" s="23"/>
      <c r="TIQ619" s="23"/>
      <c r="TIR619" s="23"/>
      <c r="TIS619" s="23"/>
      <c r="TIT619" s="23"/>
      <c r="TIU619" s="23"/>
      <c r="TIV619" s="23"/>
      <c r="TIW619" s="23"/>
      <c r="TIX619" s="23"/>
      <c r="TIY619" s="23"/>
      <c r="TIZ619" s="23"/>
      <c r="TJA619" s="23"/>
      <c r="TJB619" s="23"/>
      <c r="TJC619" s="23"/>
      <c r="TJD619" s="23"/>
      <c r="TJE619" s="23"/>
      <c r="TJF619" s="23"/>
      <c r="TJG619" s="23"/>
      <c r="TJH619" s="23"/>
      <c r="TJI619" s="23"/>
      <c r="TJJ619" s="23"/>
      <c r="TJK619" s="23"/>
      <c r="TJL619" s="23"/>
      <c r="TJM619" s="23"/>
      <c r="TJN619" s="23"/>
      <c r="TJO619" s="23"/>
      <c r="TJP619" s="23"/>
      <c r="TJQ619" s="23"/>
      <c r="TJR619" s="23"/>
      <c r="TJS619" s="23"/>
      <c r="TJT619" s="23"/>
      <c r="TJU619" s="23"/>
      <c r="TJV619" s="23"/>
      <c r="TJW619" s="23"/>
      <c r="TJX619" s="23"/>
      <c r="TJY619" s="23"/>
      <c r="TJZ619" s="23"/>
      <c r="TKA619" s="23"/>
      <c r="TKB619" s="23"/>
      <c r="TKC619" s="23"/>
      <c r="TKD619" s="23"/>
      <c r="TKE619" s="23"/>
      <c r="TKF619" s="23"/>
      <c r="TKG619" s="23"/>
      <c r="TKH619" s="23"/>
      <c r="TKI619" s="23"/>
      <c r="TKJ619" s="23"/>
      <c r="TKK619" s="23"/>
      <c r="TKL619" s="23"/>
      <c r="TKM619" s="23"/>
      <c r="TKN619" s="23"/>
      <c r="TKO619" s="23"/>
      <c r="TKP619" s="23"/>
      <c r="TKQ619" s="23"/>
      <c r="TKR619" s="23"/>
      <c r="TKS619" s="23"/>
      <c r="TKT619" s="23"/>
      <c r="TKU619" s="23"/>
      <c r="TKV619" s="23"/>
      <c r="TKW619" s="23"/>
      <c r="TKX619" s="23"/>
      <c r="TKY619" s="23"/>
      <c r="TKZ619" s="23"/>
      <c r="TLA619" s="23"/>
      <c r="TLB619" s="23"/>
      <c r="TLC619" s="23"/>
      <c r="TLD619" s="23"/>
      <c r="TLE619" s="23"/>
      <c r="TLF619" s="23"/>
      <c r="TLG619" s="23"/>
      <c r="TLH619" s="23"/>
      <c r="TLI619" s="23"/>
      <c r="TLJ619" s="23"/>
      <c r="TLK619" s="23"/>
      <c r="TLL619" s="23"/>
      <c r="TLM619" s="23"/>
      <c r="TLN619" s="23"/>
      <c r="TLO619" s="23"/>
      <c r="TLP619" s="23"/>
      <c r="TLQ619" s="23"/>
      <c r="TLR619" s="23"/>
      <c r="TLS619" s="23"/>
      <c r="TLT619" s="23"/>
      <c r="TLU619" s="23"/>
      <c r="TLV619" s="23"/>
      <c r="TLW619" s="23"/>
      <c r="TLX619" s="23"/>
      <c r="TLY619" s="23"/>
      <c r="TLZ619" s="23"/>
      <c r="TMA619" s="23"/>
      <c r="TMB619" s="23"/>
      <c r="TMC619" s="23"/>
      <c r="TMD619" s="23"/>
      <c r="TME619" s="23"/>
      <c r="TMF619" s="23"/>
      <c r="TMG619" s="23"/>
      <c r="TMH619" s="23"/>
      <c r="TMI619" s="23"/>
      <c r="TMJ619" s="23"/>
      <c r="TMK619" s="23"/>
      <c r="TML619" s="23"/>
      <c r="TMM619" s="23"/>
      <c r="TMN619" s="23"/>
      <c r="TMO619" s="23"/>
      <c r="TMP619" s="23"/>
      <c r="TMQ619" s="23"/>
      <c r="TMR619" s="23"/>
      <c r="TMS619" s="23"/>
      <c r="TMT619" s="23"/>
      <c r="TMU619" s="23"/>
      <c r="TMV619" s="23"/>
      <c r="TMW619" s="23"/>
      <c r="TMX619" s="23"/>
      <c r="TMY619" s="23"/>
      <c r="TMZ619" s="23"/>
      <c r="TNA619" s="23"/>
      <c r="TNB619" s="23"/>
      <c r="TNC619" s="23"/>
      <c r="TND619" s="23"/>
      <c r="TNE619" s="23"/>
      <c r="TNF619" s="23"/>
      <c r="TNG619" s="23"/>
      <c r="TNH619" s="23"/>
      <c r="TNI619" s="23"/>
      <c r="TNJ619" s="23"/>
      <c r="TNK619" s="23"/>
      <c r="TNL619" s="23"/>
      <c r="TNM619" s="23"/>
      <c r="TNN619" s="23"/>
      <c r="TNO619" s="23"/>
      <c r="TNP619" s="23"/>
      <c r="TNQ619" s="23"/>
      <c r="TNR619" s="23"/>
      <c r="TNS619" s="23"/>
      <c r="TNT619" s="23"/>
      <c r="TNU619" s="23"/>
      <c r="TNV619" s="23"/>
      <c r="TNW619" s="23"/>
      <c r="TNX619" s="23"/>
      <c r="TNY619" s="23"/>
      <c r="TNZ619" s="23"/>
      <c r="TOA619" s="23"/>
      <c r="TOB619" s="23"/>
      <c r="TOC619" s="23"/>
      <c r="TOD619" s="23"/>
      <c r="TOE619" s="23"/>
      <c r="TOF619" s="23"/>
      <c r="TOG619" s="23"/>
      <c r="TOH619" s="23"/>
      <c r="TOI619" s="23"/>
      <c r="TOJ619" s="23"/>
      <c r="TOK619" s="23"/>
      <c r="TOL619" s="23"/>
      <c r="TOM619" s="23"/>
      <c r="TON619" s="23"/>
      <c r="TOO619" s="23"/>
      <c r="TOP619" s="23"/>
      <c r="TOQ619" s="23"/>
      <c r="TOR619" s="23"/>
      <c r="TOS619" s="23"/>
      <c r="TOT619" s="23"/>
      <c r="TOU619" s="23"/>
      <c r="TOV619" s="23"/>
      <c r="TOW619" s="23"/>
      <c r="TOX619" s="23"/>
      <c r="TOY619" s="23"/>
      <c r="TOZ619" s="23"/>
      <c r="TPA619" s="23"/>
      <c r="TPB619" s="23"/>
      <c r="TPC619" s="23"/>
      <c r="TPD619" s="23"/>
      <c r="TPE619" s="23"/>
      <c r="TPF619" s="23"/>
      <c r="TPG619" s="23"/>
      <c r="TPH619" s="23"/>
      <c r="TPI619" s="23"/>
      <c r="TPJ619" s="23"/>
      <c r="TPK619" s="23"/>
      <c r="TPL619" s="23"/>
      <c r="TPM619" s="23"/>
      <c r="TPN619" s="23"/>
      <c r="TPO619" s="23"/>
      <c r="TPP619" s="23"/>
      <c r="TPQ619" s="23"/>
      <c r="TPR619" s="23"/>
      <c r="TPS619" s="23"/>
      <c r="TPT619" s="23"/>
      <c r="TPU619" s="23"/>
      <c r="TPV619" s="23"/>
      <c r="TPW619" s="23"/>
      <c r="TPX619" s="23"/>
      <c r="TPY619" s="23"/>
      <c r="TPZ619" s="23"/>
      <c r="TQA619" s="23"/>
      <c r="TQB619" s="23"/>
      <c r="TQC619" s="23"/>
      <c r="TQD619" s="23"/>
      <c r="TQE619" s="23"/>
      <c r="TQF619" s="23"/>
      <c r="TQG619" s="23"/>
      <c r="TQH619" s="23"/>
      <c r="TQI619" s="23"/>
      <c r="TQJ619" s="23"/>
      <c r="TQK619" s="23"/>
      <c r="TQL619" s="23"/>
      <c r="TQM619" s="23"/>
      <c r="TQN619" s="23"/>
      <c r="TQO619" s="23"/>
      <c r="TQP619" s="23"/>
      <c r="TQQ619" s="23"/>
      <c r="TQR619" s="23"/>
      <c r="TQS619" s="23"/>
      <c r="TQT619" s="23"/>
      <c r="TQU619" s="23"/>
      <c r="TQV619" s="23"/>
      <c r="TQW619" s="23"/>
      <c r="TQX619" s="23"/>
      <c r="TQY619" s="23"/>
      <c r="TQZ619" s="23"/>
      <c r="TRA619" s="23"/>
      <c r="TRB619" s="23"/>
      <c r="TRC619" s="23"/>
      <c r="TRD619" s="23"/>
      <c r="TRE619" s="23"/>
      <c r="TRF619" s="23"/>
      <c r="TRG619" s="23"/>
      <c r="TRH619" s="23"/>
      <c r="TRI619" s="23"/>
      <c r="TRJ619" s="23"/>
      <c r="TRK619" s="23"/>
      <c r="TRL619" s="23"/>
      <c r="TRM619" s="23"/>
      <c r="TRN619" s="23"/>
      <c r="TRO619" s="23"/>
      <c r="TRP619" s="23"/>
      <c r="TRQ619" s="23"/>
      <c r="TRR619" s="23"/>
      <c r="TRS619" s="23"/>
      <c r="TRT619" s="23"/>
      <c r="TRU619" s="23"/>
      <c r="TRV619" s="23"/>
      <c r="TRW619" s="23"/>
      <c r="TRX619" s="23"/>
      <c r="TRY619" s="23"/>
      <c r="TRZ619" s="23"/>
      <c r="TSA619" s="23"/>
      <c r="TSB619" s="23"/>
      <c r="TSC619" s="23"/>
      <c r="TSD619" s="23"/>
      <c r="TSE619" s="23"/>
      <c r="TSF619" s="23"/>
      <c r="TSG619" s="23"/>
      <c r="TSH619" s="23"/>
      <c r="TSI619" s="23"/>
      <c r="TSJ619" s="23"/>
      <c r="TSK619" s="23"/>
      <c r="TSL619" s="23"/>
      <c r="TSM619" s="23"/>
      <c r="TSN619" s="23"/>
      <c r="TSO619" s="23"/>
      <c r="TSP619" s="23"/>
      <c r="TSQ619" s="23"/>
      <c r="TSR619" s="23"/>
      <c r="TSS619" s="23"/>
      <c r="TST619" s="23"/>
      <c r="TSU619" s="23"/>
      <c r="TSV619" s="23"/>
      <c r="TSW619" s="23"/>
      <c r="TSX619" s="23"/>
      <c r="TSY619" s="23"/>
      <c r="TSZ619" s="23"/>
      <c r="TTA619" s="23"/>
      <c r="TTB619" s="23"/>
      <c r="TTC619" s="23"/>
      <c r="TTD619" s="23"/>
      <c r="TTE619" s="23"/>
      <c r="TTF619" s="23"/>
      <c r="TTG619" s="23"/>
      <c r="TTH619" s="23"/>
      <c r="TTI619" s="23"/>
      <c r="TTJ619" s="23"/>
      <c r="TTK619" s="23"/>
      <c r="TTL619" s="23"/>
      <c r="TTM619" s="23"/>
      <c r="TTN619" s="23"/>
      <c r="TTO619" s="23"/>
      <c r="TTP619" s="23"/>
      <c r="TTQ619" s="23"/>
      <c r="TTR619" s="23"/>
      <c r="TTS619" s="23"/>
      <c r="TTT619" s="23"/>
      <c r="TTU619" s="23"/>
      <c r="TTV619" s="23"/>
      <c r="TTW619" s="23"/>
      <c r="TTX619" s="23"/>
      <c r="TTY619" s="23"/>
      <c r="TTZ619" s="23"/>
      <c r="TUA619" s="23"/>
      <c r="TUB619" s="23"/>
      <c r="TUC619" s="23"/>
      <c r="TUD619" s="23"/>
      <c r="TUE619" s="23"/>
      <c r="TUF619" s="23"/>
      <c r="TUG619" s="23"/>
      <c r="TUH619" s="23"/>
      <c r="TUI619" s="23"/>
      <c r="TUJ619" s="23"/>
      <c r="TUK619" s="23"/>
      <c r="TUL619" s="23"/>
      <c r="TUM619" s="23"/>
      <c r="TUN619" s="23"/>
      <c r="TUO619" s="23"/>
      <c r="TUP619" s="23"/>
      <c r="TUQ619" s="23"/>
      <c r="TUR619" s="23"/>
      <c r="TUS619" s="23"/>
      <c r="TUT619" s="23"/>
      <c r="TUU619" s="23"/>
      <c r="TUV619" s="23"/>
      <c r="TUW619" s="23"/>
      <c r="TUX619" s="23"/>
      <c r="TUY619" s="23"/>
      <c r="TUZ619" s="23"/>
      <c r="TVA619" s="23"/>
      <c r="TVB619" s="23"/>
      <c r="TVC619" s="23"/>
      <c r="TVD619" s="23"/>
      <c r="TVE619" s="23"/>
      <c r="TVF619" s="23"/>
      <c r="TVG619" s="23"/>
      <c r="TVH619" s="23"/>
      <c r="TVI619" s="23"/>
      <c r="TVJ619" s="23"/>
      <c r="TVK619" s="23"/>
      <c r="TVL619" s="23"/>
      <c r="TVM619" s="23"/>
      <c r="TVN619" s="23"/>
      <c r="TVO619" s="23"/>
      <c r="TVP619" s="23"/>
      <c r="TVQ619" s="23"/>
      <c r="TVR619" s="23"/>
      <c r="TVS619" s="23"/>
      <c r="TVT619" s="23"/>
      <c r="TVU619" s="23"/>
      <c r="TVV619" s="23"/>
      <c r="TVW619" s="23"/>
      <c r="TVX619" s="23"/>
      <c r="TVY619" s="23"/>
      <c r="TVZ619" s="23"/>
      <c r="TWA619" s="23"/>
      <c r="TWB619" s="23"/>
      <c r="TWC619" s="23"/>
      <c r="TWD619" s="23"/>
      <c r="TWE619" s="23"/>
      <c r="TWF619" s="23"/>
      <c r="TWG619" s="23"/>
      <c r="TWH619" s="23"/>
      <c r="TWI619" s="23"/>
      <c r="TWJ619" s="23"/>
      <c r="TWK619" s="23"/>
      <c r="TWL619" s="23"/>
      <c r="TWM619" s="23"/>
      <c r="TWN619" s="23"/>
      <c r="TWO619" s="23"/>
      <c r="TWP619" s="23"/>
      <c r="TWQ619" s="23"/>
      <c r="TWR619" s="23"/>
      <c r="TWS619" s="23"/>
      <c r="TWT619" s="23"/>
      <c r="TWU619" s="23"/>
      <c r="TWV619" s="23"/>
      <c r="TWW619" s="23"/>
      <c r="TWX619" s="23"/>
      <c r="TWY619" s="23"/>
      <c r="TWZ619" s="23"/>
      <c r="TXA619" s="23"/>
      <c r="TXB619" s="23"/>
      <c r="TXC619" s="23"/>
      <c r="TXD619" s="23"/>
      <c r="TXE619" s="23"/>
      <c r="TXF619" s="23"/>
      <c r="TXG619" s="23"/>
      <c r="TXH619" s="23"/>
      <c r="TXI619" s="23"/>
      <c r="TXJ619" s="23"/>
      <c r="TXK619" s="23"/>
      <c r="TXL619" s="23"/>
      <c r="TXM619" s="23"/>
      <c r="TXN619" s="23"/>
      <c r="TXO619" s="23"/>
      <c r="TXP619" s="23"/>
      <c r="TXQ619" s="23"/>
      <c r="TXR619" s="23"/>
      <c r="TXS619" s="23"/>
      <c r="TXT619" s="23"/>
      <c r="TXU619" s="23"/>
      <c r="TXV619" s="23"/>
      <c r="TXW619" s="23"/>
      <c r="TXX619" s="23"/>
      <c r="TXY619" s="23"/>
      <c r="TXZ619" s="23"/>
      <c r="TYA619" s="23"/>
      <c r="TYB619" s="23"/>
      <c r="TYC619" s="23"/>
      <c r="TYD619" s="23"/>
      <c r="TYE619" s="23"/>
      <c r="TYF619" s="23"/>
      <c r="TYG619" s="23"/>
      <c r="TYH619" s="23"/>
      <c r="TYI619" s="23"/>
      <c r="TYJ619" s="23"/>
      <c r="TYK619" s="23"/>
      <c r="TYL619" s="23"/>
      <c r="TYM619" s="23"/>
      <c r="TYN619" s="23"/>
      <c r="TYO619" s="23"/>
      <c r="TYP619" s="23"/>
      <c r="TYQ619" s="23"/>
      <c r="TYR619" s="23"/>
      <c r="TYS619" s="23"/>
      <c r="TYT619" s="23"/>
      <c r="TYU619" s="23"/>
      <c r="TYV619" s="23"/>
      <c r="TYW619" s="23"/>
      <c r="TYX619" s="23"/>
      <c r="TYY619" s="23"/>
      <c r="TYZ619" s="23"/>
      <c r="TZA619" s="23"/>
      <c r="TZB619" s="23"/>
      <c r="TZC619" s="23"/>
      <c r="TZD619" s="23"/>
      <c r="TZE619" s="23"/>
      <c r="TZF619" s="23"/>
      <c r="TZG619" s="23"/>
      <c r="TZH619" s="23"/>
      <c r="TZI619" s="23"/>
      <c r="TZJ619" s="23"/>
      <c r="TZK619" s="23"/>
      <c r="TZL619" s="23"/>
      <c r="TZM619" s="23"/>
      <c r="TZN619" s="23"/>
      <c r="TZO619" s="23"/>
      <c r="TZP619" s="23"/>
      <c r="TZQ619" s="23"/>
      <c r="TZR619" s="23"/>
      <c r="TZS619" s="23"/>
      <c r="TZT619" s="23"/>
      <c r="TZU619" s="23"/>
      <c r="TZV619" s="23"/>
      <c r="TZW619" s="23"/>
      <c r="TZX619" s="23"/>
      <c r="TZY619" s="23"/>
      <c r="TZZ619" s="23"/>
      <c r="UAA619" s="23"/>
      <c r="UAB619" s="23"/>
      <c r="UAC619" s="23"/>
      <c r="UAD619" s="23"/>
      <c r="UAE619" s="23"/>
      <c r="UAF619" s="23"/>
      <c r="UAG619" s="23"/>
      <c r="UAH619" s="23"/>
      <c r="UAI619" s="23"/>
      <c r="UAJ619" s="23"/>
      <c r="UAK619" s="23"/>
      <c r="UAL619" s="23"/>
      <c r="UAM619" s="23"/>
      <c r="UAN619" s="23"/>
      <c r="UAO619" s="23"/>
      <c r="UAP619" s="23"/>
      <c r="UAQ619" s="23"/>
      <c r="UAR619" s="23"/>
      <c r="UAS619" s="23"/>
      <c r="UAT619" s="23"/>
      <c r="UAU619" s="23"/>
      <c r="UAV619" s="23"/>
      <c r="UAW619" s="23"/>
      <c r="UAX619" s="23"/>
      <c r="UAY619" s="23"/>
      <c r="UAZ619" s="23"/>
      <c r="UBA619" s="23"/>
      <c r="UBB619" s="23"/>
      <c r="UBC619" s="23"/>
      <c r="UBD619" s="23"/>
      <c r="UBE619" s="23"/>
      <c r="UBF619" s="23"/>
      <c r="UBG619" s="23"/>
      <c r="UBH619" s="23"/>
      <c r="UBI619" s="23"/>
      <c r="UBJ619" s="23"/>
      <c r="UBK619" s="23"/>
      <c r="UBL619" s="23"/>
      <c r="UBM619" s="23"/>
      <c r="UBN619" s="23"/>
      <c r="UBO619" s="23"/>
      <c r="UBP619" s="23"/>
      <c r="UBQ619" s="23"/>
      <c r="UBR619" s="23"/>
      <c r="UBS619" s="23"/>
      <c r="UBT619" s="23"/>
      <c r="UBU619" s="23"/>
      <c r="UBV619" s="23"/>
      <c r="UBW619" s="23"/>
      <c r="UBX619" s="23"/>
      <c r="UBY619" s="23"/>
      <c r="UBZ619" s="23"/>
      <c r="UCA619" s="23"/>
      <c r="UCB619" s="23"/>
      <c r="UCC619" s="23"/>
      <c r="UCD619" s="23"/>
      <c r="UCE619" s="23"/>
      <c r="UCF619" s="23"/>
      <c r="UCG619" s="23"/>
      <c r="UCH619" s="23"/>
      <c r="UCI619" s="23"/>
      <c r="UCJ619" s="23"/>
      <c r="UCK619" s="23"/>
      <c r="UCL619" s="23"/>
      <c r="UCM619" s="23"/>
      <c r="UCN619" s="23"/>
      <c r="UCO619" s="23"/>
      <c r="UCP619" s="23"/>
      <c r="UCQ619" s="23"/>
      <c r="UCR619" s="23"/>
      <c r="UCS619" s="23"/>
      <c r="UCT619" s="23"/>
      <c r="UCU619" s="23"/>
      <c r="UCV619" s="23"/>
      <c r="UCW619" s="23"/>
      <c r="UCX619" s="23"/>
      <c r="UCY619" s="23"/>
      <c r="UCZ619" s="23"/>
      <c r="UDA619" s="23"/>
      <c r="UDB619" s="23"/>
      <c r="UDC619" s="23"/>
      <c r="UDD619" s="23"/>
      <c r="UDE619" s="23"/>
      <c r="UDF619" s="23"/>
      <c r="UDG619" s="23"/>
      <c r="UDH619" s="23"/>
      <c r="UDI619" s="23"/>
      <c r="UDJ619" s="23"/>
      <c r="UDK619" s="23"/>
      <c r="UDL619" s="23"/>
      <c r="UDM619" s="23"/>
      <c r="UDN619" s="23"/>
      <c r="UDO619" s="23"/>
      <c r="UDP619" s="23"/>
      <c r="UDQ619" s="23"/>
      <c r="UDR619" s="23"/>
      <c r="UDS619" s="23"/>
      <c r="UDT619" s="23"/>
      <c r="UDU619" s="23"/>
      <c r="UDV619" s="23"/>
      <c r="UDW619" s="23"/>
      <c r="UDX619" s="23"/>
      <c r="UDY619" s="23"/>
      <c r="UDZ619" s="23"/>
      <c r="UEA619" s="23"/>
      <c r="UEB619" s="23"/>
      <c r="UEC619" s="23"/>
      <c r="UED619" s="23"/>
      <c r="UEE619" s="23"/>
      <c r="UEF619" s="23"/>
      <c r="UEG619" s="23"/>
      <c r="UEH619" s="23"/>
      <c r="UEI619" s="23"/>
      <c r="UEJ619" s="23"/>
      <c r="UEK619" s="23"/>
      <c r="UEL619" s="23"/>
      <c r="UEM619" s="23"/>
      <c r="UEN619" s="23"/>
      <c r="UEO619" s="23"/>
      <c r="UEP619" s="23"/>
      <c r="UEQ619" s="23"/>
      <c r="UER619" s="23"/>
      <c r="UES619" s="23"/>
      <c r="UET619" s="23"/>
      <c r="UEU619" s="23"/>
      <c r="UEV619" s="23"/>
      <c r="UEW619" s="23"/>
      <c r="UEX619" s="23"/>
      <c r="UEY619" s="23"/>
      <c r="UEZ619" s="23"/>
      <c r="UFA619" s="23"/>
      <c r="UFB619" s="23"/>
      <c r="UFC619" s="23"/>
      <c r="UFD619" s="23"/>
      <c r="UFE619" s="23"/>
      <c r="UFF619" s="23"/>
      <c r="UFG619" s="23"/>
      <c r="UFH619" s="23"/>
      <c r="UFI619" s="23"/>
      <c r="UFJ619" s="23"/>
      <c r="UFK619" s="23"/>
      <c r="UFL619" s="23"/>
      <c r="UFM619" s="23"/>
      <c r="UFN619" s="23"/>
      <c r="UFO619" s="23"/>
      <c r="UFP619" s="23"/>
      <c r="UFQ619" s="23"/>
      <c r="UFR619" s="23"/>
      <c r="UFS619" s="23"/>
      <c r="UFT619" s="23"/>
      <c r="UFU619" s="23"/>
      <c r="UFV619" s="23"/>
      <c r="UFW619" s="23"/>
      <c r="UFX619" s="23"/>
      <c r="UFY619" s="23"/>
      <c r="UFZ619" s="23"/>
      <c r="UGA619" s="23"/>
      <c r="UGB619" s="23"/>
      <c r="UGC619" s="23"/>
      <c r="UGD619" s="23"/>
      <c r="UGE619" s="23"/>
      <c r="UGF619" s="23"/>
      <c r="UGG619" s="23"/>
      <c r="UGH619" s="23"/>
      <c r="UGI619" s="23"/>
      <c r="UGJ619" s="23"/>
      <c r="UGK619" s="23"/>
      <c r="UGL619" s="23"/>
      <c r="UGM619" s="23"/>
      <c r="UGN619" s="23"/>
      <c r="UGO619" s="23"/>
      <c r="UGP619" s="23"/>
      <c r="UGQ619" s="23"/>
      <c r="UGR619" s="23"/>
      <c r="UGS619" s="23"/>
      <c r="UGT619" s="23"/>
      <c r="UGU619" s="23"/>
      <c r="UGV619" s="23"/>
      <c r="UGW619" s="23"/>
      <c r="UGX619" s="23"/>
      <c r="UGY619" s="23"/>
      <c r="UGZ619" s="23"/>
      <c r="UHA619" s="23"/>
      <c r="UHB619" s="23"/>
      <c r="UHC619" s="23"/>
      <c r="UHD619" s="23"/>
      <c r="UHE619" s="23"/>
      <c r="UHF619" s="23"/>
      <c r="UHG619" s="23"/>
      <c r="UHH619" s="23"/>
      <c r="UHI619" s="23"/>
      <c r="UHJ619" s="23"/>
      <c r="UHK619" s="23"/>
      <c r="UHL619" s="23"/>
      <c r="UHM619" s="23"/>
      <c r="UHN619" s="23"/>
      <c r="UHO619" s="23"/>
      <c r="UHP619" s="23"/>
      <c r="UHQ619" s="23"/>
      <c r="UHR619" s="23"/>
      <c r="UHS619" s="23"/>
      <c r="UHT619" s="23"/>
      <c r="UHU619" s="23"/>
      <c r="UHV619" s="23"/>
      <c r="UHW619" s="23"/>
      <c r="UHX619" s="23"/>
      <c r="UHY619" s="23"/>
      <c r="UHZ619" s="23"/>
      <c r="UIA619" s="23"/>
      <c r="UIB619" s="23"/>
      <c r="UIC619" s="23"/>
      <c r="UID619" s="23"/>
      <c r="UIE619" s="23"/>
      <c r="UIF619" s="23"/>
      <c r="UIG619" s="23"/>
      <c r="UIH619" s="23"/>
      <c r="UII619" s="23"/>
      <c r="UIJ619" s="23"/>
      <c r="UIK619" s="23"/>
      <c r="UIL619" s="23"/>
      <c r="UIM619" s="23"/>
      <c r="UIN619" s="23"/>
      <c r="UIO619" s="23"/>
      <c r="UIP619" s="23"/>
      <c r="UIQ619" s="23"/>
      <c r="UIR619" s="23"/>
      <c r="UIS619" s="23"/>
      <c r="UIT619" s="23"/>
      <c r="UIU619" s="23"/>
      <c r="UIV619" s="23"/>
      <c r="UIW619" s="23"/>
      <c r="UIX619" s="23"/>
      <c r="UIY619" s="23"/>
      <c r="UIZ619" s="23"/>
      <c r="UJA619" s="23"/>
      <c r="UJB619" s="23"/>
      <c r="UJC619" s="23"/>
      <c r="UJD619" s="23"/>
      <c r="UJE619" s="23"/>
      <c r="UJF619" s="23"/>
      <c r="UJG619" s="23"/>
      <c r="UJH619" s="23"/>
      <c r="UJI619" s="23"/>
      <c r="UJJ619" s="23"/>
      <c r="UJK619" s="23"/>
      <c r="UJL619" s="23"/>
      <c r="UJM619" s="23"/>
      <c r="UJN619" s="23"/>
      <c r="UJO619" s="23"/>
      <c r="UJP619" s="23"/>
      <c r="UJQ619" s="23"/>
      <c r="UJR619" s="23"/>
      <c r="UJS619" s="23"/>
      <c r="UJT619" s="23"/>
      <c r="UJU619" s="23"/>
      <c r="UJV619" s="23"/>
      <c r="UJW619" s="23"/>
      <c r="UJX619" s="23"/>
      <c r="UJY619" s="23"/>
      <c r="UJZ619" s="23"/>
      <c r="UKA619" s="23"/>
      <c r="UKB619" s="23"/>
      <c r="UKC619" s="23"/>
      <c r="UKD619" s="23"/>
      <c r="UKE619" s="23"/>
      <c r="UKF619" s="23"/>
      <c r="UKG619" s="23"/>
      <c r="UKH619" s="23"/>
      <c r="UKI619" s="23"/>
      <c r="UKJ619" s="23"/>
      <c r="UKK619" s="23"/>
      <c r="UKL619" s="23"/>
      <c r="UKM619" s="23"/>
      <c r="UKN619" s="23"/>
      <c r="UKO619" s="23"/>
      <c r="UKP619" s="23"/>
      <c r="UKQ619" s="23"/>
      <c r="UKR619" s="23"/>
      <c r="UKS619" s="23"/>
      <c r="UKT619" s="23"/>
      <c r="UKU619" s="23"/>
      <c r="UKV619" s="23"/>
      <c r="UKW619" s="23"/>
      <c r="UKX619" s="23"/>
      <c r="UKY619" s="23"/>
      <c r="UKZ619" s="23"/>
      <c r="ULA619" s="23"/>
      <c r="ULB619" s="23"/>
      <c r="ULC619" s="23"/>
      <c r="ULD619" s="23"/>
      <c r="ULE619" s="23"/>
      <c r="ULF619" s="23"/>
      <c r="ULG619" s="23"/>
      <c r="ULH619" s="23"/>
      <c r="ULI619" s="23"/>
      <c r="ULJ619" s="23"/>
      <c r="ULK619" s="23"/>
      <c r="ULL619" s="23"/>
      <c r="ULM619" s="23"/>
      <c r="ULN619" s="23"/>
      <c r="ULO619" s="23"/>
      <c r="ULP619" s="23"/>
      <c r="ULQ619" s="23"/>
      <c r="ULR619" s="23"/>
      <c r="ULS619" s="23"/>
      <c r="ULT619" s="23"/>
      <c r="ULU619" s="23"/>
      <c r="ULV619" s="23"/>
      <c r="ULW619" s="23"/>
      <c r="ULX619" s="23"/>
      <c r="ULY619" s="23"/>
      <c r="ULZ619" s="23"/>
      <c r="UMA619" s="23"/>
      <c r="UMB619" s="23"/>
      <c r="UMC619" s="23"/>
      <c r="UMD619" s="23"/>
      <c r="UME619" s="23"/>
      <c r="UMF619" s="23"/>
      <c r="UMG619" s="23"/>
      <c r="UMH619" s="23"/>
      <c r="UMI619" s="23"/>
      <c r="UMJ619" s="23"/>
      <c r="UMK619" s="23"/>
      <c r="UML619" s="23"/>
      <c r="UMM619" s="23"/>
      <c r="UMN619" s="23"/>
      <c r="UMO619" s="23"/>
      <c r="UMP619" s="23"/>
      <c r="UMQ619" s="23"/>
      <c r="UMR619" s="23"/>
      <c r="UMS619" s="23"/>
      <c r="UMT619" s="23"/>
      <c r="UMU619" s="23"/>
      <c r="UMV619" s="23"/>
      <c r="UMW619" s="23"/>
      <c r="UMX619" s="23"/>
      <c r="UMY619" s="23"/>
      <c r="UMZ619" s="23"/>
      <c r="UNA619" s="23"/>
      <c r="UNB619" s="23"/>
      <c r="UNC619" s="23"/>
      <c r="UND619" s="23"/>
      <c r="UNE619" s="23"/>
      <c r="UNF619" s="23"/>
      <c r="UNG619" s="23"/>
      <c r="UNH619" s="23"/>
      <c r="UNI619" s="23"/>
      <c r="UNJ619" s="23"/>
      <c r="UNK619" s="23"/>
      <c r="UNL619" s="23"/>
      <c r="UNM619" s="23"/>
      <c r="UNN619" s="23"/>
      <c r="UNO619" s="23"/>
      <c r="UNP619" s="23"/>
      <c r="UNQ619" s="23"/>
      <c r="UNR619" s="23"/>
      <c r="UNS619" s="23"/>
      <c r="UNT619" s="23"/>
      <c r="UNU619" s="23"/>
      <c r="UNV619" s="23"/>
      <c r="UNW619" s="23"/>
      <c r="UNX619" s="23"/>
      <c r="UNY619" s="23"/>
      <c r="UNZ619" s="23"/>
      <c r="UOA619" s="23"/>
      <c r="UOB619" s="23"/>
      <c r="UOC619" s="23"/>
      <c r="UOD619" s="23"/>
      <c r="UOE619" s="23"/>
      <c r="UOF619" s="23"/>
      <c r="UOG619" s="23"/>
      <c r="UOH619" s="23"/>
      <c r="UOI619" s="23"/>
      <c r="UOJ619" s="23"/>
      <c r="UOK619" s="23"/>
      <c r="UOL619" s="23"/>
      <c r="UOM619" s="23"/>
      <c r="UON619" s="23"/>
      <c r="UOO619" s="23"/>
      <c r="UOP619" s="23"/>
      <c r="UOQ619" s="23"/>
      <c r="UOR619" s="23"/>
      <c r="UOS619" s="23"/>
      <c r="UOT619" s="23"/>
      <c r="UOU619" s="23"/>
      <c r="UOV619" s="23"/>
      <c r="UOW619" s="23"/>
      <c r="UOX619" s="23"/>
      <c r="UOY619" s="23"/>
      <c r="UOZ619" s="23"/>
      <c r="UPA619" s="23"/>
      <c r="UPB619" s="23"/>
      <c r="UPC619" s="23"/>
      <c r="UPD619" s="23"/>
      <c r="UPE619" s="23"/>
      <c r="UPF619" s="23"/>
      <c r="UPG619" s="23"/>
      <c r="UPH619" s="23"/>
      <c r="UPI619" s="23"/>
      <c r="UPJ619" s="23"/>
      <c r="UPK619" s="23"/>
      <c r="UPL619" s="23"/>
      <c r="UPM619" s="23"/>
      <c r="UPN619" s="23"/>
      <c r="UPO619" s="23"/>
      <c r="UPP619" s="23"/>
      <c r="UPQ619" s="23"/>
      <c r="UPR619" s="23"/>
      <c r="UPS619" s="23"/>
      <c r="UPT619" s="23"/>
      <c r="UPU619" s="23"/>
      <c r="UPV619" s="23"/>
      <c r="UPW619" s="23"/>
      <c r="UPX619" s="23"/>
      <c r="UPY619" s="23"/>
      <c r="UPZ619" s="23"/>
      <c r="UQA619" s="23"/>
      <c r="UQB619" s="23"/>
      <c r="UQC619" s="23"/>
      <c r="UQD619" s="23"/>
      <c r="UQE619" s="23"/>
      <c r="UQF619" s="23"/>
      <c r="UQG619" s="23"/>
      <c r="UQH619" s="23"/>
      <c r="UQI619" s="23"/>
      <c r="UQJ619" s="23"/>
      <c r="UQK619" s="23"/>
      <c r="UQL619" s="23"/>
      <c r="UQM619" s="23"/>
      <c r="UQN619" s="23"/>
      <c r="UQO619" s="23"/>
      <c r="UQP619" s="23"/>
      <c r="UQQ619" s="23"/>
      <c r="UQR619" s="23"/>
      <c r="UQS619" s="23"/>
      <c r="UQT619" s="23"/>
      <c r="UQU619" s="23"/>
      <c r="UQV619" s="23"/>
      <c r="UQW619" s="23"/>
      <c r="UQX619" s="23"/>
      <c r="UQY619" s="23"/>
      <c r="UQZ619" s="23"/>
      <c r="URA619" s="23"/>
      <c r="URB619" s="23"/>
      <c r="URC619" s="23"/>
      <c r="URD619" s="23"/>
      <c r="URE619" s="23"/>
      <c r="URF619" s="23"/>
      <c r="URG619" s="23"/>
      <c r="URH619" s="23"/>
      <c r="URI619" s="23"/>
      <c r="URJ619" s="23"/>
      <c r="URK619" s="23"/>
      <c r="URL619" s="23"/>
      <c r="URM619" s="23"/>
      <c r="URN619" s="23"/>
      <c r="URO619" s="23"/>
      <c r="URP619" s="23"/>
      <c r="URQ619" s="23"/>
      <c r="URR619" s="23"/>
      <c r="URS619" s="23"/>
      <c r="URT619" s="23"/>
      <c r="URU619" s="23"/>
      <c r="URV619" s="23"/>
      <c r="URW619" s="23"/>
      <c r="URX619" s="23"/>
      <c r="URY619" s="23"/>
      <c r="URZ619" s="23"/>
      <c r="USA619" s="23"/>
      <c r="USB619" s="23"/>
      <c r="USC619" s="23"/>
      <c r="USD619" s="23"/>
      <c r="USE619" s="23"/>
      <c r="USF619" s="23"/>
      <c r="USG619" s="23"/>
      <c r="USH619" s="23"/>
      <c r="USI619" s="23"/>
      <c r="USJ619" s="23"/>
      <c r="USK619" s="23"/>
      <c r="USL619" s="23"/>
      <c r="USM619" s="23"/>
      <c r="USN619" s="23"/>
      <c r="USO619" s="23"/>
      <c r="USP619" s="23"/>
      <c r="USQ619" s="23"/>
      <c r="USR619" s="23"/>
      <c r="USS619" s="23"/>
      <c r="UST619" s="23"/>
      <c r="USU619" s="23"/>
      <c r="USV619" s="23"/>
      <c r="USW619" s="23"/>
      <c r="USX619" s="23"/>
      <c r="USY619" s="23"/>
      <c r="USZ619" s="23"/>
      <c r="UTA619" s="23"/>
      <c r="UTB619" s="23"/>
      <c r="UTC619" s="23"/>
      <c r="UTD619" s="23"/>
      <c r="UTE619" s="23"/>
      <c r="UTF619" s="23"/>
      <c r="UTG619" s="23"/>
      <c r="UTH619" s="23"/>
      <c r="UTI619" s="23"/>
      <c r="UTJ619" s="23"/>
      <c r="UTK619" s="23"/>
      <c r="UTL619" s="23"/>
      <c r="UTM619" s="23"/>
      <c r="UTN619" s="23"/>
      <c r="UTO619" s="23"/>
      <c r="UTP619" s="23"/>
      <c r="UTQ619" s="23"/>
      <c r="UTR619" s="23"/>
      <c r="UTS619" s="23"/>
      <c r="UTT619" s="23"/>
      <c r="UTU619" s="23"/>
      <c r="UTV619" s="23"/>
      <c r="UTW619" s="23"/>
      <c r="UTX619" s="23"/>
      <c r="UTY619" s="23"/>
      <c r="UTZ619" s="23"/>
      <c r="UUA619" s="23"/>
      <c r="UUB619" s="23"/>
      <c r="UUC619" s="23"/>
      <c r="UUD619" s="23"/>
      <c r="UUE619" s="23"/>
      <c r="UUF619" s="23"/>
      <c r="UUG619" s="23"/>
      <c r="UUH619" s="23"/>
      <c r="UUI619" s="23"/>
      <c r="UUJ619" s="23"/>
      <c r="UUK619" s="23"/>
      <c r="UUL619" s="23"/>
      <c r="UUM619" s="23"/>
      <c r="UUN619" s="23"/>
      <c r="UUO619" s="23"/>
      <c r="UUP619" s="23"/>
      <c r="UUQ619" s="23"/>
      <c r="UUR619" s="23"/>
      <c r="UUS619" s="23"/>
      <c r="UUT619" s="23"/>
      <c r="UUU619" s="23"/>
      <c r="UUV619" s="23"/>
      <c r="UUW619" s="23"/>
      <c r="UUX619" s="23"/>
      <c r="UUY619" s="23"/>
      <c r="UUZ619" s="23"/>
      <c r="UVA619" s="23"/>
      <c r="UVB619" s="23"/>
      <c r="UVC619" s="23"/>
      <c r="UVD619" s="23"/>
      <c r="UVE619" s="23"/>
      <c r="UVF619" s="23"/>
      <c r="UVG619" s="23"/>
      <c r="UVH619" s="23"/>
      <c r="UVI619" s="23"/>
      <c r="UVJ619" s="23"/>
      <c r="UVK619" s="23"/>
      <c r="UVL619" s="23"/>
      <c r="UVM619" s="23"/>
      <c r="UVN619" s="23"/>
      <c r="UVO619" s="23"/>
      <c r="UVP619" s="23"/>
      <c r="UVQ619" s="23"/>
      <c r="UVR619" s="23"/>
      <c r="UVS619" s="23"/>
      <c r="UVT619" s="23"/>
      <c r="UVU619" s="23"/>
      <c r="UVV619" s="23"/>
      <c r="UVW619" s="23"/>
      <c r="UVX619" s="23"/>
      <c r="UVY619" s="23"/>
      <c r="UVZ619" s="23"/>
      <c r="UWA619" s="23"/>
      <c r="UWB619" s="23"/>
      <c r="UWC619" s="23"/>
      <c r="UWD619" s="23"/>
      <c r="UWE619" s="23"/>
      <c r="UWF619" s="23"/>
      <c r="UWG619" s="23"/>
      <c r="UWH619" s="23"/>
      <c r="UWI619" s="23"/>
      <c r="UWJ619" s="23"/>
      <c r="UWK619" s="23"/>
      <c r="UWL619" s="23"/>
      <c r="UWM619" s="23"/>
      <c r="UWN619" s="23"/>
      <c r="UWO619" s="23"/>
      <c r="UWP619" s="23"/>
      <c r="UWQ619" s="23"/>
      <c r="UWR619" s="23"/>
      <c r="UWS619" s="23"/>
      <c r="UWT619" s="23"/>
      <c r="UWU619" s="23"/>
      <c r="UWV619" s="23"/>
      <c r="UWW619" s="23"/>
      <c r="UWX619" s="23"/>
      <c r="UWY619" s="23"/>
      <c r="UWZ619" s="23"/>
      <c r="UXA619" s="23"/>
      <c r="UXB619" s="23"/>
      <c r="UXC619" s="23"/>
      <c r="UXD619" s="23"/>
      <c r="UXE619" s="23"/>
      <c r="UXF619" s="23"/>
      <c r="UXG619" s="23"/>
      <c r="UXH619" s="23"/>
      <c r="UXI619" s="23"/>
      <c r="UXJ619" s="23"/>
      <c r="UXK619" s="23"/>
      <c r="UXL619" s="23"/>
      <c r="UXM619" s="23"/>
      <c r="UXN619" s="23"/>
      <c r="UXO619" s="23"/>
      <c r="UXP619" s="23"/>
      <c r="UXQ619" s="23"/>
      <c r="UXR619" s="23"/>
      <c r="UXS619" s="23"/>
      <c r="UXT619" s="23"/>
      <c r="UXU619" s="23"/>
      <c r="UXV619" s="23"/>
      <c r="UXW619" s="23"/>
      <c r="UXX619" s="23"/>
      <c r="UXY619" s="23"/>
      <c r="UXZ619" s="23"/>
      <c r="UYA619" s="23"/>
      <c r="UYB619" s="23"/>
      <c r="UYC619" s="23"/>
      <c r="UYD619" s="23"/>
      <c r="UYE619" s="23"/>
      <c r="UYF619" s="23"/>
      <c r="UYG619" s="23"/>
      <c r="UYH619" s="23"/>
      <c r="UYI619" s="23"/>
      <c r="UYJ619" s="23"/>
      <c r="UYK619" s="23"/>
      <c r="UYL619" s="23"/>
      <c r="UYM619" s="23"/>
      <c r="UYN619" s="23"/>
      <c r="UYO619" s="23"/>
      <c r="UYP619" s="23"/>
      <c r="UYQ619" s="23"/>
      <c r="UYR619" s="23"/>
      <c r="UYS619" s="23"/>
      <c r="UYT619" s="23"/>
      <c r="UYU619" s="23"/>
      <c r="UYV619" s="23"/>
      <c r="UYW619" s="23"/>
      <c r="UYX619" s="23"/>
      <c r="UYY619" s="23"/>
      <c r="UYZ619" s="23"/>
      <c r="UZA619" s="23"/>
      <c r="UZB619" s="23"/>
      <c r="UZC619" s="23"/>
      <c r="UZD619" s="23"/>
      <c r="UZE619" s="23"/>
      <c r="UZF619" s="23"/>
      <c r="UZG619" s="23"/>
      <c r="UZH619" s="23"/>
      <c r="UZI619" s="23"/>
      <c r="UZJ619" s="23"/>
      <c r="UZK619" s="23"/>
      <c r="UZL619" s="23"/>
      <c r="UZM619" s="23"/>
      <c r="UZN619" s="23"/>
      <c r="UZO619" s="23"/>
      <c r="UZP619" s="23"/>
      <c r="UZQ619" s="23"/>
      <c r="UZR619" s="23"/>
      <c r="UZS619" s="23"/>
      <c r="UZT619" s="23"/>
      <c r="UZU619" s="23"/>
      <c r="UZV619" s="23"/>
      <c r="UZW619" s="23"/>
      <c r="UZX619" s="23"/>
      <c r="UZY619" s="23"/>
      <c r="UZZ619" s="23"/>
      <c r="VAA619" s="23"/>
      <c r="VAB619" s="23"/>
      <c r="VAC619" s="23"/>
      <c r="VAD619" s="23"/>
      <c r="VAE619" s="23"/>
      <c r="VAF619" s="23"/>
      <c r="VAG619" s="23"/>
      <c r="VAH619" s="23"/>
      <c r="VAI619" s="23"/>
      <c r="VAJ619" s="23"/>
      <c r="VAK619" s="23"/>
      <c r="VAL619" s="23"/>
      <c r="VAM619" s="23"/>
      <c r="VAN619" s="23"/>
      <c r="VAO619" s="23"/>
      <c r="VAP619" s="23"/>
      <c r="VAQ619" s="23"/>
      <c r="VAR619" s="23"/>
      <c r="VAS619" s="23"/>
      <c r="VAT619" s="23"/>
      <c r="VAU619" s="23"/>
      <c r="VAV619" s="23"/>
      <c r="VAW619" s="23"/>
      <c r="VAX619" s="23"/>
      <c r="VAY619" s="23"/>
      <c r="VAZ619" s="23"/>
      <c r="VBA619" s="23"/>
      <c r="VBB619" s="23"/>
      <c r="VBC619" s="23"/>
      <c r="VBD619" s="23"/>
      <c r="VBE619" s="23"/>
      <c r="VBF619" s="23"/>
      <c r="VBG619" s="23"/>
      <c r="VBH619" s="23"/>
      <c r="VBI619" s="23"/>
      <c r="VBJ619" s="23"/>
      <c r="VBK619" s="23"/>
      <c r="VBL619" s="23"/>
      <c r="VBM619" s="23"/>
      <c r="VBN619" s="23"/>
      <c r="VBO619" s="23"/>
      <c r="VBP619" s="23"/>
      <c r="VBQ619" s="23"/>
      <c r="VBR619" s="23"/>
      <c r="VBS619" s="23"/>
      <c r="VBT619" s="23"/>
      <c r="VBU619" s="23"/>
      <c r="VBV619" s="23"/>
      <c r="VBW619" s="23"/>
      <c r="VBX619" s="23"/>
      <c r="VBY619" s="23"/>
      <c r="VBZ619" s="23"/>
      <c r="VCA619" s="23"/>
      <c r="VCB619" s="23"/>
      <c r="VCC619" s="23"/>
      <c r="VCD619" s="23"/>
      <c r="VCE619" s="23"/>
      <c r="VCF619" s="23"/>
      <c r="VCG619" s="23"/>
      <c r="VCH619" s="23"/>
      <c r="VCI619" s="23"/>
      <c r="VCJ619" s="23"/>
      <c r="VCK619" s="23"/>
      <c r="VCL619" s="23"/>
      <c r="VCM619" s="23"/>
      <c r="VCN619" s="23"/>
      <c r="VCO619" s="23"/>
      <c r="VCP619" s="23"/>
      <c r="VCQ619" s="23"/>
      <c r="VCR619" s="23"/>
      <c r="VCS619" s="23"/>
      <c r="VCT619" s="23"/>
      <c r="VCU619" s="23"/>
      <c r="VCV619" s="23"/>
      <c r="VCW619" s="23"/>
      <c r="VCX619" s="23"/>
      <c r="VCY619" s="23"/>
      <c r="VCZ619" s="23"/>
      <c r="VDA619" s="23"/>
      <c r="VDB619" s="23"/>
      <c r="VDC619" s="23"/>
      <c r="VDD619" s="23"/>
      <c r="VDE619" s="23"/>
      <c r="VDF619" s="23"/>
      <c r="VDG619" s="23"/>
      <c r="VDH619" s="23"/>
      <c r="VDI619" s="23"/>
      <c r="VDJ619" s="23"/>
      <c r="VDK619" s="23"/>
      <c r="VDL619" s="23"/>
      <c r="VDM619" s="23"/>
      <c r="VDN619" s="23"/>
      <c r="VDO619" s="23"/>
      <c r="VDP619" s="23"/>
      <c r="VDQ619" s="23"/>
      <c r="VDR619" s="23"/>
      <c r="VDS619" s="23"/>
      <c r="VDT619" s="23"/>
      <c r="VDU619" s="23"/>
      <c r="VDV619" s="23"/>
      <c r="VDW619" s="23"/>
      <c r="VDX619" s="23"/>
      <c r="VDY619" s="23"/>
      <c r="VDZ619" s="23"/>
      <c r="VEA619" s="23"/>
      <c r="VEB619" s="23"/>
      <c r="VEC619" s="23"/>
      <c r="VED619" s="23"/>
      <c r="VEE619" s="23"/>
      <c r="VEF619" s="23"/>
      <c r="VEG619" s="23"/>
      <c r="VEH619" s="23"/>
      <c r="VEI619" s="23"/>
      <c r="VEJ619" s="23"/>
      <c r="VEK619" s="23"/>
      <c r="VEL619" s="23"/>
      <c r="VEM619" s="23"/>
      <c r="VEN619" s="23"/>
      <c r="VEO619" s="23"/>
      <c r="VEP619" s="23"/>
      <c r="VEQ619" s="23"/>
      <c r="VER619" s="23"/>
      <c r="VES619" s="23"/>
      <c r="VET619" s="23"/>
      <c r="VEU619" s="23"/>
      <c r="VEV619" s="23"/>
      <c r="VEW619" s="23"/>
      <c r="VEX619" s="23"/>
      <c r="VEY619" s="23"/>
      <c r="VEZ619" s="23"/>
      <c r="VFA619" s="23"/>
      <c r="VFB619" s="23"/>
      <c r="VFC619" s="23"/>
      <c r="VFD619" s="23"/>
      <c r="VFE619" s="23"/>
      <c r="VFF619" s="23"/>
      <c r="VFG619" s="23"/>
      <c r="VFH619" s="23"/>
      <c r="VFI619" s="23"/>
      <c r="VFJ619" s="23"/>
      <c r="VFK619" s="23"/>
      <c r="VFL619" s="23"/>
      <c r="VFM619" s="23"/>
      <c r="VFN619" s="23"/>
      <c r="VFO619" s="23"/>
      <c r="VFP619" s="23"/>
      <c r="VFQ619" s="23"/>
      <c r="VFR619" s="23"/>
      <c r="VFS619" s="23"/>
      <c r="VFT619" s="23"/>
      <c r="VFU619" s="23"/>
      <c r="VFV619" s="23"/>
      <c r="VFW619" s="23"/>
      <c r="VFX619" s="23"/>
      <c r="VFY619" s="23"/>
      <c r="VFZ619" s="23"/>
      <c r="VGA619" s="23"/>
      <c r="VGB619" s="23"/>
      <c r="VGC619" s="23"/>
      <c r="VGD619" s="23"/>
      <c r="VGE619" s="23"/>
      <c r="VGF619" s="23"/>
      <c r="VGG619" s="23"/>
      <c r="VGH619" s="23"/>
      <c r="VGI619" s="23"/>
      <c r="VGJ619" s="23"/>
      <c r="VGK619" s="23"/>
      <c r="VGL619" s="23"/>
      <c r="VGM619" s="23"/>
      <c r="VGN619" s="23"/>
      <c r="VGO619" s="23"/>
      <c r="VGP619" s="23"/>
      <c r="VGQ619" s="23"/>
      <c r="VGR619" s="23"/>
      <c r="VGS619" s="23"/>
      <c r="VGT619" s="23"/>
      <c r="VGU619" s="23"/>
      <c r="VGV619" s="23"/>
      <c r="VGW619" s="23"/>
      <c r="VGX619" s="23"/>
      <c r="VGY619" s="23"/>
      <c r="VGZ619" s="23"/>
      <c r="VHA619" s="23"/>
      <c r="VHB619" s="23"/>
      <c r="VHC619" s="23"/>
      <c r="VHD619" s="23"/>
      <c r="VHE619" s="23"/>
      <c r="VHF619" s="23"/>
      <c r="VHG619" s="23"/>
      <c r="VHH619" s="23"/>
      <c r="VHI619" s="23"/>
      <c r="VHJ619" s="23"/>
      <c r="VHK619" s="23"/>
      <c r="VHL619" s="23"/>
      <c r="VHM619" s="23"/>
      <c r="VHN619" s="23"/>
      <c r="VHO619" s="23"/>
      <c r="VHP619" s="23"/>
      <c r="VHQ619" s="23"/>
      <c r="VHR619" s="23"/>
      <c r="VHS619" s="23"/>
      <c r="VHT619" s="23"/>
      <c r="VHU619" s="23"/>
      <c r="VHV619" s="23"/>
      <c r="VHW619" s="23"/>
      <c r="VHX619" s="23"/>
      <c r="VHY619" s="23"/>
      <c r="VHZ619" s="23"/>
      <c r="VIA619" s="23"/>
      <c r="VIB619" s="23"/>
      <c r="VIC619" s="23"/>
      <c r="VID619" s="23"/>
      <c r="VIE619" s="23"/>
      <c r="VIF619" s="23"/>
      <c r="VIG619" s="23"/>
      <c r="VIH619" s="23"/>
      <c r="VII619" s="23"/>
      <c r="VIJ619" s="23"/>
      <c r="VIK619" s="23"/>
      <c r="VIL619" s="23"/>
      <c r="VIM619" s="23"/>
      <c r="VIN619" s="23"/>
      <c r="VIO619" s="23"/>
      <c r="VIP619" s="23"/>
      <c r="VIQ619" s="23"/>
      <c r="VIR619" s="23"/>
      <c r="VIS619" s="23"/>
      <c r="VIT619" s="23"/>
      <c r="VIU619" s="23"/>
      <c r="VIV619" s="23"/>
      <c r="VIW619" s="23"/>
      <c r="VIX619" s="23"/>
      <c r="VIY619" s="23"/>
      <c r="VIZ619" s="23"/>
      <c r="VJA619" s="23"/>
      <c r="VJB619" s="23"/>
      <c r="VJC619" s="23"/>
      <c r="VJD619" s="23"/>
      <c r="VJE619" s="23"/>
      <c r="VJF619" s="23"/>
      <c r="VJG619" s="23"/>
      <c r="VJH619" s="23"/>
      <c r="VJI619" s="23"/>
      <c r="VJJ619" s="23"/>
      <c r="VJK619" s="23"/>
      <c r="VJL619" s="23"/>
      <c r="VJM619" s="23"/>
      <c r="VJN619" s="23"/>
      <c r="VJO619" s="23"/>
      <c r="VJP619" s="23"/>
      <c r="VJQ619" s="23"/>
      <c r="VJR619" s="23"/>
      <c r="VJS619" s="23"/>
      <c r="VJT619" s="23"/>
      <c r="VJU619" s="23"/>
      <c r="VJV619" s="23"/>
      <c r="VJW619" s="23"/>
      <c r="VJX619" s="23"/>
      <c r="VJY619" s="23"/>
      <c r="VJZ619" s="23"/>
      <c r="VKA619" s="23"/>
      <c r="VKB619" s="23"/>
      <c r="VKC619" s="23"/>
      <c r="VKD619" s="23"/>
      <c r="VKE619" s="23"/>
      <c r="VKF619" s="23"/>
      <c r="VKG619" s="23"/>
      <c r="VKH619" s="23"/>
      <c r="VKI619" s="23"/>
      <c r="VKJ619" s="23"/>
      <c r="VKK619" s="23"/>
      <c r="VKL619" s="23"/>
      <c r="VKM619" s="23"/>
      <c r="VKN619" s="23"/>
      <c r="VKO619" s="23"/>
      <c r="VKP619" s="23"/>
      <c r="VKQ619" s="23"/>
      <c r="VKR619" s="23"/>
      <c r="VKS619" s="23"/>
      <c r="VKT619" s="23"/>
      <c r="VKU619" s="23"/>
      <c r="VKV619" s="23"/>
      <c r="VKW619" s="23"/>
      <c r="VKX619" s="23"/>
      <c r="VKY619" s="23"/>
      <c r="VKZ619" s="23"/>
      <c r="VLA619" s="23"/>
      <c r="VLB619" s="23"/>
      <c r="VLC619" s="23"/>
      <c r="VLD619" s="23"/>
      <c r="VLE619" s="23"/>
      <c r="VLF619" s="23"/>
      <c r="VLG619" s="23"/>
      <c r="VLH619" s="23"/>
      <c r="VLI619" s="23"/>
      <c r="VLJ619" s="23"/>
      <c r="VLK619" s="23"/>
      <c r="VLL619" s="23"/>
      <c r="VLM619" s="23"/>
      <c r="VLN619" s="23"/>
      <c r="VLO619" s="23"/>
      <c r="VLP619" s="23"/>
      <c r="VLQ619" s="23"/>
      <c r="VLR619" s="23"/>
      <c r="VLS619" s="23"/>
      <c r="VLT619" s="23"/>
      <c r="VLU619" s="23"/>
      <c r="VLV619" s="23"/>
      <c r="VLW619" s="23"/>
      <c r="VLX619" s="23"/>
      <c r="VLY619" s="23"/>
      <c r="VLZ619" s="23"/>
      <c r="VMA619" s="23"/>
      <c r="VMB619" s="23"/>
      <c r="VMC619" s="23"/>
      <c r="VMD619" s="23"/>
      <c r="VME619" s="23"/>
      <c r="VMF619" s="23"/>
      <c r="VMG619" s="23"/>
      <c r="VMH619" s="23"/>
      <c r="VMI619" s="23"/>
      <c r="VMJ619" s="23"/>
      <c r="VMK619" s="23"/>
      <c r="VML619" s="23"/>
      <c r="VMM619" s="23"/>
      <c r="VMN619" s="23"/>
      <c r="VMO619" s="23"/>
      <c r="VMP619" s="23"/>
      <c r="VMQ619" s="23"/>
      <c r="VMR619" s="23"/>
      <c r="VMS619" s="23"/>
      <c r="VMT619" s="23"/>
      <c r="VMU619" s="23"/>
      <c r="VMV619" s="23"/>
      <c r="VMW619" s="23"/>
      <c r="VMX619" s="23"/>
      <c r="VMY619" s="23"/>
      <c r="VMZ619" s="23"/>
      <c r="VNA619" s="23"/>
      <c r="VNB619" s="23"/>
      <c r="VNC619" s="23"/>
      <c r="VND619" s="23"/>
      <c r="VNE619" s="23"/>
      <c r="VNF619" s="23"/>
      <c r="VNG619" s="23"/>
      <c r="VNH619" s="23"/>
      <c r="VNI619" s="23"/>
      <c r="VNJ619" s="23"/>
      <c r="VNK619" s="23"/>
      <c r="VNL619" s="23"/>
      <c r="VNM619" s="23"/>
      <c r="VNN619" s="23"/>
      <c r="VNO619" s="23"/>
      <c r="VNP619" s="23"/>
      <c r="VNQ619" s="23"/>
      <c r="VNR619" s="23"/>
      <c r="VNS619" s="23"/>
      <c r="VNT619" s="23"/>
      <c r="VNU619" s="23"/>
      <c r="VNV619" s="23"/>
      <c r="VNW619" s="23"/>
      <c r="VNX619" s="23"/>
      <c r="VNY619" s="23"/>
      <c r="VNZ619" s="23"/>
      <c r="VOA619" s="23"/>
      <c r="VOB619" s="23"/>
      <c r="VOC619" s="23"/>
      <c r="VOD619" s="23"/>
      <c r="VOE619" s="23"/>
      <c r="VOF619" s="23"/>
      <c r="VOG619" s="23"/>
      <c r="VOH619" s="23"/>
      <c r="VOI619" s="23"/>
      <c r="VOJ619" s="23"/>
      <c r="VOK619" s="23"/>
      <c r="VOL619" s="23"/>
      <c r="VOM619" s="23"/>
      <c r="VON619" s="23"/>
      <c r="VOO619" s="23"/>
      <c r="VOP619" s="23"/>
      <c r="VOQ619" s="23"/>
      <c r="VOR619" s="23"/>
      <c r="VOS619" s="23"/>
      <c r="VOT619" s="23"/>
      <c r="VOU619" s="23"/>
      <c r="VOV619" s="23"/>
      <c r="VOW619" s="23"/>
      <c r="VOX619" s="23"/>
      <c r="VOY619" s="23"/>
      <c r="VOZ619" s="23"/>
      <c r="VPA619" s="23"/>
      <c r="VPB619" s="23"/>
      <c r="VPC619" s="23"/>
      <c r="VPD619" s="23"/>
      <c r="VPE619" s="23"/>
      <c r="VPF619" s="23"/>
      <c r="VPG619" s="23"/>
      <c r="VPH619" s="23"/>
      <c r="VPI619" s="23"/>
      <c r="VPJ619" s="23"/>
      <c r="VPK619" s="23"/>
      <c r="VPL619" s="23"/>
      <c r="VPM619" s="23"/>
      <c r="VPN619" s="23"/>
      <c r="VPO619" s="23"/>
      <c r="VPP619" s="23"/>
      <c r="VPQ619" s="23"/>
      <c r="VPR619" s="23"/>
      <c r="VPS619" s="23"/>
      <c r="VPT619" s="23"/>
      <c r="VPU619" s="23"/>
      <c r="VPV619" s="23"/>
      <c r="VPW619" s="23"/>
      <c r="VPX619" s="23"/>
      <c r="VPY619" s="23"/>
      <c r="VPZ619" s="23"/>
      <c r="VQA619" s="23"/>
      <c r="VQB619" s="23"/>
      <c r="VQC619" s="23"/>
      <c r="VQD619" s="23"/>
      <c r="VQE619" s="23"/>
      <c r="VQF619" s="23"/>
      <c r="VQG619" s="23"/>
      <c r="VQH619" s="23"/>
      <c r="VQI619" s="23"/>
      <c r="VQJ619" s="23"/>
      <c r="VQK619" s="23"/>
      <c r="VQL619" s="23"/>
      <c r="VQM619" s="23"/>
      <c r="VQN619" s="23"/>
      <c r="VQO619" s="23"/>
      <c r="VQP619" s="23"/>
      <c r="VQQ619" s="23"/>
      <c r="VQR619" s="23"/>
      <c r="VQS619" s="23"/>
      <c r="VQT619" s="23"/>
      <c r="VQU619" s="23"/>
      <c r="VQV619" s="23"/>
      <c r="VQW619" s="23"/>
      <c r="VQX619" s="23"/>
      <c r="VQY619" s="23"/>
      <c r="VQZ619" s="23"/>
      <c r="VRA619" s="23"/>
      <c r="VRB619" s="23"/>
      <c r="VRC619" s="23"/>
      <c r="VRD619" s="23"/>
      <c r="VRE619" s="23"/>
      <c r="VRF619" s="23"/>
      <c r="VRG619" s="23"/>
      <c r="VRH619" s="23"/>
      <c r="VRI619" s="23"/>
      <c r="VRJ619" s="23"/>
      <c r="VRK619" s="23"/>
      <c r="VRL619" s="23"/>
      <c r="VRM619" s="23"/>
      <c r="VRN619" s="23"/>
      <c r="VRO619" s="23"/>
      <c r="VRP619" s="23"/>
      <c r="VRQ619" s="23"/>
      <c r="VRR619" s="23"/>
      <c r="VRS619" s="23"/>
      <c r="VRT619" s="23"/>
      <c r="VRU619" s="23"/>
      <c r="VRV619" s="23"/>
      <c r="VRW619" s="23"/>
      <c r="VRX619" s="23"/>
      <c r="VRY619" s="23"/>
      <c r="VRZ619" s="23"/>
      <c r="VSA619" s="23"/>
      <c r="VSB619" s="23"/>
      <c r="VSC619" s="23"/>
      <c r="VSD619" s="23"/>
      <c r="VSE619" s="23"/>
      <c r="VSF619" s="23"/>
      <c r="VSG619" s="23"/>
      <c r="VSH619" s="23"/>
      <c r="VSI619" s="23"/>
      <c r="VSJ619" s="23"/>
      <c r="VSK619" s="23"/>
      <c r="VSL619" s="23"/>
      <c r="VSM619" s="23"/>
      <c r="VSN619" s="23"/>
      <c r="VSO619" s="23"/>
      <c r="VSP619" s="23"/>
      <c r="VSQ619" s="23"/>
      <c r="VSR619" s="23"/>
      <c r="VSS619" s="23"/>
      <c r="VST619" s="23"/>
      <c r="VSU619" s="23"/>
      <c r="VSV619" s="23"/>
      <c r="VSW619" s="23"/>
      <c r="VSX619" s="23"/>
      <c r="VSY619" s="23"/>
      <c r="VSZ619" s="23"/>
      <c r="VTA619" s="23"/>
      <c r="VTB619" s="23"/>
      <c r="VTC619" s="23"/>
      <c r="VTD619" s="23"/>
      <c r="VTE619" s="23"/>
      <c r="VTF619" s="23"/>
      <c r="VTG619" s="23"/>
      <c r="VTH619" s="23"/>
      <c r="VTI619" s="23"/>
      <c r="VTJ619" s="23"/>
      <c r="VTK619" s="23"/>
      <c r="VTL619" s="23"/>
      <c r="VTM619" s="23"/>
      <c r="VTN619" s="23"/>
      <c r="VTO619" s="23"/>
      <c r="VTP619" s="23"/>
      <c r="VTQ619" s="23"/>
      <c r="VTR619" s="23"/>
      <c r="VTS619" s="23"/>
      <c r="VTT619" s="23"/>
      <c r="VTU619" s="23"/>
      <c r="VTV619" s="23"/>
      <c r="VTW619" s="23"/>
      <c r="VTX619" s="23"/>
      <c r="VTY619" s="23"/>
      <c r="VTZ619" s="23"/>
      <c r="VUA619" s="23"/>
      <c r="VUB619" s="23"/>
      <c r="VUC619" s="23"/>
      <c r="VUD619" s="23"/>
      <c r="VUE619" s="23"/>
      <c r="VUF619" s="23"/>
      <c r="VUG619" s="23"/>
      <c r="VUH619" s="23"/>
      <c r="VUI619" s="23"/>
      <c r="VUJ619" s="23"/>
      <c r="VUK619" s="23"/>
      <c r="VUL619" s="23"/>
      <c r="VUM619" s="23"/>
      <c r="VUN619" s="23"/>
      <c r="VUO619" s="23"/>
      <c r="VUP619" s="23"/>
      <c r="VUQ619" s="23"/>
      <c r="VUR619" s="23"/>
      <c r="VUS619" s="23"/>
      <c r="VUT619" s="23"/>
      <c r="VUU619" s="23"/>
      <c r="VUV619" s="23"/>
      <c r="VUW619" s="23"/>
      <c r="VUX619" s="23"/>
      <c r="VUY619" s="23"/>
      <c r="VUZ619" s="23"/>
      <c r="VVA619" s="23"/>
      <c r="VVB619" s="23"/>
      <c r="VVC619" s="23"/>
      <c r="VVD619" s="23"/>
      <c r="VVE619" s="23"/>
      <c r="VVF619" s="23"/>
      <c r="VVG619" s="23"/>
      <c r="VVH619" s="23"/>
      <c r="VVI619" s="23"/>
      <c r="VVJ619" s="23"/>
      <c r="VVK619" s="23"/>
      <c r="VVL619" s="23"/>
      <c r="VVM619" s="23"/>
      <c r="VVN619" s="23"/>
      <c r="VVO619" s="23"/>
      <c r="VVP619" s="23"/>
      <c r="VVQ619" s="23"/>
      <c r="VVR619" s="23"/>
      <c r="VVS619" s="23"/>
      <c r="VVT619" s="23"/>
      <c r="VVU619" s="23"/>
      <c r="VVV619" s="23"/>
      <c r="VVW619" s="23"/>
      <c r="VVX619" s="23"/>
      <c r="VVY619" s="23"/>
      <c r="VVZ619" s="23"/>
      <c r="VWA619" s="23"/>
      <c r="VWB619" s="23"/>
      <c r="VWC619" s="23"/>
      <c r="VWD619" s="23"/>
      <c r="VWE619" s="23"/>
      <c r="VWF619" s="23"/>
      <c r="VWG619" s="23"/>
      <c r="VWH619" s="23"/>
      <c r="VWI619" s="23"/>
      <c r="VWJ619" s="23"/>
      <c r="VWK619" s="23"/>
      <c r="VWL619" s="23"/>
      <c r="VWM619" s="23"/>
      <c r="VWN619" s="23"/>
      <c r="VWO619" s="23"/>
      <c r="VWP619" s="23"/>
      <c r="VWQ619" s="23"/>
      <c r="VWR619" s="23"/>
      <c r="VWS619" s="23"/>
      <c r="VWT619" s="23"/>
      <c r="VWU619" s="23"/>
      <c r="VWV619" s="23"/>
      <c r="VWW619" s="23"/>
      <c r="VWX619" s="23"/>
      <c r="VWY619" s="23"/>
      <c r="VWZ619" s="23"/>
      <c r="VXA619" s="23"/>
      <c r="VXB619" s="23"/>
      <c r="VXC619" s="23"/>
      <c r="VXD619" s="23"/>
      <c r="VXE619" s="23"/>
      <c r="VXF619" s="23"/>
      <c r="VXG619" s="23"/>
      <c r="VXH619" s="23"/>
      <c r="VXI619" s="23"/>
      <c r="VXJ619" s="23"/>
      <c r="VXK619" s="23"/>
      <c r="VXL619" s="23"/>
      <c r="VXM619" s="23"/>
      <c r="VXN619" s="23"/>
      <c r="VXO619" s="23"/>
      <c r="VXP619" s="23"/>
      <c r="VXQ619" s="23"/>
      <c r="VXR619" s="23"/>
      <c r="VXS619" s="23"/>
      <c r="VXT619" s="23"/>
      <c r="VXU619" s="23"/>
      <c r="VXV619" s="23"/>
      <c r="VXW619" s="23"/>
      <c r="VXX619" s="23"/>
      <c r="VXY619" s="23"/>
      <c r="VXZ619" s="23"/>
      <c r="VYA619" s="23"/>
      <c r="VYB619" s="23"/>
      <c r="VYC619" s="23"/>
      <c r="VYD619" s="23"/>
      <c r="VYE619" s="23"/>
      <c r="VYF619" s="23"/>
      <c r="VYG619" s="23"/>
      <c r="VYH619" s="23"/>
      <c r="VYI619" s="23"/>
      <c r="VYJ619" s="23"/>
      <c r="VYK619" s="23"/>
      <c r="VYL619" s="23"/>
      <c r="VYM619" s="23"/>
      <c r="VYN619" s="23"/>
      <c r="VYO619" s="23"/>
      <c r="VYP619" s="23"/>
      <c r="VYQ619" s="23"/>
      <c r="VYR619" s="23"/>
      <c r="VYS619" s="23"/>
      <c r="VYT619" s="23"/>
      <c r="VYU619" s="23"/>
      <c r="VYV619" s="23"/>
      <c r="VYW619" s="23"/>
      <c r="VYX619" s="23"/>
      <c r="VYY619" s="23"/>
      <c r="VYZ619" s="23"/>
      <c r="VZA619" s="23"/>
      <c r="VZB619" s="23"/>
      <c r="VZC619" s="23"/>
      <c r="VZD619" s="23"/>
      <c r="VZE619" s="23"/>
      <c r="VZF619" s="23"/>
      <c r="VZG619" s="23"/>
      <c r="VZH619" s="23"/>
      <c r="VZI619" s="23"/>
      <c r="VZJ619" s="23"/>
      <c r="VZK619" s="23"/>
      <c r="VZL619" s="23"/>
      <c r="VZM619" s="23"/>
      <c r="VZN619" s="23"/>
      <c r="VZO619" s="23"/>
      <c r="VZP619" s="23"/>
      <c r="VZQ619" s="23"/>
      <c r="VZR619" s="23"/>
      <c r="VZS619" s="23"/>
      <c r="VZT619" s="23"/>
      <c r="VZU619" s="23"/>
      <c r="VZV619" s="23"/>
      <c r="VZW619" s="23"/>
      <c r="VZX619" s="23"/>
      <c r="VZY619" s="23"/>
      <c r="VZZ619" s="23"/>
      <c r="WAA619" s="23"/>
      <c r="WAB619" s="23"/>
      <c r="WAC619" s="23"/>
      <c r="WAD619" s="23"/>
      <c r="WAE619" s="23"/>
      <c r="WAF619" s="23"/>
      <c r="WAG619" s="23"/>
      <c r="WAH619" s="23"/>
      <c r="WAI619" s="23"/>
      <c r="WAJ619" s="23"/>
      <c r="WAK619" s="23"/>
      <c r="WAL619" s="23"/>
      <c r="WAM619" s="23"/>
      <c r="WAN619" s="23"/>
      <c r="WAO619" s="23"/>
      <c r="WAP619" s="23"/>
      <c r="WAQ619" s="23"/>
      <c r="WAR619" s="23"/>
      <c r="WAS619" s="23"/>
      <c r="WAT619" s="23"/>
      <c r="WAU619" s="23"/>
      <c r="WAV619" s="23"/>
      <c r="WAW619" s="23"/>
      <c r="WAX619" s="23"/>
      <c r="WAY619" s="23"/>
      <c r="WAZ619" s="23"/>
      <c r="WBA619" s="23"/>
      <c r="WBB619" s="23"/>
      <c r="WBC619" s="23"/>
      <c r="WBD619" s="23"/>
      <c r="WBE619" s="23"/>
      <c r="WBF619" s="23"/>
      <c r="WBG619" s="23"/>
      <c r="WBH619" s="23"/>
      <c r="WBI619" s="23"/>
      <c r="WBJ619" s="23"/>
      <c r="WBK619" s="23"/>
      <c r="WBL619" s="23"/>
      <c r="WBM619" s="23"/>
      <c r="WBN619" s="23"/>
      <c r="WBO619" s="23"/>
      <c r="WBP619" s="23"/>
      <c r="WBQ619" s="23"/>
      <c r="WBR619" s="23"/>
      <c r="WBS619" s="23"/>
      <c r="WBT619" s="23"/>
      <c r="WBU619" s="23"/>
      <c r="WBV619" s="23"/>
      <c r="WBW619" s="23"/>
      <c r="WBX619" s="23"/>
      <c r="WBY619" s="23"/>
      <c r="WBZ619" s="23"/>
      <c r="WCA619" s="23"/>
      <c r="WCB619" s="23"/>
      <c r="WCC619" s="23"/>
      <c r="WCD619" s="23"/>
      <c r="WCE619" s="23"/>
      <c r="WCF619" s="23"/>
      <c r="WCG619" s="23"/>
      <c r="WCH619" s="23"/>
      <c r="WCI619" s="23"/>
      <c r="WCJ619" s="23"/>
      <c r="WCK619" s="23"/>
      <c r="WCL619" s="23"/>
      <c r="WCM619" s="23"/>
      <c r="WCN619" s="23"/>
      <c r="WCO619" s="23"/>
      <c r="WCP619" s="23"/>
      <c r="WCQ619" s="23"/>
      <c r="WCR619" s="23"/>
      <c r="WCS619" s="23"/>
      <c r="WCT619" s="23"/>
      <c r="WCU619" s="23"/>
      <c r="WCV619" s="23"/>
      <c r="WCW619" s="23"/>
      <c r="WCX619" s="23"/>
      <c r="WCY619" s="23"/>
      <c r="WCZ619" s="23"/>
      <c r="WDA619" s="23"/>
      <c r="WDB619" s="23"/>
      <c r="WDC619" s="23"/>
      <c r="WDD619" s="23"/>
      <c r="WDE619" s="23"/>
      <c r="WDF619" s="23"/>
      <c r="WDG619" s="23"/>
      <c r="WDH619" s="23"/>
      <c r="WDI619" s="23"/>
      <c r="WDJ619" s="23"/>
      <c r="WDK619" s="23"/>
      <c r="WDL619" s="23"/>
      <c r="WDM619" s="23"/>
      <c r="WDN619" s="23"/>
      <c r="WDO619" s="23"/>
      <c r="WDP619" s="23"/>
      <c r="WDQ619" s="23"/>
      <c r="WDR619" s="23"/>
      <c r="WDS619" s="23"/>
      <c r="WDT619" s="23"/>
      <c r="WDU619" s="23"/>
      <c r="WDV619" s="23"/>
      <c r="WDW619" s="23"/>
      <c r="WDX619" s="23"/>
      <c r="WDY619" s="23"/>
      <c r="WDZ619" s="23"/>
      <c r="WEA619" s="23"/>
      <c r="WEB619" s="23"/>
      <c r="WEC619" s="23"/>
      <c r="WED619" s="23"/>
      <c r="WEE619" s="23"/>
      <c r="WEF619" s="23"/>
      <c r="WEG619" s="23"/>
      <c r="WEH619" s="23"/>
      <c r="WEI619" s="23"/>
      <c r="WEJ619" s="23"/>
      <c r="WEK619" s="23"/>
      <c r="WEL619" s="23"/>
      <c r="WEM619" s="23"/>
      <c r="WEN619" s="23"/>
      <c r="WEO619" s="23"/>
      <c r="WEP619" s="23"/>
      <c r="WEQ619" s="23"/>
      <c r="WER619" s="23"/>
      <c r="WES619" s="23"/>
      <c r="WET619" s="23"/>
      <c r="WEU619" s="23"/>
      <c r="WEV619" s="23"/>
      <c r="WEW619" s="23"/>
      <c r="WEX619" s="23"/>
      <c r="WEY619" s="23"/>
      <c r="WEZ619" s="23"/>
      <c r="WFA619" s="23"/>
      <c r="WFB619" s="23"/>
      <c r="WFC619" s="23"/>
      <c r="WFD619" s="23"/>
      <c r="WFE619" s="23"/>
      <c r="WFF619" s="23"/>
      <c r="WFG619" s="23"/>
      <c r="WFH619" s="23"/>
      <c r="WFI619" s="23"/>
      <c r="WFJ619" s="23"/>
      <c r="WFK619" s="23"/>
      <c r="WFL619" s="23"/>
      <c r="WFM619" s="23"/>
      <c r="WFN619" s="23"/>
      <c r="WFO619" s="23"/>
      <c r="WFP619" s="23"/>
      <c r="WFQ619" s="23"/>
      <c r="WFR619" s="23"/>
      <c r="WFS619" s="23"/>
      <c r="WFT619" s="23"/>
      <c r="WFU619" s="23"/>
      <c r="WFV619" s="23"/>
      <c r="WFW619" s="23"/>
      <c r="WFX619" s="23"/>
      <c r="WFY619" s="23"/>
      <c r="WFZ619" s="23"/>
      <c r="WGA619" s="23"/>
      <c r="WGB619" s="23"/>
      <c r="WGC619" s="23"/>
      <c r="WGD619" s="23"/>
      <c r="WGE619" s="23"/>
      <c r="WGF619" s="23"/>
      <c r="WGG619" s="23"/>
      <c r="WGH619" s="23"/>
      <c r="WGI619" s="23"/>
      <c r="WGJ619" s="23"/>
      <c r="WGK619" s="23"/>
      <c r="WGL619" s="23"/>
      <c r="WGM619" s="23"/>
      <c r="WGN619" s="23"/>
      <c r="WGO619" s="23"/>
      <c r="WGP619" s="23"/>
      <c r="WGQ619" s="23"/>
      <c r="WGR619" s="23"/>
      <c r="WGS619" s="23"/>
      <c r="WGT619" s="23"/>
      <c r="WGU619" s="23"/>
      <c r="WGV619" s="23"/>
      <c r="WGW619" s="23"/>
      <c r="WGX619" s="23"/>
      <c r="WGY619" s="23"/>
      <c r="WGZ619" s="23"/>
      <c r="WHA619" s="23"/>
      <c r="WHB619" s="23"/>
      <c r="WHC619" s="23"/>
      <c r="WHD619" s="23"/>
      <c r="WHE619" s="23"/>
      <c r="WHF619" s="23"/>
      <c r="WHG619" s="23"/>
      <c r="WHH619" s="23"/>
      <c r="WHI619" s="23"/>
      <c r="WHJ619" s="23"/>
      <c r="WHK619" s="23"/>
      <c r="WHL619" s="23"/>
      <c r="WHM619" s="23"/>
      <c r="WHN619" s="23"/>
      <c r="WHO619" s="23"/>
      <c r="WHP619" s="23"/>
      <c r="WHQ619" s="23"/>
      <c r="WHR619" s="23"/>
      <c r="WHS619" s="23"/>
      <c r="WHT619" s="23"/>
      <c r="WHU619" s="23"/>
      <c r="WHV619" s="23"/>
      <c r="WHW619" s="23"/>
      <c r="WHX619" s="23"/>
      <c r="WHY619" s="23"/>
      <c r="WHZ619" s="23"/>
      <c r="WIA619" s="23"/>
      <c r="WIB619" s="23"/>
      <c r="WIC619" s="23"/>
      <c r="WID619" s="23"/>
      <c r="WIE619" s="23"/>
      <c r="WIF619" s="23"/>
      <c r="WIG619" s="23"/>
      <c r="WIH619" s="23"/>
      <c r="WII619" s="23"/>
      <c r="WIJ619" s="23"/>
      <c r="WIK619" s="23"/>
      <c r="WIL619" s="23"/>
      <c r="WIM619" s="23"/>
      <c r="WIN619" s="23"/>
      <c r="WIO619" s="23"/>
      <c r="WIP619" s="23"/>
      <c r="WIQ619" s="23"/>
      <c r="WIR619" s="23"/>
      <c r="WIS619" s="23"/>
      <c r="WIT619" s="23"/>
      <c r="WIU619" s="23"/>
      <c r="WIV619" s="23"/>
      <c r="WIW619" s="23"/>
      <c r="WIX619" s="23"/>
      <c r="WIY619" s="23"/>
      <c r="WIZ619" s="23"/>
      <c r="WJA619" s="23"/>
      <c r="WJB619" s="23"/>
      <c r="WJC619" s="23"/>
      <c r="WJD619" s="23"/>
      <c r="WJE619" s="23"/>
      <c r="WJF619" s="23"/>
      <c r="WJG619" s="23"/>
      <c r="WJH619" s="23"/>
      <c r="WJI619" s="23"/>
      <c r="WJJ619" s="23"/>
      <c r="WJK619" s="23"/>
      <c r="WJL619" s="23"/>
      <c r="WJM619" s="23"/>
      <c r="WJN619" s="23"/>
      <c r="WJO619" s="23"/>
      <c r="WJP619" s="23"/>
      <c r="WJQ619" s="23"/>
      <c r="WJR619" s="23"/>
      <c r="WJS619" s="23"/>
      <c r="WJT619" s="23"/>
      <c r="WJU619" s="23"/>
      <c r="WJV619" s="23"/>
      <c r="WJW619" s="23"/>
      <c r="WJX619" s="23"/>
      <c r="WJY619" s="23"/>
      <c r="WJZ619" s="23"/>
      <c r="WKA619" s="23"/>
      <c r="WKB619" s="23"/>
      <c r="WKC619" s="23"/>
      <c r="WKD619" s="23"/>
      <c r="WKE619" s="23"/>
      <c r="WKF619" s="23"/>
      <c r="WKG619" s="23"/>
      <c r="WKH619" s="23"/>
      <c r="WKI619" s="23"/>
      <c r="WKJ619" s="23"/>
      <c r="WKK619" s="23"/>
      <c r="WKL619" s="23"/>
      <c r="WKM619" s="23"/>
      <c r="WKN619" s="23"/>
      <c r="WKO619" s="23"/>
      <c r="WKP619" s="23"/>
      <c r="WKQ619" s="23"/>
      <c r="WKR619" s="23"/>
      <c r="WKS619" s="23"/>
      <c r="WKT619" s="23"/>
      <c r="WKU619" s="23"/>
      <c r="WKV619" s="23"/>
      <c r="WKW619" s="23"/>
      <c r="WKX619" s="23"/>
      <c r="WKY619" s="23"/>
      <c r="WKZ619" s="23"/>
      <c r="WLA619" s="23"/>
      <c r="WLB619" s="23"/>
      <c r="WLC619" s="23"/>
      <c r="WLD619" s="23"/>
      <c r="WLE619" s="23"/>
      <c r="WLF619" s="23"/>
      <c r="WLG619" s="23"/>
      <c r="WLH619" s="23"/>
      <c r="WLI619" s="23"/>
      <c r="WLJ619" s="23"/>
      <c r="WLK619" s="23"/>
      <c r="WLL619" s="23"/>
      <c r="WLM619" s="23"/>
      <c r="WLN619" s="23"/>
      <c r="WLO619" s="23"/>
      <c r="WLP619" s="23"/>
      <c r="WLQ619" s="23"/>
      <c r="WLR619" s="23"/>
      <c r="WLS619" s="23"/>
      <c r="WLT619" s="23"/>
      <c r="WLU619" s="23"/>
      <c r="WLV619" s="23"/>
      <c r="WLW619" s="23"/>
      <c r="WLX619" s="23"/>
      <c r="WLY619" s="23"/>
      <c r="WLZ619" s="23"/>
      <c r="WMA619" s="23"/>
      <c r="WMB619" s="23"/>
      <c r="WMC619" s="23"/>
      <c r="WMD619" s="23"/>
      <c r="WME619" s="23"/>
      <c r="WMF619" s="23"/>
      <c r="WMG619" s="23"/>
      <c r="WMH619" s="23"/>
      <c r="WMI619" s="23"/>
      <c r="WMJ619" s="23"/>
      <c r="WMK619" s="23"/>
      <c r="WML619" s="23"/>
      <c r="WMM619" s="23"/>
      <c r="WMN619" s="23"/>
      <c r="WMO619" s="23"/>
      <c r="WMP619" s="23"/>
      <c r="WMQ619" s="23"/>
      <c r="WMR619" s="23"/>
      <c r="WMS619" s="23"/>
      <c r="WMT619" s="23"/>
      <c r="WMU619" s="23"/>
      <c r="WMV619" s="23"/>
      <c r="WMW619" s="23"/>
      <c r="WMX619" s="23"/>
      <c r="WMY619" s="23"/>
      <c r="WMZ619" s="23"/>
      <c r="WNA619" s="23"/>
      <c r="WNB619" s="23"/>
      <c r="WNC619" s="23"/>
      <c r="WND619" s="23"/>
      <c r="WNE619" s="23"/>
      <c r="WNF619" s="23"/>
      <c r="WNG619" s="23"/>
      <c r="WNH619" s="23"/>
      <c r="WNI619" s="23"/>
      <c r="WNJ619" s="23"/>
      <c r="WNK619" s="23"/>
      <c r="WNL619" s="23"/>
      <c r="WNM619" s="23"/>
      <c r="WNN619" s="23"/>
      <c r="WNO619" s="23"/>
      <c r="WNP619" s="23"/>
      <c r="WNQ619" s="23"/>
      <c r="WNR619" s="23"/>
      <c r="WNS619" s="23"/>
      <c r="WNT619" s="23"/>
      <c r="WNU619" s="23"/>
      <c r="WNV619" s="23"/>
      <c r="WNW619" s="23"/>
      <c r="WNX619" s="23"/>
      <c r="WNY619" s="23"/>
      <c r="WNZ619" s="23"/>
      <c r="WOA619" s="23"/>
      <c r="WOB619" s="23"/>
      <c r="WOC619" s="23"/>
      <c r="WOD619" s="23"/>
      <c r="WOE619" s="23"/>
      <c r="WOF619" s="23"/>
      <c r="WOG619" s="23"/>
      <c r="WOH619" s="23"/>
      <c r="WOI619" s="23"/>
      <c r="WOJ619" s="23"/>
      <c r="WOK619" s="23"/>
      <c r="WOL619" s="23"/>
      <c r="WOM619" s="23"/>
      <c r="WON619" s="23"/>
      <c r="WOO619" s="23"/>
      <c r="WOP619" s="23"/>
      <c r="WOQ619" s="23"/>
      <c r="WOR619" s="23"/>
      <c r="WOS619" s="23"/>
      <c r="WOT619" s="23"/>
      <c r="WOU619" s="23"/>
      <c r="WOV619" s="23"/>
      <c r="WOW619" s="23"/>
      <c r="WOX619" s="23"/>
      <c r="WOY619" s="23"/>
      <c r="WOZ619" s="23"/>
      <c r="WPA619" s="23"/>
      <c r="WPB619" s="23"/>
      <c r="WPC619" s="23"/>
      <c r="WPD619" s="23"/>
      <c r="WPE619" s="23"/>
      <c r="WPF619" s="23"/>
      <c r="WPG619" s="23"/>
      <c r="WPH619" s="23"/>
      <c r="WPI619" s="23"/>
      <c r="WPJ619" s="23"/>
      <c r="WPK619" s="23"/>
      <c r="WPL619" s="23"/>
      <c r="WPM619" s="23"/>
      <c r="WPN619" s="23"/>
      <c r="WPO619" s="23"/>
      <c r="WPP619" s="23"/>
      <c r="WPQ619" s="23"/>
      <c r="WPR619" s="23"/>
      <c r="WPS619" s="23"/>
      <c r="WPT619" s="23"/>
      <c r="WPU619" s="23"/>
      <c r="WPV619" s="23"/>
      <c r="WPW619" s="23"/>
      <c r="WPX619" s="23"/>
      <c r="WPY619" s="23"/>
      <c r="WPZ619" s="23"/>
      <c r="WQA619" s="23"/>
      <c r="WQB619" s="23"/>
      <c r="WQC619" s="23"/>
    </row>
    <row r="620" s="14" customFormat="1" ht="42" spans="1:15993">
      <c r="A620" s="28" t="s">
        <v>1234</v>
      </c>
      <c r="B620" s="28" t="s">
        <v>1235</v>
      </c>
      <c r="C620" s="28" t="s">
        <v>36</v>
      </c>
      <c r="D620" s="28" t="s">
        <v>87</v>
      </c>
      <c r="E620" s="72">
        <v>2.663</v>
      </c>
      <c r="F620" s="28">
        <v>236.6524</v>
      </c>
      <c r="G620" s="69" t="s">
        <v>1079</v>
      </c>
      <c r="H620" s="28" t="s">
        <v>391</v>
      </c>
      <c r="I620" s="28">
        <v>209</v>
      </c>
      <c r="J620" s="28">
        <v>33</v>
      </c>
      <c r="K620" s="28">
        <v>47.3305</v>
      </c>
      <c r="L620" s="28" t="s">
        <v>1080</v>
      </c>
      <c r="M620" s="28" t="s">
        <v>1080</v>
      </c>
      <c r="N620" s="28">
        <v>2019</v>
      </c>
      <c r="O620" s="28" t="s">
        <v>949</v>
      </c>
      <c r="P620" s="28" t="s">
        <v>417</v>
      </c>
      <c r="Q620" s="48">
        <v>43230</v>
      </c>
      <c r="R620" s="28"/>
      <c r="S620" s="25"/>
      <c r="U620" s="23"/>
      <c r="V620" s="23"/>
      <c r="W620" s="23"/>
      <c r="X620" s="23"/>
      <c r="Y620" s="23"/>
      <c r="Z620" s="23"/>
      <c r="AA620" s="23"/>
      <c r="AB620" s="23"/>
      <c r="AC620" s="23"/>
      <c r="AD620" s="23"/>
      <c r="AE620" s="23"/>
      <c r="AF620" s="23"/>
      <c r="AG620" s="23"/>
      <c r="AH620" s="23"/>
      <c r="AI620" s="23"/>
      <c r="AJ620" s="23"/>
      <c r="AK620" s="23"/>
      <c r="AL620" s="23"/>
      <c r="AM620" s="23"/>
      <c r="AN620" s="23"/>
      <c r="AO620" s="23"/>
      <c r="AP620" s="23"/>
      <c r="AQ620" s="23"/>
      <c r="AR620" s="23"/>
      <c r="AS620" s="23"/>
      <c r="AT620" s="23"/>
      <c r="AU620" s="23"/>
      <c r="AV620" s="23"/>
      <c r="AW620" s="23"/>
      <c r="AX620" s="23"/>
      <c r="AY620" s="23"/>
      <c r="AZ620" s="23"/>
      <c r="BA620" s="23"/>
      <c r="BB620" s="23"/>
      <c r="BC620" s="23"/>
      <c r="BD620" s="23"/>
      <c r="BE620" s="23"/>
      <c r="BF620" s="23"/>
      <c r="BG620" s="23"/>
      <c r="BH620" s="23"/>
      <c r="BI620" s="23"/>
      <c r="BJ620" s="23"/>
      <c r="BK620" s="23"/>
      <c r="BL620" s="23"/>
      <c r="BM620" s="23"/>
      <c r="BN620" s="23"/>
      <c r="BO620" s="23"/>
      <c r="BP620" s="23"/>
      <c r="BQ620" s="23"/>
      <c r="BR620" s="23"/>
      <c r="BS620" s="23"/>
      <c r="BT620" s="23"/>
      <c r="BU620" s="23"/>
      <c r="BV620" s="23"/>
      <c r="BW620" s="23"/>
      <c r="BX620" s="23"/>
      <c r="BY620" s="23"/>
      <c r="BZ620" s="23"/>
      <c r="CA620" s="23"/>
      <c r="CB620" s="23"/>
      <c r="CC620" s="23"/>
      <c r="CD620" s="23"/>
      <c r="CE620" s="23"/>
      <c r="CF620" s="23"/>
      <c r="CG620" s="23"/>
      <c r="CH620" s="23"/>
      <c r="CI620" s="23"/>
      <c r="CJ620" s="23"/>
      <c r="CK620" s="23"/>
      <c r="CL620" s="23"/>
      <c r="CM620" s="23"/>
      <c r="CN620" s="23"/>
      <c r="CO620" s="23"/>
      <c r="CP620" s="23"/>
      <c r="CQ620" s="23"/>
      <c r="CR620" s="23"/>
      <c r="CS620" s="23"/>
      <c r="CT620" s="23"/>
      <c r="CU620" s="23"/>
      <c r="CV620" s="23"/>
      <c r="CW620" s="23"/>
      <c r="CX620" s="23"/>
      <c r="CY620" s="23"/>
      <c r="CZ620" s="23"/>
      <c r="DA620" s="23"/>
      <c r="DB620" s="23"/>
      <c r="DC620" s="23"/>
      <c r="DD620" s="23"/>
      <c r="DE620" s="23"/>
      <c r="DF620" s="23"/>
      <c r="DG620" s="23"/>
      <c r="DH620" s="23"/>
      <c r="DI620" s="23"/>
      <c r="DJ620" s="23"/>
      <c r="DK620" s="23"/>
      <c r="DL620" s="23"/>
      <c r="DM620" s="23"/>
      <c r="DN620" s="23"/>
      <c r="DO620" s="23"/>
      <c r="DP620" s="23"/>
      <c r="DQ620" s="23"/>
      <c r="DR620" s="23"/>
      <c r="DS620" s="23"/>
      <c r="DT620" s="23"/>
      <c r="DU620" s="23"/>
      <c r="DV620" s="23"/>
      <c r="DW620" s="23"/>
      <c r="DX620" s="23"/>
      <c r="DY620" s="23"/>
      <c r="DZ620" s="23"/>
      <c r="EA620" s="23"/>
      <c r="EB620" s="23"/>
      <c r="EC620" s="23"/>
      <c r="ED620" s="23"/>
      <c r="EE620" s="23"/>
      <c r="EF620" s="23"/>
      <c r="EG620" s="23"/>
      <c r="EH620" s="23"/>
      <c r="EI620" s="23"/>
      <c r="EJ620" s="23"/>
      <c r="EK620" s="23"/>
      <c r="EL620" s="23"/>
      <c r="EM620" s="23"/>
      <c r="EN620" s="23"/>
      <c r="EO620" s="23"/>
      <c r="EP620" s="23"/>
      <c r="EQ620" s="23"/>
      <c r="ER620" s="23"/>
      <c r="ES620" s="23"/>
      <c r="ET620" s="23"/>
      <c r="EU620" s="23"/>
      <c r="EV620" s="23"/>
      <c r="EW620" s="23"/>
      <c r="EX620" s="23"/>
      <c r="EY620" s="23"/>
      <c r="EZ620" s="23"/>
      <c r="FA620" s="23"/>
      <c r="FB620" s="23"/>
      <c r="FC620" s="23"/>
      <c r="FD620" s="23"/>
      <c r="FE620" s="23"/>
      <c r="FF620" s="23"/>
      <c r="FG620" s="23"/>
      <c r="FH620" s="23"/>
      <c r="FI620" s="23"/>
      <c r="FJ620" s="23"/>
      <c r="FK620" s="23"/>
      <c r="FL620" s="23"/>
      <c r="FM620" s="23"/>
      <c r="FN620" s="23"/>
      <c r="FO620" s="23"/>
      <c r="FP620" s="23"/>
      <c r="FQ620" s="23"/>
      <c r="FR620" s="23"/>
      <c r="FS620" s="23"/>
      <c r="FT620" s="23"/>
      <c r="FU620" s="23"/>
      <c r="FV620" s="23"/>
      <c r="FW620" s="23"/>
      <c r="FX620" s="23"/>
      <c r="FY620" s="23"/>
      <c r="FZ620" s="23"/>
      <c r="GA620" s="23"/>
      <c r="GB620" s="23"/>
      <c r="GC620" s="23"/>
      <c r="GD620" s="23"/>
      <c r="GE620" s="23"/>
      <c r="GF620" s="23"/>
      <c r="GG620" s="23"/>
      <c r="GH620" s="23"/>
      <c r="GI620" s="23"/>
      <c r="GJ620" s="23"/>
      <c r="GK620" s="23"/>
      <c r="GL620" s="23"/>
      <c r="GM620" s="23"/>
      <c r="GN620" s="23"/>
      <c r="GO620" s="23"/>
      <c r="GP620" s="23"/>
      <c r="GQ620" s="23"/>
      <c r="GR620" s="23"/>
      <c r="GS620" s="23"/>
      <c r="GT620" s="23"/>
      <c r="GU620" s="23"/>
      <c r="GV620" s="23"/>
      <c r="GW620" s="23"/>
      <c r="GX620" s="23"/>
      <c r="GY620" s="23"/>
      <c r="GZ620" s="23"/>
      <c r="HA620" s="23"/>
      <c r="HB620" s="23"/>
      <c r="HC620" s="23"/>
      <c r="HD620" s="23"/>
      <c r="HE620" s="23"/>
      <c r="HF620" s="23"/>
      <c r="HG620" s="23"/>
      <c r="HH620" s="23"/>
      <c r="HI620" s="23"/>
      <c r="HJ620" s="23"/>
      <c r="HK620" s="23"/>
      <c r="HL620" s="23"/>
      <c r="HM620" s="23"/>
      <c r="HN620" s="23"/>
      <c r="HO620" s="23"/>
      <c r="HP620" s="23"/>
      <c r="HQ620" s="23"/>
      <c r="HR620" s="23"/>
      <c r="HS620" s="23"/>
      <c r="HT620" s="23"/>
      <c r="HU620" s="23"/>
      <c r="HV620" s="23"/>
      <c r="HW620" s="23"/>
      <c r="HX620" s="23"/>
      <c r="HY620" s="23"/>
      <c r="HZ620" s="23"/>
      <c r="IA620" s="23"/>
      <c r="IB620" s="23"/>
      <c r="IC620" s="23"/>
      <c r="ID620" s="23"/>
      <c r="IE620" s="23"/>
      <c r="IF620" s="23"/>
      <c r="IG620" s="23"/>
      <c r="IH620" s="23"/>
      <c r="II620" s="23"/>
      <c r="IJ620" s="23"/>
      <c r="IK620" s="23"/>
      <c r="IL620" s="23"/>
      <c r="IM620" s="23"/>
      <c r="IN620" s="23"/>
      <c r="IO620" s="23"/>
      <c r="IP620" s="23"/>
      <c r="IQ620" s="23"/>
      <c r="IR620" s="23"/>
      <c r="IS620" s="23"/>
      <c r="IT620" s="23"/>
      <c r="IU620" s="23"/>
      <c r="IV620" s="23"/>
      <c r="IW620" s="23"/>
      <c r="IX620" s="23"/>
      <c r="IY620" s="23"/>
      <c r="IZ620" s="23"/>
      <c r="JA620" s="23"/>
      <c r="JB620" s="23"/>
      <c r="JC620" s="23"/>
      <c r="JD620" s="23"/>
      <c r="JE620" s="23"/>
      <c r="JF620" s="23"/>
      <c r="JG620" s="23"/>
      <c r="JH620" s="23"/>
      <c r="JI620" s="23"/>
      <c r="JJ620" s="23"/>
      <c r="JK620" s="23"/>
      <c r="JL620" s="23"/>
      <c r="JM620" s="23"/>
      <c r="JN620" s="23"/>
      <c r="JO620" s="23"/>
      <c r="JP620" s="23"/>
      <c r="JQ620" s="23"/>
      <c r="JR620" s="23"/>
      <c r="JS620" s="23"/>
      <c r="JT620" s="23"/>
      <c r="JU620" s="23"/>
      <c r="JV620" s="23"/>
      <c r="JW620" s="23"/>
      <c r="JX620" s="23"/>
      <c r="JY620" s="23"/>
      <c r="JZ620" s="23"/>
      <c r="KA620" s="23"/>
      <c r="KB620" s="23"/>
      <c r="KC620" s="23"/>
      <c r="KD620" s="23"/>
      <c r="KE620" s="23"/>
      <c r="KF620" s="23"/>
      <c r="KG620" s="23"/>
      <c r="KH620" s="23"/>
      <c r="KI620" s="23"/>
      <c r="KJ620" s="23"/>
      <c r="KK620" s="23"/>
      <c r="KL620" s="23"/>
      <c r="KM620" s="23"/>
      <c r="KN620" s="23"/>
      <c r="KO620" s="23"/>
      <c r="KP620" s="23"/>
      <c r="KQ620" s="23"/>
      <c r="KR620" s="23"/>
      <c r="KS620" s="23"/>
      <c r="KT620" s="23"/>
      <c r="KU620" s="23"/>
      <c r="KV620" s="23"/>
      <c r="KW620" s="23"/>
      <c r="KX620" s="23"/>
      <c r="KY620" s="23"/>
      <c r="KZ620" s="23"/>
      <c r="LA620" s="23"/>
      <c r="LB620" s="23"/>
      <c r="LC620" s="23"/>
      <c r="LD620" s="23"/>
      <c r="LE620" s="23"/>
      <c r="LF620" s="23"/>
      <c r="LG620" s="23"/>
      <c r="LH620" s="23"/>
      <c r="LI620" s="23"/>
      <c r="LJ620" s="23"/>
      <c r="LK620" s="23"/>
      <c r="LL620" s="23"/>
      <c r="LM620" s="23"/>
      <c r="LN620" s="23"/>
      <c r="LO620" s="23"/>
      <c r="LP620" s="23"/>
      <c r="LQ620" s="23"/>
      <c r="LR620" s="23"/>
      <c r="LS620" s="23"/>
      <c r="LT620" s="23"/>
      <c r="LU620" s="23"/>
      <c r="LV620" s="23"/>
      <c r="LW620" s="23"/>
      <c r="LX620" s="23"/>
      <c r="LY620" s="23"/>
      <c r="LZ620" s="23"/>
      <c r="MA620" s="23"/>
      <c r="MB620" s="23"/>
      <c r="MC620" s="23"/>
      <c r="MD620" s="23"/>
      <c r="ME620" s="23"/>
      <c r="MF620" s="23"/>
      <c r="MG620" s="23"/>
      <c r="MH620" s="23"/>
      <c r="MI620" s="23"/>
      <c r="MJ620" s="23"/>
      <c r="MK620" s="23"/>
      <c r="ML620" s="23"/>
      <c r="MM620" s="23"/>
      <c r="MN620" s="23"/>
      <c r="MO620" s="23"/>
      <c r="MP620" s="23"/>
      <c r="MQ620" s="23"/>
      <c r="MR620" s="23"/>
      <c r="MS620" s="23"/>
      <c r="MT620" s="23"/>
      <c r="MU620" s="23"/>
      <c r="MV620" s="23"/>
      <c r="MW620" s="23"/>
      <c r="MX620" s="23"/>
      <c r="MY620" s="23"/>
      <c r="MZ620" s="23"/>
      <c r="NA620" s="23"/>
      <c r="NB620" s="23"/>
      <c r="NC620" s="23"/>
      <c r="ND620" s="23"/>
      <c r="NE620" s="23"/>
      <c r="NF620" s="23"/>
      <c r="NG620" s="23"/>
      <c r="NH620" s="23"/>
      <c r="NI620" s="23"/>
      <c r="NJ620" s="23"/>
      <c r="NK620" s="23"/>
      <c r="NL620" s="23"/>
      <c r="NM620" s="23"/>
      <c r="NN620" s="23"/>
      <c r="NO620" s="23"/>
      <c r="NP620" s="23"/>
      <c r="NQ620" s="23"/>
      <c r="NR620" s="23"/>
      <c r="NS620" s="23"/>
      <c r="NT620" s="23"/>
      <c r="NU620" s="23"/>
      <c r="NV620" s="23"/>
      <c r="NW620" s="23"/>
      <c r="NX620" s="23"/>
      <c r="NY620" s="23"/>
      <c r="NZ620" s="23"/>
      <c r="OA620" s="23"/>
      <c r="OB620" s="23"/>
      <c r="OC620" s="23"/>
      <c r="OD620" s="23"/>
      <c r="OE620" s="23"/>
      <c r="OF620" s="23"/>
      <c r="OG620" s="23"/>
      <c r="OH620" s="23"/>
      <c r="OI620" s="23"/>
      <c r="OJ620" s="23"/>
      <c r="OK620" s="23"/>
      <c r="OL620" s="23"/>
      <c r="OM620" s="23"/>
      <c r="ON620" s="23"/>
      <c r="OO620" s="23"/>
      <c r="OP620" s="23"/>
      <c r="OQ620" s="23"/>
      <c r="OR620" s="23"/>
      <c r="OS620" s="23"/>
      <c r="OT620" s="23"/>
      <c r="OU620" s="23"/>
      <c r="OV620" s="23"/>
      <c r="OW620" s="23"/>
      <c r="OX620" s="23"/>
      <c r="OY620" s="23"/>
      <c r="OZ620" s="23"/>
      <c r="PA620" s="23"/>
      <c r="PB620" s="23"/>
      <c r="PC620" s="23"/>
      <c r="PD620" s="23"/>
      <c r="PE620" s="23"/>
      <c r="PF620" s="23"/>
      <c r="PG620" s="23"/>
      <c r="PH620" s="23"/>
      <c r="PI620" s="23"/>
      <c r="PJ620" s="23"/>
      <c r="PK620" s="23"/>
      <c r="PL620" s="23"/>
      <c r="PM620" s="23"/>
      <c r="PN620" s="23"/>
      <c r="PO620" s="23"/>
      <c r="PP620" s="23"/>
      <c r="PQ620" s="23"/>
      <c r="PR620" s="23"/>
      <c r="PS620" s="23"/>
      <c r="PT620" s="23"/>
      <c r="PU620" s="23"/>
      <c r="PV620" s="23"/>
      <c r="PW620" s="23"/>
      <c r="PX620" s="23"/>
      <c r="PY620" s="23"/>
      <c r="PZ620" s="23"/>
      <c r="QA620" s="23"/>
      <c r="QB620" s="23"/>
      <c r="QC620" s="23"/>
      <c r="QD620" s="23"/>
      <c r="QE620" s="23"/>
      <c r="QF620" s="23"/>
      <c r="QG620" s="23"/>
      <c r="QH620" s="23"/>
      <c r="QI620" s="23"/>
      <c r="QJ620" s="23"/>
      <c r="QK620" s="23"/>
      <c r="QL620" s="23"/>
      <c r="QM620" s="23"/>
      <c r="QN620" s="23"/>
      <c r="QO620" s="23"/>
      <c r="QP620" s="23"/>
      <c r="QQ620" s="23"/>
      <c r="QR620" s="23"/>
      <c r="QS620" s="23"/>
      <c r="QT620" s="23"/>
      <c r="QU620" s="23"/>
      <c r="QV620" s="23"/>
      <c r="QW620" s="23"/>
      <c r="QX620" s="23"/>
      <c r="QY620" s="23"/>
      <c r="QZ620" s="23"/>
      <c r="RA620" s="23"/>
      <c r="RB620" s="23"/>
      <c r="RC620" s="23"/>
      <c r="RD620" s="23"/>
      <c r="RE620" s="23"/>
      <c r="RF620" s="23"/>
      <c r="RG620" s="23"/>
      <c r="RH620" s="23"/>
      <c r="RI620" s="23"/>
      <c r="RJ620" s="23"/>
      <c r="RK620" s="23"/>
      <c r="RL620" s="23"/>
      <c r="RM620" s="23"/>
      <c r="RN620" s="23"/>
      <c r="RO620" s="23"/>
      <c r="RP620" s="23"/>
      <c r="RQ620" s="23"/>
      <c r="RR620" s="23"/>
      <c r="RS620" s="23"/>
      <c r="RT620" s="23"/>
      <c r="RU620" s="23"/>
      <c r="RV620" s="23"/>
      <c r="RW620" s="23"/>
      <c r="RX620" s="23"/>
      <c r="RY620" s="23"/>
      <c r="RZ620" s="23"/>
      <c r="SA620" s="23"/>
      <c r="SB620" s="23"/>
      <c r="SC620" s="23"/>
      <c r="SD620" s="23"/>
      <c r="SE620" s="23"/>
      <c r="SF620" s="23"/>
      <c r="SG620" s="23"/>
      <c r="SH620" s="23"/>
      <c r="SI620" s="23"/>
      <c r="SJ620" s="23"/>
      <c r="SK620" s="23"/>
      <c r="SL620" s="23"/>
      <c r="SM620" s="23"/>
      <c r="SN620" s="23"/>
      <c r="SO620" s="23"/>
      <c r="SP620" s="23"/>
      <c r="SQ620" s="23"/>
      <c r="SR620" s="23"/>
      <c r="SS620" s="23"/>
      <c r="ST620" s="23"/>
      <c r="SU620" s="23"/>
      <c r="SV620" s="23"/>
      <c r="SW620" s="23"/>
      <c r="SX620" s="23"/>
      <c r="SY620" s="23"/>
      <c r="SZ620" s="23"/>
      <c r="TA620" s="23"/>
      <c r="TB620" s="23"/>
      <c r="TC620" s="23"/>
      <c r="TD620" s="23"/>
      <c r="TE620" s="23"/>
      <c r="TF620" s="23"/>
      <c r="TG620" s="23"/>
      <c r="TH620" s="23"/>
      <c r="TI620" s="23"/>
      <c r="TJ620" s="23"/>
      <c r="TK620" s="23"/>
      <c r="TL620" s="23"/>
      <c r="TM620" s="23"/>
      <c r="TN620" s="23"/>
      <c r="TO620" s="23"/>
      <c r="TP620" s="23"/>
      <c r="TQ620" s="23"/>
      <c r="TR620" s="23"/>
      <c r="TS620" s="23"/>
      <c r="TT620" s="23"/>
      <c r="TU620" s="23"/>
      <c r="TV620" s="23"/>
      <c r="TW620" s="23"/>
      <c r="TX620" s="23"/>
      <c r="TY620" s="23"/>
      <c r="TZ620" s="23"/>
      <c r="UA620" s="23"/>
      <c r="UB620" s="23"/>
      <c r="UC620" s="23"/>
      <c r="UD620" s="23"/>
      <c r="UE620" s="23"/>
      <c r="UF620" s="23"/>
      <c r="UG620" s="23"/>
      <c r="UH620" s="23"/>
      <c r="UI620" s="23"/>
      <c r="UJ620" s="23"/>
      <c r="UK620" s="23"/>
      <c r="UL620" s="23"/>
      <c r="UM620" s="23"/>
      <c r="UN620" s="23"/>
      <c r="UO620" s="23"/>
      <c r="UP620" s="23"/>
      <c r="UQ620" s="23"/>
      <c r="UR620" s="23"/>
      <c r="US620" s="23"/>
      <c r="UT620" s="23"/>
      <c r="UU620" s="23"/>
      <c r="UV620" s="23"/>
      <c r="UW620" s="23"/>
      <c r="UX620" s="23"/>
      <c r="UY620" s="23"/>
      <c r="UZ620" s="23"/>
      <c r="VA620" s="23"/>
      <c r="VB620" s="23"/>
      <c r="VC620" s="23"/>
      <c r="VD620" s="23"/>
      <c r="VE620" s="23"/>
      <c r="VF620" s="23"/>
      <c r="VG620" s="23"/>
      <c r="VH620" s="23"/>
      <c r="VI620" s="23"/>
      <c r="VJ620" s="23"/>
      <c r="VK620" s="23"/>
      <c r="VL620" s="23"/>
      <c r="VM620" s="23"/>
      <c r="VN620" s="23"/>
      <c r="VO620" s="23"/>
      <c r="VP620" s="23"/>
      <c r="VQ620" s="23"/>
      <c r="VR620" s="23"/>
      <c r="VS620" s="23"/>
      <c r="VT620" s="23"/>
      <c r="VU620" s="23"/>
      <c r="VV620" s="23"/>
      <c r="VW620" s="23"/>
      <c r="VX620" s="23"/>
      <c r="VY620" s="23"/>
      <c r="VZ620" s="23"/>
      <c r="WA620" s="23"/>
      <c r="WB620" s="23"/>
      <c r="WC620" s="23"/>
      <c r="WD620" s="23"/>
      <c r="WE620" s="23"/>
      <c r="WF620" s="23"/>
      <c r="WG620" s="23"/>
      <c r="WH620" s="23"/>
      <c r="WI620" s="23"/>
      <c r="WJ620" s="23"/>
      <c r="WK620" s="23"/>
      <c r="WL620" s="23"/>
      <c r="WM620" s="23"/>
      <c r="WN620" s="23"/>
      <c r="WO620" s="23"/>
      <c r="WP620" s="23"/>
      <c r="WQ620" s="23"/>
      <c r="WR620" s="23"/>
      <c r="WS620" s="23"/>
      <c r="WT620" s="23"/>
      <c r="WU620" s="23"/>
      <c r="WV620" s="23"/>
      <c r="WW620" s="23"/>
      <c r="WX620" s="23"/>
      <c r="WY620" s="23"/>
      <c r="WZ620" s="23"/>
      <c r="XA620" s="23"/>
      <c r="XB620" s="23"/>
      <c r="XC620" s="23"/>
      <c r="XD620" s="23"/>
      <c r="XE620" s="23"/>
      <c r="XF620" s="23"/>
      <c r="XG620" s="23"/>
      <c r="XH620" s="23"/>
      <c r="XI620" s="23"/>
      <c r="XJ620" s="23"/>
      <c r="XK620" s="23"/>
      <c r="XL620" s="23"/>
      <c r="XM620" s="23"/>
      <c r="XN620" s="23"/>
      <c r="XO620" s="23"/>
      <c r="XP620" s="23"/>
      <c r="XQ620" s="23"/>
      <c r="XR620" s="23"/>
      <c r="XS620" s="23"/>
      <c r="XT620" s="23"/>
      <c r="XU620" s="23"/>
      <c r="XV620" s="23"/>
      <c r="XW620" s="23"/>
      <c r="XX620" s="23"/>
      <c r="XY620" s="23"/>
      <c r="XZ620" s="23"/>
      <c r="YA620" s="23"/>
      <c r="YB620" s="23"/>
      <c r="YC620" s="23"/>
      <c r="YD620" s="23"/>
      <c r="YE620" s="23"/>
      <c r="YF620" s="23"/>
      <c r="YG620" s="23"/>
      <c r="YH620" s="23"/>
      <c r="YI620" s="23"/>
      <c r="YJ620" s="23"/>
      <c r="YK620" s="23"/>
      <c r="YL620" s="23"/>
      <c r="YM620" s="23"/>
      <c r="YN620" s="23"/>
      <c r="YO620" s="23"/>
      <c r="YP620" s="23"/>
      <c r="YQ620" s="23"/>
      <c r="YR620" s="23"/>
      <c r="YS620" s="23"/>
      <c r="YT620" s="23"/>
      <c r="YU620" s="23"/>
      <c r="YV620" s="23"/>
      <c r="YW620" s="23"/>
      <c r="YX620" s="23"/>
      <c r="YY620" s="23"/>
      <c r="YZ620" s="23"/>
      <c r="ZA620" s="23"/>
      <c r="ZB620" s="23"/>
      <c r="ZC620" s="23"/>
      <c r="ZD620" s="23"/>
      <c r="ZE620" s="23"/>
      <c r="ZF620" s="23"/>
      <c r="ZG620" s="23"/>
      <c r="ZH620" s="23"/>
      <c r="ZI620" s="23"/>
      <c r="ZJ620" s="23"/>
      <c r="ZK620" s="23"/>
      <c r="ZL620" s="23"/>
      <c r="ZM620" s="23"/>
      <c r="ZN620" s="23"/>
      <c r="ZO620" s="23"/>
      <c r="ZP620" s="23"/>
      <c r="ZQ620" s="23"/>
      <c r="ZR620" s="23"/>
      <c r="ZS620" s="23"/>
      <c r="ZT620" s="23"/>
      <c r="ZU620" s="23"/>
      <c r="ZV620" s="23"/>
      <c r="ZW620" s="23"/>
      <c r="ZX620" s="23"/>
      <c r="ZY620" s="23"/>
      <c r="ZZ620" s="23"/>
      <c r="AAA620" s="23"/>
      <c r="AAB620" s="23"/>
      <c r="AAC620" s="23"/>
      <c r="AAD620" s="23"/>
      <c r="AAE620" s="23"/>
      <c r="AAF620" s="23"/>
      <c r="AAG620" s="23"/>
      <c r="AAH620" s="23"/>
      <c r="AAI620" s="23"/>
      <c r="AAJ620" s="23"/>
      <c r="AAK620" s="23"/>
      <c r="AAL620" s="23"/>
      <c r="AAM620" s="23"/>
      <c r="AAN620" s="23"/>
      <c r="AAO620" s="23"/>
      <c r="AAP620" s="23"/>
      <c r="AAQ620" s="23"/>
      <c r="AAR620" s="23"/>
      <c r="AAS620" s="23"/>
      <c r="AAT620" s="23"/>
      <c r="AAU620" s="23"/>
      <c r="AAV620" s="23"/>
      <c r="AAW620" s="23"/>
      <c r="AAX620" s="23"/>
      <c r="AAY620" s="23"/>
      <c r="AAZ620" s="23"/>
      <c r="ABA620" s="23"/>
      <c r="ABB620" s="23"/>
      <c r="ABC620" s="23"/>
      <c r="ABD620" s="23"/>
      <c r="ABE620" s="23"/>
      <c r="ABF620" s="23"/>
      <c r="ABG620" s="23"/>
      <c r="ABH620" s="23"/>
      <c r="ABI620" s="23"/>
      <c r="ABJ620" s="23"/>
      <c r="ABK620" s="23"/>
      <c r="ABL620" s="23"/>
      <c r="ABM620" s="23"/>
      <c r="ABN620" s="23"/>
      <c r="ABO620" s="23"/>
      <c r="ABP620" s="23"/>
      <c r="ABQ620" s="23"/>
      <c r="ABR620" s="23"/>
      <c r="ABS620" s="23"/>
      <c r="ABT620" s="23"/>
      <c r="ABU620" s="23"/>
      <c r="ABV620" s="23"/>
      <c r="ABW620" s="23"/>
      <c r="ABX620" s="23"/>
      <c r="ABY620" s="23"/>
      <c r="ABZ620" s="23"/>
      <c r="ACA620" s="23"/>
      <c r="ACB620" s="23"/>
      <c r="ACC620" s="23"/>
      <c r="ACD620" s="23"/>
      <c r="ACE620" s="23"/>
      <c r="ACF620" s="23"/>
      <c r="ACG620" s="23"/>
      <c r="ACH620" s="23"/>
      <c r="ACI620" s="23"/>
      <c r="ACJ620" s="23"/>
      <c r="ACK620" s="23"/>
      <c r="ACL620" s="23"/>
      <c r="ACM620" s="23"/>
      <c r="ACN620" s="23"/>
      <c r="ACO620" s="23"/>
      <c r="ACP620" s="23"/>
      <c r="ACQ620" s="23"/>
      <c r="ACR620" s="23"/>
      <c r="ACS620" s="23"/>
      <c r="ACT620" s="23"/>
      <c r="ACU620" s="23"/>
      <c r="ACV620" s="23"/>
      <c r="ACW620" s="23"/>
      <c r="ACX620" s="23"/>
      <c r="ACY620" s="23"/>
      <c r="ACZ620" s="23"/>
      <c r="ADA620" s="23"/>
      <c r="ADB620" s="23"/>
      <c r="ADC620" s="23"/>
      <c r="ADD620" s="23"/>
      <c r="ADE620" s="23"/>
      <c r="ADF620" s="23"/>
      <c r="ADG620" s="23"/>
      <c r="ADH620" s="23"/>
      <c r="ADI620" s="23"/>
      <c r="ADJ620" s="23"/>
      <c r="ADK620" s="23"/>
      <c r="ADL620" s="23"/>
      <c r="ADM620" s="23"/>
      <c r="ADN620" s="23"/>
      <c r="ADO620" s="23"/>
      <c r="ADP620" s="23"/>
      <c r="ADQ620" s="23"/>
      <c r="ADR620" s="23"/>
      <c r="ADS620" s="23"/>
      <c r="ADT620" s="23"/>
      <c r="ADU620" s="23"/>
      <c r="ADV620" s="23"/>
      <c r="ADW620" s="23"/>
      <c r="ADX620" s="23"/>
      <c r="ADY620" s="23"/>
      <c r="ADZ620" s="23"/>
      <c r="AEA620" s="23"/>
      <c r="AEB620" s="23"/>
      <c r="AEC620" s="23"/>
      <c r="AED620" s="23"/>
      <c r="AEE620" s="23"/>
      <c r="AEF620" s="23"/>
      <c r="AEG620" s="23"/>
      <c r="AEH620" s="23"/>
      <c r="AEI620" s="23"/>
      <c r="AEJ620" s="23"/>
      <c r="AEK620" s="23"/>
      <c r="AEL620" s="23"/>
      <c r="AEM620" s="23"/>
      <c r="AEN620" s="23"/>
      <c r="AEO620" s="23"/>
      <c r="AEP620" s="23"/>
      <c r="AEQ620" s="23"/>
      <c r="AER620" s="23"/>
      <c r="AES620" s="23"/>
      <c r="AET620" s="23"/>
      <c r="AEU620" s="23"/>
      <c r="AEV620" s="23"/>
      <c r="AEW620" s="23"/>
      <c r="AEX620" s="23"/>
      <c r="AEY620" s="23"/>
      <c r="AEZ620" s="23"/>
      <c r="AFA620" s="23"/>
      <c r="AFB620" s="23"/>
      <c r="AFC620" s="23"/>
      <c r="AFD620" s="23"/>
      <c r="AFE620" s="23"/>
      <c r="AFF620" s="23"/>
      <c r="AFG620" s="23"/>
      <c r="AFH620" s="23"/>
      <c r="AFI620" s="23"/>
      <c r="AFJ620" s="23"/>
      <c r="AFK620" s="23"/>
      <c r="AFL620" s="23"/>
      <c r="AFM620" s="23"/>
      <c r="AFN620" s="23"/>
      <c r="AFO620" s="23"/>
      <c r="AFP620" s="23"/>
      <c r="AFQ620" s="23"/>
      <c r="AFR620" s="23"/>
      <c r="AFS620" s="23"/>
      <c r="AFT620" s="23"/>
      <c r="AFU620" s="23"/>
      <c r="AFV620" s="23"/>
      <c r="AFW620" s="23"/>
      <c r="AFX620" s="23"/>
      <c r="AFY620" s="23"/>
      <c r="AFZ620" s="23"/>
      <c r="AGA620" s="23"/>
      <c r="AGB620" s="23"/>
      <c r="AGC620" s="23"/>
      <c r="AGD620" s="23"/>
      <c r="AGE620" s="23"/>
      <c r="AGF620" s="23"/>
      <c r="AGG620" s="23"/>
      <c r="AGH620" s="23"/>
      <c r="AGI620" s="23"/>
      <c r="AGJ620" s="23"/>
      <c r="AGK620" s="23"/>
      <c r="AGL620" s="23"/>
      <c r="AGM620" s="23"/>
      <c r="AGN620" s="23"/>
      <c r="AGO620" s="23"/>
      <c r="AGP620" s="23"/>
      <c r="AGQ620" s="23"/>
      <c r="AGR620" s="23"/>
      <c r="AGS620" s="23"/>
      <c r="AGT620" s="23"/>
      <c r="AGU620" s="23"/>
      <c r="AGV620" s="23"/>
      <c r="AGW620" s="23"/>
      <c r="AGX620" s="23"/>
      <c r="AGY620" s="23"/>
      <c r="AGZ620" s="23"/>
      <c r="AHA620" s="23"/>
      <c r="AHB620" s="23"/>
      <c r="AHC620" s="23"/>
      <c r="AHD620" s="23"/>
      <c r="AHE620" s="23"/>
      <c r="AHF620" s="23"/>
      <c r="AHG620" s="23"/>
      <c r="AHH620" s="23"/>
      <c r="AHI620" s="23"/>
      <c r="AHJ620" s="23"/>
      <c r="AHK620" s="23"/>
      <c r="AHL620" s="23"/>
      <c r="AHM620" s="23"/>
      <c r="AHN620" s="23"/>
      <c r="AHO620" s="23"/>
      <c r="AHP620" s="23"/>
      <c r="AHQ620" s="23"/>
      <c r="AHR620" s="23"/>
      <c r="AHS620" s="23"/>
      <c r="AHT620" s="23"/>
      <c r="AHU620" s="23"/>
      <c r="AHV620" s="23"/>
      <c r="AHW620" s="23"/>
      <c r="AHX620" s="23"/>
      <c r="AHY620" s="23"/>
      <c r="AHZ620" s="23"/>
      <c r="AIA620" s="23"/>
      <c r="AIB620" s="23"/>
      <c r="AIC620" s="23"/>
      <c r="AID620" s="23"/>
      <c r="AIE620" s="23"/>
      <c r="AIF620" s="23"/>
      <c r="AIG620" s="23"/>
      <c r="AIH620" s="23"/>
      <c r="AII620" s="23"/>
      <c r="AIJ620" s="23"/>
      <c r="AIK620" s="23"/>
      <c r="AIL620" s="23"/>
      <c r="AIM620" s="23"/>
      <c r="AIN620" s="23"/>
      <c r="AIO620" s="23"/>
      <c r="AIP620" s="23"/>
      <c r="AIQ620" s="23"/>
      <c r="AIR620" s="23"/>
      <c r="AIS620" s="23"/>
      <c r="AIT620" s="23"/>
      <c r="AIU620" s="23"/>
      <c r="AIV620" s="23"/>
      <c r="AIW620" s="23"/>
      <c r="AIX620" s="23"/>
      <c r="AIY620" s="23"/>
      <c r="AIZ620" s="23"/>
      <c r="AJA620" s="23"/>
      <c r="AJB620" s="23"/>
      <c r="AJC620" s="23"/>
      <c r="AJD620" s="23"/>
      <c r="AJE620" s="23"/>
      <c r="AJF620" s="23"/>
      <c r="AJG620" s="23"/>
      <c r="AJH620" s="23"/>
      <c r="AJI620" s="23"/>
      <c r="AJJ620" s="23"/>
      <c r="AJK620" s="23"/>
      <c r="AJL620" s="23"/>
      <c r="AJM620" s="23"/>
      <c r="AJN620" s="23"/>
      <c r="AJO620" s="23"/>
      <c r="AJP620" s="23"/>
      <c r="AJQ620" s="23"/>
      <c r="AJR620" s="23"/>
      <c r="AJS620" s="23"/>
      <c r="AJT620" s="23"/>
      <c r="AJU620" s="23"/>
      <c r="AJV620" s="23"/>
      <c r="AJW620" s="23"/>
      <c r="AJX620" s="23"/>
      <c r="AJY620" s="23"/>
      <c r="AJZ620" s="23"/>
      <c r="AKA620" s="23"/>
      <c r="AKB620" s="23"/>
      <c r="AKC620" s="23"/>
      <c r="AKD620" s="23"/>
      <c r="AKE620" s="23"/>
      <c r="AKF620" s="23"/>
      <c r="AKG620" s="23"/>
      <c r="AKH620" s="23"/>
      <c r="AKI620" s="23"/>
      <c r="AKJ620" s="23"/>
      <c r="AKK620" s="23"/>
      <c r="AKL620" s="23"/>
      <c r="AKM620" s="23"/>
      <c r="AKN620" s="23"/>
      <c r="AKO620" s="23"/>
      <c r="AKP620" s="23"/>
      <c r="AKQ620" s="23"/>
      <c r="AKR620" s="23"/>
      <c r="AKS620" s="23"/>
      <c r="AKT620" s="23"/>
      <c r="AKU620" s="23"/>
      <c r="AKV620" s="23"/>
      <c r="AKW620" s="23"/>
      <c r="AKX620" s="23"/>
      <c r="AKY620" s="23"/>
      <c r="AKZ620" s="23"/>
      <c r="ALA620" s="23"/>
      <c r="ALB620" s="23"/>
      <c r="ALC620" s="23"/>
      <c r="ALD620" s="23"/>
      <c r="ALE620" s="23"/>
      <c r="ALF620" s="23"/>
      <c r="ALG620" s="23"/>
      <c r="ALH620" s="23"/>
      <c r="ALI620" s="23"/>
      <c r="ALJ620" s="23"/>
      <c r="ALK620" s="23"/>
      <c r="ALL620" s="23"/>
      <c r="ALM620" s="23"/>
      <c r="ALN620" s="23"/>
      <c r="ALO620" s="23"/>
      <c r="ALP620" s="23"/>
      <c r="ALQ620" s="23"/>
      <c r="ALR620" s="23"/>
      <c r="ALS620" s="23"/>
      <c r="ALT620" s="23"/>
      <c r="ALU620" s="23"/>
      <c r="ALV620" s="23"/>
      <c r="ALW620" s="23"/>
      <c r="ALX620" s="23"/>
      <c r="ALY620" s="23"/>
      <c r="ALZ620" s="23"/>
      <c r="AMA620" s="23"/>
      <c r="AMB620" s="23"/>
      <c r="AMC620" s="23"/>
      <c r="AMD620" s="23"/>
      <c r="AME620" s="23"/>
      <c r="AMF620" s="23"/>
      <c r="AMG620" s="23"/>
      <c r="AMH620" s="23"/>
      <c r="AMI620" s="23"/>
      <c r="AMJ620" s="23"/>
      <c r="AMK620" s="23"/>
      <c r="AML620" s="23"/>
      <c r="AMM620" s="23"/>
      <c r="AMN620" s="23"/>
      <c r="AMO620" s="23"/>
      <c r="AMP620" s="23"/>
      <c r="AMQ620" s="23"/>
      <c r="AMR620" s="23"/>
      <c r="AMS620" s="23"/>
      <c r="AMT620" s="23"/>
      <c r="AMU620" s="23"/>
      <c r="AMV620" s="23"/>
      <c r="AMW620" s="23"/>
      <c r="AMX620" s="23"/>
      <c r="AMY620" s="23"/>
      <c r="AMZ620" s="23"/>
      <c r="ANA620" s="23"/>
      <c r="ANB620" s="23"/>
      <c r="ANC620" s="23"/>
      <c r="AND620" s="23"/>
      <c r="ANE620" s="23"/>
      <c r="ANF620" s="23"/>
      <c r="ANG620" s="23"/>
      <c r="ANH620" s="23"/>
      <c r="ANI620" s="23"/>
      <c r="ANJ620" s="23"/>
      <c r="ANK620" s="23"/>
      <c r="ANL620" s="23"/>
      <c r="ANM620" s="23"/>
      <c r="ANN620" s="23"/>
      <c r="ANO620" s="23"/>
      <c r="ANP620" s="23"/>
      <c r="ANQ620" s="23"/>
      <c r="ANR620" s="23"/>
      <c r="ANS620" s="23"/>
      <c r="ANT620" s="23"/>
      <c r="ANU620" s="23"/>
      <c r="ANV620" s="23"/>
      <c r="ANW620" s="23"/>
      <c r="ANX620" s="23"/>
      <c r="ANY620" s="23"/>
      <c r="ANZ620" s="23"/>
      <c r="AOA620" s="23"/>
      <c r="AOB620" s="23"/>
      <c r="AOC620" s="23"/>
      <c r="AOD620" s="23"/>
      <c r="AOE620" s="23"/>
      <c r="AOF620" s="23"/>
      <c r="AOG620" s="23"/>
      <c r="AOH620" s="23"/>
      <c r="AOI620" s="23"/>
      <c r="AOJ620" s="23"/>
      <c r="AOK620" s="23"/>
      <c r="AOL620" s="23"/>
      <c r="AOM620" s="23"/>
      <c r="AON620" s="23"/>
      <c r="AOO620" s="23"/>
      <c r="AOP620" s="23"/>
      <c r="AOQ620" s="23"/>
      <c r="AOR620" s="23"/>
      <c r="AOS620" s="23"/>
      <c r="AOT620" s="23"/>
      <c r="AOU620" s="23"/>
      <c r="AOV620" s="23"/>
      <c r="AOW620" s="23"/>
      <c r="AOX620" s="23"/>
      <c r="AOY620" s="23"/>
      <c r="AOZ620" s="23"/>
      <c r="APA620" s="23"/>
      <c r="APB620" s="23"/>
      <c r="APC620" s="23"/>
      <c r="APD620" s="23"/>
      <c r="APE620" s="23"/>
      <c r="APF620" s="23"/>
      <c r="APG620" s="23"/>
      <c r="APH620" s="23"/>
      <c r="API620" s="23"/>
      <c r="APJ620" s="23"/>
      <c r="APK620" s="23"/>
      <c r="APL620" s="23"/>
      <c r="APM620" s="23"/>
      <c r="APN620" s="23"/>
      <c r="APO620" s="23"/>
      <c r="APP620" s="23"/>
      <c r="APQ620" s="23"/>
      <c r="APR620" s="23"/>
      <c r="APS620" s="23"/>
      <c r="APT620" s="23"/>
      <c r="APU620" s="23"/>
      <c r="APV620" s="23"/>
      <c r="APW620" s="23"/>
      <c r="APX620" s="23"/>
      <c r="APY620" s="23"/>
      <c r="APZ620" s="23"/>
      <c r="AQA620" s="23"/>
      <c r="AQB620" s="23"/>
      <c r="AQC620" s="23"/>
      <c r="AQD620" s="23"/>
      <c r="AQE620" s="23"/>
      <c r="AQF620" s="23"/>
      <c r="AQG620" s="23"/>
      <c r="AQH620" s="23"/>
      <c r="AQI620" s="23"/>
      <c r="AQJ620" s="23"/>
      <c r="AQK620" s="23"/>
      <c r="AQL620" s="23"/>
      <c r="AQM620" s="23"/>
      <c r="AQN620" s="23"/>
      <c r="AQO620" s="23"/>
      <c r="AQP620" s="23"/>
      <c r="AQQ620" s="23"/>
      <c r="AQR620" s="23"/>
      <c r="AQS620" s="23"/>
      <c r="AQT620" s="23"/>
      <c r="AQU620" s="23"/>
      <c r="AQV620" s="23"/>
      <c r="AQW620" s="23"/>
      <c r="AQX620" s="23"/>
      <c r="AQY620" s="23"/>
      <c r="AQZ620" s="23"/>
      <c r="ARA620" s="23"/>
      <c r="ARB620" s="23"/>
      <c r="ARC620" s="23"/>
      <c r="ARD620" s="23"/>
      <c r="ARE620" s="23"/>
      <c r="ARF620" s="23"/>
      <c r="ARG620" s="23"/>
      <c r="ARH620" s="23"/>
      <c r="ARI620" s="23"/>
      <c r="ARJ620" s="23"/>
      <c r="ARK620" s="23"/>
      <c r="ARL620" s="23"/>
      <c r="ARM620" s="23"/>
      <c r="ARN620" s="23"/>
      <c r="ARO620" s="23"/>
      <c r="ARP620" s="23"/>
      <c r="ARQ620" s="23"/>
      <c r="ARR620" s="23"/>
      <c r="ARS620" s="23"/>
      <c r="ART620" s="23"/>
      <c r="ARU620" s="23"/>
      <c r="ARV620" s="23"/>
      <c r="ARW620" s="23"/>
      <c r="ARX620" s="23"/>
      <c r="ARY620" s="23"/>
      <c r="ARZ620" s="23"/>
      <c r="ASA620" s="23"/>
      <c r="ASB620" s="23"/>
      <c r="ASC620" s="23"/>
      <c r="ASD620" s="23"/>
      <c r="ASE620" s="23"/>
      <c r="ASF620" s="23"/>
      <c r="ASG620" s="23"/>
      <c r="ASH620" s="23"/>
      <c r="ASI620" s="23"/>
      <c r="ASJ620" s="23"/>
      <c r="ASK620" s="23"/>
      <c r="ASL620" s="23"/>
      <c r="ASM620" s="23"/>
      <c r="ASN620" s="23"/>
      <c r="ASO620" s="23"/>
      <c r="ASP620" s="23"/>
      <c r="ASQ620" s="23"/>
      <c r="ASR620" s="23"/>
      <c r="ASS620" s="23"/>
      <c r="AST620" s="23"/>
      <c r="ASU620" s="23"/>
      <c r="ASV620" s="23"/>
      <c r="ASW620" s="23"/>
      <c r="ASX620" s="23"/>
      <c r="ASY620" s="23"/>
      <c r="ASZ620" s="23"/>
      <c r="ATA620" s="23"/>
      <c r="ATB620" s="23"/>
      <c r="ATC620" s="23"/>
      <c r="ATD620" s="23"/>
      <c r="ATE620" s="23"/>
      <c r="ATF620" s="23"/>
      <c r="ATG620" s="23"/>
      <c r="ATH620" s="23"/>
      <c r="ATI620" s="23"/>
      <c r="ATJ620" s="23"/>
      <c r="ATK620" s="23"/>
      <c r="ATL620" s="23"/>
      <c r="ATM620" s="23"/>
      <c r="ATN620" s="23"/>
      <c r="ATO620" s="23"/>
      <c r="ATP620" s="23"/>
      <c r="ATQ620" s="23"/>
      <c r="ATR620" s="23"/>
      <c r="ATS620" s="23"/>
      <c r="ATT620" s="23"/>
      <c r="ATU620" s="23"/>
      <c r="ATV620" s="23"/>
      <c r="ATW620" s="23"/>
      <c r="ATX620" s="23"/>
      <c r="ATY620" s="23"/>
      <c r="ATZ620" s="23"/>
      <c r="AUA620" s="23"/>
      <c r="AUB620" s="23"/>
      <c r="AUC620" s="23"/>
      <c r="AUD620" s="23"/>
      <c r="AUE620" s="23"/>
      <c r="AUF620" s="23"/>
      <c r="AUG620" s="23"/>
      <c r="AUH620" s="23"/>
      <c r="AUI620" s="23"/>
      <c r="AUJ620" s="23"/>
      <c r="AUK620" s="23"/>
      <c r="AUL620" s="23"/>
      <c r="AUM620" s="23"/>
      <c r="AUN620" s="23"/>
      <c r="AUO620" s="23"/>
      <c r="AUP620" s="23"/>
      <c r="AUQ620" s="23"/>
      <c r="AUR620" s="23"/>
      <c r="AUS620" s="23"/>
      <c r="AUT620" s="23"/>
      <c r="AUU620" s="23"/>
      <c r="AUV620" s="23"/>
      <c r="AUW620" s="23"/>
      <c r="AUX620" s="23"/>
      <c r="AUY620" s="23"/>
      <c r="AUZ620" s="23"/>
      <c r="AVA620" s="23"/>
      <c r="AVB620" s="23"/>
      <c r="AVC620" s="23"/>
      <c r="AVD620" s="23"/>
      <c r="AVE620" s="23"/>
      <c r="AVF620" s="23"/>
      <c r="AVG620" s="23"/>
      <c r="AVH620" s="23"/>
      <c r="AVI620" s="23"/>
      <c r="AVJ620" s="23"/>
      <c r="AVK620" s="23"/>
      <c r="AVL620" s="23"/>
      <c r="AVM620" s="23"/>
      <c r="AVN620" s="23"/>
      <c r="AVO620" s="23"/>
      <c r="AVP620" s="23"/>
      <c r="AVQ620" s="23"/>
      <c r="AVR620" s="23"/>
      <c r="AVS620" s="23"/>
      <c r="AVT620" s="23"/>
      <c r="AVU620" s="23"/>
      <c r="AVV620" s="23"/>
      <c r="AVW620" s="23"/>
      <c r="AVX620" s="23"/>
      <c r="AVY620" s="23"/>
      <c r="AVZ620" s="23"/>
      <c r="AWA620" s="23"/>
      <c r="AWB620" s="23"/>
      <c r="AWC620" s="23"/>
      <c r="AWD620" s="23"/>
      <c r="AWE620" s="23"/>
      <c r="AWF620" s="23"/>
      <c r="AWG620" s="23"/>
      <c r="AWH620" s="23"/>
      <c r="AWI620" s="23"/>
      <c r="AWJ620" s="23"/>
      <c r="AWK620" s="23"/>
      <c r="AWL620" s="23"/>
      <c r="AWM620" s="23"/>
      <c r="AWN620" s="23"/>
      <c r="AWO620" s="23"/>
      <c r="AWP620" s="23"/>
      <c r="AWQ620" s="23"/>
      <c r="AWR620" s="23"/>
      <c r="AWS620" s="23"/>
      <c r="AWT620" s="23"/>
      <c r="AWU620" s="23"/>
      <c r="AWV620" s="23"/>
      <c r="AWW620" s="23"/>
      <c r="AWX620" s="23"/>
      <c r="AWY620" s="23"/>
      <c r="AWZ620" s="23"/>
      <c r="AXA620" s="23"/>
      <c r="AXB620" s="23"/>
      <c r="AXC620" s="23"/>
      <c r="AXD620" s="23"/>
      <c r="AXE620" s="23"/>
      <c r="AXF620" s="23"/>
      <c r="AXG620" s="23"/>
      <c r="AXH620" s="23"/>
      <c r="AXI620" s="23"/>
      <c r="AXJ620" s="23"/>
      <c r="AXK620" s="23"/>
      <c r="AXL620" s="23"/>
      <c r="AXM620" s="23"/>
      <c r="AXN620" s="23"/>
      <c r="AXO620" s="23"/>
      <c r="AXP620" s="23"/>
      <c r="AXQ620" s="23"/>
      <c r="AXR620" s="23"/>
      <c r="AXS620" s="23"/>
      <c r="AXT620" s="23"/>
      <c r="AXU620" s="23"/>
      <c r="AXV620" s="23"/>
      <c r="AXW620" s="23"/>
      <c r="AXX620" s="23"/>
      <c r="AXY620" s="23"/>
      <c r="AXZ620" s="23"/>
      <c r="AYA620" s="23"/>
      <c r="AYB620" s="23"/>
      <c r="AYC620" s="23"/>
      <c r="AYD620" s="23"/>
      <c r="AYE620" s="23"/>
      <c r="AYF620" s="23"/>
      <c r="AYG620" s="23"/>
      <c r="AYH620" s="23"/>
      <c r="AYI620" s="23"/>
      <c r="AYJ620" s="23"/>
      <c r="AYK620" s="23"/>
      <c r="AYL620" s="23"/>
      <c r="AYM620" s="23"/>
      <c r="AYN620" s="23"/>
      <c r="AYO620" s="23"/>
      <c r="AYP620" s="23"/>
      <c r="AYQ620" s="23"/>
      <c r="AYR620" s="23"/>
      <c r="AYS620" s="23"/>
      <c r="AYT620" s="23"/>
      <c r="AYU620" s="23"/>
      <c r="AYV620" s="23"/>
      <c r="AYW620" s="23"/>
      <c r="AYX620" s="23"/>
      <c r="AYY620" s="23"/>
      <c r="AYZ620" s="23"/>
      <c r="AZA620" s="23"/>
      <c r="AZB620" s="23"/>
      <c r="AZC620" s="23"/>
      <c r="AZD620" s="23"/>
      <c r="AZE620" s="23"/>
      <c r="AZF620" s="23"/>
      <c r="AZG620" s="23"/>
      <c r="AZH620" s="23"/>
      <c r="AZI620" s="23"/>
      <c r="AZJ620" s="23"/>
      <c r="AZK620" s="23"/>
      <c r="AZL620" s="23"/>
      <c r="AZM620" s="23"/>
      <c r="AZN620" s="23"/>
      <c r="AZO620" s="23"/>
      <c r="AZP620" s="23"/>
      <c r="AZQ620" s="23"/>
      <c r="AZR620" s="23"/>
      <c r="AZS620" s="23"/>
      <c r="AZT620" s="23"/>
      <c r="AZU620" s="23"/>
      <c r="AZV620" s="23"/>
      <c r="AZW620" s="23"/>
      <c r="AZX620" s="23"/>
      <c r="AZY620" s="23"/>
      <c r="AZZ620" s="23"/>
      <c r="BAA620" s="23"/>
      <c r="BAB620" s="23"/>
      <c r="BAC620" s="23"/>
      <c r="BAD620" s="23"/>
      <c r="BAE620" s="23"/>
      <c r="BAF620" s="23"/>
      <c r="BAG620" s="23"/>
      <c r="BAH620" s="23"/>
      <c r="BAI620" s="23"/>
      <c r="BAJ620" s="23"/>
      <c r="BAK620" s="23"/>
      <c r="BAL620" s="23"/>
      <c r="BAM620" s="23"/>
      <c r="BAN620" s="23"/>
      <c r="BAO620" s="23"/>
      <c r="BAP620" s="23"/>
      <c r="BAQ620" s="23"/>
      <c r="BAR620" s="23"/>
      <c r="BAS620" s="23"/>
      <c r="BAT620" s="23"/>
      <c r="BAU620" s="23"/>
      <c r="BAV620" s="23"/>
      <c r="BAW620" s="23"/>
      <c r="BAX620" s="23"/>
      <c r="BAY620" s="23"/>
      <c r="BAZ620" s="23"/>
      <c r="BBA620" s="23"/>
      <c r="BBB620" s="23"/>
      <c r="BBC620" s="23"/>
      <c r="BBD620" s="23"/>
      <c r="BBE620" s="23"/>
      <c r="BBF620" s="23"/>
      <c r="BBG620" s="23"/>
      <c r="BBH620" s="23"/>
      <c r="BBI620" s="23"/>
      <c r="BBJ620" s="23"/>
      <c r="BBK620" s="23"/>
      <c r="BBL620" s="23"/>
      <c r="BBM620" s="23"/>
      <c r="BBN620" s="23"/>
      <c r="BBO620" s="23"/>
      <c r="BBP620" s="23"/>
      <c r="BBQ620" s="23"/>
      <c r="BBR620" s="23"/>
      <c r="BBS620" s="23"/>
      <c r="BBT620" s="23"/>
      <c r="BBU620" s="23"/>
      <c r="BBV620" s="23"/>
      <c r="BBW620" s="23"/>
      <c r="BBX620" s="23"/>
      <c r="BBY620" s="23"/>
      <c r="BBZ620" s="23"/>
      <c r="BCA620" s="23"/>
      <c r="BCB620" s="23"/>
      <c r="BCC620" s="23"/>
      <c r="BCD620" s="23"/>
      <c r="BCE620" s="23"/>
      <c r="BCF620" s="23"/>
      <c r="BCG620" s="23"/>
      <c r="BCH620" s="23"/>
      <c r="BCI620" s="23"/>
      <c r="BCJ620" s="23"/>
      <c r="BCK620" s="23"/>
      <c r="BCL620" s="23"/>
      <c r="BCM620" s="23"/>
      <c r="BCN620" s="23"/>
      <c r="BCO620" s="23"/>
      <c r="BCP620" s="23"/>
      <c r="BCQ620" s="23"/>
      <c r="BCR620" s="23"/>
      <c r="BCS620" s="23"/>
      <c r="BCT620" s="23"/>
      <c r="BCU620" s="23"/>
      <c r="BCV620" s="23"/>
      <c r="BCW620" s="23"/>
      <c r="BCX620" s="23"/>
      <c r="BCY620" s="23"/>
      <c r="BCZ620" s="23"/>
      <c r="BDA620" s="23"/>
      <c r="BDB620" s="23"/>
      <c r="BDC620" s="23"/>
      <c r="BDD620" s="23"/>
      <c r="BDE620" s="23"/>
      <c r="BDF620" s="23"/>
      <c r="BDG620" s="23"/>
      <c r="BDH620" s="23"/>
      <c r="BDI620" s="23"/>
      <c r="BDJ620" s="23"/>
      <c r="BDK620" s="23"/>
      <c r="BDL620" s="23"/>
      <c r="BDM620" s="23"/>
      <c r="BDN620" s="23"/>
      <c r="BDO620" s="23"/>
      <c r="BDP620" s="23"/>
      <c r="BDQ620" s="23"/>
      <c r="BDR620" s="23"/>
      <c r="BDS620" s="23"/>
      <c r="BDT620" s="23"/>
      <c r="BDU620" s="23"/>
      <c r="BDV620" s="23"/>
      <c r="BDW620" s="23"/>
      <c r="BDX620" s="23"/>
      <c r="BDY620" s="23"/>
      <c r="BDZ620" s="23"/>
      <c r="BEA620" s="23"/>
      <c r="BEB620" s="23"/>
      <c r="BEC620" s="23"/>
      <c r="BED620" s="23"/>
      <c r="BEE620" s="23"/>
      <c r="BEF620" s="23"/>
      <c r="BEG620" s="23"/>
      <c r="BEH620" s="23"/>
      <c r="BEI620" s="23"/>
      <c r="BEJ620" s="23"/>
      <c r="BEK620" s="23"/>
      <c r="BEL620" s="23"/>
      <c r="BEM620" s="23"/>
      <c r="BEN620" s="23"/>
      <c r="BEO620" s="23"/>
      <c r="BEP620" s="23"/>
      <c r="BEQ620" s="23"/>
      <c r="BER620" s="23"/>
      <c r="BES620" s="23"/>
      <c r="BET620" s="23"/>
      <c r="BEU620" s="23"/>
      <c r="BEV620" s="23"/>
      <c r="BEW620" s="23"/>
      <c r="BEX620" s="23"/>
      <c r="BEY620" s="23"/>
      <c r="BEZ620" s="23"/>
      <c r="BFA620" s="23"/>
      <c r="BFB620" s="23"/>
      <c r="BFC620" s="23"/>
      <c r="BFD620" s="23"/>
      <c r="BFE620" s="23"/>
      <c r="BFF620" s="23"/>
      <c r="BFG620" s="23"/>
      <c r="BFH620" s="23"/>
      <c r="BFI620" s="23"/>
      <c r="BFJ620" s="23"/>
      <c r="BFK620" s="23"/>
      <c r="BFL620" s="23"/>
      <c r="BFM620" s="23"/>
      <c r="BFN620" s="23"/>
      <c r="BFO620" s="23"/>
      <c r="BFP620" s="23"/>
      <c r="BFQ620" s="23"/>
      <c r="BFR620" s="23"/>
      <c r="BFS620" s="23"/>
      <c r="BFT620" s="23"/>
      <c r="BFU620" s="23"/>
      <c r="BFV620" s="23"/>
      <c r="BFW620" s="23"/>
      <c r="BFX620" s="23"/>
      <c r="BFY620" s="23"/>
      <c r="BFZ620" s="23"/>
      <c r="BGA620" s="23"/>
      <c r="BGB620" s="23"/>
      <c r="BGC620" s="23"/>
      <c r="BGD620" s="23"/>
      <c r="BGE620" s="23"/>
      <c r="BGF620" s="23"/>
      <c r="BGG620" s="23"/>
      <c r="BGH620" s="23"/>
      <c r="BGI620" s="23"/>
      <c r="BGJ620" s="23"/>
      <c r="BGK620" s="23"/>
      <c r="BGL620" s="23"/>
      <c r="BGM620" s="23"/>
      <c r="BGN620" s="23"/>
      <c r="BGO620" s="23"/>
      <c r="BGP620" s="23"/>
      <c r="BGQ620" s="23"/>
      <c r="BGR620" s="23"/>
      <c r="BGS620" s="23"/>
      <c r="BGT620" s="23"/>
      <c r="BGU620" s="23"/>
      <c r="BGV620" s="23"/>
      <c r="BGW620" s="23"/>
      <c r="BGX620" s="23"/>
      <c r="BGY620" s="23"/>
      <c r="BGZ620" s="23"/>
      <c r="BHA620" s="23"/>
      <c r="BHB620" s="23"/>
      <c r="BHC620" s="23"/>
      <c r="BHD620" s="23"/>
      <c r="BHE620" s="23"/>
      <c r="BHF620" s="23"/>
      <c r="BHG620" s="23"/>
      <c r="BHH620" s="23"/>
      <c r="BHI620" s="23"/>
      <c r="BHJ620" s="23"/>
      <c r="BHK620" s="23"/>
      <c r="BHL620" s="23"/>
      <c r="BHM620" s="23"/>
      <c r="BHN620" s="23"/>
      <c r="BHO620" s="23"/>
      <c r="BHP620" s="23"/>
      <c r="BHQ620" s="23"/>
      <c r="BHR620" s="23"/>
      <c r="BHS620" s="23"/>
      <c r="BHT620" s="23"/>
      <c r="BHU620" s="23"/>
      <c r="BHV620" s="23"/>
      <c r="BHW620" s="23"/>
      <c r="BHX620" s="23"/>
      <c r="BHY620" s="23"/>
      <c r="BHZ620" s="23"/>
      <c r="BIA620" s="23"/>
      <c r="BIB620" s="23"/>
      <c r="BIC620" s="23"/>
      <c r="BID620" s="23"/>
      <c r="BIE620" s="23"/>
      <c r="BIF620" s="23"/>
      <c r="BIG620" s="23"/>
      <c r="BIH620" s="23"/>
      <c r="BII620" s="23"/>
      <c r="BIJ620" s="23"/>
      <c r="BIK620" s="23"/>
      <c r="BIL620" s="23"/>
      <c r="BIM620" s="23"/>
      <c r="BIN620" s="23"/>
      <c r="BIO620" s="23"/>
      <c r="BIP620" s="23"/>
      <c r="BIQ620" s="23"/>
      <c r="BIR620" s="23"/>
      <c r="BIS620" s="23"/>
      <c r="BIT620" s="23"/>
      <c r="BIU620" s="23"/>
      <c r="BIV620" s="23"/>
      <c r="BIW620" s="23"/>
      <c r="BIX620" s="23"/>
      <c r="BIY620" s="23"/>
      <c r="BIZ620" s="23"/>
      <c r="BJA620" s="23"/>
      <c r="BJB620" s="23"/>
      <c r="BJC620" s="23"/>
      <c r="BJD620" s="23"/>
      <c r="BJE620" s="23"/>
      <c r="BJF620" s="23"/>
      <c r="BJG620" s="23"/>
      <c r="BJH620" s="23"/>
      <c r="BJI620" s="23"/>
      <c r="BJJ620" s="23"/>
      <c r="BJK620" s="23"/>
      <c r="BJL620" s="23"/>
      <c r="BJM620" s="23"/>
      <c r="BJN620" s="23"/>
      <c r="BJO620" s="23"/>
      <c r="BJP620" s="23"/>
      <c r="BJQ620" s="23"/>
      <c r="BJR620" s="23"/>
      <c r="BJS620" s="23"/>
      <c r="BJT620" s="23"/>
      <c r="BJU620" s="23"/>
      <c r="BJV620" s="23"/>
      <c r="BJW620" s="23"/>
      <c r="BJX620" s="23"/>
      <c r="BJY620" s="23"/>
      <c r="BJZ620" s="23"/>
      <c r="BKA620" s="23"/>
      <c r="BKB620" s="23"/>
      <c r="BKC620" s="23"/>
      <c r="BKD620" s="23"/>
      <c r="BKE620" s="23"/>
      <c r="BKF620" s="23"/>
      <c r="BKG620" s="23"/>
      <c r="BKH620" s="23"/>
      <c r="BKI620" s="23"/>
      <c r="BKJ620" s="23"/>
      <c r="BKK620" s="23"/>
      <c r="BKL620" s="23"/>
      <c r="BKM620" s="23"/>
      <c r="BKN620" s="23"/>
      <c r="BKO620" s="23"/>
      <c r="BKP620" s="23"/>
      <c r="BKQ620" s="23"/>
      <c r="BKR620" s="23"/>
      <c r="BKS620" s="23"/>
      <c r="BKT620" s="23"/>
      <c r="BKU620" s="23"/>
      <c r="BKV620" s="23"/>
      <c r="BKW620" s="23"/>
      <c r="BKX620" s="23"/>
      <c r="BKY620" s="23"/>
      <c r="BKZ620" s="23"/>
      <c r="BLA620" s="23"/>
      <c r="BLB620" s="23"/>
      <c r="BLC620" s="23"/>
      <c r="BLD620" s="23"/>
      <c r="BLE620" s="23"/>
      <c r="BLF620" s="23"/>
      <c r="BLG620" s="23"/>
      <c r="BLH620" s="23"/>
      <c r="BLI620" s="23"/>
      <c r="BLJ620" s="23"/>
      <c r="BLK620" s="23"/>
      <c r="BLL620" s="23"/>
      <c r="BLM620" s="23"/>
      <c r="BLN620" s="23"/>
      <c r="BLO620" s="23"/>
      <c r="BLP620" s="23"/>
      <c r="BLQ620" s="23"/>
      <c r="BLR620" s="23"/>
      <c r="BLS620" s="23"/>
      <c r="BLT620" s="23"/>
      <c r="BLU620" s="23"/>
      <c r="BLV620" s="23"/>
      <c r="BLW620" s="23"/>
      <c r="BLX620" s="23"/>
      <c r="BLY620" s="23"/>
      <c r="BLZ620" s="23"/>
      <c r="BMA620" s="23"/>
      <c r="BMB620" s="23"/>
      <c r="BMC620" s="23"/>
      <c r="BMD620" s="23"/>
      <c r="BME620" s="23"/>
      <c r="BMF620" s="23"/>
      <c r="BMG620" s="23"/>
      <c r="BMH620" s="23"/>
      <c r="BMI620" s="23"/>
      <c r="BMJ620" s="23"/>
      <c r="BMK620" s="23"/>
      <c r="BML620" s="23"/>
      <c r="BMM620" s="23"/>
      <c r="BMN620" s="23"/>
      <c r="BMO620" s="23"/>
      <c r="BMP620" s="23"/>
      <c r="BMQ620" s="23"/>
      <c r="BMR620" s="23"/>
      <c r="BMS620" s="23"/>
      <c r="BMT620" s="23"/>
      <c r="BMU620" s="23"/>
      <c r="BMV620" s="23"/>
      <c r="BMW620" s="23"/>
      <c r="BMX620" s="23"/>
      <c r="BMY620" s="23"/>
      <c r="BMZ620" s="23"/>
      <c r="BNA620" s="23"/>
      <c r="BNB620" s="23"/>
      <c r="BNC620" s="23"/>
      <c r="BND620" s="23"/>
      <c r="BNE620" s="23"/>
      <c r="BNF620" s="23"/>
      <c r="BNG620" s="23"/>
      <c r="BNH620" s="23"/>
      <c r="BNI620" s="23"/>
      <c r="BNJ620" s="23"/>
      <c r="BNK620" s="23"/>
      <c r="BNL620" s="23"/>
      <c r="BNM620" s="23"/>
      <c r="BNN620" s="23"/>
      <c r="BNO620" s="23"/>
      <c r="BNP620" s="23"/>
      <c r="BNQ620" s="23"/>
      <c r="BNR620" s="23"/>
      <c r="BNS620" s="23"/>
      <c r="BNT620" s="23"/>
      <c r="BNU620" s="23"/>
      <c r="BNV620" s="23"/>
      <c r="BNW620" s="23"/>
      <c r="BNX620" s="23"/>
      <c r="BNY620" s="23"/>
      <c r="BNZ620" s="23"/>
      <c r="BOA620" s="23"/>
      <c r="BOB620" s="23"/>
      <c r="BOC620" s="23"/>
      <c r="BOD620" s="23"/>
      <c r="BOE620" s="23"/>
      <c r="BOF620" s="23"/>
      <c r="BOG620" s="23"/>
      <c r="BOH620" s="23"/>
      <c r="BOI620" s="23"/>
      <c r="BOJ620" s="23"/>
      <c r="BOK620" s="23"/>
      <c r="BOL620" s="23"/>
      <c r="BOM620" s="23"/>
      <c r="BON620" s="23"/>
      <c r="BOO620" s="23"/>
      <c r="BOP620" s="23"/>
      <c r="BOQ620" s="23"/>
      <c r="BOR620" s="23"/>
      <c r="BOS620" s="23"/>
      <c r="BOT620" s="23"/>
      <c r="BOU620" s="23"/>
      <c r="BOV620" s="23"/>
      <c r="BOW620" s="23"/>
      <c r="BOX620" s="23"/>
      <c r="BOY620" s="23"/>
      <c r="BOZ620" s="23"/>
      <c r="BPA620" s="23"/>
      <c r="BPB620" s="23"/>
      <c r="BPC620" s="23"/>
      <c r="BPD620" s="23"/>
      <c r="BPE620" s="23"/>
      <c r="BPF620" s="23"/>
      <c r="BPG620" s="23"/>
      <c r="BPH620" s="23"/>
      <c r="BPI620" s="23"/>
      <c r="BPJ620" s="23"/>
      <c r="BPK620" s="23"/>
      <c r="BPL620" s="23"/>
      <c r="BPM620" s="23"/>
      <c r="BPN620" s="23"/>
      <c r="BPO620" s="23"/>
      <c r="BPP620" s="23"/>
      <c r="BPQ620" s="23"/>
      <c r="BPR620" s="23"/>
      <c r="BPS620" s="23"/>
      <c r="BPT620" s="23"/>
      <c r="BPU620" s="23"/>
      <c r="BPV620" s="23"/>
      <c r="BPW620" s="23"/>
      <c r="BPX620" s="23"/>
      <c r="BPY620" s="23"/>
      <c r="BPZ620" s="23"/>
      <c r="BQA620" s="23"/>
      <c r="BQB620" s="23"/>
      <c r="BQC620" s="23"/>
      <c r="BQD620" s="23"/>
      <c r="BQE620" s="23"/>
      <c r="BQF620" s="23"/>
      <c r="BQG620" s="23"/>
      <c r="BQH620" s="23"/>
      <c r="BQI620" s="23"/>
      <c r="BQJ620" s="23"/>
      <c r="BQK620" s="23"/>
      <c r="BQL620" s="23"/>
      <c r="BQM620" s="23"/>
      <c r="BQN620" s="23"/>
      <c r="BQO620" s="23"/>
      <c r="BQP620" s="23"/>
      <c r="BQQ620" s="23"/>
      <c r="BQR620" s="23"/>
      <c r="BQS620" s="23"/>
      <c r="BQT620" s="23"/>
      <c r="BQU620" s="23"/>
      <c r="BQV620" s="23"/>
      <c r="BQW620" s="23"/>
      <c r="BQX620" s="23"/>
      <c r="BQY620" s="23"/>
      <c r="BQZ620" s="23"/>
      <c r="BRA620" s="23"/>
      <c r="BRB620" s="23"/>
      <c r="BRC620" s="23"/>
      <c r="BRD620" s="23"/>
      <c r="BRE620" s="23"/>
      <c r="BRF620" s="23"/>
      <c r="BRG620" s="23"/>
      <c r="BRH620" s="23"/>
      <c r="BRI620" s="23"/>
      <c r="BRJ620" s="23"/>
      <c r="BRK620" s="23"/>
      <c r="BRL620" s="23"/>
      <c r="BRM620" s="23"/>
      <c r="BRN620" s="23"/>
      <c r="BRO620" s="23"/>
      <c r="BRP620" s="23"/>
      <c r="BRQ620" s="23"/>
      <c r="BRR620" s="23"/>
      <c r="BRS620" s="23"/>
      <c r="BRT620" s="23"/>
      <c r="BRU620" s="23"/>
      <c r="BRV620" s="23"/>
      <c r="BRW620" s="23"/>
      <c r="BRX620" s="23"/>
      <c r="BRY620" s="23"/>
      <c r="BRZ620" s="23"/>
      <c r="BSA620" s="23"/>
      <c r="BSB620" s="23"/>
      <c r="BSC620" s="23"/>
      <c r="BSD620" s="23"/>
      <c r="BSE620" s="23"/>
      <c r="BSF620" s="23"/>
      <c r="BSG620" s="23"/>
      <c r="BSH620" s="23"/>
      <c r="BSI620" s="23"/>
      <c r="BSJ620" s="23"/>
      <c r="BSK620" s="23"/>
      <c r="BSL620" s="23"/>
      <c r="BSM620" s="23"/>
      <c r="BSN620" s="23"/>
      <c r="BSO620" s="23"/>
      <c r="BSP620" s="23"/>
      <c r="BSQ620" s="23"/>
      <c r="BSR620" s="23"/>
      <c r="BSS620" s="23"/>
      <c r="BST620" s="23"/>
      <c r="BSU620" s="23"/>
      <c r="BSV620" s="23"/>
      <c r="BSW620" s="23"/>
      <c r="BSX620" s="23"/>
      <c r="BSY620" s="23"/>
      <c r="BSZ620" s="23"/>
      <c r="BTA620" s="23"/>
      <c r="BTB620" s="23"/>
      <c r="BTC620" s="23"/>
      <c r="BTD620" s="23"/>
      <c r="BTE620" s="23"/>
      <c r="BTF620" s="23"/>
      <c r="BTG620" s="23"/>
      <c r="BTH620" s="23"/>
      <c r="BTI620" s="23"/>
      <c r="BTJ620" s="23"/>
      <c r="BTK620" s="23"/>
      <c r="BTL620" s="23"/>
      <c r="BTM620" s="23"/>
      <c r="BTN620" s="23"/>
      <c r="BTO620" s="23"/>
      <c r="BTP620" s="23"/>
      <c r="BTQ620" s="23"/>
      <c r="BTR620" s="23"/>
      <c r="BTS620" s="23"/>
      <c r="BTT620" s="23"/>
      <c r="BTU620" s="23"/>
      <c r="BTV620" s="23"/>
      <c r="BTW620" s="23"/>
      <c r="BTX620" s="23"/>
      <c r="BTY620" s="23"/>
      <c r="BTZ620" s="23"/>
      <c r="BUA620" s="23"/>
      <c r="BUB620" s="23"/>
      <c r="BUC620" s="23"/>
      <c r="BUD620" s="23"/>
      <c r="BUE620" s="23"/>
      <c r="BUF620" s="23"/>
      <c r="BUG620" s="23"/>
      <c r="BUH620" s="23"/>
      <c r="BUI620" s="23"/>
      <c r="BUJ620" s="23"/>
      <c r="BUK620" s="23"/>
      <c r="BUL620" s="23"/>
      <c r="BUM620" s="23"/>
      <c r="BUN620" s="23"/>
      <c r="BUO620" s="23"/>
      <c r="BUP620" s="23"/>
      <c r="BUQ620" s="23"/>
      <c r="BUR620" s="23"/>
      <c r="BUS620" s="23"/>
      <c r="BUT620" s="23"/>
      <c r="BUU620" s="23"/>
      <c r="BUV620" s="23"/>
      <c r="BUW620" s="23"/>
      <c r="BUX620" s="23"/>
      <c r="BUY620" s="23"/>
      <c r="BUZ620" s="23"/>
      <c r="BVA620" s="23"/>
      <c r="BVB620" s="23"/>
      <c r="BVC620" s="23"/>
      <c r="BVD620" s="23"/>
      <c r="BVE620" s="23"/>
      <c r="BVF620" s="23"/>
      <c r="BVG620" s="23"/>
      <c r="BVH620" s="23"/>
      <c r="BVI620" s="23"/>
      <c r="BVJ620" s="23"/>
      <c r="BVK620" s="23"/>
      <c r="BVL620" s="23"/>
      <c r="BVM620" s="23"/>
      <c r="BVN620" s="23"/>
      <c r="BVO620" s="23"/>
      <c r="BVP620" s="23"/>
      <c r="BVQ620" s="23"/>
      <c r="BVR620" s="23"/>
      <c r="BVS620" s="23"/>
      <c r="BVT620" s="23"/>
      <c r="BVU620" s="23"/>
      <c r="BVV620" s="23"/>
      <c r="BVW620" s="23"/>
      <c r="BVX620" s="23"/>
      <c r="BVY620" s="23"/>
      <c r="BVZ620" s="23"/>
      <c r="BWA620" s="23"/>
      <c r="BWB620" s="23"/>
      <c r="BWC620" s="23"/>
      <c r="BWD620" s="23"/>
      <c r="BWE620" s="23"/>
      <c r="BWF620" s="23"/>
      <c r="BWG620" s="23"/>
      <c r="BWH620" s="23"/>
      <c r="BWI620" s="23"/>
      <c r="BWJ620" s="23"/>
      <c r="BWK620" s="23"/>
      <c r="BWL620" s="23"/>
      <c r="BWM620" s="23"/>
      <c r="BWN620" s="23"/>
      <c r="BWO620" s="23"/>
      <c r="BWP620" s="23"/>
      <c r="BWQ620" s="23"/>
      <c r="BWR620" s="23"/>
      <c r="BWS620" s="23"/>
      <c r="BWT620" s="23"/>
      <c r="BWU620" s="23"/>
      <c r="BWV620" s="23"/>
      <c r="BWW620" s="23"/>
      <c r="BWX620" s="23"/>
      <c r="BWY620" s="23"/>
      <c r="BWZ620" s="23"/>
      <c r="BXA620" s="23"/>
      <c r="BXB620" s="23"/>
      <c r="BXC620" s="23"/>
      <c r="BXD620" s="23"/>
      <c r="BXE620" s="23"/>
      <c r="BXF620" s="23"/>
      <c r="BXG620" s="23"/>
      <c r="BXH620" s="23"/>
      <c r="BXI620" s="23"/>
      <c r="BXJ620" s="23"/>
      <c r="BXK620" s="23"/>
      <c r="BXL620" s="23"/>
      <c r="BXM620" s="23"/>
      <c r="BXN620" s="23"/>
      <c r="BXO620" s="23"/>
      <c r="BXP620" s="23"/>
      <c r="BXQ620" s="23"/>
      <c r="BXR620" s="23"/>
      <c r="BXS620" s="23"/>
      <c r="BXT620" s="23"/>
      <c r="BXU620" s="23"/>
      <c r="BXV620" s="23"/>
      <c r="BXW620" s="23"/>
      <c r="BXX620" s="23"/>
      <c r="BXY620" s="23"/>
      <c r="BXZ620" s="23"/>
      <c r="BYA620" s="23"/>
      <c r="BYB620" s="23"/>
      <c r="BYC620" s="23"/>
      <c r="BYD620" s="23"/>
      <c r="BYE620" s="23"/>
      <c r="BYF620" s="23"/>
      <c r="BYG620" s="23"/>
      <c r="BYH620" s="23"/>
      <c r="BYI620" s="23"/>
      <c r="BYJ620" s="23"/>
      <c r="BYK620" s="23"/>
      <c r="BYL620" s="23"/>
      <c r="BYM620" s="23"/>
      <c r="BYN620" s="23"/>
      <c r="BYO620" s="23"/>
      <c r="BYP620" s="23"/>
      <c r="BYQ620" s="23"/>
      <c r="BYR620" s="23"/>
      <c r="BYS620" s="23"/>
      <c r="BYT620" s="23"/>
      <c r="BYU620" s="23"/>
      <c r="BYV620" s="23"/>
      <c r="BYW620" s="23"/>
      <c r="BYX620" s="23"/>
      <c r="BYY620" s="23"/>
      <c r="BYZ620" s="23"/>
      <c r="BZA620" s="23"/>
      <c r="BZB620" s="23"/>
      <c r="BZC620" s="23"/>
      <c r="BZD620" s="23"/>
      <c r="BZE620" s="23"/>
      <c r="BZF620" s="23"/>
      <c r="BZG620" s="23"/>
      <c r="BZH620" s="23"/>
      <c r="BZI620" s="23"/>
      <c r="BZJ620" s="23"/>
      <c r="BZK620" s="23"/>
      <c r="BZL620" s="23"/>
      <c r="BZM620" s="23"/>
      <c r="BZN620" s="23"/>
      <c r="BZO620" s="23"/>
      <c r="BZP620" s="23"/>
      <c r="BZQ620" s="23"/>
      <c r="BZR620" s="23"/>
      <c r="BZS620" s="23"/>
      <c r="BZT620" s="23"/>
      <c r="BZU620" s="23"/>
      <c r="BZV620" s="23"/>
      <c r="BZW620" s="23"/>
      <c r="BZX620" s="23"/>
      <c r="BZY620" s="23"/>
      <c r="BZZ620" s="23"/>
      <c r="CAA620" s="23"/>
      <c r="CAB620" s="23"/>
      <c r="CAC620" s="23"/>
      <c r="CAD620" s="23"/>
      <c r="CAE620" s="23"/>
      <c r="CAF620" s="23"/>
      <c r="CAG620" s="23"/>
      <c r="CAH620" s="23"/>
      <c r="CAI620" s="23"/>
      <c r="CAJ620" s="23"/>
      <c r="CAK620" s="23"/>
      <c r="CAL620" s="23"/>
      <c r="CAM620" s="23"/>
      <c r="CAN620" s="23"/>
      <c r="CAO620" s="23"/>
      <c r="CAP620" s="23"/>
      <c r="CAQ620" s="23"/>
      <c r="CAR620" s="23"/>
      <c r="CAS620" s="23"/>
      <c r="CAT620" s="23"/>
      <c r="CAU620" s="23"/>
      <c r="CAV620" s="23"/>
      <c r="CAW620" s="23"/>
      <c r="CAX620" s="23"/>
      <c r="CAY620" s="23"/>
      <c r="CAZ620" s="23"/>
      <c r="CBA620" s="23"/>
      <c r="CBB620" s="23"/>
      <c r="CBC620" s="23"/>
      <c r="CBD620" s="23"/>
      <c r="CBE620" s="23"/>
      <c r="CBF620" s="23"/>
      <c r="CBG620" s="23"/>
      <c r="CBH620" s="23"/>
      <c r="CBI620" s="23"/>
      <c r="CBJ620" s="23"/>
      <c r="CBK620" s="23"/>
      <c r="CBL620" s="23"/>
      <c r="CBM620" s="23"/>
      <c r="CBN620" s="23"/>
      <c r="CBO620" s="23"/>
      <c r="CBP620" s="23"/>
      <c r="CBQ620" s="23"/>
      <c r="CBR620" s="23"/>
      <c r="CBS620" s="23"/>
      <c r="CBT620" s="23"/>
      <c r="CBU620" s="23"/>
      <c r="CBV620" s="23"/>
      <c r="CBW620" s="23"/>
      <c r="CBX620" s="23"/>
      <c r="CBY620" s="23"/>
      <c r="CBZ620" s="23"/>
      <c r="CCA620" s="23"/>
      <c r="CCB620" s="23"/>
      <c r="CCC620" s="23"/>
      <c r="CCD620" s="23"/>
      <c r="CCE620" s="23"/>
      <c r="CCF620" s="23"/>
      <c r="CCG620" s="23"/>
      <c r="CCH620" s="23"/>
      <c r="CCI620" s="23"/>
      <c r="CCJ620" s="23"/>
      <c r="CCK620" s="23"/>
      <c r="CCL620" s="23"/>
      <c r="CCM620" s="23"/>
      <c r="CCN620" s="23"/>
      <c r="CCO620" s="23"/>
      <c r="CCP620" s="23"/>
      <c r="CCQ620" s="23"/>
      <c r="CCR620" s="23"/>
      <c r="CCS620" s="23"/>
      <c r="CCT620" s="23"/>
      <c r="CCU620" s="23"/>
      <c r="CCV620" s="23"/>
      <c r="CCW620" s="23"/>
      <c r="CCX620" s="23"/>
      <c r="CCY620" s="23"/>
      <c r="CCZ620" s="23"/>
      <c r="CDA620" s="23"/>
      <c r="CDB620" s="23"/>
      <c r="CDC620" s="23"/>
      <c r="CDD620" s="23"/>
      <c r="CDE620" s="23"/>
      <c r="CDF620" s="23"/>
      <c r="CDG620" s="23"/>
      <c r="CDH620" s="23"/>
      <c r="CDI620" s="23"/>
      <c r="CDJ620" s="23"/>
      <c r="CDK620" s="23"/>
      <c r="CDL620" s="23"/>
      <c r="CDM620" s="23"/>
      <c r="CDN620" s="23"/>
      <c r="CDO620" s="23"/>
      <c r="CDP620" s="23"/>
      <c r="CDQ620" s="23"/>
      <c r="CDR620" s="23"/>
      <c r="CDS620" s="23"/>
      <c r="CDT620" s="23"/>
      <c r="CDU620" s="23"/>
      <c r="CDV620" s="23"/>
      <c r="CDW620" s="23"/>
      <c r="CDX620" s="23"/>
      <c r="CDY620" s="23"/>
      <c r="CDZ620" s="23"/>
      <c r="CEA620" s="23"/>
      <c r="CEB620" s="23"/>
      <c r="CEC620" s="23"/>
      <c r="CED620" s="23"/>
      <c r="CEE620" s="23"/>
      <c r="CEF620" s="23"/>
      <c r="CEG620" s="23"/>
      <c r="CEH620" s="23"/>
      <c r="CEI620" s="23"/>
      <c r="CEJ620" s="23"/>
      <c r="CEK620" s="23"/>
      <c r="CEL620" s="23"/>
      <c r="CEM620" s="23"/>
      <c r="CEN620" s="23"/>
      <c r="CEO620" s="23"/>
      <c r="CEP620" s="23"/>
      <c r="CEQ620" s="23"/>
      <c r="CER620" s="23"/>
      <c r="CES620" s="23"/>
      <c r="CET620" s="23"/>
      <c r="CEU620" s="23"/>
      <c r="CEV620" s="23"/>
      <c r="CEW620" s="23"/>
      <c r="CEX620" s="23"/>
      <c r="CEY620" s="23"/>
      <c r="CEZ620" s="23"/>
      <c r="CFA620" s="23"/>
      <c r="CFB620" s="23"/>
      <c r="CFC620" s="23"/>
      <c r="CFD620" s="23"/>
      <c r="CFE620" s="23"/>
      <c r="CFF620" s="23"/>
      <c r="CFG620" s="23"/>
      <c r="CFH620" s="23"/>
      <c r="CFI620" s="23"/>
      <c r="CFJ620" s="23"/>
      <c r="CFK620" s="23"/>
      <c r="CFL620" s="23"/>
      <c r="CFM620" s="23"/>
      <c r="CFN620" s="23"/>
      <c r="CFO620" s="23"/>
      <c r="CFP620" s="23"/>
      <c r="CFQ620" s="23"/>
      <c r="CFR620" s="23"/>
      <c r="CFS620" s="23"/>
      <c r="CFT620" s="23"/>
      <c r="CFU620" s="23"/>
      <c r="CFV620" s="23"/>
      <c r="CFW620" s="23"/>
      <c r="CFX620" s="23"/>
      <c r="CFY620" s="23"/>
      <c r="CFZ620" s="23"/>
      <c r="CGA620" s="23"/>
      <c r="CGB620" s="23"/>
      <c r="CGC620" s="23"/>
      <c r="CGD620" s="23"/>
      <c r="CGE620" s="23"/>
      <c r="CGF620" s="23"/>
      <c r="CGG620" s="23"/>
      <c r="CGH620" s="23"/>
      <c r="CGI620" s="23"/>
      <c r="CGJ620" s="23"/>
      <c r="CGK620" s="23"/>
      <c r="CGL620" s="23"/>
      <c r="CGM620" s="23"/>
      <c r="CGN620" s="23"/>
      <c r="CGO620" s="23"/>
      <c r="CGP620" s="23"/>
      <c r="CGQ620" s="23"/>
      <c r="CGR620" s="23"/>
      <c r="CGS620" s="23"/>
      <c r="CGT620" s="23"/>
      <c r="CGU620" s="23"/>
      <c r="CGV620" s="23"/>
      <c r="CGW620" s="23"/>
      <c r="CGX620" s="23"/>
      <c r="CGY620" s="23"/>
      <c r="CGZ620" s="23"/>
      <c r="CHA620" s="23"/>
      <c r="CHB620" s="23"/>
      <c r="CHC620" s="23"/>
      <c r="CHD620" s="23"/>
      <c r="CHE620" s="23"/>
      <c r="CHF620" s="23"/>
      <c r="CHG620" s="23"/>
      <c r="CHH620" s="23"/>
      <c r="CHI620" s="23"/>
      <c r="CHJ620" s="23"/>
      <c r="CHK620" s="23"/>
      <c r="CHL620" s="23"/>
      <c r="CHM620" s="23"/>
      <c r="CHN620" s="23"/>
      <c r="CHO620" s="23"/>
      <c r="CHP620" s="23"/>
      <c r="CHQ620" s="23"/>
      <c r="CHR620" s="23"/>
      <c r="CHS620" s="23"/>
      <c r="CHT620" s="23"/>
      <c r="CHU620" s="23"/>
      <c r="CHV620" s="23"/>
      <c r="CHW620" s="23"/>
      <c r="CHX620" s="23"/>
      <c r="CHY620" s="23"/>
      <c r="CHZ620" s="23"/>
      <c r="CIA620" s="23"/>
      <c r="CIB620" s="23"/>
      <c r="CIC620" s="23"/>
      <c r="CID620" s="23"/>
      <c r="CIE620" s="23"/>
      <c r="CIF620" s="23"/>
      <c r="CIG620" s="23"/>
      <c r="CIH620" s="23"/>
      <c r="CII620" s="23"/>
      <c r="CIJ620" s="23"/>
      <c r="CIK620" s="23"/>
      <c r="CIL620" s="23"/>
      <c r="CIM620" s="23"/>
      <c r="CIN620" s="23"/>
      <c r="CIO620" s="23"/>
      <c r="CIP620" s="23"/>
      <c r="CIQ620" s="23"/>
      <c r="CIR620" s="23"/>
      <c r="CIS620" s="23"/>
      <c r="CIT620" s="23"/>
      <c r="CIU620" s="23"/>
      <c r="CIV620" s="23"/>
      <c r="CIW620" s="23"/>
      <c r="CIX620" s="23"/>
      <c r="CIY620" s="23"/>
      <c r="CIZ620" s="23"/>
      <c r="CJA620" s="23"/>
      <c r="CJB620" s="23"/>
      <c r="CJC620" s="23"/>
      <c r="CJD620" s="23"/>
      <c r="CJE620" s="23"/>
      <c r="CJF620" s="23"/>
      <c r="CJG620" s="23"/>
      <c r="CJH620" s="23"/>
      <c r="CJI620" s="23"/>
      <c r="CJJ620" s="23"/>
      <c r="CJK620" s="23"/>
      <c r="CJL620" s="23"/>
      <c r="CJM620" s="23"/>
      <c r="CJN620" s="23"/>
      <c r="CJO620" s="23"/>
      <c r="CJP620" s="23"/>
      <c r="CJQ620" s="23"/>
      <c r="CJR620" s="23"/>
      <c r="CJS620" s="23"/>
      <c r="CJT620" s="23"/>
      <c r="CJU620" s="23"/>
      <c r="CJV620" s="23"/>
      <c r="CJW620" s="23"/>
      <c r="CJX620" s="23"/>
      <c r="CJY620" s="23"/>
      <c r="CJZ620" s="23"/>
      <c r="CKA620" s="23"/>
      <c r="CKB620" s="23"/>
      <c r="CKC620" s="23"/>
      <c r="CKD620" s="23"/>
      <c r="CKE620" s="23"/>
      <c r="CKF620" s="23"/>
      <c r="CKG620" s="23"/>
      <c r="CKH620" s="23"/>
      <c r="CKI620" s="23"/>
      <c r="CKJ620" s="23"/>
      <c r="CKK620" s="23"/>
      <c r="CKL620" s="23"/>
      <c r="CKM620" s="23"/>
      <c r="CKN620" s="23"/>
      <c r="CKO620" s="23"/>
      <c r="CKP620" s="23"/>
      <c r="CKQ620" s="23"/>
      <c r="CKR620" s="23"/>
      <c r="CKS620" s="23"/>
      <c r="CKT620" s="23"/>
      <c r="CKU620" s="23"/>
      <c r="CKV620" s="23"/>
      <c r="CKW620" s="23"/>
      <c r="CKX620" s="23"/>
      <c r="CKY620" s="23"/>
      <c r="CKZ620" s="23"/>
      <c r="CLA620" s="23"/>
      <c r="CLB620" s="23"/>
      <c r="CLC620" s="23"/>
      <c r="CLD620" s="23"/>
      <c r="CLE620" s="23"/>
      <c r="CLF620" s="23"/>
      <c r="CLG620" s="23"/>
      <c r="CLH620" s="23"/>
      <c r="CLI620" s="23"/>
      <c r="CLJ620" s="23"/>
      <c r="CLK620" s="23"/>
      <c r="CLL620" s="23"/>
      <c r="CLM620" s="23"/>
      <c r="CLN620" s="23"/>
      <c r="CLO620" s="23"/>
      <c r="CLP620" s="23"/>
      <c r="CLQ620" s="23"/>
      <c r="CLR620" s="23"/>
      <c r="CLS620" s="23"/>
      <c r="CLT620" s="23"/>
      <c r="CLU620" s="23"/>
      <c r="CLV620" s="23"/>
      <c r="CLW620" s="23"/>
      <c r="CLX620" s="23"/>
      <c r="CLY620" s="23"/>
      <c r="CLZ620" s="23"/>
      <c r="CMA620" s="23"/>
      <c r="CMB620" s="23"/>
      <c r="CMC620" s="23"/>
      <c r="CMD620" s="23"/>
      <c r="CME620" s="23"/>
      <c r="CMF620" s="23"/>
      <c r="CMG620" s="23"/>
      <c r="CMH620" s="23"/>
      <c r="CMI620" s="23"/>
      <c r="CMJ620" s="23"/>
      <c r="CMK620" s="23"/>
      <c r="CML620" s="23"/>
      <c r="CMM620" s="23"/>
      <c r="CMN620" s="23"/>
      <c r="CMO620" s="23"/>
      <c r="CMP620" s="23"/>
      <c r="CMQ620" s="23"/>
      <c r="CMR620" s="23"/>
      <c r="CMS620" s="23"/>
      <c r="CMT620" s="23"/>
      <c r="CMU620" s="23"/>
      <c r="CMV620" s="23"/>
      <c r="CMW620" s="23"/>
      <c r="CMX620" s="23"/>
      <c r="CMY620" s="23"/>
      <c r="CMZ620" s="23"/>
      <c r="CNA620" s="23"/>
      <c r="CNB620" s="23"/>
      <c r="CNC620" s="23"/>
      <c r="CND620" s="23"/>
      <c r="CNE620" s="23"/>
      <c r="CNF620" s="23"/>
      <c r="CNG620" s="23"/>
      <c r="CNH620" s="23"/>
      <c r="CNI620" s="23"/>
      <c r="CNJ620" s="23"/>
      <c r="CNK620" s="23"/>
      <c r="CNL620" s="23"/>
      <c r="CNM620" s="23"/>
      <c r="CNN620" s="23"/>
      <c r="CNO620" s="23"/>
      <c r="CNP620" s="23"/>
      <c r="CNQ620" s="23"/>
      <c r="CNR620" s="23"/>
      <c r="CNS620" s="23"/>
      <c r="CNT620" s="23"/>
      <c r="CNU620" s="23"/>
      <c r="CNV620" s="23"/>
      <c r="CNW620" s="23"/>
      <c r="CNX620" s="23"/>
      <c r="CNY620" s="23"/>
      <c r="CNZ620" s="23"/>
      <c r="COA620" s="23"/>
      <c r="COB620" s="23"/>
      <c r="COC620" s="23"/>
      <c r="COD620" s="23"/>
      <c r="COE620" s="23"/>
      <c r="COF620" s="23"/>
      <c r="COG620" s="23"/>
      <c r="COH620" s="23"/>
      <c r="COI620" s="23"/>
      <c r="COJ620" s="23"/>
      <c r="COK620" s="23"/>
      <c r="COL620" s="23"/>
      <c r="COM620" s="23"/>
      <c r="CON620" s="23"/>
      <c r="COO620" s="23"/>
      <c r="COP620" s="23"/>
      <c r="COQ620" s="23"/>
      <c r="COR620" s="23"/>
      <c r="COS620" s="23"/>
      <c r="COT620" s="23"/>
      <c r="COU620" s="23"/>
      <c r="COV620" s="23"/>
      <c r="COW620" s="23"/>
      <c r="COX620" s="23"/>
      <c r="COY620" s="23"/>
      <c r="COZ620" s="23"/>
      <c r="CPA620" s="23"/>
      <c r="CPB620" s="23"/>
      <c r="CPC620" s="23"/>
      <c r="CPD620" s="23"/>
      <c r="CPE620" s="23"/>
      <c r="CPF620" s="23"/>
      <c r="CPG620" s="23"/>
      <c r="CPH620" s="23"/>
      <c r="CPI620" s="23"/>
      <c r="CPJ620" s="23"/>
      <c r="CPK620" s="23"/>
      <c r="CPL620" s="23"/>
      <c r="CPM620" s="23"/>
      <c r="CPN620" s="23"/>
      <c r="CPO620" s="23"/>
      <c r="CPP620" s="23"/>
      <c r="CPQ620" s="23"/>
      <c r="CPR620" s="23"/>
      <c r="CPS620" s="23"/>
      <c r="CPT620" s="23"/>
      <c r="CPU620" s="23"/>
      <c r="CPV620" s="23"/>
      <c r="CPW620" s="23"/>
      <c r="CPX620" s="23"/>
      <c r="CPY620" s="23"/>
      <c r="CPZ620" s="23"/>
      <c r="CQA620" s="23"/>
      <c r="CQB620" s="23"/>
      <c r="CQC620" s="23"/>
      <c r="CQD620" s="23"/>
      <c r="CQE620" s="23"/>
      <c r="CQF620" s="23"/>
      <c r="CQG620" s="23"/>
      <c r="CQH620" s="23"/>
      <c r="CQI620" s="23"/>
      <c r="CQJ620" s="23"/>
      <c r="CQK620" s="23"/>
      <c r="CQL620" s="23"/>
      <c r="CQM620" s="23"/>
      <c r="CQN620" s="23"/>
      <c r="CQO620" s="23"/>
      <c r="CQP620" s="23"/>
      <c r="CQQ620" s="23"/>
      <c r="CQR620" s="23"/>
      <c r="CQS620" s="23"/>
      <c r="CQT620" s="23"/>
      <c r="CQU620" s="23"/>
      <c r="CQV620" s="23"/>
      <c r="CQW620" s="23"/>
      <c r="CQX620" s="23"/>
      <c r="CQY620" s="23"/>
      <c r="CQZ620" s="23"/>
      <c r="CRA620" s="23"/>
      <c r="CRB620" s="23"/>
      <c r="CRC620" s="23"/>
      <c r="CRD620" s="23"/>
      <c r="CRE620" s="23"/>
      <c r="CRF620" s="23"/>
      <c r="CRG620" s="23"/>
      <c r="CRH620" s="23"/>
      <c r="CRI620" s="23"/>
      <c r="CRJ620" s="23"/>
      <c r="CRK620" s="23"/>
      <c r="CRL620" s="23"/>
      <c r="CRM620" s="23"/>
      <c r="CRN620" s="23"/>
      <c r="CRO620" s="23"/>
      <c r="CRP620" s="23"/>
      <c r="CRQ620" s="23"/>
      <c r="CRR620" s="23"/>
      <c r="CRS620" s="23"/>
      <c r="CRT620" s="23"/>
      <c r="CRU620" s="23"/>
      <c r="CRV620" s="23"/>
      <c r="CRW620" s="23"/>
      <c r="CRX620" s="23"/>
      <c r="CRY620" s="23"/>
      <c r="CRZ620" s="23"/>
      <c r="CSA620" s="23"/>
      <c r="CSB620" s="23"/>
      <c r="CSC620" s="23"/>
      <c r="CSD620" s="23"/>
      <c r="CSE620" s="23"/>
      <c r="CSF620" s="23"/>
      <c r="CSG620" s="23"/>
      <c r="CSH620" s="23"/>
      <c r="CSI620" s="23"/>
      <c r="CSJ620" s="23"/>
      <c r="CSK620" s="23"/>
      <c r="CSL620" s="23"/>
      <c r="CSM620" s="23"/>
      <c r="CSN620" s="23"/>
      <c r="CSO620" s="23"/>
      <c r="CSP620" s="23"/>
      <c r="CSQ620" s="23"/>
      <c r="CSR620" s="23"/>
      <c r="CSS620" s="23"/>
      <c r="CST620" s="23"/>
      <c r="CSU620" s="23"/>
      <c r="CSV620" s="23"/>
      <c r="CSW620" s="23"/>
      <c r="CSX620" s="23"/>
      <c r="CSY620" s="23"/>
      <c r="CSZ620" s="23"/>
      <c r="CTA620" s="23"/>
      <c r="CTB620" s="23"/>
      <c r="CTC620" s="23"/>
      <c r="CTD620" s="23"/>
      <c r="CTE620" s="23"/>
      <c r="CTF620" s="23"/>
      <c r="CTG620" s="23"/>
      <c r="CTH620" s="23"/>
      <c r="CTI620" s="23"/>
      <c r="CTJ620" s="23"/>
      <c r="CTK620" s="23"/>
      <c r="CTL620" s="23"/>
      <c r="CTM620" s="23"/>
      <c r="CTN620" s="23"/>
      <c r="CTO620" s="23"/>
      <c r="CTP620" s="23"/>
      <c r="CTQ620" s="23"/>
      <c r="CTR620" s="23"/>
      <c r="CTS620" s="23"/>
      <c r="CTT620" s="23"/>
      <c r="CTU620" s="23"/>
      <c r="CTV620" s="23"/>
      <c r="CTW620" s="23"/>
      <c r="CTX620" s="23"/>
      <c r="CTY620" s="23"/>
      <c r="CTZ620" s="23"/>
      <c r="CUA620" s="23"/>
      <c r="CUB620" s="23"/>
      <c r="CUC620" s="23"/>
      <c r="CUD620" s="23"/>
      <c r="CUE620" s="23"/>
      <c r="CUF620" s="23"/>
      <c r="CUG620" s="23"/>
      <c r="CUH620" s="23"/>
      <c r="CUI620" s="23"/>
      <c r="CUJ620" s="23"/>
      <c r="CUK620" s="23"/>
      <c r="CUL620" s="23"/>
      <c r="CUM620" s="23"/>
      <c r="CUN620" s="23"/>
      <c r="CUO620" s="23"/>
      <c r="CUP620" s="23"/>
      <c r="CUQ620" s="23"/>
      <c r="CUR620" s="23"/>
      <c r="CUS620" s="23"/>
      <c r="CUT620" s="23"/>
      <c r="CUU620" s="23"/>
      <c r="CUV620" s="23"/>
      <c r="CUW620" s="23"/>
      <c r="CUX620" s="23"/>
      <c r="CUY620" s="23"/>
      <c r="CUZ620" s="23"/>
      <c r="CVA620" s="23"/>
      <c r="CVB620" s="23"/>
      <c r="CVC620" s="23"/>
      <c r="CVD620" s="23"/>
      <c r="CVE620" s="23"/>
      <c r="CVF620" s="23"/>
      <c r="CVG620" s="23"/>
      <c r="CVH620" s="23"/>
      <c r="CVI620" s="23"/>
      <c r="CVJ620" s="23"/>
      <c r="CVK620" s="23"/>
      <c r="CVL620" s="23"/>
      <c r="CVM620" s="23"/>
      <c r="CVN620" s="23"/>
      <c r="CVO620" s="23"/>
      <c r="CVP620" s="23"/>
      <c r="CVQ620" s="23"/>
      <c r="CVR620" s="23"/>
      <c r="CVS620" s="23"/>
      <c r="CVT620" s="23"/>
      <c r="CVU620" s="23"/>
      <c r="CVV620" s="23"/>
      <c r="CVW620" s="23"/>
      <c r="CVX620" s="23"/>
      <c r="CVY620" s="23"/>
      <c r="CVZ620" s="23"/>
      <c r="CWA620" s="23"/>
      <c r="CWB620" s="23"/>
      <c r="CWC620" s="23"/>
      <c r="CWD620" s="23"/>
      <c r="CWE620" s="23"/>
      <c r="CWF620" s="23"/>
      <c r="CWG620" s="23"/>
      <c r="CWH620" s="23"/>
      <c r="CWI620" s="23"/>
      <c r="CWJ620" s="23"/>
      <c r="CWK620" s="23"/>
      <c r="CWL620" s="23"/>
      <c r="CWM620" s="23"/>
      <c r="CWN620" s="23"/>
      <c r="CWO620" s="23"/>
      <c r="CWP620" s="23"/>
      <c r="CWQ620" s="23"/>
      <c r="CWR620" s="23"/>
      <c r="CWS620" s="23"/>
      <c r="CWT620" s="23"/>
      <c r="CWU620" s="23"/>
      <c r="CWV620" s="23"/>
      <c r="CWW620" s="23"/>
      <c r="CWX620" s="23"/>
      <c r="CWY620" s="23"/>
      <c r="CWZ620" s="23"/>
      <c r="CXA620" s="23"/>
      <c r="CXB620" s="23"/>
      <c r="CXC620" s="23"/>
      <c r="CXD620" s="23"/>
      <c r="CXE620" s="23"/>
      <c r="CXF620" s="23"/>
      <c r="CXG620" s="23"/>
      <c r="CXH620" s="23"/>
      <c r="CXI620" s="23"/>
      <c r="CXJ620" s="23"/>
      <c r="CXK620" s="23"/>
      <c r="CXL620" s="23"/>
      <c r="CXM620" s="23"/>
      <c r="CXN620" s="23"/>
      <c r="CXO620" s="23"/>
      <c r="CXP620" s="23"/>
      <c r="CXQ620" s="23"/>
      <c r="CXR620" s="23"/>
      <c r="CXS620" s="23"/>
      <c r="CXT620" s="23"/>
      <c r="CXU620" s="23"/>
      <c r="CXV620" s="23"/>
      <c r="CXW620" s="23"/>
      <c r="CXX620" s="23"/>
      <c r="CXY620" s="23"/>
      <c r="CXZ620" s="23"/>
      <c r="CYA620" s="23"/>
      <c r="CYB620" s="23"/>
      <c r="CYC620" s="23"/>
      <c r="CYD620" s="23"/>
      <c r="CYE620" s="23"/>
      <c r="CYF620" s="23"/>
      <c r="CYG620" s="23"/>
      <c r="CYH620" s="23"/>
      <c r="CYI620" s="23"/>
      <c r="CYJ620" s="23"/>
      <c r="CYK620" s="23"/>
      <c r="CYL620" s="23"/>
      <c r="CYM620" s="23"/>
      <c r="CYN620" s="23"/>
      <c r="CYO620" s="23"/>
      <c r="CYP620" s="23"/>
      <c r="CYQ620" s="23"/>
      <c r="CYR620" s="23"/>
      <c r="CYS620" s="23"/>
      <c r="CYT620" s="23"/>
      <c r="CYU620" s="23"/>
      <c r="CYV620" s="23"/>
      <c r="CYW620" s="23"/>
      <c r="CYX620" s="23"/>
      <c r="CYY620" s="23"/>
      <c r="CYZ620" s="23"/>
      <c r="CZA620" s="23"/>
      <c r="CZB620" s="23"/>
      <c r="CZC620" s="23"/>
      <c r="CZD620" s="23"/>
      <c r="CZE620" s="23"/>
      <c r="CZF620" s="23"/>
      <c r="CZG620" s="23"/>
      <c r="CZH620" s="23"/>
      <c r="CZI620" s="23"/>
      <c r="CZJ620" s="23"/>
      <c r="CZK620" s="23"/>
      <c r="CZL620" s="23"/>
      <c r="CZM620" s="23"/>
      <c r="CZN620" s="23"/>
      <c r="CZO620" s="23"/>
      <c r="CZP620" s="23"/>
      <c r="CZQ620" s="23"/>
      <c r="CZR620" s="23"/>
      <c r="CZS620" s="23"/>
      <c r="CZT620" s="23"/>
      <c r="CZU620" s="23"/>
      <c r="CZV620" s="23"/>
      <c r="CZW620" s="23"/>
      <c r="CZX620" s="23"/>
      <c r="CZY620" s="23"/>
      <c r="CZZ620" s="23"/>
      <c r="DAA620" s="23"/>
      <c r="DAB620" s="23"/>
      <c r="DAC620" s="23"/>
      <c r="DAD620" s="23"/>
      <c r="DAE620" s="23"/>
      <c r="DAF620" s="23"/>
      <c r="DAG620" s="23"/>
      <c r="DAH620" s="23"/>
      <c r="DAI620" s="23"/>
      <c r="DAJ620" s="23"/>
      <c r="DAK620" s="23"/>
      <c r="DAL620" s="23"/>
      <c r="DAM620" s="23"/>
      <c r="DAN620" s="23"/>
      <c r="DAO620" s="23"/>
      <c r="DAP620" s="23"/>
      <c r="DAQ620" s="23"/>
      <c r="DAR620" s="23"/>
      <c r="DAS620" s="23"/>
      <c r="DAT620" s="23"/>
      <c r="DAU620" s="23"/>
      <c r="DAV620" s="23"/>
      <c r="DAW620" s="23"/>
      <c r="DAX620" s="23"/>
      <c r="DAY620" s="23"/>
      <c r="DAZ620" s="23"/>
      <c r="DBA620" s="23"/>
      <c r="DBB620" s="23"/>
      <c r="DBC620" s="23"/>
      <c r="DBD620" s="23"/>
      <c r="DBE620" s="23"/>
      <c r="DBF620" s="23"/>
      <c r="DBG620" s="23"/>
      <c r="DBH620" s="23"/>
      <c r="DBI620" s="23"/>
      <c r="DBJ620" s="23"/>
      <c r="DBK620" s="23"/>
      <c r="DBL620" s="23"/>
      <c r="DBM620" s="23"/>
      <c r="DBN620" s="23"/>
      <c r="DBO620" s="23"/>
      <c r="DBP620" s="23"/>
      <c r="DBQ620" s="23"/>
      <c r="DBR620" s="23"/>
      <c r="DBS620" s="23"/>
      <c r="DBT620" s="23"/>
      <c r="DBU620" s="23"/>
      <c r="DBV620" s="23"/>
      <c r="DBW620" s="23"/>
      <c r="DBX620" s="23"/>
      <c r="DBY620" s="23"/>
      <c r="DBZ620" s="23"/>
      <c r="DCA620" s="23"/>
      <c r="DCB620" s="23"/>
      <c r="DCC620" s="23"/>
      <c r="DCD620" s="23"/>
      <c r="DCE620" s="23"/>
      <c r="DCF620" s="23"/>
      <c r="DCG620" s="23"/>
      <c r="DCH620" s="23"/>
      <c r="DCI620" s="23"/>
      <c r="DCJ620" s="23"/>
      <c r="DCK620" s="23"/>
      <c r="DCL620" s="23"/>
      <c r="DCM620" s="23"/>
      <c r="DCN620" s="23"/>
      <c r="DCO620" s="23"/>
      <c r="DCP620" s="23"/>
      <c r="DCQ620" s="23"/>
      <c r="DCR620" s="23"/>
      <c r="DCS620" s="23"/>
      <c r="DCT620" s="23"/>
      <c r="DCU620" s="23"/>
      <c r="DCV620" s="23"/>
      <c r="DCW620" s="23"/>
      <c r="DCX620" s="23"/>
      <c r="DCY620" s="23"/>
      <c r="DCZ620" s="23"/>
      <c r="DDA620" s="23"/>
      <c r="DDB620" s="23"/>
      <c r="DDC620" s="23"/>
      <c r="DDD620" s="23"/>
      <c r="DDE620" s="23"/>
      <c r="DDF620" s="23"/>
      <c r="DDG620" s="23"/>
      <c r="DDH620" s="23"/>
      <c r="DDI620" s="23"/>
      <c r="DDJ620" s="23"/>
      <c r="DDK620" s="23"/>
      <c r="DDL620" s="23"/>
      <c r="DDM620" s="23"/>
      <c r="DDN620" s="23"/>
      <c r="DDO620" s="23"/>
      <c r="DDP620" s="23"/>
      <c r="DDQ620" s="23"/>
      <c r="DDR620" s="23"/>
      <c r="DDS620" s="23"/>
      <c r="DDT620" s="23"/>
      <c r="DDU620" s="23"/>
      <c r="DDV620" s="23"/>
      <c r="DDW620" s="23"/>
      <c r="DDX620" s="23"/>
      <c r="DDY620" s="23"/>
      <c r="DDZ620" s="23"/>
      <c r="DEA620" s="23"/>
      <c r="DEB620" s="23"/>
      <c r="DEC620" s="23"/>
      <c r="DED620" s="23"/>
      <c r="DEE620" s="23"/>
      <c r="DEF620" s="23"/>
      <c r="DEG620" s="23"/>
      <c r="DEH620" s="23"/>
      <c r="DEI620" s="23"/>
      <c r="DEJ620" s="23"/>
      <c r="DEK620" s="23"/>
      <c r="DEL620" s="23"/>
      <c r="DEM620" s="23"/>
      <c r="DEN620" s="23"/>
      <c r="DEO620" s="23"/>
      <c r="DEP620" s="23"/>
      <c r="DEQ620" s="23"/>
      <c r="DER620" s="23"/>
      <c r="DES620" s="23"/>
      <c r="DET620" s="23"/>
      <c r="DEU620" s="23"/>
      <c r="DEV620" s="23"/>
      <c r="DEW620" s="23"/>
      <c r="DEX620" s="23"/>
      <c r="DEY620" s="23"/>
      <c r="DEZ620" s="23"/>
      <c r="DFA620" s="23"/>
      <c r="DFB620" s="23"/>
      <c r="DFC620" s="23"/>
      <c r="DFD620" s="23"/>
      <c r="DFE620" s="23"/>
      <c r="DFF620" s="23"/>
      <c r="DFG620" s="23"/>
      <c r="DFH620" s="23"/>
      <c r="DFI620" s="23"/>
      <c r="DFJ620" s="23"/>
      <c r="DFK620" s="23"/>
      <c r="DFL620" s="23"/>
      <c r="DFM620" s="23"/>
      <c r="DFN620" s="23"/>
      <c r="DFO620" s="23"/>
      <c r="DFP620" s="23"/>
      <c r="DFQ620" s="23"/>
      <c r="DFR620" s="23"/>
      <c r="DFS620" s="23"/>
      <c r="DFT620" s="23"/>
      <c r="DFU620" s="23"/>
      <c r="DFV620" s="23"/>
      <c r="DFW620" s="23"/>
      <c r="DFX620" s="23"/>
      <c r="DFY620" s="23"/>
      <c r="DFZ620" s="23"/>
      <c r="DGA620" s="23"/>
      <c r="DGB620" s="23"/>
      <c r="DGC620" s="23"/>
      <c r="DGD620" s="23"/>
      <c r="DGE620" s="23"/>
      <c r="DGF620" s="23"/>
      <c r="DGG620" s="23"/>
      <c r="DGH620" s="23"/>
      <c r="DGI620" s="23"/>
      <c r="DGJ620" s="23"/>
      <c r="DGK620" s="23"/>
      <c r="DGL620" s="23"/>
      <c r="DGM620" s="23"/>
      <c r="DGN620" s="23"/>
      <c r="DGO620" s="23"/>
      <c r="DGP620" s="23"/>
      <c r="DGQ620" s="23"/>
      <c r="DGR620" s="23"/>
      <c r="DGS620" s="23"/>
      <c r="DGT620" s="23"/>
      <c r="DGU620" s="23"/>
      <c r="DGV620" s="23"/>
      <c r="DGW620" s="23"/>
      <c r="DGX620" s="23"/>
      <c r="DGY620" s="23"/>
      <c r="DGZ620" s="23"/>
      <c r="DHA620" s="23"/>
      <c r="DHB620" s="23"/>
      <c r="DHC620" s="23"/>
      <c r="DHD620" s="23"/>
      <c r="DHE620" s="23"/>
      <c r="DHF620" s="23"/>
      <c r="DHG620" s="23"/>
      <c r="DHH620" s="23"/>
      <c r="DHI620" s="23"/>
      <c r="DHJ620" s="23"/>
      <c r="DHK620" s="23"/>
      <c r="DHL620" s="23"/>
      <c r="DHM620" s="23"/>
      <c r="DHN620" s="23"/>
      <c r="DHO620" s="23"/>
      <c r="DHP620" s="23"/>
      <c r="DHQ620" s="23"/>
      <c r="DHR620" s="23"/>
      <c r="DHS620" s="23"/>
      <c r="DHT620" s="23"/>
      <c r="DHU620" s="23"/>
      <c r="DHV620" s="23"/>
      <c r="DHW620" s="23"/>
      <c r="DHX620" s="23"/>
      <c r="DHY620" s="23"/>
      <c r="DHZ620" s="23"/>
      <c r="DIA620" s="23"/>
      <c r="DIB620" s="23"/>
      <c r="DIC620" s="23"/>
      <c r="DID620" s="23"/>
      <c r="DIE620" s="23"/>
      <c r="DIF620" s="23"/>
      <c r="DIG620" s="23"/>
      <c r="DIH620" s="23"/>
      <c r="DII620" s="23"/>
      <c r="DIJ620" s="23"/>
      <c r="DIK620" s="23"/>
      <c r="DIL620" s="23"/>
      <c r="DIM620" s="23"/>
      <c r="DIN620" s="23"/>
      <c r="DIO620" s="23"/>
      <c r="DIP620" s="23"/>
      <c r="DIQ620" s="23"/>
      <c r="DIR620" s="23"/>
      <c r="DIS620" s="23"/>
      <c r="DIT620" s="23"/>
      <c r="DIU620" s="23"/>
      <c r="DIV620" s="23"/>
      <c r="DIW620" s="23"/>
      <c r="DIX620" s="23"/>
      <c r="DIY620" s="23"/>
      <c r="DIZ620" s="23"/>
      <c r="DJA620" s="23"/>
      <c r="DJB620" s="23"/>
      <c r="DJC620" s="23"/>
      <c r="DJD620" s="23"/>
      <c r="DJE620" s="23"/>
      <c r="DJF620" s="23"/>
      <c r="DJG620" s="23"/>
      <c r="DJH620" s="23"/>
      <c r="DJI620" s="23"/>
      <c r="DJJ620" s="23"/>
      <c r="DJK620" s="23"/>
      <c r="DJL620" s="23"/>
      <c r="DJM620" s="23"/>
      <c r="DJN620" s="23"/>
      <c r="DJO620" s="23"/>
      <c r="DJP620" s="23"/>
      <c r="DJQ620" s="23"/>
      <c r="DJR620" s="23"/>
      <c r="DJS620" s="23"/>
      <c r="DJT620" s="23"/>
      <c r="DJU620" s="23"/>
      <c r="DJV620" s="23"/>
      <c r="DJW620" s="23"/>
      <c r="DJX620" s="23"/>
      <c r="DJY620" s="23"/>
      <c r="DJZ620" s="23"/>
      <c r="DKA620" s="23"/>
      <c r="DKB620" s="23"/>
      <c r="DKC620" s="23"/>
      <c r="DKD620" s="23"/>
      <c r="DKE620" s="23"/>
      <c r="DKF620" s="23"/>
      <c r="DKG620" s="23"/>
      <c r="DKH620" s="23"/>
      <c r="DKI620" s="23"/>
      <c r="DKJ620" s="23"/>
      <c r="DKK620" s="23"/>
      <c r="DKL620" s="23"/>
      <c r="DKM620" s="23"/>
      <c r="DKN620" s="23"/>
      <c r="DKO620" s="23"/>
      <c r="DKP620" s="23"/>
      <c r="DKQ620" s="23"/>
      <c r="DKR620" s="23"/>
      <c r="DKS620" s="23"/>
      <c r="DKT620" s="23"/>
      <c r="DKU620" s="23"/>
      <c r="DKV620" s="23"/>
      <c r="DKW620" s="23"/>
      <c r="DKX620" s="23"/>
      <c r="DKY620" s="23"/>
      <c r="DKZ620" s="23"/>
      <c r="DLA620" s="23"/>
      <c r="DLB620" s="23"/>
      <c r="DLC620" s="23"/>
      <c r="DLD620" s="23"/>
      <c r="DLE620" s="23"/>
      <c r="DLF620" s="23"/>
      <c r="DLG620" s="23"/>
      <c r="DLH620" s="23"/>
      <c r="DLI620" s="23"/>
      <c r="DLJ620" s="23"/>
      <c r="DLK620" s="23"/>
      <c r="DLL620" s="23"/>
      <c r="DLM620" s="23"/>
      <c r="DLN620" s="23"/>
      <c r="DLO620" s="23"/>
      <c r="DLP620" s="23"/>
      <c r="DLQ620" s="23"/>
      <c r="DLR620" s="23"/>
      <c r="DLS620" s="23"/>
      <c r="DLT620" s="23"/>
      <c r="DLU620" s="23"/>
      <c r="DLV620" s="23"/>
      <c r="DLW620" s="23"/>
      <c r="DLX620" s="23"/>
      <c r="DLY620" s="23"/>
      <c r="DLZ620" s="23"/>
      <c r="DMA620" s="23"/>
      <c r="DMB620" s="23"/>
      <c r="DMC620" s="23"/>
      <c r="DMD620" s="23"/>
      <c r="DME620" s="23"/>
      <c r="DMF620" s="23"/>
      <c r="DMG620" s="23"/>
      <c r="DMH620" s="23"/>
      <c r="DMI620" s="23"/>
      <c r="DMJ620" s="23"/>
      <c r="DMK620" s="23"/>
      <c r="DML620" s="23"/>
      <c r="DMM620" s="23"/>
      <c r="DMN620" s="23"/>
      <c r="DMO620" s="23"/>
      <c r="DMP620" s="23"/>
      <c r="DMQ620" s="23"/>
      <c r="DMR620" s="23"/>
      <c r="DMS620" s="23"/>
      <c r="DMT620" s="23"/>
      <c r="DMU620" s="23"/>
      <c r="DMV620" s="23"/>
      <c r="DMW620" s="23"/>
      <c r="DMX620" s="23"/>
      <c r="DMY620" s="23"/>
      <c r="DMZ620" s="23"/>
      <c r="DNA620" s="23"/>
      <c r="DNB620" s="23"/>
      <c r="DNC620" s="23"/>
      <c r="DND620" s="23"/>
      <c r="DNE620" s="23"/>
      <c r="DNF620" s="23"/>
      <c r="DNG620" s="23"/>
      <c r="DNH620" s="23"/>
      <c r="DNI620" s="23"/>
      <c r="DNJ620" s="23"/>
      <c r="DNK620" s="23"/>
      <c r="DNL620" s="23"/>
      <c r="DNM620" s="23"/>
      <c r="DNN620" s="23"/>
      <c r="DNO620" s="23"/>
      <c r="DNP620" s="23"/>
      <c r="DNQ620" s="23"/>
      <c r="DNR620" s="23"/>
      <c r="DNS620" s="23"/>
      <c r="DNT620" s="23"/>
      <c r="DNU620" s="23"/>
      <c r="DNV620" s="23"/>
      <c r="DNW620" s="23"/>
      <c r="DNX620" s="23"/>
      <c r="DNY620" s="23"/>
      <c r="DNZ620" s="23"/>
      <c r="DOA620" s="23"/>
      <c r="DOB620" s="23"/>
      <c r="DOC620" s="23"/>
      <c r="DOD620" s="23"/>
      <c r="DOE620" s="23"/>
      <c r="DOF620" s="23"/>
      <c r="DOG620" s="23"/>
      <c r="DOH620" s="23"/>
      <c r="DOI620" s="23"/>
      <c r="DOJ620" s="23"/>
      <c r="DOK620" s="23"/>
      <c r="DOL620" s="23"/>
      <c r="DOM620" s="23"/>
      <c r="DON620" s="23"/>
      <c r="DOO620" s="23"/>
      <c r="DOP620" s="23"/>
      <c r="DOQ620" s="23"/>
      <c r="DOR620" s="23"/>
      <c r="DOS620" s="23"/>
      <c r="DOT620" s="23"/>
      <c r="DOU620" s="23"/>
      <c r="DOV620" s="23"/>
      <c r="DOW620" s="23"/>
      <c r="DOX620" s="23"/>
      <c r="DOY620" s="23"/>
      <c r="DOZ620" s="23"/>
      <c r="DPA620" s="23"/>
      <c r="DPB620" s="23"/>
      <c r="DPC620" s="23"/>
      <c r="DPD620" s="23"/>
      <c r="DPE620" s="23"/>
      <c r="DPF620" s="23"/>
      <c r="DPG620" s="23"/>
      <c r="DPH620" s="23"/>
      <c r="DPI620" s="23"/>
      <c r="DPJ620" s="23"/>
      <c r="DPK620" s="23"/>
      <c r="DPL620" s="23"/>
      <c r="DPM620" s="23"/>
      <c r="DPN620" s="23"/>
      <c r="DPO620" s="23"/>
      <c r="DPP620" s="23"/>
      <c r="DPQ620" s="23"/>
      <c r="DPR620" s="23"/>
      <c r="DPS620" s="23"/>
      <c r="DPT620" s="23"/>
      <c r="DPU620" s="23"/>
      <c r="DPV620" s="23"/>
      <c r="DPW620" s="23"/>
      <c r="DPX620" s="23"/>
      <c r="DPY620" s="23"/>
      <c r="DPZ620" s="23"/>
      <c r="DQA620" s="23"/>
      <c r="DQB620" s="23"/>
      <c r="DQC620" s="23"/>
      <c r="DQD620" s="23"/>
      <c r="DQE620" s="23"/>
      <c r="DQF620" s="23"/>
      <c r="DQG620" s="23"/>
      <c r="DQH620" s="23"/>
      <c r="DQI620" s="23"/>
      <c r="DQJ620" s="23"/>
      <c r="DQK620" s="23"/>
      <c r="DQL620" s="23"/>
      <c r="DQM620" s="23"/>
      <c r="DQN620" s="23"/>
      <c r="DQO620" s="23"/>
      <c r="DQP620" s="23"/>
      <c r="DQQ620" s="23"/>
      <c r="DQR620" s="23"/>
      <c r="DQS620" s="23"/>
      <c r="DQT620" s="23"/>
      <c r="DQU620" s="23"/>
      <c r="DQV620" s="23"/>
      <c r="DQW620" s="23"/>
      <c r="DQX620" s="23"/>
      <c r="DQY620" s="23"/>
      <c r="DQZ620" s="23"/>
      <c r="DRA620" s="23"/>
      <c r="DRB620" s="23"/>
      <c r="DRC620" s="23"/>
      <c r="DRD620" s="23"/>
      <c r="DRE620" s="23"/>
      <c r="DRF620" s="23"/>
      <c r="DRG620" s="23"/>
      <c r="DRH620" s="23"/>
      <c r="DRI620" s="23"/>
      <c r="DRJ620" s="23"/>
      <c r="DRK620" s="23"/>
      <c r="DRL620" s="23"/>
      <c r="DRM620" s="23"/>
      <c r="DRN620" s="23"/>
      <c r="DRO620" s="23"/>
      <c r="DRP620" s="23"/>
      <c r="DRQ620" s="23"/>
      <c r="DRR620" s="23"/>
      <c r="DRS620" s="23"/>
      <c r="DRT620" s="23"/>
      <c r="DRU620" s="23"/>
      <c r="DRV620" s="23"/>
      <c r="DRW620" s="23"/>
      <c r="DRX620" s="23"/>
      <c r="DRY620" s="23"/>
      <c r="DRZ620" s="23"/>
      <c r="DSA620" s="23"/>
      <c r="DSB620" s="23"/>
      <c r="DSC620" s="23"/>
      <c r="DSD620" s="23"/>
      <c r="DSE620" s="23"/>
      <c r="DSF620" s="23"/>
      <c r="DSG620" s="23"/>
      <c r="DSH620" s="23"/>
      <c r="DSI620" s="23"/>
      <c r="DSJ620" s="23"/>
      <c r="DSK620" s="23"/>
      <c r="DSL620" s="23"/>
      <c r="DSM620" s="23"/>
      <c r="DSN620" s="23"/>
      <c r="DSO620" s="23"/>
      <c r="DSP620" s="23"/>
      <c r="DSQ620" s="23"/>
      <c r="DSR620" s="23"/>
      <c r="DSS620" s="23"/>
      <c r="DST620" s="23"/>
      <c r="DSU620" s="23"/>
      <c r="DSV620" s="23"/>
      <c r="DSW620" s="23"/>
      <c r="DSX620" s="23"/>
      <c r="DSY620" s="23"/>
      <c r="DSZ620" s="23"/>
      <c r="DTA620" s="23"/>
      <c r="DTB620" s="23"/>
      <c r="DTC620" s="23"/>
      <c r="DTD620" s="23"/>
      <c r="DTE620" s="23"/>
      <c r="DTF620" s="23"/>
      <c r="DTG620" s="23"/>
      <c r="DTH620" s="23"/>
      <c r="DTI620" s="23"/>
      <c r="DTJ620" s="23"/>
      <c r="DTK620" s="23"/>
      <c r="DTL620" s="23"/>
      <c r="DTM620" s="23"/>
      <c r="DTN620" s="23"/>
      <c r="DTO620" s="23"/>
      <c r="DTP620" s="23"/>
      <c r="DTQ620" s="23"/>
      <c r="DTR620" s="23"/>
      <c r="DTS620" s="23"/>
      <c r="DTT620" s="23"/>
      <c r="DTU620" s="23"/>
      <c r="DTV620" s="23"/>
      <c r="DTW620" s="23"/>
      <c r="DTX620" s="23"/>
      <c r="DTY620" s="23"/>
      <c r="DTZ620" s="23"/>
      <c r="DUA620" s="23"/>
      <c r="DUB620" s="23"/>
      <c r="DUC620" s="23"/>
      <c r="DUD620" s="23"/>
      <c r="DUE620" s="23"/>
      <c r="DUF620" s="23"/>
      <c r="DUG620" s="23"/>
      <c r="DUH620" s="23"/>
      <c r="DUI620" s="23"/>
      <c r="DUJ620" s="23"/>
      <c r="DUK620" s="23"/>
      <c r="DUL620" s="23"/>
      <c r="DUM620" s="23"/>
      <c r="DUN620" s="23"/>
      <c r="DUO620" s="23"/>
      <c r="DUP620" s="23"/>
      <c r="DUQ620" s="23"/>
      <c r="DUR620" s="23"/>
      <c r="DUS620" s="23"/>
      <c r="DUT620" s="23"/>
      <c r="DUU620" s="23"/>
      <c r="DUV620" s="23"/>
      <c r="DUW620" s="23"/>
      <c r="DUX620" s="23"/>
      <c r="DUY620" s="23"/>
      <c r="DUZ620" s="23"/>
      <c r="DVA620" s="23"/>
      <c r="DVB620" s="23"/>
      <c r="DVC620" s="23"/>
      <c r="DVD620" s="23"/>
      <c r="DVE620" s="23"/>
      <c r="DVF620" s="23"/>
      <c r="DVG620" s="23"/>
      <c r="DVH620" s="23"/>
      <c r="DVI620" s="23"/>
      <c r="DVJ620" s="23"/>
      <c r="DVK620" s="23"/>
      <c r="DVL620" s="23"/>
      <c r="DVM620" s="23"/>
      <c r="DVN620" s="23"/>
      <c r="DVO620" s="23"/>
      <c r="DVP620" s="23"/>
      <c r="DVQ620" s="23"/>
      <c r="DVR620" s="23"/>
      <c r="DVS620" s="23"/>
      <c r="DVT620" s="23"/>
      <c r="DVU620" s="23"/>
      <c r="DVV620" s="23"/>
      <c r="DVW620" s="23"/>
      <c r="DVX620" s="23"/>
      <c r="DVY620" s="23"/>
      <c r="DVZ620" s="23"/>
      <c r="DWA620" s="23"/>
      <c r="DWB620" s="23"/>
      <c r="DWC620" s="23"/>
      <c r="DWD620" s="23"/>
      <c r="DWE620" s="23"/>
      <c r="DWF620" s="23"/>
      <c r="DWG620" s="23"/>
      <c r="DWH620" s="23"/>
      <c r="DWI620" s="23"/>
      <c r="DWJ620" s="23"/>
      <c r="DWK620" s="23"/>
      <c r="DWL620" s="23"/>
      <c r="DWM620" s="23"/>
      <c r="DWN620" s="23"/>
      <c r="DWO620" s="23"/>
      <c r="DWP620" s="23"/>
      <c r="DWQ620" s="23"/>
      <c r="DWR620" s="23"/>
      <c r="DWS620" s="23"/>
      <c r="DWT620" s="23"/>
      <c r="DWU620" s="23"/>
      <c r="DWV620" s="23"/>
      <c r="DWW620" s="23"/>
      <c r="DWX620" s="23"/>
      <c r="DWY620" s="23"/>
      <c r="DWZ620" s="23"/>
      <c r="DXA620" s="23"/>
      <c r="DXB620" s="23"/>
      <c r="DXC620" s="23"/>
      <c r="DXD620" s="23"/>
      <c r="DXE620" s="23"/>
      <c r="DXF620" s="23"/>
      <c r="DXG620" s="23"/>
      <c r="DXH620" s="23"/>
      <c r="DXI620" s="23"/>
      <c r="DXJ620" s="23"/>
      <c r="DXK620" s="23"/>
      <c r="DXL620" s="23"/>
      <c r="DXM620" s="23"/>
      <c r="DXN620" s="23"/>
      <c r="DXO620" s="23"/>
      <c r="DXP620" s="23"/>
      <c r="DXQ620" s="23"/>
      <c r="DXR620" s="23"/>
      <c r="DXS620" s="23"/>
      <c r="DXT620" s="23"/>
      <c r="DXU620" s="23"/>
      <c r="DXV620" s="23"/>
      <c r="DXW620" s="23"/>
      <c r="DXX620" s="23"/>
      <c r="DXY620" s="23"/>
      <c r="DXZ620" s="23"/>
      <c r="DYA620" s="23"/>
      <c r="DYB620" s="23"/>
      <c r="DYC620" s="23"/>
      <c r="DYD620" s="23"/>
      <c r="DYE620" s="23"/>
      <c r="DYF620" s="23"/>
      <c r="DYG620" s="23"/>
      <c r="DYH620" s="23"/>
      <c r="DYI620" s="23"/>
      <c r="DYJ620" s="23"/>
      <c r="DYK620" s="23"/>
      <c r="DYL620" s="23"/>
      <c r="DYM620" s="23"/>
      <c r="DYN620" s="23"/>
      <c r="DYO620" s="23"/>
      <c r="DYP620" s="23"/>
      <c r="DYQ620" s="23"/>
      <c r="DYR620" s="23"/>
      <c r="DYS620" s="23"/>
      <c r="DYT620" s="23"/>
      <c r="DYU620" s="23"/>
      <c r="DYV620" s="23"/>
      <c r="DYW620" s="23"/>
      <c r="DYX620" s="23"/>
      <c r="DYY620" s="23"/>
      <c r="DYZ620" s="23"/>
      <c r="DZA620" s="23"/>
      <c r="DZB620" s="23"/>
      <c r="DZC620" s="23"/>
      <c r="DZD620" s="23"/>
      <c r="DZE620" s="23"/>
      <c r="DZF620" s="23"/>
      <c r="DZG620" s="23"/>
      <c r="DZH620" s="23"/>
      <c r="DZI620" s="23"/>
      <c r="DZJ620" s="23"/>
      <c r="DZK620" s="23"/>
      <c r="DZL620" s="23"/>
      <c r="DZM620" s="23"/>
      <c r="DZN620" s="23"/>
      <c r="DZO620" s="23"/>
      <c r="DZP620" s="23"/>
      <c r="DZQ620" s="23"/>
      <c r="DZR620" s="23"/>
      <c r="DZS620" s="23"/>
      <c r="DZT620" s="23"/>
      <c r="DZU620" s="23"/>
      <c r="DZV620" s="23"/>
      <c r="DZW620" s="23"/>
      <c r="DZX620" s="23"/>
      <c r="DZY620" s="23"/>
      <c r="DZZ620" s="23"/>
      <c r="EAA620" s="23"/>
      <c r="EAB620" s="23"/>
      <c r="EAC620" s="23"/>
      <c r="EAD620" s="23"/>
      <c r="EAE620" s="23"/>
      <c r="EAF620" s="23"/>
      <c r="EAG620" s="23"/>
      <c r="EAH620" s="23"/>
      <c r="EAI620" s="23"/>
      <c r="EAJ620" s="23"/>
      <c r="EAK620" s="23"/>
      <c r="EAL620" s="23"/>
      <c r="EAM620" s="23"/>
      <c r="EAN620" s="23"/>
      <c r="EAO620" s="23"/>
      <c r="EAP620" s="23"/>
      <c r="EAQ620" s="23"/>
      <c r="EAR620" s="23"/>
      <c r="EAS620" s="23"/>
      <c r="EAT620" s="23"/>
      <c r="EAU620" s="23"/>
      <c r="EAV620" s="23"/>
      <c r="EAW620" s="23"/>
      <c r="EAX620" s="23"/>
      <c r="EAY620" s="23"/>
      <c r="EAZ620" s="23"/>
      <c r="EBA620" s="23"/>
      <c r="EBB620" s="23"/>
      <c r="EBC620" s="23"/>
      <c r="EBD620" s="23"/>
      <c r="EBE620" s="23"/>
      <c r="EBF620" s="23"/>
      <c r="EBG620" s="23"/>
      <c r="EBH620" s="23"/>
      <c r="EBI620" s="23"/>
      <c r="EBJ620" s="23"/>
      <c r="EBK620" s="23"/>
      <c r="EBL620" s="23"/>
      <c r="EBM620" s="23"/>
      <c r="EBN620" s="23"/>
      <c r="EBO620" s="23"/>
      <c r="EBP620" s="23"/>
      <c r="EBQ620" s="23"/>
      <c r="EBR620" s="23"/>
      <c r="EBS620" s="23"/>
      <c r="EBT620" s="23"/>
      <c r="EBU620" s="23"/>
      <c r="EBV620" s="23"/>
      <c r="EBW620" s="23"/>
      <c r="EBX620" s="23"/>
      <c r="EBY620" s="23"/>
      <c r="EBZ620" s="23"/>
      <c r="ECA620" s="23"/>
      <c r="ECB620" s="23"/>
      <c r="ECC620" s="23"/>
      <c r="ECD620" s="23"/>
      <c r="ECE620" s="23"/>
      <c r="ECF620" s="23"/>
      <c r="ECG620" s="23"/>
      <c r="ECH620" s="23"/>
      <c r="ECI620" s="23"/>
      <c r="ECJ620" s="23"/>
      <c r="ECK620" s="23"/>
      <c r="ECL620" s="23"/>
      <c r="ECM620" s="23"/>
      <c r="ECN620" s="23"/>
      <c r="ECO620" s="23"/>
      <c r="ECP620" s="23"/>
      <c r="ECQ620" s="23"/>
      <c r="ECR620" s="23"/>
      <c r="ECS620" s="23"/>
      <c r="ECT620" s="23"/>
      <c r="ECU620" s="23"/>
      <c r="ECV620" s="23"/>
      <c r="ECW620" s="23"/>
      <c r="ECX620" s="23"/>
      <c r="ECY620" s="23"/>
      <c r="ECZ620" s="23"/>
      <c r="EDA620" s="23"/>
      <c r="EDB620" s="23"/>
      <c r="EDC620" s="23"/>
      <c r="EDD620" s="23"/>
      <c r="EDE620" s="23"/>
      <c r="EDF620" s="23"/>
      <c r="EDG620" s="23"/>
      <c r="EDH620" s="23"/>
      <c r="EDI620" s="23"/>
      <c r="EDJ620" s="23"/>
      <c r="EDK620" s="23"/>
      <c r="EDL620" s="23"/>
      <c r="EDM620" s="23"/>
      <c r="EDN620" s="23"/>
      <c r="EDO620" s="23"/>
      <c r="EDP620" s="23"/>
      <c r="EDQ620" s="23"/>
      <c r="EDR620" s="23"/>
      <c r="EDS620" s="23"/>
      <c r="EDT620" s="23"/>
      <c r="EDU620" s="23"/>
      <c r="EDV620" s="23"/>
      <c r="EDW620" s="23"/>
      <c r="EDX620" s="23"/>
      <c r="EDY620" s="23"/>
      <c r="EDZ620" s="23"/>
      <c r="EEA620" s="23"/>
      <c r="EEB620" s="23"/>
      <c r="EEC620" s="23"/>
      <c r="EED620" s="23"/>
      <c r="EEE620" s="23"/>
      <c r="EEF620" s="23"/>
      <c r="EEG620" s="23"/>
      <c r="EEH620" s="23"/>
      <c r="EEI620" s="23"/>
      <c r="EEJ620" s="23"/>
      <c r="EEK620" s="23"/>
      <c r="EEL620" s="23"/>
      <c r="EEM620" s="23"/>
      <c r="EEN620" s="23"/>
      <c r="EEO620" s="23"/>
      <c r="EEP620" s="23"/>
      <c r="EEQ620" s="23"/>
      <c r="EER620" s="23"/>
      <c r="EES620" s="23"/>
      <c r="EET620" s="23"/>
      <c r="EEU620" s="23"/>
      <c r="EEV620" s="23"/>
      <c r="EEW620" s="23"/>
      <c r="EEX620" s="23"/>
      <c r="EEY620" s="23"/>
      <c r="EEZ620" s="23"/>
      <c r="EFA620" s="23"/>
      <c r="EFB620" s="23"/>
      <c r="EFC620" s="23"/>
      <c r="EFD620" s="23"/>
      <c r="EFE620" s="23"/>
      <c r="EFF620" s="23"/>
      <c r="EFG620" s="23"/>
      <c r="EFH620" s="23"/>
      <c r="EFI620" s="23"/>
      <c r="EFJ620" s="23"/>
      <c r="EFK620" s="23"/>
      <c r="EFL620" s="23"/>
      <c r="EFM620" s="23"/>
      <c r="EFN620" s="23"/>
      <c r="EFO620" s="23"/>
      <c r="EFP620" s="23"/>
      <c r="EFQ620" s="23"/>
      <c r="EFR620" s="23"/>
      <c r="EFS620" s="23"/>
      <c r="EFT620" s="23"/>
      <c r="EFU620" s="23"/>
      <c r="EFV620" s="23"/>
      <c r="EFW620" s="23"/>
      <c r="EFX620" s="23"/>
      <c r="EFY620" s="23"/>
      <c r="EFZ620" s="23"/>
      <c r="EGA620" s="23"/>
      <c r="EGB620" s="23"/>
      <c r="EGC620" s="23"/>
      <c r="EGD620" s="23"/>
      <c r="EGE620" s="23"/>
      <c r="EGF620" s="23"/>
      <c r="EGG620" s="23"/>
      <c r="EGH620" s="23"/>
      <c r="EGI620" s="23"/>
      <c r="EGJ620" s="23"/>
      <c r="EGK620" s="23"/>
      <c r="EGL620" s="23"/>
      <c r="EGM620" s="23"/>
      <c r="EGN620" s="23"/>
      <c r="EGO620" s="23"/>
      <c r="EGP620" s="23"/>
      <c r="EGQ620" s="23"/>
      <c r="EGR620" s="23"/>
      <c r="EGS620" s="23"/>
      <c r="EGT620" s="23"/>
      <c r="EGU620" s="23"/>
      <c r="EGV620" s="23"/>
      <c r="EGW620" s="23"/>
      <c r="EGX620" s="23"/>
      <c r="EGY620" s="23"/>
      <c r="EGZ620" s="23"/>
      <c r="EHA620" s="23"/>
      <c r="EHB620" s="23"/>
      <c r="EHC620" s="23"/>
      <c r="EHD620" s="23"/>
      <c r="EHE620" s="23"/>
      <c r="EHF620" s="23"/>
      <c r="EHG620" s="23"/>
      <c r="EHH620" s="23"/>
      <c r="EHI620" s="23"/>
      <c r="EHJ620" s="23"/>
      <c r="EHK620" s="23"/>
      <c r="EHL620" s="23"/>
      <c r="EHM620" s="23"/>
      <c r="EHN620" s="23"/>
      <c r="EHO620" s="23"/>
      <c r="EHP620" s="23"/>
      <c r="EHQ620" s="23"/>
      <c r="EHR620" s="23"/>
      <c r="EHS620" s="23"/>
      <c r="EHT620" s="23"/>
      <c r="EHU620" s="23"/>
      <c r="EHV620" s="23"/>
      <c r="EHW620" s="23"/>
      <c r="EHX620" s="23"/>
      <c r="EHY620" s="23"/>
      <c r="EHZ620" s="23"/>
      <c r="EIA620" s="23"/>
      <c r="EIB620" s="23"/>
      <c r="EIC620" s="23"/>
      <c r="EID620" s="23"/>
      <c r="EIE620" s="23"/>
      <c r="EIF620" s="23"/>
      <c r="EIG620" s="23"/>
      <c r="EIH620" s="23"/>
      <c r="EII620" s="23"/>
      <c r="EIJ620" s="23"/>
      <c r="EIK620" s="23"/>
      <c r="EIL620" s="23"/>
      <c r="EIM620" s="23"/>
      <c r="EIN620" s="23"/>
      <c r="EIO620" s="23"/>
      <c r="EIP620" s="23"/>
      <c r="EIQ620" s="23"/>
      <c r="EIR620" s="23"/>
      <c r="EIS620" s="23"/>
      <c r="EIT620" s="23"/>
      <c r="EIU620" s="23"/>
      <c r="EIV620" s="23"/>
      <c r="EIW620" s="23"/>
      <c r="EIX620" s="23"/>
      <c r="EIY620" s="23"/>
      <c r="EIZ620" s="23"/>
      <c r="EJA620" s="23"/>
      <c r="EJB620" s="23"/>
      <c r="EJC620" s="23"/>
      <c r="EJD620" s="23"/>
      <c r="EJE620" s="23"/>
      <c r="EJF620" s="23"/>
      <c r="EJG620" s="23"/>
      <c r="EJH620" s="23"/>
      <c r="EJI620" s="23"/>
      <c r="EJJ620" s="23"/>
      <c r="EJK620" s="23"/>
      <c r="EJL620" s="23"/>
      <c r="EJM620" s="23"/>
      <c r="EJN620" s="23"/>
      <c r="EJO620" s="23"/>
      <c r="EJP620" s="23"/>
      <c r="EJQ620" s="23"/>
      <c r="EJR620" s="23"/>
      <c r="EJS620" s="23"/>
      <c r="EJT620" s="23"/>
      <c r="EJU620" s="23"/>
      <c r="EJV620" s="23"/>
      <c r="EJW620" s="23"/>
      <c r="EJX620" s="23"/>
      <c r="EJY620" s="23"/>
      <c r="EJZ620" s="23"/>
      <c r="EKA620" s="23"/>
      <c r="EKB620" s="23"/>
      <c r="EKC620" s="23"/>
      <c r="EKD620" s="23"/>
      <c r="EKE620" s="23"/>
      <c r="EKF620" s="23"/>
      <c r="EKG620" s="23"/>
      <c r="EKH620" s="23"/>
      <c r="EKI620" s="23"/>
      <c r="EKJ620" s="23"/>
      <c r="EKK620" s="23"/>
      <c r="EKL620" s="23"/>
      <c r="EKM620" s="23"/>
      <c r="EKN620" s="23"/>
      <c r="EKO620" s="23"/>
      <c r="EKP620" s="23"/>
      <c r="EKQ620" s="23"/>
      <c r="EKR620" s="23"/>
      <c r="EKS620" s="23"/>
      <c r="EKT620" s="23"/>
      <c r="EKU620" s="23"/>
      <c r="EKV620" s="23"/>
      <c r="EKW620" s="23"/>
      <c r="EKX620" s="23"/>
      <c r="EKY620" s="23"/>
      <c r="EKZ620" s="23"/>
      <c r="ELA620" s="23"/>
      <c r="ELB620" s="23"/>
      <c r="ELC620" s="23"/>
      <c r="ELD620" s="23"/>
      <c r="ELE620" s="23"/>
      <c r="ELF620" s="23"/>
      <c r="ELG620" s="23"/>
      <c r="ELH620" s="23"/>
      <c r="ELI620" s="23"/>
      <c r="ELJ620" s="23"/>
      <c r="ELK620" s="23"/>
      <c r="ELL620" s="23"/>
      <c r="ELM620" s="23"/>
      <c r="ELN620" s="23"/>
      <c r="ELO620" s="23"/>
      <c r="ELP620" s="23"/>
      <c r="ELQ620" s="23"/>
      <c r="ELR620" s="23"/>
      <c r="ELS620" s="23"/>
      <c r="ELT620" s="23"/>
      <c r="ELU620" s="23"/>
      <c r="ELV620" s="23"/>
      <c r="ELW620" s="23"/>
      <c r="ELX620" s="23"/>
      <c r="ELY620" s="23"/>
      <c r="ELZ620" s="23"/>
      <c r="EMA620" s="23"/>
      <c r="EMB620" s="23"/>
      <c r="EMC620" s="23"/>
      <c r="EMD620" s="23"/>
      <c r="EME620" s="23"/>
      <c r="EMF620" s="23"/>
      <c r="EMG620" s="23"/>
      <c r="EMH620" s="23"/>
      <c r="EMI620" s="23"/>
      <c r="EMJ620" s="23"/>
      <c r="EMK620" s="23"/>
      <c r="EML620" s="23"/>
      <c r="EMM620" s="23"/>
      <c r="EMN620" s="23"/>
      <c r="EMO620" s="23"/>
      <c r="EMP620" s="23"/>
      <c r="EMQ620" s="23"/>
      <c r="EMR620" s="23"/>
      <c r="EMS620" s="23"/>
      <c r="EMT620" s="23"/>
      <c r="EMU620" s="23"/>
      <c r="EMV620" s="23"/>
      <c r="EMW620" s="23"/>
      <c r="EMX620" s="23"/>
      <c r="EMY620" s="23"/>
      <c r="EMZ620" s="23"/>
      <c r="ENA620" s="23"/>
      <c r="ENB620" s="23"/>
      <c r="ENC620" s="23"/>
      <c r="END620" s="23"/>
      <c r="ENE620" s="23"/>
      <c r="ENF620" s="23"/>
      <c r="ENG620" s="23"/>
      <c r="ENH620" s="23"/>
      <c r="ENI620" s="23"/>
      <c r="ENJ620" s="23"/>
      <c r="ENK620" s="23"/>
      <c r="ENL620" s="23"/>
      <c r="ENM620" s="23"/>
      <c r="ENN620" s="23"/>
      <c r="ENO620" s="23"/>
      <c r="ENP620" s="23"/>
      <c r="ENQ620" s="23"/>
      <c r="ENR620" s="23"/>
      <c r="ENS620" s="23"/>
      <c r="ENT620" s="23"/>
      <c r="ENU620" s="23"/>
      <c r="ENV620" s="23"/>
      <c r="ENW620" s="23"/>
      <c r="ENX620" s="23"/>
      <c r="ENY620" s="23"/>
      <c r="ENZ620" s="23"/>
      <c r="EOA620" s="23"/>
      <c r="EOB620" s="23"/>
      <c r="EOC620" s="23"/>
      <c r="EOD620" s="23"/>
      <c r="EOE620" s="23"/>
      <c r="EOF620" s="23"/>
      <c r="EOG620" s="23"/>
      <c r="EOH620" s="23"/>
      <c r="EOI620" s="23"/>
      <c r="EOJ620" s="23"/>
      <c r="EOK620" s="23"/>
      <c r="EOL620" s="23"/>
      <c r="EOM620" s="23"/>
      <c r="EON620" s="23"/>
      <c r="EOO620" s="23"/>
      <c r="EOP620" s="23"/>
      <c r="EOQ620" s="23"/>
      <c r="EOR620" s="23"/>
      <c r="EOS620" s="23"/>
      <c r="EOT620" s="23"/>
      <c r="EOU620" s="23"/>
      <c r="EOV620" s="23"/>
      <c r="EOW620" s="23"/>
      <c r="EOX620" s="23"/>
      <c r="EOY620" s="23"/>
      <c r="EOZ620" s="23"/>
      <c r="EPA620" s="23"/>
      <c r="EPB620" s="23"/>
      <c r="EPC620" s="23"/>
      <c r="EPD620" s="23"/>
      <c r="EPE620" s="23"/>
      <c r="EPF620" s="23"/>
      <c r="EPG620" s="23"/>
      <c r="EPH620" s="23"/>
      <c r="EPI620" s="23"/>
      <c r="EPJ620" s="23"/>
      <c r="EPK620" s="23"/>
      <c r="EPL620" s="23"/>
      <c r="EPM620" s="23"/>
      <c r="EPN620" s="23"/>
      <c r="EPO620" s="23"/>
      <c r="EPP620" s="23"/>
      <c r="EPQ620" s="23"/>
      <c r="EPR620" s="23"/>
      <c r="EPS620" s="23"/>
      <c r="EPT620" s="23"/>
      <c r="EPU620" s="23"/>
      <c r="EPV620" s="23"/>
      <c r="EPW620" s="23"/>
      <c r="EPX620" s="23"/>
      <c r="EPY620" s="23"/>
      <c r="EPZ620" s="23"/>
      <c r="EQA620" s="23"/>
      <c r="EQB620" s="23"/>
      <c r="EQC620" s="23"/>
      <c r="EQD620" s="23"/>
      <c r="EQE620" s="23"/>
      <c r="EQF620" s="23"/>
      <c r="EQG620" s="23"/>
      <c r="EQH620" s="23"/>
      <c r="EQI620" s="23"/>
      <c r="EQJ620" s="23"/>
      <c r="EQK620" s="23"/>
      <c r="EQL620" s="23"/>
      <c r="EQM620" s="23"/>
      <c r="EQN620" s="23"/>
      <c r="EQO620" s="23"/>
      <c r="EQP620" s="23"/>
      <c r="EQQ620" s="23"/>
      <c r="EQR620" s="23"/>
      <c r="EQS620" s="23"/>
      <c r="EQT620" s="23"/>
      <c r="EQU620" s="23"/>
      <c r="EQV620" s="23"/>
      <c r="EQW620" s="23"/>
      <c r="EQX620" s="23"/>
      <c r="EQY620" s="23"/>
      <c r="EQZ620" s="23"/>
      <c r="ERA620" s="23"/>
      <c r="ERB620" s="23"/>
      <c r="ERC620" s="23"/>
      <c r="ERD620" s="23"/>
      <c r="ERE620" s="23"/>
      <c r="ERF620" s="23"/>
      <c r="ERG620" s="23"/>
      <c r="ERH620" s="23"/>
      <c r="ERI620" s="23"/>
      <c r="ERJ620" s="23"/>
      <c r="ERK620" s="23"/>
      <c r="ERL620" s="23"/>
      <c r="ERM620" s="23"/>
      <c r="ERN620" s="23"/>
      <c r="ERO620" s="23"/>
      <c r="ERP620" s="23"/>
      <c r="ERQ620" s="23"/>
      <c r="ERR620" s="23"/>
      <c r="ERS620" s="23"/>
      <c r="ERT620" s="23"/>
      <c r="ERU620" s="23"/>
      <c r="ERV620" s="23"/>
      <c r="ERW620" s="23"/>
      <c r="ERX620" s="23"/>
      <c r="ERY620" s="23"/>
      <c r="ERZ620" s="23"/>
      <c r="ESA620" s="23"/>
      <c r="ESB620" s="23"/>
      <c r="ESC620" s="23"/>
      <c r="ESD620" s="23"/>
      <c r="ESE620" s="23"/>
      <c r="ESF620" s="23"/>
      <c r="ESG620" s="23"/>
      <c r="ESH620" s="23"/>
      <c r="ESI620" s="23"/>
      <c r="ESJ620" s="23"/>
      <c r="ESK620" s="23"/>
      <c r="ESL620" s="23"/>
      <c r="ESM620" s="23"/>
      <c r="ESN620" s="23"/>
      <c r="ESO620" s="23"/>
      <c r="ESP620" s="23"/>
      <c r="ESQ620" s="23"/>
      <c r="ESR620" s="23"/>
      <c r="ESS620" s="23"/>
      <c r="EST620" s="23"/>
      <c r="ESU620" s="23"/>
      <c r="ESV620" s="23"/>
      <c r="ESW620" s="23"/>
      <c r="ESX620" s="23"/>
      <c r="ESY620" s="23"/>
      <c r="ESZ620" s="23"/>
      <c r="ETA620" s="23"/>
      <c r="ETB620" s="23"/>
      <c r="ETC620" s="23"/>
      <c r="ETD620" s="23"/>
      <c r="ETE620" s="23"/>
      <c r="ETF620" s="23"/>
      <c r="ETG620" s="23"/>
      <c r="ETH620" s="23"/>
      <c r="ETI620" s="23"/>
      <c r="ETJ620" s="23"/>
      <c r="ETK620" s="23"/>
      <c r="ETL620" s="23"/>
      <c r="ETM620" s="23"/>
      <c r="ETN620" s="23"/>
      <c r="ETO620" s="23"/>
      <c r="ETP620" s="23"/>
      <c r="ETQ620" s="23"/>
      <c r="ETR620" s="23"/>
      <c r="ETS620" s="23"/>
      <c r="ETT620" s="23"/>
      <c r="ETU620" s="23"/>
      <c r="ETV620" s="23"/>
      <c r="ETW620" s="23"/>
      <c r="ETX620" s="23"/>
      <c r="ETY620" s="23"/>
      <c r="ETZ620" s="23"/>
      <c r="EUA620" s="23"/>
      <c r="EUB620" s="23"/>
      <c r="EUC620" s="23"/>
      <c r="EUD620" s="23"/>
      <c r="EUE620" s="23"/>
      <c r="EUF620" s="23"/>
      <c r="EUG620" s="23"/>
      <c r="EUH620" s="23"/>
      <c r="EUI620" s="23"/>
      <c r="EUJ620" s="23"/>
      <c r="EUK620" s="23"/>
      <c r="EUL620" s="23"/>
      <c r="EUM620" s="23"/>
      <c r="EUN620" s="23"/>
      <c r="EUO620" s="23"/>
      <c r="EUP620" s="23"/>
      <c r="EUQ620" s="23"/>
      <c r="EUR620" s="23"/>
      <c r="EUS620" s="23"/>
      <c r="EUT620" s="23"/>
      <c r="EUU620" s="23"/>
      <c r="EUV620" s="23"/>
      <c r="EUW620" s="23"/>
      <c r="EUX620" s="23"/>
      <c r="EUY620" s="23"/>
      <c r="EUZ620" s="23"/>
      <c r="EVA620" s="23"/>
      <c r="EVB620" s="23"/>
      <c r="EVC620" s="23"/>
      <c r="EVD620" s="23"/>
      <c r="EVE620" s="23"/>
      <c r="EVF620" s="23"/>
      <c r="EVG620" s="23"/>
      <c r="EVH620" s="23"/>
      <c r="EVI620" s="23"/>
      <c r="EVJ620" s="23"/>
      <c r="EVK620" s="23"/>
      <c r="EVL620" s="23"/>
      <c r="EVM620" s="23"/>
      <c r="EVN620" s="23"/>
      <c r="EVO620" s="23"/>
      <c r="EVP620" s="23"/>
      <c r="EVQ620" s="23"/>
      <c r="EVR620" s="23"/>
      <c r="EVS620" s="23"/>
      <c r="EVT620" s="23"/>
      <c r="EVU620" s="23"/>
      <c r="EVV620" s="23"/>
      <c r="EVW620" s="23"/>
      <c r="EVX620" s="23"/>
      <c r="EVY620" s="23"/>
      <c r="EVZ620" s="23"/>
      <c r="EWA620" s="23"/>
      <c r="EWB620" s="23"/>
      <c r="EWC620" s="23"/>
      <c r="EWD620" s="23"/>
      <c r="EWE620" s="23"/>
      <c r="EWF620" s="23"/>
      <c r="EWG620" s="23"/>
      <c r="EWH620" s="23"/>
      <c r="EWI620" s="23"/>
      <c r="EWJ620" s="23"/>
      <c r="EWK620" s="23"/>
      <c r="EWL620" s="23"/>
      <c r="EWM620" s="23"/>
      <c r="EWN620" s="23"/>
      <c r="EWO620" s="23"/>
      <c r="EWP620" s="23"/>
      <c r="EWQ620" s="23"/>
      <c r="EWR620" s="23"/>
      <c r="EWS620" s="23"/>
      <c r="EWT620" s="23"/>
      <c r="EWU620" s="23"/>
      <c r="EWV620" s="23"/>
      <c r="EWW620" s="23"/>
      <c r="EWX620" s="23"/>
      <c r="EWY620" s="23"/>
      <c r="EWZ620" s="23"/>
      <c r="EXA620" s="23"/>
      <c r="EXB620" s="23"/>
      <c r="EXC620" s="23"/>
      <c r="EXD620" s="23"/>
      <c r="EXE620" s="23"/>
      <c r="EXF620" s="23"/>
      <c r="EXG620" s="23"/>
      <c r="EXH620" s="23"/>
      <c r="EXI620" s="23"/>
      <c r="EXJ620" s="23"/>
      <c r="EXK620" s="23"/>
      <c r="EXL620" s="23"/>
      <c r="EXM620" s="23"/>
      <c r="EXN620" s="23"/>
      <c r="EXO620" s="23"/>
      <c r="EXP620" s="23"/>
      <c r="EXQ620" s="23"/>
      <c r="EXR620" s="23"/>
      <c r="EXS620" s="23"/>
      <c r="EXT620" s="23"/>
      <c r="EXU620" s="23"/>
      <c r="EXV620" s="23"/>
      <c r="EXW620" s="23"/>
      <c r="EXX620" s="23"/>
      <c r="EXY620" s="23"/>
      <c r="EXZ620" s="23"/>
      <c r="EYA620" s="23"/>
      <c r="EYB620" s="23"/>
      <c r="EYC620" s="23"/>
      <c r="EYD620" s="23"/>
      <c r="EYE620" s="23"/>
      <c r="EYF620" s="23"/>
      <c r="EYG620" s="23"/>
      <c r="EYH620" s="23"/>
      <c r="EYI620" s="23"/>
      <c r="EYJ620" s="23"/>
      <c r="EYK620" s="23"/>
      <c r="EYL620" s="23"/>
      <c r="EYM620" s="23"/>
      <c r="EYN620" s="23"/>
      <c r="EYO620" s="23"/>
      <c r="EYP620" s="23"/>
      <c r="EYQ620" s="23"/>
      <c r="EYR620" s="23"/>
      <c r="EYS620" s="23"/>
      <c r="EYT620" s="23"/>
      <c r="EYU620" s="23"/>
      <c r="EYV620" s="23"/>
      <c r="EYW620" s="23"/>
      <c r="EYX620" s="23"/>
      <c r="EYY620" s="23"/>
      <c r="EYZ620" s="23"/>
      <c r="EZA620" s="23"/>
      <c r="EZB620" s="23"/>
      <c r="EZC620" s="23"/>
      <c r="EZD620" s="23"/>
      <c r="EZE620" s="23"/>
      <c r="EZF620" s="23"/>
      <c r="EZG620" s="23"/>
      <c r="EZH620" s="23"/>
      <c r="EZI620" s="23"/>
      <c r="EZJ620" s="23"/>
      <c r="EZK620" s="23"/>
      <c r="EZL620" s="23"/>
      <c r="EZM620" s="23"/>
      <c r="EZN620" s="23"/>
      <c r="EZO620" s="23"/>
      <c r="EZP620" s="23"/>
      <c r="EZQ620" s="23"/>
      <c r="EZR620" s="23"/>
      <c r="EZS620" s="23"/>
      <c r="EZT620" s="23"/>
      <c r="EZU620" s="23"/>
      <c r="EZV620" s="23"/>
      <c r="EZW620" s="23"/>
      <c r="EZX620" s="23"/>
      <c r="EZY620" s="23"/>
      <c r="EZZ620" s="23"/>
      <c r="FAA620" s="23"/>
      <c r="FAB620" s="23"/>
      <c r="FAC620" s="23"/>
      <c r="FAD620" s="23"/>
      <c r="FAE620" s="23"/>
      <c r="FAF620" s="23"/>
      <c r="FAG620" s="23"/>
      <c r="FAH620" s="23"/>
      <c r="FAI620" s="23"/>
      <c r="FAJ620" s="23"/>
      <c r="FAK620" s="23"/>
      <c r="FAL620" s="23"/>
      <c r="FAM620" s="23"/>
      <c r="FAN620" s="23"/>
      <c r="FAO620" s="23"/>
      <c r="FAP620" s="23"/>
      <c r="FAQ620" s="23"/>
      <c r="FAR620" s="23"/>
      <c r="FAS620" s="23"/>
      <c r="FAT620" s="23"/>
      <c r="FAU620" s="23"/>
      <c r="FAV620" s="23"/>
      <c r="FAW620" s="23"/>
      <c r="FAX620" s="23"/>
      <c r="FAY620" s="23"/>
      <c r="FAZ620" s="23"/>
      <c r="FBA620" s="23"/>
      <c r="FBB620" s="23"/>
      <c r="FBC620" s="23"/>
      <c r="FBD620" s="23"/>
      <c r="FBE620" s="23"/>
      <c r="FBF620" s="23"/>
      <c r="FBG620" s="23"/>
      <c r="FBH620" s="23"/>
      <c r="FBI620" s="23"/>
      <c r="FBJ620" s="23"/>
      <c r="FBK620" s="23"/>
      <c r="FBL620" s="23"/>
      <c r="FBM620" s="23"/>
      <c r="FBN620" s="23"/>
      <c r="FBO620" s="23"/>
      <c r="FBP620" s="23"/>
      <c r="FBQ620" s="23"/>
      <c r="FBR620" s="23"/>
      <c r="FBS620" s="23"/>
      <c r="FBT620" s="23"/>
      <c r="FBU620" s="23"/>
      <c r="FBV620" s="23"/>
      <c r="FBW620" s="23"/>
      <c r="FBX620" s="23"/>
      <c r="FBY620" s="23"/>
      <c r="FBZ620" s="23"/>
      <c r="FCA620" s="23"/>
      <c r="FCB620" s="23"/>
      <c r="FCC620" s="23"/>
      <c r="FCD620" s="23"/>
      <c r="FCE620" s="23"/>
      <c r="FCF620" s="23"/>
      <c r="FCG620" s="23"/>
      <c r="FCH620" s="23"/>
      <c r="FCI620" s="23"/>
      <c r="FCJ620" s="23"/>
      <c r="FCK620" s="23"/>
      <c r="FCL620" s="23"/>
      <c r="FCM620" s="23"/>
      <c r="FCN620" s="23"/>
      <c r="FCO620" s="23"/>
      <c r="FCP620" s="23"/>
      <c r="FCQ620" s="23"/>
      <c r="FCR620" s="23"/>
      <c r="FCS620" s="23"/>
      <c r="FCT620" s="23"/>
      <c r="FCU620" s="23"/>
      <c r="FCV620" s="23"/>
      <c r="FCW620" s="23"/>
      <c r="FCX620" s="23"/>
      <c r="FCY620" s="23"/>
      <c r="FCZ620" s="23"/>
      <c r="FDA620" s="23"/>
      <c r="FDB620" s="23"/>
      <c r="FDC620" s="23"/>
      <c r="FDD620" s="23"/>
      <c r="FDE620" s="23"/>
      <c r="FDF620" s="23"/>
      <c r="FDG620" s="23"/>
      <c r="FDH620" s="23"/>
      <c r="FDI620" s="23"/>
      <c r="FDJ620" s="23"/>
      <c r="FDK620" s="23"/>
      <c r="FDL620" s="23"/>
      <c r="FDM620" s="23"/>
      <c r="FDN620" s="23"/>
      <c r="FDO620" s="23"/>
      <c r="FDP620" s="23"/>
      <c r="FDQ620" s="23"/>
      <c r="FDR620" s="23"/>
      <c r="FDS620" s="23"/>
      <c r="FDT620" s="23"/>
      <c r="FDU620" s="23"/>
      <c r="FDV620" s="23"/>
      <c r="FDW620" s="23"/>
      <c r="FDX620" s="23"/>
      <c r="FDY620" s="23"/>
      <c r="FDZ620" s="23"/>
      <c r="FEA620" s="23"/>
      <c r="FEB620" s="23"/>
      <c r="FEC620" s="23"/>
      <c r="FED620" s="23"/>
      <c r="FEE620" s="23"/>
      <c r="FEF620" s="23"/>
      <c r="FEG620" s="23"/>
      <c r="FEH620" s="23"/>
      <c r="FEI620" s="23"/>
      <c r="FEJ620" s="23"/>
      <c r="FEK620" s="23"/>
      <c r="FEL620" s="23"/>
      <c r="FEM620" s="23"/>
      <c r="FEN620" s="23"/>
      <c r="FEO620" s="23"/>
      <c r="FEP620" s="23"/>
      <c r="FEQ620" s="23"/>
      <c r="FER620" s="23"/>
      <c r="FES620" s="23"/>
      <c r="FET620" s="23"/>
      <c r="FEU620" s="23"/>
      <c r="FEV620" s="23"/>
      <c r="FEW620" s="23"/>
      <c r="FEX620" s="23"/>
      <c r="FEY620" s="23"/>
      <c r="FEZ620" s="23"/>
      <c r="FFA620" s="23"/>
      <c r="FFB620" s="23"/>
      <c r="FFC620" s="23"/>
      <c r="FFD620" s="23"/>
      <c r="FFE620" s="23"/>
      <c r="FFF620" s="23"/>
      <c r="FFG620" s="23"/>
      <c r="FFH620" s="23"/>
      <c r="FFI620" s="23"/>
      <c r="FFJ620" s="23"/>
      <c r="FFK620" s="23"/>
      <c r="FFL620" s="23"/>
      <c r="FFM620" s="23"/>
      <c r="FFN620" s="23"/>
      <c r="FFO620" s="23"/>
      <c r="FFP620" s="23"/>
      <c r="FFQ620" s="23"/>
      <c r="FFR620" s="23"/>
      <c r="FFS620" s="23"/>
      <c r="FFT620" s="23"/>
      <c r="FFU620" s="23"/>
      <c r="FFV620" s="23"/>
      <c r="FFW620" s="23"/>
      <c r="FFX620" s="23"/>
      <c r="FFY620" s="23"/>
      <c r="FFZ620" s="23"/>
      <c r="FGA620" s="23"/>
      <c r="FGB620" s="23"/>
      <c r="FGC620" s="23"/>
      <c r="FGD620" s="23"/>
      <c r="FGE620" s="23"/>
      <c r="FGF620" s="23"/>
      <c r="FGG620" s="23"/>
      <c r="FGH620" s="23"/>
      <c r="FGI620" s="23"/>
      <c r="FGJ620" s="23"/>
      <c r="FGK620" s="23"/>
      <c r="FGL620" s="23"/>
      <c r="FGM620" s="23"/>
      <c r="FGN620" s="23"/>
      <c r="FGO620" s="23"/>
      <c r="FGP620" s="23"/>
      <c r="FGQ620" s="23"/>
      <c r="FGR620" s="23"/>
      <c r="FGS620" s="23"/>
      <c r="FGT620" s="23"/>
      <c r="FGU620" s="23"/>
      <c r="FGV620" s="23"/>
      <c r="FGW620" s="23"/>
      <c r="FGX620" s="23"/>
      <c r="FGY620" s="23"/>
      <c r="FGZ620" s="23"/>
      <c r="FHA620" s="23"/>
      <c r="FHB620" s="23"/>
      <c r="FHC620" s="23"/>
      <c r="FHD620" s="23"/>
      <c r="FHE620" s="23"/>
      <c r="FHF620" s="23"/>
      <c r="FHG620" s="23"/>
      <c r="FHH620" s="23"/>
      <c r="FHI620" s="23"/>
      <c r="FHJ620" s="23"/>
      <c r="FHK620" s="23"/>
      <c r="FHL620" s="23"/>
      <c r="FHM620" s="23"/>
      <c r="FHN620" s="23"/>
      <c r="FHO620" s="23"/>
      <c r="FHP620" s="23"/>
      <c r="FHQ620" s="23"/>
      <c r="FHR620" s="23"/>
      <c r="FHS620" s="23"/>
      <c r="FHT620" s="23"/>
      <c r="FHU620" s="23"/>
      <c r="FHV620" s="23"/>
      <c r="FHW620" s="23"/>
      <c r="FHX620" s="23"/>
      <c r="FHY620" s="23"/>
      <c r="FHZ620" s="23"/>
      <c r="FIA620" s="23"/>
      <c r="FIB620" s="23"/>
      <c r="FIC620" s="23"/>
      <c r="FID620" s="23"/>
      <c r="FIE620" s="23"/>
      <c r="FIF620" s="23"/>
      <c r="FIG620" s="23"/>
      <c r="FIH620" s="23"/>
      <c r="FII620" s="23"/>
      <c r="FIJ620" s="23"/>
      <c r="FIK620" s="23"/>
      <c r="FIL620" s="23"/>
      <c r="FIM620" s="23"/>
      <c r="FIN620" s="23"/>
      <c r="FIO620" s="23"/>
      <c r="FIP620" s="23"/>
      <c r="FIQ620" s="23"/>
      <c r="FIR620" s="23"/>
      <c r="FIS620" s="23"/>
      <c r="FIT620" s="23"/>
      <c r="FIU620" s="23"/>
      <c r="FIV620" s="23"/>
      <c r="FIW620" s="23"/>
      <c r="FIX620" s="23"/>
      <c r="FIY620" s="23"/>
      <c r="FIZ620" s="23"/>
      <c r="FJA620" s="23"/>
      <c r="FJB620" s="23"/>
      <c r="FJC620" s="23"/>
      <c r="FJD620" s="23"/>
      <c r="FJE620" s="23"/>
      <c r="FJF620" s="23"/>
      <c r="FJG620" s="23"/>
      <c r="FJH620" s="23"/>
      <c r="FJI620" s="23"/>
      <c r="FJJ620" s="23"/>
      <c r="FJK620" s="23"/>
      <c r="FJL620" s="23"/>
      <c r="FJM620" s="23"/>
      <c r="FJN620" s="23"/>
      <c r="FJO620" s="23"/>
      <c r="FJP620" s="23"/>
      <c r="FJQ620" s="23"/>
      <c r="FJR620" s="23"/>
      <c r="FJS620" s="23"/>
      <c r="FJT620" s="23"/>
      <c r="FJU620" s="23"/>
      <c r="FJV620" s="23"/>
      <c r="FJW620" s="23"/>
      <c r="FJX620" s="23"/>
      <c r="FJY620" s="23"/>
      <c r="FJZ620" s="23"/>
      <c r="FKA620" s="23"/>
      <c r="FKB620" s="23"/>
      <c r="FKC620" s="23"/>
      <c r="FKD620" s="23"/>
      <c r="FKE620" s="23"/>
      <c r="FKF620" s="23"/>
      <c r="FKG620" s="23"/>
      <c r="FKH620" s="23"/>
      <c r="FKI620" s="23"/>
      <c r="FKJ620" s="23"/>
      <c r="FKK620" s="23"/>
      <c r="FKL620" s="23"/>
      <c r="FKM620" s="23"/>
      <c r="FKN620" s="23"/>
      <c r="FKO620" s="23"/>
      <c r="FKP620" s="23"/>
      <c r="FKQ620" s="23"/>
      <c r="FKR620" s="23"/>
      <c r="FKS620" s="23"/>
      <c r="FKT620" s="23"/>
      <c r="FKU620" s="23"/>
      <c r="FKV620" s="23"/>
      <c r="FKW620" s="23"/>
      <c r="FKX620" s="23"/>
      <c r="FKY620" s="23"/>
      <c r="FKZ620" s="23"/>
      <c r="FLA620" s="23"/>
      <c r="FLB620" s="23"/>
      <c r="FLC620" s="23"/>
      <c r="FLD620" s="23"/>
      <c r="FLE620" s="23"/>
      <c r="FLF620" s="23"/>
      <c r="FLG620" s="23"/>
      <c r="FLH620" s="23"/>
      <c r="FLI620" s="23"/>
      <c r="FLJ620" s="23"/>
      <c r="FLK620" s="23"/>
      <c r="FLL620" s="23"/>
      <c r="FLM620" s="23"/>
      <c r="FLN620" s="23"/>
      <c r="FLO620" s="23"/>
      <c r="FLP620" s="23"/>
      <c r="FLQ620" s="23"/>
      <c r="FLR620" s="23"/>
      <c r="FLS620" s="23"/>
      <c r="FLT620" s="23"/>
      <c r="FLU620" s="23"/>
      <c r="FLV620" s="23"/>
      <c r="FLW620" s="23"/>
      <c r="FLX620" s="23"/>
      <c r="FLY620" s="23"/>
      <c r="FLZ620" s="23"/>
      <c r="FMA620" s="23"/>
      <c r="FMB620" s="23"/>
      <c r="FMC620" s="23"/>
      <c r="FMD620" s="23"/>
      <c r="FME620" s="23"/>
      <c r="FMF620" s="23"/>
      <c r="FMG620" s="23"/>
      <c r="FMH620" s="23"/>
      <c r="FMI620" s="23"/>
      <c r="FMJ620" s="23"/>
      <c r="FMK620" s="23"/>
      <c r="FML620" s="23"/>
      <c r="FMM620" s="23"/>
      <c r="FMN620" s="23"/>
      <c r="FMO620" s="23"/>
      <c r="FMP620" s="23"/>
      <c r="FMQ620" s="23"/>
      <c r="FMR620" s="23"/>
      <c r="FMS620" s="23"/>
      <c r="FMT620" s="23"/>
      <c r="FMU620" s="23"/>
      <c r="FMV620" s="23"/>
      <c r="FMW620" s="23"/>
      <c r="FMX620" s="23"/>
      <c r="FMY620" s="23"/>
      <c r="FMZ620" s="23"/>
      <c r="FNA620" s="23"/>
      <c r="FNB620" s="23"/>
      <c r="FNC620" s="23"/>
      <c r="FND620" s="23"/>
      <c r="FNE620" s="23"/>
      <c r="FNF620" s="23"/>
      <c r="FNG620" s="23"/>
      <c r="FNH620" s="23"/>
      <c r="FNI620" s="23"/>
      <c r="FNJ620" s="23"/>
      <c r="FNK620" s="23"/>
      <c r="FNL620" s="23"/>
      <c r="FNM620" s="23"/>
      <c r="FNN620" s="23"/>
      <c r="FNO620" s="23"/>
      <c r="FNP620" s="23"/>
      <c r="FNQ620" s="23"/>
      <c r="FNR620" s="23"/>
      <c r="FNS620" s="23"/>
      <c r="FNT620" s="23"/>
      <c r="FNU620" s="23"/>
      <c r="FNV620" s="23"/>
      <c r="FNW620" s="23"/>
      <c r="FNX620" s="23"/>
      <c r="FNY620" s="23"/>
      <c r="FNZ620" s="23"/>
      <c r="FOA620" s="23"/>
      <c r="FOB620" s="23"/>
      <c r="FOC620" s="23"/>
      <c r="FOD620" s="23"/>
      <c r="FOE620" s="23"/>
      <c r="FOF620" s="23"/>
      <c r="FOG620" s="23"/>
      <c r="FOH620" s="23"/>
      <c r="FOI620" s="23"/>
      <c r="FOJ620" s="23"/>
      <c r="FOK620" s="23"/>
      <c r="FOL620" s="23"/>
      <c r="FOM620" s="23"/>
      <c r="FON620" s="23"/>
      <c r="FOO620" s="23"/>
      <c r="FOP620" s="23"/>
      <c r="FOQ620" s="23"/>
      <c r="FOR620" s="23"/>
      <c r="FOS620" s="23"/>
      <c r="FOT620" s="23"/>
      <c r="FOU620" s="23"/>
      <c r="FOV620" s="23"/>
      <c r="FOW620" s="23"/>
      <c r="FOX620" s="23"/>
      <c r="FOY620" s="23"/>
      <c r="FOZ620" s="23"/>
      <c r="FPA620" s="23"/>
      <c r="FPB620" s="23"/>
      <c r="FPC620" s="23"/>
      <c r="FPD620" s="23"/>
      <c r="FPE620" s="23"/>
      <c r="FPF620" s="23"/>
      <c r="FPG620" s="23"/>
      <c r="FPH620" s="23"/>
      <c r="FPI620" s="23"/>
      <c r="FPJ620" s="23"/>
      <c r="FPK620" s="23"/>
      <c r="FPL620" s="23"/>
      <c r="FPM620" s="23"/>
      <c r="FPN620" s="23"/>
      <c r="FPO620" s="23"/>
      <c r="FPP620" s="23"/>
      <c r="FPQ620" s="23"/>
      <c r="FPR620" s="23"/>
      <c r="FPS620" s="23"/>
      <c r="FPT620" s="23"/>
      <c r="FPU620" s="23"/>
      <c r="FPV620" s="23"/>
      <c r="FPW620" s="23"/>
      <c r="FPX620" s="23"/>
      <c r="FPY620" s="23"/>
      <c r="FPZ620" s="23"/>
      <c r="FQA620" s="23"/>
      <c r="FQB620" s="23"/>
      <c r="FQC620" s="23"/>
      <c r="FQD620" s="23"/>
      <c r="FQE620" s="23"/>
      <c r="FQF620" s="23"/>
      <c r="FQG620" s="23"/>
      <c r="FQH620" s="23"/>
      <c r="FQI620" s="23"/>
      <c r="FQJ620" s="23"/>
      <c r="FQK620" s="23"/>
      <c r="FQL620" s="23"/>
      <c r="FQM620" s="23"/>
      <c r="FQN620" s="23"/>
      <c r="FQO620" s="23"/>
      <c r="FQP620" s="23"/>
      <c r="FQQ620" s="23"/>
      <c r="FQR620" s="23"/>
      <c r="FQS620" s="23"/>
      <c r="FQT620" s="23"/>
      <c r="FQU620" s="23"/>
      <c r="FQV620" s="23"/>
      <c r="FQW620" s="23"/>
      <c r="FQX620" s="23"/>
      <c r="FQY620" s="23"/>
      <c r="FQZ620" s="23"/>
      <c r="FRA620" s="23"/>
      <c r="FRB620" s="23"/>
      <c r="FRC620" s="23"/>
      <c r="FRD620" s="23"/>
      <c r="FRE620" s="23"/>
      <c r="FRF620" s="23"/>
      <c r="FRG620" s="23"/>
      <c r="FRH620" s="23"/>
      <c r="FRI620" s="23"/>
      <c r="FRJ620" s="23"/>
      <c r="FRK620" s="23"/>
      <c r="FRL620" s="23"/>
      <c r="FRM620" s="23"/>
      <c r="FRN620" s="23"/>
      <c r="FRO620" s="23"/>
      <c r="FRP620" s="23"/>
      <c r="FRQ620" s="23"/>
      <c r="FRR620" s="23"/>
      <c r="FRS620" s="23"/>
      <c r="FRT620" s="23"/>
      <c r="FRU620" s="23"/>
      <c r="FRV620" s="23"/>
      <c r="FRW620" s="23"/>
      <c r="FRX620" s="23"/>
      <c r="FRY620" s="23"/>
      <c r="FRZ620" s="23"/>
      <c r="FSA620" s="23"/>
      <c r="FSB620" s="23"/>
      <c r="FSC620" s="23"/>
      <c r="FSD620" s="23"/>
      <c r="FSE620" s="23"/>
      <c r="FSF620" s="23"/>
      <c r="FSG620" s="23"/>
      <c r="FSH620" s="23"/>
      <c r="FSI620" s="23"/>
      <c r="FSJ620" s="23"/>
      <c r="FSK620" s="23"/>
      <c r="FSL620" s="23"/>
      <c r="FSM620" s="23"/>
      <c r="FSN620" s="23"/>
      <c r="FSO620" s="23"/>
      <c r="FSP620" s="23"/>
      <c r="FSQ620" s="23"/>
      <c r="FSR620" s="23"/>
      <c r="FSS620" s="23"/>
      <c r="FST620" s="23"/>
      <c r="FSU620" s="23"/>
      <c r="FSV620" s="23"/>
      <c r="FSW620" s="23"/>
      <c r="FSX620" s="23"/>
      <c r="FSY620" s="23"/>
      <c r="FSZ620" s="23"/>
      <c r="FTA620" s="23"/>
      <c r="FTB620" s="23"/>
      <c r="FTC620" s="23"/>
      <c r="FTD620" s="23"/>
      <c r="FTE620" s="23"/>
      <c r="FTF620" s="23"/>
      <c r="FTG620" s="23"/>
      <c r="FTH620" s="23"/>
      <c r="FTI620" s="23"/>
      <c r="FTJ620" s="23"/>
      <c r="FTK620" s="23"/>
      <c r="FTL620" s="23"/>
      <c r="FTM620" s="23"/>
      <c r="FTN620" s="23"/>
      <c r="FTO620" s="23"/>
      <c r="FTP620" s="23"/>
      <c r="FTQ620" s="23"/>
      <c r="FTR620" s="23"/>
      <c r="FTS620" s="23"/>
      <c r="FTT620" s="23"/>
      <c r="FTU620" s="23"/>
      <c r="FTV620" s="23"/>
      <c r="FTW620" s="23"/>
      <c r="FTX620" s="23"/>
      <c r="FTY620" s="23"/>
      <c r="FTZ620" s="23"/>
      <c r="FUA620" s="23"/>
      <c r="FUB620" s="23"/>
      <c r="FUC620" s="23"/>
      <c r="FUD620" s="23"/>
      <c r="FUE620" s="23"/>
      <c r="FUF620" s="23"/>
      <c r="FUG620" s="23"/>
      <c r="FUH620" s="23"/>
      <c r="FUI620" s="23"/>
      <c r="FUJ620" s="23"/>
      <c r="FUK620" s="23"/>
      <c r="FUL620" s="23"/>
      <c r="FUM620" s="23"/>
      <c r="FUN620" s="23"/>
      <c r="FUO620" s="23"/>
      <c r="FUP620" s="23"/>
      <c r="FUQ620" s="23"/>
      <c r="FUR620" s="23"/>
      <c r="FUS620" s="23"/>
      <c r="FUT620" s="23"/>
      <c r="FUU620" s="23"/>
      <c r="FUV620" s="23"/>
      <c r="FUW620" s="23"/>
      <c r="FUX620" s="23"/>
      <c r="FUY620" s="23"/>
      <c r="FUZ620" s="23"/>
      <c r="FVA620" s="23"/>
      <c r="FVB620" s="23"/>
      <c r="FVC620" s="23"/>
      <c r="FVD620" s="23"/>
      <c r="FVE620" s="23"/>
      <c r="FVF620" s="23"/>
      <c r="FVG620" s="23"/>
      <c r="FVH620" s="23"/>
      <c r="FVI620" s="23"/>
      <c r="FVJ620" s="23"/>
      <c r="FVK620" s="23"/>
      <c r="FVL620" s="23"/>
      <c r="FVM620" s="23"/>
      <c r="FVN620" s="23"/>
      <c r="FVO620" s="23"/>
      <c r="FVP620" s="23"/>
      <c r="FVQ620" s="23"/>
      <c r="FVR620" s="23"/>
      <c r="FVS620" s="23"/>
      <c r="FVT620" s="23"/>
      <c r="FVU620" s="23"/>
      <c r="FVV620" s="23"/>
      <c r="FVW620" s="23"/>
      <c r="FVX620" s="23"/>
      <c r="FVY620" s="23"/>
      <c r="FVZ620" s="23"/>
      <c r="FWA620" s="23"/>
      <c r="FWB620" s="23"/>
      <c r="FWC620" s="23"/>
      <c r="FWD620" s="23"/>
      <c r="FWE620" s="23"/>
      <c r="FWF620" s="23"/>
      <c r="FWG620" s="23"/>
      <c r="FWH620" s="23"/>
      <c r="FWI620" s="23"/>
      <c r="FWJ620" s="23"/>
      <c r="FWK620" s="23"/>
      <c r="FWL620" s="23"/>
      <c r="FWM620" s="23"/>
      <c r="FWN620" s="23"/>
      <c r="FWO620" s="23"/>
      <c r="FWP620" s="23"/>
      <c r="FWQ620" s="23"/>
      <c r="FWR620" s="23"/>
      <c r="FWS620" s="23"/>
      <c r="FWT620" s="23"/>
      <c r="FWU620" s="23"/>
      <c r="FWV620" s="23"/>
      <c r="FWW620" s="23"/>
      <c r="FWX620" s="23"/>
      <c r="FWY620" s="23"/>
      <c r="FWZ620" s="23"/>
      <c r="FXA620" s="23"/>
      <c r="FXB620" s="23"/>
      <c r="FXC620" s="23"/>
      <c r="FXD620" s="23"/>
      <c r="FXE620" s="23"/>
      <c r="FXF620" s="23"/>
      <c r="FXG620" s="23"/>
      <c r="FXH620" s="23"/>
      <c r="FXI620" s="23"/>
      <c r="FXJ620" s="23"/>
      <c r="FXK620" s="23"/>
      <c r="FXL620" s="23"/>
      <c r="FXM620" s="23"/>
      <c r="FXN620" s="23"/>
      <c r="FXO620" s="23"/>
      <c r="FXP620" s="23"/>
      <c r="FXQ620" s="23"/>
      <c r="FXR620" s="23"/>
      <c r="FXS620" s="23"/>
      <c r="FXT620" s="23"/>
      <c r="FXU620" s="23"/>
      <c r="FXV620" s="23"/>
      <c r="FXW620" s="23"/>
      <c r="FXX620" s="23"/>
      <c r="FXY620" s="23"/>
      <c r="FXZ620" s="23"/>
      <c r="FYA620" s="23"/>
      <c r="FYB620" s="23"/>
      <c r="FYC620" s="23"/>
      <c r="FYD620" s="23"/>
      <c r="FYE620" s="23"/>
      <c r="FYF620" s="23"/>
      <c r="FYG620" s="23"/>
      <c r="FYH620" s="23"/>
      <c r="FYI620" s="23"/>
      <c r="FYJ620" s="23"/>
      <c r="FYK620" s="23"/>
      <c r="FYL620" s="23"/>
      <c r="FYM620" s="23"/>
      <c r="FYN620" s="23"/>
      <c r="FYO620" s="23"/>
      <c r="FYP620" s="23"/>
      <c r="FYQ620" s="23"/>
      <c r="FYR620" s="23"/>
      <c r="FYS620" s="23"/>
      <c r="FYT620" s="23"/>
      <c r="FYU620" s="23"/>
      <c r="FYV620" s="23"/>
      <c r="FYW620" s="23"/>
      <c r="FYX620" s="23"/>
      <c r="FYY620" s="23"/>
      <c r="FYZ620" s="23"/>
      <c r="FZA620" s="23"/>
      <c r="FZB620" s="23"/>
      <c r="FZC620" s="23"/>
      <c r="FZD620" s="23"/>
      <c r="FZE620" s="23"/>
      <c r="FZF620" s="23"/>
      <c r="FZG620" s="23"/>
      <c r="FZH620" s="23"/>
      <c r="FZI620" s="23"/>
      <c r="FZJ620" s="23"/>
      <c r="FZK620" s="23"/>
      <c r="FZL620" s="23"/>
      <c r="FZM620" s="23"/>
      <c r="FZN620" s="23"/>
      <c r="FZO620" s="23"/>
      <c r="FZP620" s="23"/>
      <c r="FZQ620" s="23"/>
      <c r="FZR620" s="23"/>
      <c r="FZS620" s="23"/>
      <c r="FZT620" s="23"/>
      <c r="FZU620" s="23"/>
      <c r="FZV620" s="23"/>
      <c r="FZW620" s="23"/>
      <c r="FZX620" s="23"/>
      <c r="FZY620" s="23"/>
      <c r="FZZ620" s="23"/>
      <c r="GAA620" s="23"/>
      <c r="GAB620" s="23"/>
      <c r="GAC620" s="23"/>
      <c r="GAD620" s="23"/>
      <c r="GAE620" s="23"/>
      <c r="GAF620" s="23"/>
      <c r="GAG620" s="23"/>
      <c r="GAH620" s="23"/>
      <c r="GAI620" s="23"/>
      <c r="GAJ620" s="23"/>
      <c r="GAK620" s="23"/>
      <c r="GAL620" s="23"/>
      <c r="GAM620" s="23"/>
      <c r="GAN620" s="23"/>
      <c r="GAO620" s="23"/>
      <c r="GAP620" s="23"/>
      <c r="GAQ620" s="23"/>
      <c r="GAR620" s="23"/>
      <c r="GAS620" s="23"/>
      <c r="GAT620" s="23"/>
      <c r="GAU620" s="23"/>
      <c r="GAV620" s="23"/>
      <c r="GAW620" s="23"/>
      <c r="GAX620" s="23"/>
      <c r="GAY620" s="23"/>
      <c r="GAZ620" s="23"/>
      <c r="GBA620" s="23"/>
      <c r="GBB620" s="23"/>
      <c r="GBC620" s="23"/>
      <c r="GBD620" s="23"/>
      <c r="GBE620" s="23"/>
      <c r="GBF620" s="23"/>
      <c r="GBG620" s="23"/>
      <c r="GBH620" s="23"/>
      <c r="GBI620" s="23"/>
      <c r="GBJ620" s="23"/>
      <c r="GBK620" s="23"/>
      <c r="GBL620" s="23"/>
      <c r="GBM620" s="23"/>
      <c r="GBN620" s="23"/>
      <c r="GBO620" s="23"/>
      <c r="GBP620" s="23"/>
      <c r="GBQ620" s="23"/>
      <c r="GBR620" s="23"/>
      <c r="GBS620" s="23"/>
      <c r="GBT620" s="23"/>
      <c r="GBU620" s="23"/>
      <c r="GBV620" s="23"/>
      <c r="GBW620" s="23"/>
      <c r="GBX620" s="23"/>
      <c r="GBY620" s="23"/>
      <c r="GBZ620" s="23"/>
      <c r="GCA620" s="23"/>
      <c r="GCB620" s="23"/>
      <c r="GCC620" s="23"/>
      <c r="GCD620" s="23"/>
      <c r="GCE620" s="23"/>
      <c r="GCF620" s="23"/>
      <c r="GCG620" s="23"/>
      <c r="GCH620" s="23"/>
      <c r="GCI620" s="23"/>
      <c r="GCJ620" s="23"/>
      <c r="GCK620" s="23"/>
      <c r="GCL620" s="23"/>
      <c r="GCM620" s="23"/>
      <c r="GCN620" s="23"/>
      <c r="GCO620" s="23"/>
      <c r="GCP620" s="23"/>
      <c r="GCQ620" s="23"/>
      <c r="GCR620" s="23"/>
      <c r="GCS620" s="23"/>
      <c r="GCT620" s="23"/>
      <c r="GCU620" s="23"/>
      <c r="GCV620" s="23"/>
      <c r="GCW620" s="23"/>
      <c r="GCX620" s="23"/>
      <c r="GCY620" s="23"/>
      <c r="GCZ620" s="23"/>
      <c r="GDA620" s="23"/>
      <c r="GDB620" s="23"/>
      <c r="GDC620" s="23"/>
      <c r="GDD620" s="23"/>
      <c r="GDE620" s="23"/>
      <c r="GDF620" s="23"/>
      <c r="GDG620" s="23"/>
      <c r="GDH620" s="23"/>
      <c r="GDI620" s="23"/>
      <c r="GDJ620" s="23"/>
      <c r="GDK620" s="23"/>
      <c r="GDL620" s="23"/>
      <c r="GDM620" s="23"/>
      <c r="GDN620" s="23"/>
      <c r="GDO620" s="23"/>
      <c r="GDP620" s="23"/>
      <c r="GDQ620" s="23"/>
      <c r="GDR620" s="23"/>
      <c r="GDS620" s="23"/>
      <c r="GDT620" s="23"/>
      <c r="GDU620" s="23"/>
      <c r="GDV620" s="23"/>
      <c r="GDW620" s="23"/>
      <c r="GDX620" s="23"/>
      <c r="GDY620" s="23"/>
      <c r="GDZ620" s="23"/>
      <c r="GEA620" s="23"/>
      <c r="GEB620" s="23"/>
      <c r="GEC620" s="23"/>
      <c r="GED620" s="23"/>
      <c r="GEE620" s="23"/>
      <c r="GEF620" s="23"/>
      <c r="GEG620" s="23"/>
      <c r="GEH620" s="23"/>
      <c r="GEI620" s="23"/>
      <c r="GEJ620" s="23"/>
      <c r="GEK620" s="23"/>
      <c r="GEL620" s="23"/>
      <c r="GEM620" s="23"/>
      <c r="GEN620" s="23"/>
      <c r="GEO620" s="23"/>
      <c r="GEP620" s="23"/>
      <c r="GEQ620" s="23"/>
      <c r="GER620" s="23"/>
      <c r="GES620" s="23"/>
      <c r="GET620" s="23"/>
      <c r="GEU620" s="23"/>
      <c r="GEV620" s="23"/>
      <c r="GEW620" s="23"/>
      <c r="GEX620" s="23"/>
      <c r="GEY620" s="23"/>
      <c r="GEZ620" s="23"/>
      <c r="GFA620" s="23"/>
      <c r="GFB620" s="23"/>
      <c r="GFC620" s="23"/>
      <c r="GFD620" s="23"/>
      <c r="GFE620" s="23"/>
      <c r="GFF620" s="23"/>
      <c r="GFG620" s="23"/>
      <c r="GFH620" s="23"/>
      <c r="GFI620" s="23"/>
      <c r="GFJ620" s="23"/>
      <c r="GFK620" s="23"/>
      <c r="GFL620" s="23"/>
      <c r="GFM620" s="23"/>
      <c r="GFN620" s="23"/>
      <c r="GFO620" s="23"/>
      <c r="GFP620" s="23"/>
      <c r="GFQ620" s="23"/>
      <c r="GFR620" s="23"/>
      <c r="GFS620" s="23"/>
      <c r="GFT620" s="23"/>
      <c r="GFU620" s="23"/>
      <c r="GFV620" s="23"/>
      <c r="GFW620" s="23"/>
      <c r="GFX620" s="23"/>
      <c r="GFY620" s="23"/>
      <c r="GFZ620" s="23"/>
      <c r="GGA620" s="23"/>
      <c r="GGB620" s="23"/>
      <c r="GGC620" s="23"/>
      <c r="GGD620" s="23"/>
      <c r="GGE620" s="23"/>
      <c r="GGF620" s="23"/>
      <c r="GGG620" s="23"/>
      <c r="GGH620" s="23"/>
      <c r="GGI620" s="23"/>
      <c r="GGJ620" s="23"/>
      <c r="GGK620" s="23"/>
      <c r="GGL620" s="23"/>
      <c r="GGM620" s="23"/>
      <c r="GGN620" s="23"/>
      <c r="GGO620" s="23"/>
      <c r="GGP620" s="23"/>
      <c r="GGQ620" s="23"/>
      <c r="GGR620" s="23"/>
      <c r="GGS620" s="23"/>
      <c r="GGT620" s="23"/>
      <c r="GGU620" s="23"/>
      <c r="GGV620" s="23"/>
      <c r="GGW620" s="23"/>
      <c r="GGX620" s="23"/>
      <c r="GGY620" s="23"/>
      <c r="GGZ620" s="23"/>
      <c r="GHA620" s="23"/>
      <c r="GHB620" s="23"/>
      <c r="GHC620" s="23"/>
      <c r="GHD620" s="23"/>
      <c r="GHE620" s="23"/>
      <c r="GHF620" s="23"/>
      <c r="GHG620" s="23"/>
      <c r="GHH620" s="23"/>
      <c r="GHI620" s="23"/>
      <c r="GHJ620" s="23"/>
      <c r="GHK620" s="23"/>
      <c r="GHL620" s="23"/>
      <c r="GHM620" s="23"/>
      <c r="GHN620" s="23"/>
      <c r="GHO620" s="23"/>
      <c r="GHP620" s="23"/>
      <c r="GHQ620" s="23"/>
      <c r="GHR620" s="23"/>
      <c r="GHS620" s="23"/>
      <c r="GHT620" s="23"/>
      <c r="GHU620" s="23"/>
      <c r="GHV620" s="23"/>
      <c r="GHW620" s="23"/>
      <c r="GHX620" s="23"/>
      <c r="GHY620" s="23"/>
      <c r="GHZ620" s="23"/>
      <c r="GIA620" s="23"/>
      <c r="GIB620" s="23"/>
      <c r="GIC620" s="23"/>
      <c r="GID620" s="23"/>
      <c r="GIE620" s="23"/>
      <c r="GIF620" s="23"/>
      <c r="GIG620" s="23"/>
      <c r="GIH620" s="23"/>
      <c r="GII620" s="23"/>
      <c r="GIJ620" s="23"/>
      <c r="GIK620" s="23"/>
      <c r="GIL620" s="23"/>
      <c r="GIM620" s="23"/>
      <c r="GIN620" s="23"/>
      <c r="GIO620" s="23"/>
      <c r="GIP620" s="23"/>
      <c r="GIQ620" s="23"/>
      <c r="GIR620" s="23"/>
      <c r="GIS620" s="23"/>
      <c r="GIT620" s="23"/>
      <c r="GIU620" s="23"/>
      <c r="GIV620" s="23"/>
      <c r="GIW620" s="23"/>
      <c r="GIX620" s="23"/>
      <c r="GIY620" s="23"/>
      <c r="GIZ620" s="23"/>
      <c r="GJA620" s="23"/>
      <c r="GJB620" s="23"/>
      <c r="GJC620" s="23"/>
      <c r="GJD620" s="23"/>
      <c r="GJE620" s="23"/>
      <c r="GJF620" s="23"/>
      <c r="GJG620" s="23"/>
      <c r="GJH620" s="23"/>
      <c r="GJI620" s="23"/>
      <c r="GJJ620" s="23"/>
      <c r="GJK620" s="23"/>
      <c r="GJL620" s="23"/>
      <c r="GJM620" s="23"/>
      <c r="GJN620" s="23"/>
      <c r="GJO620" s="23"/>
      <c r="GJP620" s="23"/>
      <c r="GJQ620" s="23"/>
      <c r="GJR620" s="23"/>
      <c r="GJS620" s="23"/>
      <c r="GJT620" s="23"/>
      <c r="GJU620" s="23"/>
      <c r="GJV620" s="23"/>
      <c r="GJW620" s="23"/>
      <c r="GJX620" s="23"/>
      <c r="GJY620" s="23"/>
      <c r="GJZ620" s="23"/>
      <c r="GKA620" s="23"/>
      <c r="GKB620" s="23"/>
      <c r="GKC620" s="23"/>
      <c r="GKD620" s="23"/>
      <c r="GKE620" s="23"/>
      <c r="GKF620" s="23"/>
      <c r="GKG620" s="23"/>
      <c r="GKH620" s="23"/>
      <c r="GKI620" s="23"/>
      <c r="GKJ620" s="23"/>
      <c r="GKK620" s="23"/>
      <c r="GKL620" s="23"/>
      <c r="GKM620" s="23"/>
      <c r="GKN620" s="23"/>
      <c r="GKO620" s="23"/>
      <c r="GKP620" s="23"/>
      <c r="GKQ620" s="23"/>
      <c r="GKR620" s="23"/>
      <c r="GKS620" s="23"/>
      <c r="GKT620" s="23"/>
      <c r="GKU620" s="23"/>
      <c r="GKV620" s="23"/>
      <c r="GKW620" s="23"/>
      <c r="GKX620" s="23"/>
      <c r="GKY620" s="23"/>
      <c r="GKZ620" s="23"/>
      <c r="GLA620" s="23"/>
      <c r="GLB620" s="23"/>
      <c r="GLC620" s="23"/>
      <c r="GLD620" s="23"/>
      <c r="GLE620" s="23"/>
      <c r="GLF620" s="23"/>
      <c r="GLG620" s="23"/>
      <c r="GLH620" s="23"/>
      <c r="GLI620" s="23"/>
      <c r="GLJ620" s="23"/>
      <c r="GLK620" s="23"/>
      <c r="GLL620" s="23"/>
      <c r="GLM620" s="23"/>
      <c r="GLN620" s="23"/>
      <c r="GLO620" s="23"/>
      <c r="GLP620" s="23"/>
      <c r="GLQ620" s="23"/>
      <c r="GLR620" s="23"/>
      <c r="GLS620" s="23"/>
      <c r="GLT620" s="23"/>
      <c r="GLU620" s="23"/>
      <c r="GLV620" s="23"/>
      <c r="GLW620" s="23"/>
      <c r="GLX620" s="23"/>
      <c r="GLY620" s="23"/>
      <c r="GLZ620" s="23"/>
      <c r="GMA620" s="23"/>
      <c r="GMB620" s="23"/>
      <c r="GMC620" s="23"/>
      <c r="GMD620" s="23"/>
      <c r="GME620" s="23"/>
      <c r="GMF620" s="23"/>
      <c r="GMG620" s="23"/>
      <c r="GMH620" s="23"/>
      <c r="GMI620" s="23"/>
      <c r="GMJ620" s="23"/>
      <c r="GMK620" s="23"/>
      <c r="GML620" s="23"/>
      <c r="GMM620" s="23"/>
      <c r="GMN620" s="23"/>
      <c r="GMO620" s="23"/>
      <c r="GMP620" s="23"/>
      <c r="GMQ620" s="23"/>
      <c r="GMR620" s="23"/>
      <c r="GMS620" s="23"/>
      <c r="GMT620" s="23"/>
      <c r="GMU620" s="23"/>
      <c r="GMV620" s="23"/>
      <c r="GMW620" s="23"/>
      <c r="GMX620" s="23"/>
      <c r="GMY620" s="23"/>
      <c r="GMZ620" s="23"/>
      <c r="GNA620" s="23"/>
      <c r="GNB620" s="23"/>
      <c r="GNC620" s="23"/>
      <c r="GND620" s="23"/>
      <c r="GNE620" s="23"/>
      <c r="GNF620" s="23"/>
      <c r="GNG620" s="23"/>
      <c r="GNH620" s="23"/>
      <c r="GNI620" s="23"/>
      <c r="GNJ620" s="23"/>
      <c r="GNK620" s="23"/>
      <c r="GNL620" s="23"/>
      <c r="GNM620" s="23"/>
      <c r="GNN620" s="23"/>
      <c r="GNO620" s="23"/>
      <c r="GNP620" s="23"/>
      <c r="GNQ620" s="23"/>
      <c r="GNR620" s="23"/>
      <c r="GNS620" s="23"/>
      <c r="GNT620" s="23"/>
      <c r="GNU620" s="23"/>
      <c r="GNV620" s="23"/>
      <c r="GNW620" s="23"/>
      <c r="GNX620" s="23"/>
      <c r="GNY620" s="23"/>
      <c r="GNZ620" s="23"/>
      <c r="GOA620" s="23"/>
      <c r="GOB620" s="23"/>
      <c r="GOC620" s="23"/>
      <c r="GOD620" s="23"/>
      <c r="GOE620" s="23"/>
      <c r="GOF620" s="23"/>
      <c r="GOG620" s="23"/>
      <c r="GOH620" s="23"/>
      <c r="GOI620" s="23"/>
      <c r="GOJ620" s="23"/>
      <c r="GOK620" s="23"/>
      <c r="GOL620" s="23"/>
      <c r="GOM620" s="23"/>
      <c r="GON620" s="23"/>
      <c r="GOO620" s="23"/>
      <c r="GOP620" s="23"/>
      <c r="GOQ620" s="23"/>
      <c r="GOR620" s="23"/>
      <c r="GOS620" s="23"/>
      <c r="GOT620" s="23"/>
      <c r="GOU620" s="23"/>
      <c r="GOV620" s="23"/>
      <c r="GOW620" s="23"/>
      <c r="GOX620" s="23"/>
      <c r="GOY620" s="23"/>
      <c r="GOZ620" s="23"/>
      <c r="GPA620" s="23"/>
      <c r="GPB620" s="23"/>
      <c r="GPC620" s="23"/>
      <c r="GPD620" s="23"/>
      <c r="GPE620" s="23"/>
      <c r="GPF620" s="23"/>
      <c r="GPG620" s="23"/>
      <c r="GPH620" s="23"/>
      <c r="GPI620" s="23"/>
      <c r="GPJ620" s="23"/>
      <c r="GPK620" s="23"/>
      <c r="GPL620" s="23"/>
      <c r="GPM620" s="23"/>
      <c r="GPN620" s="23"/>
      <c r="GPO620" s="23"/>
      <c r="GPP620" s="23"/>
      <c r="GPQ620" s="23"/>
      <c r="GPR620" s="23"/>
      <c r="GPS620" s="23"/>
      <c r="GPT620" s="23"/>
      <c r="GPU620" s="23"/>
      <c r="GPV620" s="23"/>
      <c r="GPW620" s="23"/>
      <c r="GPX620" s="23"/>
      <c r="GPY620" s="23"/>
      <c r="GPZ620" s="23"/>
      <c r="GQA620" s="23"/>
      <c r="GQB620" s="23"/>
      <c r="GQC620" s="23"/>
      <c r="GQD620" s="23"/>
      <c r="GQE620" s="23"/>
      <c r="GQF620" s="23"/>
      <c r="GQG620" s="23"/>
      <c r="GQH620" s="23"/>
      <c r="GQI620" s="23"/>
      <c r="GQJ620" s="23"/>
      <c r="GQK620" s="23"/>
      <c r="GQL620" s="23"/>
      <c r="GQM620" s="23"/>
      <c r="GQN620" s="23"/>
      <c r="GQO620" s="23"/>
      <c r="GQP620" s="23"/>
      <c r="GQQ620" s="23"/>
      <c r="GQR620" s="23"/>
      <c r="GQS620" s="23"/>
      <c r="GQT620" s="23"/>
      <c r="GQU620" s="23"/>
      <c r="GQV620" s="23"/>
      <c r="GQW620" s="23"/>
      <c r="GQX620" s="23"/>
      <c r="GQY620" s="23"/>
      <c r="GQZ620" s="23"/>
      <c r="GRA620" s="23"/>
      <c r="GRB620" s="23"/>
      <c r="GRC620" s="23"/>
      <c r="GRD620" s="23"/>
      <c r="GRE620" s="23"/>
      <c r="GRF620" s="23"/>
      <c r="GRG620" s="23"/>
      <c r="GRH620" s="23"/>
      <c r="GRI620" s="23"/>
      <c r="GRJ620" s="23"/>
      <c r="GRK620" s="23"/>
      <c r="GRL620" s="23"/>
      <c r="GRM620" s="23"/>
      <c r="GRN620" s="23"/>
      <c r="GRO620" s="23"/>
      <c r="GRP620" s="23"/>
      <c r="GRQ620" s="23"/>
      <c r="GRR620" s="23"/>
      <c r="GRS620" s="23"/>
      <c r="GRT620" s="23"/>
      <c r="GRU620" s="23"/>
      <c r="GRV620" s="23"/>
      <c r="GRW620" s="23"/>
      <c r="GRX620" s="23"/>
      <c r="GRY620" s="23"/>
      <c r="GRZ620" s="23"/>
      <c r="GSA620" s="23"/>
      <c r="GSB620" s="23"/>
      <c r="GSC620" s="23"/>
      <c r="GSD620" s="23"/>
      <c r="GSE620" s="23"/>
      <c r="GSF620" s="23"/>
      <c r="GSG620" s="23"/>
      <c r="GSH620" s="23"/>
      <c r="GSI620" s="23"/>
      <c r="GSJ620" s="23"/>
      <c r="GSK620" s="23"/>
      <c r="GSL620" s="23"/>
      <c r="GSM620" s="23"/>
      <c r="GSN620" s="23"/>
      <c r="GSO620" s="23"/>
      <c r="GSP620" s="23"/>
      <c r="GSQ620" s="23"/>
      <c r="GSR620" s="23"/>
      <c r="GSS620" s="23"/>
      <c r="GST620" s="23"/>
      <c r="GSU620" s="23"/>
      <c r="GSV620" s="23"/>
      <c r="GSW620" s="23"/>
      <c r="GSX620" s="23"/>
      <c r="GSY620" s="23"/>
      <c r="GSZ620" s="23"/>
      <c r="GTA620" s="23"/>
      <c r="GTB620" s="23"/>
      <c r="GTC620" s="23"/>
      <c r="GTD620" s="23"/>
      <c r="GTE620" s="23"/>
      <c r="GTF620" s="23"/>
      <c r="GTG620" s="23"/>
      <c r="GTH620" s="23"/>
      <c r="GTI620" s="23"/>
      <c r="GTJ620" s="23"/>
      <c r="GTK620" s="23"/>
      <c r="GTL620" s="23"/>
      <c r="GTM620" s="23"/>
      <c r="GTN620" s="23"/>
      <c r="GTO620" s="23"/>
      <c r="GTP620" s="23"/>
      <c r="GTQ620" s="23"/>
      <c r="GTR620" s="23"/>
      <c r="GTS620" s="23"/>
      <c r="GTT620" s="23"/>
      <c r="GTU620" s="23"/>
      <c r="GTV620" s="23"/>
      <c r="GTW620" s="23"/>
      <c r="GTX620" s="23"/>
      <c r="GTY620" s="23"/>
      <c r="GTZ620" s="23"/>
      <c r="GUA620" s="23"/>
      <c r="GUB620" s="23"/>
      <c r="GUC620" s="23"/>
      <c r="GUD620" s="23"/>
      <c r="GUE620" s="23"/>
      <c r="GUF620" s="23"/>
      <c r="GUG620" s="23"/>
      <c r="GUH620" s="23"/>
      <c r="GUI620" s="23"/>
      <c r="GUJ620" s="23"/>
      <c r="GUK620" s="23"/>
      <c r="GUL620" s="23"/>
      <c r="GUM620" s="23"/>
      <c r="GUN620" s="23"/>
      <c r="GUO620" s="23"/>
      <c r="GUP620" s="23"/>
      <c r="GUQ620" s="23"/>
      <c r="GUR620" s="23"/>
      <c r="GUS620" s="23"/>
      <c r="GUT620" s="23"/>
      <c r="GUU620" s="23"/>
      <c r="GUV620" s="23"/>
      <c r="GUW620" s="23"/>
      <c r="GUX620" s="23"/>
      <c r="GUY620" s="23"/>
      <c r="GUZ620" s="23"/>
      <c r="GVA620" s="23"/>
      <c r="GVB620" s="23"/>
      <c r="GVC620" s="23"/>
      <c r="GVD620" s="23"/>
      <c r="GVE620" s="23"/>
      <c r="GVF620" s="23"/>
      <c r="GVG620" s="23"/>
      <c r="GVH620" s="23"/>
      <c r="GVI620" s="23"/>
      <c r="GVJ620" s="23"/>
      <c r="GVK620" s="23"/>
      <c r="GVL620" s="23"/>
      <c r="GVM620" s="23"/>
      <c r="GVN620" s="23"/>
      <c r="GVO620" s="23"/>
      <c r="GVP620" s="23"/>
      <c r="GVQ620" s="23"/>
      <c r="GVR620" s="23"/>
      <c r="GVS620" s="23"/>
      <c r="GVT620" s="23"/>
      <c r="GVU620" s="23"/>
      <c r="GVV620" s="23"/>
      <c r="GVW620" s="23"/>
      <c r="GVX620" s="23"/>
      <c r="GVY620" s="23"/>
      <c r="GVZ620" s="23"/>
      <c r="GWA620" s="23"/>
      <c r="GWB620" s="23"/>
      <c r="GWC620" s="23"/>
      <c r="GWD620" s="23"/>
      <c r="GWE620" s="23"/>
      <c r="GWF620" s="23"/>
      <c r="GWG620" s="23"/>
      <c r="GWH620" s="23"/>
      <c r="GWI620" s="23"/>
      <c r="GWJ620" s="23"/>
      <c r="GWK620" s="23"/>
      <c r="GWL620" s="23"/>
      <c r="GWM620" s="23"/>
      <c r="GWN620" s="23"/>
      <c r="GWO620" s="23"/>
      <c r="GWP620" s="23"/>
      <c r="GWQ620" s="23"/>
      <c r="GWR620" s="23"/>
      <c r="GWS620" s="23"/>
      <c r="GWT620" s="23"/>
      <c r="GWU620" s="23"/>
      <c r="GWV620" s="23"/>
      <c r="GWW620" s="23"/>
      <c r="GWX620" s="23"/>
      <c r="GWY620" s="23"/>
      <c r="GWZ620" s="23"/>
      <c r="GXA620" s="23"/>
      <c r="GXB620" s="23"/>
      <c r="GXC620" s="23"/>
      <c r="GXD620" s="23"/>
      <c r="GXE620" s="23"/>
      <c r="GXF620" s="23"/>
      <c r="GXG620" s="23"/>
      <c r="GXH620" s="23"/>
      <c r="GXI620" s="23"/>
      <c r="GXJ620" s="23"/>
      <c r="GXK620" s="23"/>
      <c r="GXL620" s="23"/>
      <c r="GXM620" s="23"/>
      <c r="GXN620" s="23"/>
      <c r="GXO620" s="23"/>
      <c r="GXP620" s="23"/>
      <c r="GXQ620" s="23"/>
      <c r="GXR620" s="23"/>
      <c r="GXS620" s="23"/>
      <c r="GXT620" s="23"/>
      <c r="GXU620" s="23"/>
      <c r="GXV620" s="23"/>
      <c r="GXW620" s="23"/>
      <c r="GXX620" s="23"/>
      <c r="GXY620" s="23"/>
      <c r="GXZ620" s="23"/>
      <c r="GYA620" s="23"/>
      <c r="GYB620" s="23"/>
      <c r="GYC620" s="23"/>
      <c r="GYD620" s="23"/>
      <c r="GYE620" s="23"/>
      <c r="GYF620" s="23"/>
      <c r="GYG620" s="23"/>
      <c r="GYH620" s="23"/>
      <c r="GYI620" s="23"/>
      <c r="GYJ620" s="23"/>
      <c r="GYK620" s="23"/>
      <c r="GYL620" s="23"/>
      <c r="GYM620" s="23"/>
      <c r="GYN620" s="23"/>
      <c r="GYO620" s="23"/>
      <c r="GYP620" s="23"/>
      <c r="GYQ620" s="23"/>
      <c r="GYR620" s="23"/>
      <c r="GYS620" s="23"/>
      <c r="GYT620" s="23"/>
      <c r="GYU620" s="23"/>
      <c r="GYV620" s="23"/>
      <c r="GYW620" s="23"/>
      <c r="GYX620" s="23"/>
      <c r="GYY620" s="23"/>
      <c r="GYZ620" s="23"/>
      <c r="GZA620" s="23"/>
      <c r="GZB620" s="23"/>
      <c r="GZC620" s="23"/>
      <c r="GZD620" s="23"/>
      <c r="GZE620" s="23"/>
      <c r="GZF620" s="23"/>
      <c r="GZG620" s="23"/>
      <c r="GZH620" s="23"/>
      <c r="GZI620" s="23"/>
      <c r="GZJ620" s="23"/>
      <c r="GZK620" s="23"/>
      <c r="GZL620" s="23"/>
      <c r="GZM620" s="23"/>
      <c r="GZN620" s="23"/>
      <c r="GZO620" s="23"/>
      <c r="GZP620" s="23"/>
      <c r="GZQ620" s="23"/>
      <c r="GZR620" s="23"/>
      <c r="GZS620" s="23"/>
      <c r="GZT620" s="23"/>
      <c r="GZU620" s="23"/>
      <c r="GZV620" s="23"/>
      <c r="GZW620" s="23"/>
      <c r="GZX620" s="23"/>
      <c r="GZY620" s="23"/>
      <c r="GZZ620" s="23"/>
      <c r="HAA620" s="23"/>
      <c r="HAB620" s="23"/>
      <c r="HAC620" s="23"/>
      <c r="HAD620" s="23"/>
      <c r="HAE620" s="23"/>
      <c r="HAF620" s="23"/>
      <c r="HAG620" s="23"/>
      <c r="HAH620" s="23"/>
      <c r="HAI620" s="23"/>
      <c r="HAJ620" s="23"/>
      <c r="HAK620" s="23"/>
      <c r="HAL620" s="23"/>
      <c r="HAM620" s="23"/>
      <c r="HAN620" s="23"/>
      <c r="HAO620" s="23"/>
      <c r="HAP620" s="23"/>
      <c r="HAQ620" s="23"/>
      <c r="HAR620" s="23"/>
      <c r="HAS620" s="23"/>
      <c r="HAT620" s="23"/>
      <c r="HAU620" s="23"/>
      <c r="HAV620" s="23"/>
      <c r="HAW620" s="23"/>
      <c r="HAX620" s="23"/>
      <c r="HAY620" s="23"/>
      <c r="HAZ620" s="23"/>
      <c r="HBA620" s="23"/>
      <c r="HBB620" s="23"/>
      <c r="HBC620" s="23"/>
      <c r="HBD620" s="23"/>
      <c r="HBE620" s="23"/>
      <c r="HBF620" s="23"/>
      <c r="HBG620" s="23"/>
      <c r="HBH620" s="23"/>
      <c r="HBI620" s="23"/>
      <c r="HBJ620" s="23"/>
      <c r="HBK620" s="23"/>
      <c r="HBL620" s="23"/>
      <c r="HBM620" s="23"/>
      <c r="HBN620" s="23"/>
      <c r="HBO620" s="23"/>
      <c r="HBP620" s="23"/>
      <c r="HBQ620" s="23"/>
      <c r="HBR620" s="23"/>
      <c r="HBS620" s="23"/>
      <c r="HBT620" s="23"/>
      <c r="HBU620" s="23"/>
      <c r="HBV620" s="23"/>
      <c r="HBW620" s="23"/>
      <c r="HBX620" s="23"/>
      <c r="HBY620" s="23"/>
      <c r="HBZ620" s="23"/>
      <c r="HCA620" s="23"/>
      <c r="HCB620" s="23"/>
      <c r="HCC620" s="23"/>
      <c r="HCD620" s="23"/>
      <c r="HCE620" s="23"/>
      <c r="HCF620" s="23"/>
      <c r="HCG620" s="23"/>
      <c r="HCH620" s="23"/>
      <c r="HCI620" s="23"/>
      <c r="HCJ620" s="23"/>
      <c r="HCK620" s="23"/>
      <c r="HCL620" s="23"/>
      <c r="HCM620" s="23"/>
      <c r="HCN620" s="23"/>
      <c r="HCO620" s="23"/>
      <c r="HCP620" s="23"/>
      <c r="HCQ620" s="23"/>
      <c r="HCR620" s="23"/>
      <c r="HCS620" s="23"/>
      <c r="HCT620" s="23"/>
      <c r="HCU620" s="23"/>
      <c r="HCV620" s="23"/>
      <c r="HCW620" s="23"/>
      <c r="HCX620" s="23"/>
      <c r="HCY620" s="23"/>
      <c r="HCZ620" s="23"/>
      <c r="HDA620" s="23"/>
      <c r="HDB620" s="23"/>
      <c r="HDC620" s="23"/>
      <c r="HDD620" s="23"/>
      <c r="HDE620" s="23"/>
      <c r="HDF620" s="23"/>
      <c r="HDG620" s="23"/>
      <c r="HDH620" s="23"/>
      <c r="HDI620" s="23"/>
      <c r="HDJ620" s="23"/>
      <c r="HDK620" s="23"/>
      <c r="HDL620" s="23"/>
      <c r="HDM620" s="23"/>
      <c r="HDN620" s="23"/>
      <c r="HDO620" s="23"/>
      <c r="HDP620" s="23"/>
      <c r="HDQ620" s="23"/>
      <c r="HDR620" s="23"/>
      <c r="HDS620" s="23"/>
      <c r="HDT620" s="23"/>
      <c r="HDU620" s="23"/>
      <c r="HDV620" s="23"/>
      <c r="HDW620" s="23"/>
      <c r="HDX620" s="23"/>
      <c r="HDY620" s="23"/>
      <c r="HDZ620" s="23"/>
      <c r="HEA620" s="23"/>
      <c r="HEB620" s="23"/>
      <c r="HEC620" s="23"/>
      <c r="HED620" s="23"/>
      <c r="HEE620" s="23"/>
      <c r="HEF620" s="23"/>
      <c r="HEG620" s="23"/>
      <c r="HEH620" s="23"/>
      <c r="HEI620" s="23"/>
      <c r="HEJ620" s="23"/>
      <c r="HEK620" s="23"/>
      <c r="HEL620" s="23"/>
      <c r="HEM620" s="23"/>
      <c r="HEN620" s="23"/>
      <c r="HEO620" s="23"/>
      <c r="HEP620" s="23"/>
      <c r="HEQ620" s="23"/>
      <c r="HER620" s="23"/>
      <c r="HES620" s="23"/>
      <c r="HET620" s="23"/>
      <c r="HEU620" s="23"/>
      <c r="HEV620" s="23"/>
      <c r="HEW620" s="23"/>
      <c r="HEX620" s="23"/>
      <c r="HEY620" s="23"/>
      <c r="HEZ620" s="23"/>
      <c r="HFA620" s="23"/>
      <c r="HFB620" s="23"/>
      <c r="HFC620" s="23"/>
      <c r="HFD620" s="23"/>
      <c r="HFE620" s="23"/>
      <c r="HFF620" s="23"/>
      <c r="HFG620" s="23"/>
      <c r="HFH620" s="23"/>
      <c r="HFI620" s="23"/>
      <c r="HFJ620" s="23"/>
      <c r="HFK620" s="23"/>
      <c r="HFL620" s="23"/>
      <c r="HFM620" s="23"/>
      <c r="HFN620" s="23"/>
      <c r="HFO620" s="23"/>
      <c r="HFP620" s="23"/>
      <c r="HFQ620" s="23"/>
      <c r="HFR620" s="23"/>
      <c r="HFS620" s="23"/>
      <c r="HFT620" s="23"/>
      <c r="HFU620" s="23"/>
      <c r="HFV620" s="23"/>
      <c r="HFW620" s="23"/>
      <c r="HFX620" s="23"/>
      <c r="HFY620" s="23"/>
      <c r="HFZ620" s="23"/>
      <c r="HGA620" s="23"/>
      <c r="HGB620" s="23"/>
      <c r="HGC620" s="23"/>
      <c r="HGD620" s="23"/>
      <c r="HGE620" s="23"/>
      <c r="HGF620" s="23"/>
      <c r="HGG620" s="23"/>
      <c r="HGH620" s="23"/>
      <c r="HGI620" s="23"/>
      <c r="HGJ620" s="23"/>
      <c r="HGK620" s="23"/>
      <c r="HGL620" s="23"/>
      <c r="HGM620" s="23"/>
      <c r="HGN620" s="23"/>
      <c r="HGO620" s="23"/>
      <c r="HGP620" s="23"/>
      <c r="HGQ620" s="23"/>
      <c r="HGR620" s="23"/>
      <c r="HGS620" s="23"/>
      <c r="HGT620" s="23"/>
      <c r="HGU620" s="23"/>
      <c r="HGV620" s="23"/>
      <c r="HGW620" s="23"/>
      <c r="HGX620" s="23"/>
      <c r="HGY620" s="23"/>
      <c r="HGZ620" s="23"/>
      <c r="HHA620" s="23"/>
      <c r="HHB620" s="23"/>
      <c r="HHC620" s="23"/>
      <c r="HHD620" s="23"/>
      <c r="HHE620" s="23"/>
      <c r="HHF620" s="23"/>
      <c r="HHG620" s="23"/>
      <c r="HHH620" s="23"/>
      <c r="HHI620" s="23"/>
      <c r="HHJ620" s="23"/>
      <c r="HHK620" s="23"/>
      <c r="HHL620" s="23"/>
      <c r="HHM620" s="23"/>
      <c r="HHN620" s="23"/>
      <c r="HHO620" s="23"/>
      <c r="HHP620" s="23"/>
      <c r="HHQ620" s="23"/>
      <c r="HHR620" s="23"/>
      <c r="HHS620" s="23"/>
      <c r="HHT620" s="23"/>
      <c r="HHU620" s="23"/>
      <c r="HHV620" s="23"/>
      <c r="HHW620" s="23"/>
      <c r="HHX620" s="23"/>
      <c r="HHY620" s="23"/>
      <c r="HHZ620" s="23"/>
      <c r="HIA620" s="23"/>
      <c r="HIB620" s="23"/>
      <c r="HIC620" s="23"/>
      <c r="HID620" s="23"/>
      <c r="HIE620" s="23"/>
      <c r="HIF620" s="23"/>
      <c r="HIG620" s="23"/>
      <c r="HIH620" s="23"/>
      <c r="HII620" s="23"/>
      <c r="HIJ620" s="23"/>
      <c r="HIK620" s="23"/>
      <c r="HIL620" s="23"/>
      <c r="HIM620" s="23"/>
      <c r="HIN620" s="23"/>
      <c r="HIO620" s="23"/>
      <c r="HIP620" s="23"/>
      <c r="HIQ620" s="23"/>
      <c r="HIR620" s="23"/>
      <c r="HIS620" s="23"/>
      <c r="HIT620" s="23"/>
      <c r="HIU620" s="23"/>
      <c r="HIV620" s="23"/>
      <c r="HIW620" s="23"/>
      <c r="HIX620" s="23"/>
      <c r="HIY620" s="23"/>
      <c r="HIZ620" s="23"/>
      <c r="HJA620" s="23"/>
      <c r="HJB620" s="23"/>
      <c r="HJC620" s="23"/>
      <c r="HJD620" s="23"/>
      <c r="HJE620" s="23"/>
      <c r="HJF620" s="23"/>
      <c r="HJG620" s="23"/>
      <c r="HJH620" s="23"/>
      <c r="HJI620" s="23"/>
      <c r="HJJ620" s="23"/>
      <c r="HJK620" s="23"/>
      <c r="HJL620" s="23"/>
      <c r="HJM620" s="23"/>
      <c r="HJN620" s="23"/>
      <c r="HJO620" s="23"/>
      <c r="HJP620" s="23"/>
      <c r="HJQ620" s="23"/>
      <c r="HJR620" s="23"/>
      <c r="HJS620" s="23"/>
      <c r="HJT620" s="23"/>
      <c r="HJU620" s="23"/>
      <c r="HJV620" s="23"/>
      <c r="HJW620" s="23"/>
      <c r="HJX620" s="23"/>
      <c r="HJY620" s="23"/>
      <c r="HJZ620" s="23"/>
      <c r="HKA620" s="23"/>
      <c r="HKB620" s="23"/>
      <c r="HKC620" s="23"/>
      <c r="HKD620" s="23"/>
      <c r="HKE620" s="23"/>
      <c r="HKF620" s="23"/>
      <c r="HKG620" s="23"/>
      <c r="HKH620" s="23"/>
      <c r="HKI620" s="23"/>
      <c r="HKJ620" s="23"/>
      <c r="HKK620" s="23"/>
      <c r="HKL620" s="23"/>
      <c r="HKM620" s="23"/>
      <c r="HKN620" s="23"/>
      <c r="HKO620" s="23"/>
      <c r="HKP620" s="23"/>
      <c r="HKQ620" s="23"/>
      <c r="HKR620" s="23"/>
      <c r="HKS620" s="23"/>
      <c r="HKT620" s="23"/>
      <c r="HKU620" s="23"/>
      <c r="HKV620" s="23"/>
      <c r="HKW620" s="23"/>
      <c r="HKX620" s="23"/>
      <c r="HKY620" s="23"/>
      <c r="HKZ620" s="23"/>
      <c r="HLA620" s="23"/>
      <c r="HLB620" s="23"/>
      <c r="HLC620" s="23"/>
      <c r="HLD620" s="23"/>
      <c r="HLE620" s="23"/>
      <c r="HLF620" s="23"/>
      <c r="HLG620" s="23"/>
      <c r="HLH620" s="23"/>
      <c r="HLI620" s="23"/>
      <c r="HLJ620" s="23"/>
      <c r="HLK620" s="23"/>
      <c r="HLL620" s="23"/>
      <c r="HLM620" s="23"/>
      <c r="HLN620" s="23"/>
      <c r="HLO620" s="23"/>
      <c r="HLP620" s="23"/>
      <c r="HLQ620" s="23"/>
      <c r="HLR620" s="23"/>
      <c r="HLS620" s="23"/>
      <c r="HLT620" s="23"/>
      <c r="HLU620" s="23"/>
      <c r="HLV620" s="23"/>
      <c r="HLW620" s="23"/>
      <c r="HLX620" s="23"/>
      <c r="HLY620" s="23"/>
      <c r="HLZ620" s="23"/>
      <c r="HMA620" s="23"/>
      <c r="HMB620" s="23"/>
      <c r="HMC620" s="23"/>
      <c r="HMD620" s="23"/>
      <c r="HME620" s="23"/>
      <c r="HMF620" s="23"/>
      <c r="HMG620" s="23"/>
      <c r="HMH620" s="23"/>
      <c r="HMI620" s="23"/>
      <c r="HMJ620" s="23"/>
      <c r="HMK620" s="23"/>
      <c r="HML620" s="23"/>
      <c r="HMM620" s="23"/>
      <c r="HMN620" s="23"/>
      <c r="HMO620" s="23"/>
      <c r="HMP620" s="23"/>
      <c r="HMQ620" s="23"/>
      <c r="HMR620" s="23"/>
      <c r="HMS620" s="23"/>
      <c r="HMT620" s="23"/>
      <c r="HMU620" s="23"/>
      <c r="HMV620" s="23"/>
      <c r="HMW620" s="23"/>
      <c r="HMX620" s="23"/>
      <c r="HMY620" s="23"/>
      <c r="HMZ620" s="23"/>
      <c r="HNA620" s="23"/>
      <c r="HNB620" s="23"/>
      <c r="HNC620" s="23"/>
      <c r="HND620" s="23"/>
      <c r="HNE620" s="23"/>
      <c r="HNF620" s="23"/>
      <c r="HNG620" s="23"/>
      <c r="HNH620" s="23"/>
      <c r="HNI620" s="23"/>
      <c r="HNJ620" s="23"/>
      <c r="HNK620" s="23"/>
      <c r="HNL620" s="23"/>
      <c r="HNM620" s="23"/>
      <c r="HNN620" s="23"/>
      <c r="HNO620" s="23"/>
      <c r="HNP620" s="23"/>
      <c r="HNQ620" s="23"/>
      <c r="HNR620" s="23"/>
      <c r="HNS620" s="23"/>
      <c r="HNT620" s="23"/>
      <c r="HNU620" s="23"/>
      <c r="HNV620" s="23"/>
      <c r="HNW620" s="23"/>
      <c r="HNX620" s="23"/>
      <c r="HNY620" s="23"/>
      <c r="HNZ620" s="23"/>
      <c r="HOA620" s="23"/>
      <c r="HOB620" s="23"/>
      <c r="HOC620" s="23"/>
      <c r="HOD620" s="23"/>
      <c r="HOE620" s="23"/>
      <c r="HOF620" s="23"/>
      <c r="HOG620" s="23"/>
      <c r="HOH620" s="23"/>
      <c r="HOI620" s="23"/>
      <c r="HOJ620" s="23"/>
      <c r="HOK620" s="23"/>
      <c r="HOL620" s="23"/>
      <c r="HOM620" s="23"/>
      <c r="HON620" s="23"/>
      <c r="HOO620" s="23"/>
      <c r="HOP620" s="23"/>
      <c r="HOQ620" s="23"/>
      <c r="HOR620" s="23"/>
      <c r="HOS620" s="23"/>
      <c r="HOT620" s="23"/>
      <c r="HOU620" s="23"/>
      <c r="HOV620" s="23"/>
      <c r="HOW620" s="23"/>
      <c r="HOX620" s="23"/>
      <c r="HOY620" s="23"/>
      <c r="HOZ620" s="23"/>
      <c r="HPA620" s="23"/>
      <c r="HPB620" s="23"/>
      <c r="HPC620" s="23"/>
      <c r="HPD620" s="23"/>
      <c r="HPE620" s="23"/>
      <c r="HPF620" s="23"/>
      <c r="HPG620" s="23"/>
      <c r="HPH620" s="23"/>
      <c r="HPI620" s="23"/>
      <c r="HPJ620" s="23"/>
      <c r="HPK620" s="23"/>
      <c r="HPL620" s="23"/>
      <c r="HPM620" s="23"/>
      <c r="HPN620" s="23"/>
      <c r="HPO620" s="23"/>
      <c r="HPP620" s="23"/>
      <c r="HPQ620" s="23"/>
      <c r="HPR620" s="23"/>
      <c r="HPS620" s="23"/>
      <c r="HPT620" s="23"/>
      <c r="HPU620" s="23"/>
      <c r="HPV620" s="23"/>
      <c r="HPW620" s="23"/>
      <c r="HPX620" s="23"/>
      <c r="HPY620" s="23"/>
      <c r="HPZ620" s="23"/>
      <c r="HQA620" s="23"/>
      <c r="HQB620" s="23"/>
      <c r="HQC620" s="23"/>
      <c r="HQD620" s="23"/>
      <c r="HQE620" s="23"/>
      <c r="HQF620" s="23"/>
      <c r="HQG620" s="23"/>
      <c r="HQH620" s="23"/>
      <c r="HQI620" s="23"/>
      <c r="HQJ620" s="23"/>
      <c r="HQK620" s="23"/>
      <c r="HQL620" s="23"/>
      <c r="HQM620" s="23"/>
      <c r="HQN620" s="23"/>
      <c r="HQO620" s="23"/>
      <c r="HQP620" s="23"/>
      <c r="HQQ620" s="23"/>
      <c r="HQR620" s="23"/>
      <c r="HQS620" s="23"/>
      <c r="HQT620" s="23"/>
      <c r="HQU620" s="23"/>
      <c r="HQV620" s="23"/>
      <c r="HQW620" s="23"/>
      <c r="HQX620" s="23"/>
      <c r="HQY620" s="23"/>
      <c r="HQZ620" s="23"/>
      <c r="HRA620" s="23"/>
      <c r="HRB620" s="23"/>
      <c r="HRC620" s="23"/>
      <c r="HRD620" s="23"/>
      <c r="HRE620" s="23"/>
      <c r="HRF620" s="23"/>
      <c r="HRG620" s="23"/>
      <c r="HRH620" s="23"/>
      <c r="HRI620" s="23"/>
      <c r="HRJ620" s="23"/>
      <c r="HRK620" s="23"/>
      <c r="HRL620" s="23"/>
      <c r="HRM620" s="23"/>
      <c r="HRN620" s="23"/>
      <c r="HRO620" s="23"/>
      <c r="HRP620" s="23"/>
      <c r="HRQ620" s="23"/>
      <c r="HRR620" s="23"/>
      <c r="HRS620" s="23"/>
      <c r="HRT620" s="23"/>
      <c r="HRU620" s="23"/>
      <c r="HRV620" s="23"/>
      <c r="HRW620" s="23"/>
      <c r="HRX620" s="23"/>
      <c r="HRY620" s="23"/>
      <c r="HRZ620" s="23"/>
      <c r="HSA620" s="23"/>
      <c r="HSB620" s="23"/>
      <c r="HSC620" s="23"/>
      <c r="HSD620" s="23"/>
      <c r="HSE620" s="23"/>
      <c r="HSF620" s="23"/>
      <c r="HSG620" s="23"/>
      <c r="HSH620" s="23"/>
      <c r="HSI620" s="23"/>
      <c r="HSJ620" s="23"/>
      <c r="HSK620" s="23"/>
      <c r="HSL620" s="23"/>
      <c r="HSM620" s="23"/>
      <c r="HSN620" s="23"/>
      <c r="HSO620" s="23"/>
      <c r="HSP620" s="23"/>
      <c r="HSQ620" s="23"/>
      <c r="HSR620" s="23"/>
      <c r="HSS620" s="23"/>
      <c r="HST620" s="23"/>
      <c r="HSU620" s="23"/>
      <c r="HSV620" s="23"/>
      <c r="HSW620" s="23"/>
      <c r="HSX620" s="23"/>
      <c r="HSY620" s="23"/>
      <c r="HSZ620" s="23"/>
      <c r="HTA620" s="23"/>
      <c r="HTB620" s="23"/>
      <c r="HTC620" s="23"/>
      <c r="HTD620" s="23"/>
      <c r="HTE620" s="23"/>
      <c r="HTF620" s="23"/>
      <c r="HTG620" s="23"/>
      <c r="HTH620" s="23"/>
      <c r="HTI620" s="23"/>
      <c r="HTJ620" s="23"/>
      <c r="HTK620" s="23"/>
      <c r="HTL620" s="23"/>
      <c r="HTM620" s="23"/>
      <c r="HTN620" s="23"/>
      <c r="HTO620" s="23"/>
      <c r="HTP620" s="23"/>
      <c r="HTQ620" s="23"/>
      <c r="HTR620" s="23"/>
      <c r="HTS620" s="23"/>
      <c r="HTT620" s="23"/>
      <c r="HTU620" s="23"/>
      <c r="HTV620" s="23"/>
      <c r="HTW620" s="23"/>
      <c r="HTX620" s="23"/>
      <c r="HTY620" s="23"/>
      <c r="HTZ620" s="23"/>
      <c r="HUA620" s="23"/>
      <c r="HUB620" s="23"/>
      <c r="HUC620" s="23"/>
      <c r="HUD620" s="23"/>
      <c r="HUE620" s="23"/>
      <c r="HUF620" s="23"/>
      <c r="HUG620" s="23"/>
      <c r="HUH620" s="23"/>
      <c r="HUI620" s="23"/>
      <c r="HUJ620" s="23"/>
      <c r="HUK620" s="23"/>
      <c r="HUL620" s="23"/>
      <c r="HUM620" s="23"/>
      <c r="HUN620" s="23"/>
      <c r="HUO620" s="23"/>
      <c r="HUP620" s="23"/>
      <c r="HUQ620" s="23"/>
      <c r="HUR620" s="23"/>
      <c r="HUS620" s="23"/>
      <c r="HUT620" s="23"/>
      <c r="HUU620" s="23"/>
      <c r="HUV620" s="23"/>
      <c r="HUW620" s="23"/>
      <c r="HUX620" s="23"/>
      <c r="HUY620" s="23"/>
      <c r="HUZ620" s="23"/>
      <c r="HVA620" s="23"/>
      <c r="HVB620" s="23"/>
      <c r="HVC620" s="23"/>
      <c r="HVD620" s="23"/>
      <c r="HVE620" s="23"/>
      <c r="HVF620" s="23"/>
      <c r="HVG620" s="23"/>
      <c r="HVH620" s="23"/>
      <c r="HVI620" s="23"/>
      <c r="HVJ620" s="23"/>
      <c r="HVK620" s="23"/>
      <c r="HVL620" s="23"/>
      <c r="HVM620" s="23"/>
      <c r="HVN620" s="23"/>
      <c r="HVO620" s="23"/>
      <c r="HVP620" s="23"/>
      <c r="HVQ620" s="23"/>
      <c r="HVR620" s="23"/>
      <c r="HVS620" s="23"/>
      <c r="HVT620" s="23"/>
      <c r="HVU620" s="23"/>
      <c r="HVV620" s="23"/>
      <c r="HVW620" s="23"/>
      <c r="HVX620" s="23"/>
      <c r="HVY620" s="23"/>
      <c r="HVZ620" s="23"/>
      <c r="HWA620" s="23"/>
      <c r="HWB620" s="23"/>
      <c r="HWC620" s="23"/>
      <c r="HWD620" s="23"/>
      <c r="HWE620" s="23"/>
      <c r="HWF620" s="23"/>
      <c r="HWG620" s="23"/>
      <c r="HWH620" s="23"/>
      <c r="HWI620" s="23"/>
      <c r="HWJ620" s="23"/>
      <c r="HWK620" s="23"/>
      <c r="HWL620" s="23"/>
      <c r="HWM620" s="23"/>
      <c r="HWN620" s="23"/>
      <c r="HWO620" s="23"/>
      <c r="HWP620" s="23"/>
      <c r="HWQ620" s="23"/>
      <c r="HWR620" s="23"/>
      <c r="HWS620" s="23"/>
      <c r="HWT620" s="23"/>
      <c r="HWU620" s="23"/>
      <c r="HWV620" s="23"/>
      <c r="HWW620" s="23"/>
      <c r="HWX620" s="23"/>
      <c r="HWY620" s="23"/>
      <c r="HWZ620" s="23"/>
      <c r="HXA620" s="23"/>
      <c r="HXB620" s="23"/>
      <c r="HXC620" s="23"/>
      <c r="HXD620" s="23"/>
      <c r="HXE620" s="23"/>
      <c r="HXF620" s="23"/>
      <c r="HXG620" s="23"/>
      <c r="HXH620" s="23"/>
      <c r="HXI620" s="23"/>
      <c r="HXJ620" s="23"/>
      <c r="HXK620" s="23"/>
      <c r="HXL620" s="23"/>
      <c r="HXM620" s="23"/>
      <c r="HXN620" s="23"/>
      <c r="HXO620" s="23"/>
      <c r="HXP620" s="23"/>
      <c r="HXQ620" s="23"/>
      <c r="HXR620" s="23"/>
      <c r="HXS620" s="23"/>
      <c r="HXT620" s="23"/>
      <c r="HXU620" s="23"/>
      <c r="HXV620" s="23"/>
      <c r="HXW620" s="23"/>
      <c r="HXX620" s="23"/>
      <c r="HXY620" s="23"/>
      <c r="HXZ620" s="23"/>
      <c r="HYA620" s="23"/>
      <c r="HYB620" s="23"/>
      <c r="HYC620" s="23"/>
      <c r="HYD620" s="23"/>
      <c r="HYE620" s="23"/>
      <c r="HYF620" s="23"/>
      <c r="HYG620" s="23"/>
      <c r="HYH620" s="23"/>
      <c r="HYI620" s="23"/>
      <c r="HYJ620" s="23"/>
      <c r="HYK620" s="23"/>
      <c r="HYL620" s="23"/>
      <c r="HYM620" s="23"/>
      <c r="HYN620" s="23"/>
      <c r="HYO620" s="23"/>
      <c r="HYP620" s="23"/>
      <c r="HYQ620" s="23"/>
      <c r="HYR620" s="23"/>
      <c r="HYS620" s="23"/>
      <c r="HYT620" s="23"/>
      <c r="HYU620" s="23"/>
      <c r="HYV620" s="23"/>
      <c r="HYW620" s="23"/>
      <c r="HYX620" s="23"/>
      <c r="HYY620" s="23"/>
      <c r="HYZ620" s="23"/>
      <c r="HZA620" s="23"/>
      <c r="HZB620" s="23"/>
      <c r="HZC620" s="23"/>
      <c r="HZD620" s="23"/>
      <c r="HZE620" s="23"/>
      <c r="HZF620" s="23"/>
      <c r="HZG620" s="23"/>
      <c r="HZH620" s="23"/>
      <c r="HZI620" s="23"/>
      <c r="HZJ620" s="23"/>
      <c r="HZK620" s="23"/>
      <c r="HZL620" s="23"/>
      <c r="HZM620" s="23"/>
      <c r="HZN620" s="23"/>
      <c r="HZO620" s="23"/>
      <c r="HZP620" s="23"/>
      <c r="HZQ620" s="23"/>
      <c r="HZR620" s="23"/>
      <c r="HZS620" s="23"/>
      <c r="HZT620" s="23"/>
      <c r="HZU620" s="23"/>
      <c r="HZV620" s="23"/>
      <c r="HZW620" s="23"/>
      <c r="HZX620" s="23"/>
      <c r="HZY620" s="23"/>
      <c r="HZZ620" s="23"/>
      <c r="IAA620" s="23"/>
      <c r="IAB620" s="23"/>
      <c r="IAC620" s="23"/>
      <c r="IAD620" s="23"/>
      <c r="IAE620" s="23"/>
      <c r="IAF620" s="23"/>
      <c r="IAG620" s="23"/>
      <c r="IAH620" s="23"/>
      <c r="IAI620" s="23"/>
      <c r="IAJ620" s="23"/>
      <c r="IAK620" s="23"/>
      <c r="IAL620" s="23"/>
      <c r="IAM620" s="23"/>
      <c r="IAN620" s="23"/>
      <c r="IAO620" s="23"/>
      <c r="IAP620" s="23"/>
      <c r="IAQ620" s="23"/>
      <c r="IAR620" s="23"/>
      <c r="IAS620" s="23"/>
      <c r="IAT620" s="23"/>
      <c r="IAU620" s="23"/>
      <c r="IAV620" s="23"/>
      <c r="IAW620" s="23"/>
      <c r="IAX620" s="23"/>
      <c r="IAY620" s="23"/>
      <c r="IAZ620" s="23"/>
      <c r="IBA620" s="23"/>
      <c r="IBB620" s="23"/>
      <c r="IBC620" s="23"/>
      <c r="IBD620" s="23"/>
      <c r="IBE620" s="23"/>
      <c r="IBF620" s="23"/>
      <c r="IBG620" s="23"/>
      <c r="IBH620" s="23"/>
      <c r="IBI620" s="23"/>
      <c r="IBJ620" s="23"/>
      <c r="IBK620" s="23"/>
      <c r="IBL620" s="23"/>
      <c r="IBM620" s="23"/>
      <c r="IBN620" s="23"/>
      <c r="IBO620" s="23"/>
      <c r="IBP620" s="23"/>
      <c r="IBQ620" s="23"/>
      <c r="IBR620" s="23"/>
      <c r="IBS620" s="23"/>
      <c r="IBT620" s="23"/>
      <c r="IBU620" s="23"/>
      <c r="IBV620" s="23"/>
      <c r="IBW620" s="23"/>
      <c r="IBX620" s="23"/>
      <c r="IBY620" s="23"/>
      <c r="IBZ620" s="23"/>
      <c r="ICA620" s="23"/>
      <c r="ICB620" s="23"/>
      <c r="ICC620" s="23"/>
      <c r="ICD620" s="23"/>
      <c r="ICE620" s="23"/>
      <c r="ICF620" s="23"/>
      <c r="ICG620" s="23"/>
      <c r="ICH620" s="23"/>
      <c r="ICI620" s="23"/>
      <c r="ICJ620" s="23"/>
      <c r="ICK620" s="23"/>
      <c r="ICL620" s="23"/>
      <c r="ICM620" s="23"/>
      <c r="ICN620" s="23"/>
      <c r="ICO620" s="23"/>
      <c r="ICP620" s="23"/>
      <c r="ICQ620" s="23"/>
      <c r="ICR620" s="23"/>
      <c r="ICS620" s="23"/>
      <c r="ICT620" s="23"/>
      <c r="ICU620" s="23"/>
      <c r="ICV620" s="23"/>
      <c r="ICW620" s="23"/>
      <c r="ICX620" s="23"/>
      <c r="ICY620" s="23"/>
      <c r="ICZ620" s="23"/>
      <c r="IDA620" s="23"/>
      <c r="IDB620" s="23"/>
      <c r="IDC620" s="23"/>
      <c r="IDD620" s="23"/>
      <c r="IDE620" s="23"/>
      <c r="IDF620" s="23"/>
      <c r="IDG620" s="23"/>
      <c r="IDH620" s="23"/>
      <c r="IDI620" s="23"/>
      <c r="IDJ620" s="23"/>
      <c r="IDK620" s="23"/>
      <c r="IDL620" s="23"/>
      <c r="IDM620" s="23"/>
      <c r="IDN620" s="23"/>
      <c r="IDO620" s="23"/>
      <c r="IDP620" s="23"/>
      <c r="IDQ620" s="23"/>
      <c r="IDR620" s="23"/>
      <c r="IDS620" s="23"/>
      <c r="IDT620" s="23"/>
      <c r="IDU620" s="23"/>
      <c r="IDV620" s="23"/>
      <c r="IDW620" s="23"/>
      <c r="IDX620" s="23"/>
      <c r="IDY620" s="23"/>
      <c r="IDZ620" s="23"/>
      <c r="IEA620" s="23"/>
      <c r="IEB620" s="23"/>
      <c r="IEC620" s="23"/>
      <c r="IED620" s="23"/>
      <c r="IEE620" s="23"/>
      <c r="IEF620" s="23"/>
      <c r="IEG620" s="23"/>
      <c r="IEH620" s="23"/>
      <c r="IEI620" s="23"/>
      <c r="IEJ620" s="23"/>
      <c r="IEK620" s="23"/>
      <c r="IEL620" s="23"/>
      <c r="IEM620" s="23"/>
      <c r="IEN620" s="23"/>
      <c r="IEO620" s="23"/>
      <c r="IEP620" s="23"/>
      <c r="IEQ620" s="23"/>
      <c r="IER620" s="23"/>
      <c r="IES620" s="23"/>
      <c r="IET620" s="23"/>
      <c r="IEU620" s="23"/>
      <c r="IEV620" s="23"/>
      <c r="IEW620" s="23"/>
      <c r="IEX620" s="23"/>
      <c r="IEY620" s="23"/>
      <c r="IEZ620" s="23"/>
      <c r="IFA620" s="23"/>
      <c r="IFB620" s="23"/>
      <c r="IFC620" s="23"/>
      <c r="IFD620" s="23"/>
      <c r="IFE620" s="23"/>
      <c r="IFF620" s="23"/>
      <c r="IFG620" s="23"/>
      <c r="IFH620" s="23"/>
      <c r="IFI620" s="23"/>
      <c r="IFJ620" s="23"/>
      <c r="IFK620" s="23"/>
      <c r="IFL620" s="23"/>
      <c r="IFM620" s="23"/>
      <c r="IFN620" s="23"/>
      <c r="IFO620" s="23"/>
      <c r="IFP620" s="23"/>
      <c r="IFQ620" s="23"/>
      <c r="IFR620" s="23"/>
      <c r="IFS620" s="23"/>
      <c r="IFT620" s="23"/>
      <c r="IFU620" s="23"/>
      <c r="IFV620" s="23"/>
      <c r="IFW620" s="23"/>
      <c r="IFX620" s="23"/>
      <c r="IFY620" s="23"/>
      <c r="IFZ620" s="23"/>
      <c r="IGA620" s="23"/>
      <c r="IGB620" s="23"/>
      <c r="IGC620" s="23"/>
      <c r="IGD620" s="23"/>
      <c r="IGE620" s="23"/>
      <c r="IGF620" s="23"/>
      <c r="IGG620" s="23"/>
      <c r="IGH620" s="23"/>
      <c r="IGI620" s="23"/>
      <c r="IGJ620" s="23"/>
      <c r="IGK620" s="23"/>
      <c r="IGL620" s="23"/>
      <c r="IGM620" s="23"/>
      <c r="IGN620" s="23"/>
      <c r="IGO620" s="23"/>
      <c r="IGP620" s="23"/>
      <c r="IGQ620" s="23"/>
      <c r="IGR620" s="23"/>
      <c r="IGS620" s="23"/>
      <c r="IGT620" s="23"/>
      <c r="IGU620" s="23"/>
      <c r="IGV620" s="23"/>
      <c r="IGW620" s="23"/>
      <c r="IGX620" s="23"/>
      <c r="IGY620" s="23"/>
      <c r="IGZ620" s="23"/>
      <c r="IHA620" s="23"/>
      <c r="IHB620" s="23"/>
      <c r="IHC620" s="23"/>
      <c r="IHD620" s="23"/>
      <c r="IHE620" s="23"/>
      <c r="IHF620" s="23"/>
      <c r="IHG620" s="23"/>
      <c r="IHH620" s="23"/>
      <c r="IHI620" s="23"/>
      <c r="IHJ620" s="23"/>
      <c r="IHK620" s="23"/>
      <c r="IHL620" s="23"/>
      <c r="IHM620" s="23"/>
      <c r="IHN620" s="23"/>
      <c r="IHO620" s="23"/>
      <c r="IHP620" s="23"/>
      <c r="IHQ620" s="23"/>
      <c r="IHR620" s="23"/>
      <c r="IHS620" s="23"/>
      <c r="IHT620" s="23"/>
      <c r="IHU620" s="23"/>
      <c r="IHV620" s="23"/>
      <c r="IHW620" s="23"/>
      <c r="IHX620" s="23"/>
      <c r="IHY620" s="23"/>
      <c r="IHZ620" s="23"/>
      <c r="IIA620" s="23"/>
      <c r="IIB620" s="23"/>
      <c r="IIC620" s="23"/>
      <c r="IID620" s="23"/>
      <c r="IIE620" s="23"/>
      <c r="IIF620" s="23"/>
      <c r="IIG620" s="23"/>
      <c r="IIH620" s="23"/>
      <c r="III620" s="23"/>
      <c r="IIJ620" s="23"/>
      <c r="IIK620" s="23"/>
      <c r="IIL620" s="23"/>
      <c r="IIM620" s="23"/>
      <c r="IIN620" s="23"/>
      <c r="IIO620" s="23"/>
      <c r="IIP620" s="23"/>
      <c r="IIQ620" s="23"/>
      <c r="IIR620" s="23"/>
      <c r="IIS620" s="23"/>
      <c r="IIT620" s="23"/>
      <c r="IIU620" s="23"/>
      <c r="IIV620" s="23"/>
      <c r="IIW620" s="23"/>
      <c r="IIX620" s="23"/>
      <c r="IIY620" s="23"/>
      <c r="IIZ620" s="23"/>
      <c r="IJA620" s="23"/>
      <c r="IJB620" s="23"/>
      <c r="IJC620" s="23"/>
      <c r="IJD620" s="23"/>
      <c r="IJE620" s="23"/>
      <c r="IJF620" s="23"/>
      <c r="IJG620" s="23"/>
      <c r="IJH620" s="23"/>
      <c r="IJI620" s="23"/>
      <c r="IJJ620" s="23"/>
      <c r="IJK620" s="23"/>
      <c r="IJL620" s="23"/>
      <c r="IJM620" s="23"/>
      <c r="IJN620" s="23"/>
      <c r="IJO620" s="23"/>
      <c r="IJP620" s="23"/>
      <c r="IJQ620" s="23"/>
      <c r="IJR620" s="23"/>
      <c r="IJS620" s="23"/>
      <c r="IJT620" s="23"/>
      <c r="IJU620" s="23"/>
      <c r="IJV620" s="23"/>
      <c r="IJW620" s="23"/>
      <c r="IJX620" s="23"/>
      <c r="IJY620" s="23"/>
      <c r="IJZ620" s="23"/>
      <c r="IKA620" s="23"/>
      <c r="IKB620" s="23"/>
      <c r="IKC620" s="23"/>
      <c r="IKD620" s="23"/>
      <c r="IKE620" s="23"/>
      <c r="IKF620" s="23"/>
      <c r="IKG620" s="23"/>
      <c r="IKH620" s="23"/>
      <c r="IKI620" s="23"/>
      <c r="IKJ620" s="23"/>
      <c r="IKK620" s="23"/>
      <c r="IKL620" s="23"/>
      <c r="IKM620" s="23"/>
      <c r="IKN620" s="23"/>
      <c r="IKO620" s="23"/>
      <c r="IKP620" s="23"/>
      <c r="IKQ620" s="23"/>
      <c r="IKR620" s="23"/>
      <c r="IKS620" s="23"/>
      <c r="IKT620" s="23"/>
      <c r="IKU620" s="23"/>
      <c r="IKV620" s="23"/>
      <c r="IKW620" s="23"/>
      <c r="IKX620" s="23"/>
      <c r="IKY620" s="23"/>
      <c r="IKZ620" s="23"/>
      <c r="ILA620" s="23"/>
      <c r="ILB620" s="23"/>
      <c r="ILC620" s="23"/>
      <c r="ILD620" s="23"/>
      <c r="ILE620" s="23"/>
      <c r="ILF620" s="23"/>
      <c r="ILG620" s="23"/>
      <c r="ILH620" s="23"/>
      <c r="ILI620" s="23"/>
      <c r="ILJ620" s="23"/>
      <c r="ILK620" s="23"/>
      <c r="ILL620" s="23"/>
      <c r="ILM620" s="23"/>
      <c r="ILN620" s="23"/>
      <c r="ILO620" s="23"/>
      <c r="ILP620" s="23"/>
      <c r="ILQ620" s="23"/>
      <c r="ILR620" s="23"/>
      <c r="ILS620" s="23"/>
      <c r="ILT620" s="23"/>
      <c r="ILU620" s="23"/>
      <c r="ILV620" s="23"/>
      <c r="ILW620" s="23"/>
      <c r="ILX620" s="23"/>
      <c r="ILY620" s="23"/>
      <c r="ILZ620" s="23"/>
      <c r="IMA620" s="23"/>
      <c r="IMB620" s="23"/>
      <c r="IMC620" s="23"/>
      <c r="IMD620" s="23"/>
      <c r="IME620" s="23"/>
      <c r="IMF620" s="23"/>
      <c r="IMG620" s="23"/>
      <c r="IMH620" s="23"/>
      <c r="IMI620" s="23"/>
      <c r="IMJ620" s="23"/>
      <c r="IMK620" s="23"/>
      <c r="IML620" s="23"/>
      <c r="IMM620" s="23"/>
      <c r="IMN620" s="23"/>
      <c r="IMO620" s="23"/>
      <c r="IMP620" s="23"/>
      <c r="IMQ620" s="23"/>
      <c r="IMR620" s="23"/>
      <c r="IMS620" s="23"/>
      <c r="IMT620" s="23"/>
      <c r="IMU620" s="23"/>
      <c r="IMV620" s="23"/>
      <c r="IMW620" s="23"/>
      <c r="IMX620" s="23"/>
      <c r="IMY620" s="23"/>
      <c r="IMZ620" s="23"/>
      <c r="INA620" s="23"/>
      <c r="INB620" s="23"/>
      <c r="INC620" s="23"/>
      <c r="IND620" s="23"/>
      <c r="INE620" s="23"/>
      <c r="INF620" s="23"/>
      <c r="ING620" s="23"/>
      <c r="INH620" s="23"/>
      <c r="INI620" s="23"/>
      <c r="INJ620" s="23"/>
      <c r="INK620" s="23"/>
      <c r="INL620" s="23"/>
      <c r="INM620" s="23"/>
      <c r="INN620" s="23"/>
      <c r="INO620" s="23"/>
      <c r="INP620" s="23"/>
      <c r="INQ620" s="23"/>
      <c r="INR620" s="23"/>
      <c r="INS620" s="23"/>
      <c r="INT620" s="23"/>
      <c r="INU620" s="23"/>
      <c r="INV620" s="23"/>
      <c r="INW620" s="23"/>
      <c r="INX620" s="23"/>
      <c r="INY620" s="23"/>
      <c r="INZ620" s="23"/>
      <c r="IOA620" s="23"/>
      <c r="IOB620" s="23"/>
      <c r="IOC620" s="23"/>
      <c r="IOD620" s="23"/>
      <c r="IOE620" s="23"/>
      <c r="IOF620" s="23"/>
      <c r="IOG620" s="23"/>
      <c r="IOH620" s="23"/>
      <c r="IOI620" s="23"/>
      <c r="IOJ620" s="23"/>
      <c r="IOK620" s="23"/>
      <c r="IOL620" s="23"/>
      <c r="IOM620" s="23"/>
      <c r="ION620" s="23"/>
      <c r="IOO620" s="23"/>
      <c r="IOP620" s="23"/>
      <c r="IOQ620" s="23"/>
      <c r="IOR620" s="23"/>
      <c r="IOS620" s="23"/>
      <c r="IOT620" s="23"/>
      <c r="IOU620" s="23"/>
      <c r="IOV620" s="23"/>
      <c r="IOW620" s="23"/>
      <c r="IOX620" s="23"/>
      <c r="IOY620" s="23"/>
      <c r="IOZ620" s="23"/>
      <c r="IPA620" s="23"/>
      <c r="IPB620" s="23"/>
      <c r="IPC620" s="23"/>
      <c r="IPD620" s="23"/>
      <c r="IPE620" s="23"/>
      <c r="IPF620" s="23"/>
      <c r="IPG620" s="23"/>
      <c r="IPH620" s="23"/>
      <c r="IPI620" s="23"/>
      <c r="IPJ620" s="23"/>
      <c r="IPK620" s="23"/>
      <c r="IPL620" s="23"/>
      <c r="IPM620" s="23"/>
      <c r="IPN620" s="23"/>
      <c r="IPO620" s="23"/>
      <c r="IPP620" s="23"/>
      <c r="IPQ620" s="23"/>
      <c r="IPR620" s="23"/>
      <c r="IPS620" s="23"/>
      <c r="IPT620" s="23"/>
      <c r="IPU620" s="23"/>
      <c r="IPV620" s="23"/>
      <c r="IPW620" s="23"/>
      <c r="IPX620" s="23"/>
      <c r="IPY620" s="23"/>
      <c r="IPZ620" s="23"/>
      <c r="IQA620" s="23"/>
      <c r="IQB620" s="23"/>
      <c r="IQC620" s="23"/>
      <c r="IQD620" s="23"/>
      <c r="IQE620" s="23"/>
      <c r="IQF620" s="23"/>
      <c r="IQG620" s="23"/>
      <c r="IQH620" s="23"/>
      <c r="IQI620" s="23"/>
      <c r="IQJ620" s="23"/>
      <c r="IQK620" s="23"/>
      <c r="IQL620" s="23"/>
      <c r="IQM620" s="23"/>
      <c r="IQN620" s="23"/>
      <c r="IQO620" s="23"/>
      <c r="IQP620" s="23"/>
      <c r="IQQ620" s="23"/>
      <c r="IQR620" s="23"/>
      <c r="IQS620" s="23"/>
      <c r="IQT620" s="23"/>
      <c r="IQU620" s="23"/>
      <c r="IQV620" s="23"/>
      <c r="IQW620" s="23"/>
      <c r="IQX620" s="23"/>
      <c r="IQY620" s="23"/>
      <c r="IQZ620" s="23"/>
      <c r="IRA620" s="23"/>
      <c r="IRB620" s="23"/>
      <c r="IRC620" s="23"/>
      <c r="IRD620" s="23"/>
      <c r="IRE620" s="23"/>
      <c r="IRF620" s="23"/>
      <c r="IRG620" s="23"/>
      <c r="IRH620" s="23"/>
      <c r="IRI620" s="23"/>
      <c r="IRJ620" s="23"/>
      <c r="IRK620" s="23"/>
      <c r="IRL620" s="23"/>
      <c r="IRM620" s="23"/>
      <c r="IRN620" s="23"/>
      <c r="IRO620" s="23"/>
      <c r="IRP620" s="23"/>
      <c r="IRQ620" s="23"/>
      <c r="IRR620" s="23"/>
      <c r="IRS620" s="23"/>
      <c r="IRT620" s="23"/>
      <c r="IRU620" s="23"/>
      <c r="IRV620" s="23"/>
      <c r="IRW620" s="23"/>
      <c r="IRX620" s="23"/>
      <c r="IRY620" s="23"/>
      <c r="IRZ620" s="23"/>
      <c r="ISA620" s="23"/>
      <c r="ISB620" s="23"/>
      <c r="ISC620" s="23"/>
      <c r="ISD620" s="23"/>
      <c r="ISE620" s="23"/>
      <c r="ISF620" s="23"/>
      <c r="ISG620" s="23"/>
      <c r="ISH620" s="23"/>
      <c r="ISI620" s="23"/>
      <c r="ISJ620" s="23"/>
      <c r="ISK620" s="23"/>
      <c r="ISL620" s="23"/>
      <c r="ISM620" s="23"/>
      <c r="ISN620" s="23"/>
      <c r="ISO620" s="23"/>
      <c r="ISP620" s="23"/>
      <c r="ISQ620" s="23"/>
      <c r="ISR620" s="23"/>
      <c r="ISS620" s="23"/>
      <c r="IST620" s="23"/>
      <c r="ISU620" s="23"/>
      <c r="ISV620" s="23"/>
      <c r="ISW620" s="23"/>
      <c r="ISX620" s="23"/>
      <c r="ISY620" s="23"/>
      <c r="ISZ620" s="23"/>
      <c r="ITA620" s="23"/>
      <c r="ITB620" s="23"/>
      <c r="ITC620" s="23"/>
      <c r="ITD620" s="23"/>
      <c r="ITE620" s="23"/>
      <c r="ITF620" s="23"/>
      <c r="ITG620" s="23"/>
      <c r="ITH620" s="23"/>
      <c r="ITI620" s="23"/>
      <c r="ITJ620" s="23"/>
      <c r="ITK620" s="23"/>
      <c r="ITL620" s="23"/>
      <c r="ITM620" s="23"/>
      <c r="ITN620" s="23"/>
      <c r="ITO620" s="23"/>
      <c r="ITP620" s="23"/>
      <c r="ITQ620" s="23"/>
      <c r="ITR620" s="23"/>
      <c r="ITS620" s="23"/>
      <c r="ITT620" s="23"/>
      <c r="ITU620" s="23"/>
      <c r="ITV620" s="23"/>
      <c r="ITW620" s="23"/>
      <c r="ITX620" s="23"/>
      <c r="ITY620" s="23"/>
      <c r="ITZ620" s="23"/>
      <c r="IUA620" s="23"/>
      <c r="IUB620" s="23"/>
      <c r="IUC620" s="23"/>
      <c r="IUD620" s="23"/>
      <c r="IUE620" s="23"/>
      <c r="IUF620" s="23"/>
      <c r="IUG620" s="23"/>
      <c r="IUH620" s="23"/>
      <c r="IUI620" s="23"/>
      <c r="IUJ620" s="23"/>
      <c r="IUK620" s="23"/>
      <c r="IUL620" s="23"/>
      <c r="IUM620" s="23"/>
      <c r="IUN620" s="23"/>
      <c r="IUO620" s="23"/>
      <c r="IUP620" s="23"/>
      <c r="IUQ620" s="23"/>
      <c r="IUR620" s="23"/>
      <c r="IUS620" s="23"/>
      <c r="IUT620" s="23"/>
      <c r="IUU620" s="23"/>
      <c r="IUV620" s="23"/>
      <c r="IUW620" s="23"/>
      <c r="IUX620" s="23"/>
      <c r="IUY620" s="23"/>
      <c r="IUZ620" s="23"/>
      <c r="IVA620" s="23"/>
      <c r="IVB620" s="23"/>
      <c r="IVC620" s="23"/>
      <c r="IVD620" s="23"/>
      <c r="IVE620" s="23"/>
      <c r="IVF620" s="23"/>
      <c r="IVG620" s="23"/>
      <c r="IVH620" s="23"/>
      <c r="IVI620" s="23"/>
      <c r="IVJ620" s="23"/>
      <c r="IVK620" s="23"/>
      <c r="IVL620" s="23"/>
      <c r="IVM620" s="23"/>
      <c r="IVN620" s="23"/>
      <c r="IVO620" s="23"/>
      <c r="IVP620" s="23"/>
      <c r="IVQ620" s="23"/>
      <c r="IVR620" s="23"/>
      <c r="IVS620" s="23"/>
      <c r="IVT620" s="23"/>
      <c r="IVU620" s="23"/>
      <c r="IVV620" s="23"/>
      <c r="IVW620" s="23"/>
      <c r="IVX620" s="23"/>
      <c r="IVY620" s="23"/>
      <c r="IVZ620" s="23"/>
      <c r="IWA620" s="23"/>
      <c r="IWB620" s="23"/>
      <c r="IWC620" s="23"/>
      <c r="IWD620" s="23"/>
      <c r="IWE620" s="23"/>
      <c r="IWF620" s="23"/>
      <c r="IWG620" s="23"/>
      <c r="IWH620" s="23"/>
      <c r="IWI620" s="23"/>
      <c r="IWJ620" s="23"/>
      <c r="IWK620" s="23"/>
      <c r="IWL620" s="23"/>
      <c r="IWM620" s="23"/>
      <c r="IWN620" s="23"/>
      <c r="IWO620" s="23"/>
      <c r="IWP620" s="23"/>
      <c r="IWQ620" s="23"/>
      <c r="IWR620" s="23"/>
      <c r="IWS620" s="23"/>
      <c r="IWT620" s="23"/>
      <c r="IWU620" s="23"/>
      <c r="IWV620" s="23"/>
      <c r="IWW620" s="23"/>
      <c r="IWX620" s="23"/>
      <c r="IWY620" s="23"/>
      <c r="IWZ620" s="23"/>
      <c r="IXA620" s="23"/>
      <c r="IXB620" s="23"/>
      <c r="IXC620" s="23"/>
      <c r="IXD620" s="23"/>
      <c r="IXE620" s="23"/>
      <c r="IXF620" s="23"/>
      <c r="IXG620" s="23"/>
      <c r="IXH620" s="23"/>
      <c r="IXI620" s="23"/>
      <c r="IXJ620" s="23"/>
      <c r="IXK620" s="23"/>
      <c r="IXL620" s="23"/>
      <c r="IXM620" s="23"/>
      <c r="IXN620" s="23"/>
      <c r="IXO620" s="23"/>
      <c r="IXP620" s="23"/>
      <c r="IXQ620" s="23"/>
      <c r="IXR620" s="23"/>
      <c r="IXS620" s="23"/>
      <c r="IXT620" s="23"/>
      <c r="IXU620" s="23"/>
      <c r="IXV620" s="23"/>
      <c r="IXW620" s="23"/>
      <c r="IXX620" s="23"/>
      <c r="IXY620" s="23"/>
      <c r="IXZ620" s="23"/>
      <c r="IYA620" s="23"/>
      <c r="IYB620" s="23"/>
      <c r="IYC620" s="23"/>
      <c r="IYD620" s="23"/>
      <c r="IYE620" s="23"/>
      <c r="IYF620" s="23"/>
      <c r="IYG620" s="23"/>
      <c r="IYH620" s="23"/>
      <c r="IYI620" s="23"/>
      <c r="IYJ620" s="23"/>
      <c r="IYK620" s="23"/>
      <c r="IYL620" s="23"/>
      <c r="IYM620" s="23"/>
      <c r="IYN620" s="23"/>
      <c r="IYO620" s="23"/>
      <c r="IYP620" s="23"/>
      <c r="IYQ620" s="23"/>
      <c r="IYR620" s="23"/>
      <c r="IYS620" s="23"/>
      <c r="IYT620" s="23"/>
      <c r="IYU620" s="23"/>
      <c r="IYV620" s="23"/>
      <c r="IYW620" s="23"/>
      <c r="IYX620" s="23"/>
      <c r="IYY620" s="23"/>
      <c r="IYZ620" s="23"/>
      <c r="IZA620" s="23"/>
      <c r="IZB620" s="23"/>
      <c r="IZC620" s="23"/>
      <c r="IZD620" s="23"/>
      <c r="IZE620" s="23"/>
      <c r="IZF620" s="23"/>
      <c r="IZG620" s="23"/>
      <c r="IZH620" s="23"/>
      <c r="IZI620" s="23"/>
      <c r="IZJ620" s="23"/>
      <c r="IZK620" s="23"/>
      <c r="IZL620" s="23"/>
      <c r="IZM620" s="23"/>
      <c r="IZN620" s="23"/>
      <c r="IZO620" s="23"/>
      <c r="IZP620" s="23"/>
      <c r="IZQ620" s="23"/>
      <c r="IZR620" s="23"/>
      <c r="IZS620" s="23"/>
      <c r="IZT620" s="23"/>
      <c r="IZU620" s="23"/>
      <c r="IZV620" s="23"/>
      <c r="IZW620" s="23"/>
      <c r="IZX620" s="23"/>
      <c r="IZY620" s="23"/>
      <c r="IZZ620" s="23"/>
      <c r="JAA620" s="23"/>
      <c r="JAB620" s="23"/>
      <c r="JAC620" s="23"/>
      <c r="JAD620" s="23"/>
      <c r="JAE620" s="23"/>
      <c r="JAF620" s="23"/>
      <c r="JAG620" s="23"/>
      <c r="JAH620" s="23"/>
      <c r="JAI620" s="23"/>
      <c r="JAJ620" s="23"/>
      <c r="JAK620" s="23"/>
      <c r="JAL620" s="23"/>
      <c r="JAM620" s="23"/>
      <c r="JAN620" s="23"/>
      <c r="JAO620" s="23"/>
      <c r="JAP620" s="23"/>
      <c r="JAQ620" s="23"/>
      <c r="JAR620" s="23"/>
      <c r="JAS620" s="23"/>
      <c r="JAT620" s="23"/>
      <c r="JAU620" s="23"/>
      <c r="JAV620" s="23"/>
      <c r="JAW620" s="23"/>
      <c r="JAX620" s="23"/>
      <c r="JAY620" s="23"/>
      <c r="JAZ620" s="23"/>
      <c r="JBA620" s="23"/>
      <c r="JBB620" s="23"/>
      <c r="JBC620" s="23"/>
      <c r="JBD620" s="23"/>
      <c r="JBE620" s="23"/>
      <c r="JBF620" s="23"/>
      <c r="JBG620" s="23"/>
      <c r="JBH620" s="23"/>
      <c r="JBI620" s="23"/>
      <c r="JBJ620" s="23"/>
      <c r="JBK620" s="23"/>
      <c r="JBL620" s="23"/>
      <c r="JBM620" s="23"/>
      <c r="JBN620" s="23"/>
      <c r="JBO620" s="23"/>
      <c r="JBP620" s="23"/>
      <c r="JBQ620" s="23"/>
      <c r="JBR620" s="23"/>
      <c r="JBS620" s="23"/>
      <c r="JBT620" s="23"/>
      <c r="JBU620" s="23"/>
      <c r="JBV620" s="23"/>
      <c r="JBW620" s="23"/>
      <c r="JBX620" s="23"/>
      <c r="JBY620" s="23"/>
      <c r="JBZ620" s="23"/>
      <c r="JCA620" s="23"/>
      <c r="JCB620" s="23"/>
      <c r="JCC620" s="23"/>
      <c r="JCD620" s="23"/>
      <c r="JCE620" s="23"/>
      <c r="JCF620" s="23"/>
      <c r="JCG620" s="23"/>
      <c r="JCH620" s="23"/>
      <c r="JCI620" s="23"/>
      <c r="JCJ620" s="23"/>
      <c r="JCK620" s="23"/>
      <c r="JCL620" s="23"/>
      <c r="JCM620" s="23"/>
      <c r="JCN620" s="23"/>
      <c r="JCO620" s="23"/>
      <c r="JCP620" s="23"/>
      <c r="JCQ620" s="23"/>
      <c r="JCR620" s="23"/>
      <c r="JCS620" s="23"/>
      <c r="JCT620" s="23"/>
      <c r="JCU620" s="23"/>
      <c r="JCV620" s="23"/>
      <c r="JCW620" s="23"/>
      <c r="JCX620" s="23"/>
      <c r="JCY620" s="23"/>
      <c r="JCZ620" s="23"/>
      <c r="JDA620" s="23"/>
      <c r="JDB620" s="23"/>
      <c r="JDC620" s="23"/>
      <c r="JDD620" s="23"/>
      <c r="JDE620" s="23"/>
      <c r="JDF620" s="23"/>
      <c r="JDG620" s="23"/>
      <c r="JDH620" s="23"/>
      <c r="JDI620" s="23"/>
      <c r="JDJ620" s="23"/>
      <c r="JDK620" s="23"/>
      <c r="JDL620" s="23"/>
      <c r="JDM620" s="23"/>
      <c r="JDN620" s="23"/>
      <c r="JDO620" s="23"/>
      <c r="JDP620" s="23"/>
      <c r="JDQ620" s="23"/>
      <c r="JDR620" s="23"/>
      <c r="JDS620" s="23"/>
      <c r="JDT620" s="23"/>
      <c r="JDU620" s="23"/>
      <c r="JDV620" s="23"/>
      <c r="JDW620" s="23"/>
      <c r="JDX620" s="23"/>
      <c r="JDY620" s="23"/>
      <c r="JDZ620" s="23"/>
      <c r="JEA620" s="23"/>
      <c r="JEB620" s="23"/>
      <c r="JEC620" s="23"/>
      <c r="JED620" s="23"/>
      <c r="JEE620" s="23"/>
      <c r="JEF620" s="23"/>
      <c r="JEG620" s="23"/>
      <c r="JEH620" s="23"/>
      <c r="JEI620" s="23"/>
      <c r="JEJ620" s="23"/>
      <c r="JEK620" s="23"/>
      <c r="JEL620" s="23"/>
      <c r="JEM620" s="23"/>
      <c r="JEN620" s="23"/>
      <c r="JEO620" s="23"/>
      <c r="JEP620" s="23"/>
      <c r="JEQ620" s="23"/>
      <c r="JER620" s="23"/>
      <c r="JES620" s="23"/>
      <c r="JET620" s="23"/>
      <c r="JEU620" s="23"/>
      <c r="JEV620" s="23"/>
      <c r="JEW620" s="23"/>
      <c r="JEX620" s="23"/>
      <c r="JEY620" s="23"/>
      <c r="JEZ620" s="23"/>
      <c r="JFA620" s="23"/>
      <c r="JFB620" s="23"/>
      <c r="JFC620" s="23"/>
      <c r="JFD620" s="23"/>
      <c r="JFE620" s="23"/>
      <c r="JFF620" s="23"/>
      <c r="JFG620" s="23"/>
      <c r="JFH620" s="23"/>
      <c r="JFI620" s="23"/>
      <c r="JFJ620" s="23"/>
      <c r="JFK620" s="23"/>
      <c r="JFL620" s="23"/>
      <c r="JFM620" s="23"/>
      <c r="JFN620" s="23"/>
      <c r="JFO620" s="23"/>
      <c r="JFP620" s="23"/>
      <c r="JFQ620" s="23"/>
      <c r="JFR620" s="23"/>
      <c r="JFS620" s="23"/>
      <c r="JFT620" s="23"/>
      <c r="JFU620" s="23"/>
      <c r="JFV620" s="23"/>
      <c r="JFW620" s="23"/>
      <c r="JFX620" s="23"/>
      <c r="JFY620" s="23"/>
      <c r="JFZ620" s="23"/>
      <c r="JGA620" s="23"/>
      <c r="JGB620" s="23"/>
      <c r="JGC620" s="23"/>
      <c r="JGD620" s="23"/>
      <c r="JGE620" s="23"/>
      <c r="JGF620" s="23"/>
      <c r="JGG620" s="23"/>
      <c r="JGH620" s="23"/>
      <c r="JGI620" s="23"/>
      <c r="JGJ620" s="23"/>
      <c r="JGK620" s="23"/>
      <c r="JGL620" s="23"/>
      <c r="JGM620" s="23"/>
      <c r="JGN620" s="23"/>
      <c r="JGO620" s="23"/>
      <c r="JGP620" s="23"/>
      <c r="JGQ620" s="23"/>
      <c r="JGR620" s="23"/>
      <c r="JGS620" s="23"/>
      <c r="JGT620" s="23"/>
      <c r="JGU620" s="23"/>
      <c r="JGV620" s="23"/>
      <c r="JGW620" s="23"/>
      <c r="JGX620" s="23"/>
      <c r="JGY620" s="23"/>
      <c r="JGZ620" s="23"/>
      <c r="JHA620" s="23"/>
      <c r="JHB620" s="23"/>
      <c r="JHC620" s="23"/>
      <c r="JHD620" s="23"/>
      <c r="JHE620" s="23"/>
      <c r="JHF620" s="23"/>
      <c r="JHG620" s="23"/>
      <c r="JHH620" s="23"/>
      <c r="JHI620" s="23"/>
      <c r="JHJ620" s="23"/>
      <c r="JHK620" s="23"/>
      <c r="JHL620" s="23"/>
      <c r="JHM620" s="23"/>
      <c r="JHN620" s="23"/>
      <c r="JHO620" s="23"/>
      <c r="JHP620" s="23"/>
      <c r="JHQ620" s="23"/>
      <c r="JHR620" s="23"/>
      <c r="JHS620" s="23"/>
      <c r="JHT620" s="23"/>
      <c r="JHU620" s="23"/>
      <c r="JHV620" s="23"/>
      <c r="JHW620" s="23"/>
      <c r="JHX620" s="23"/>
      <c r="JHY620" s="23"/>
      <c r="JHZ620" s="23"/>
      <c r="JIA620" s="23"/>
      <c r="JIB620" s="23"/>
      <c r="JIC620" s="23"/>
      <c r="JID620" s="23"/>
      <c r="JIE620" s="23"/>
      <c r="JIF620" s="23"/>
      <c r="JIG620" s="23"/>
      <c r="JIH620" s="23"/>
      <c r="JII620" s="23"/>
      <c r="JIJ620" s="23"/>
      <c r="JIK620" s="23"/>
      <c r="JIL620" s="23"/>
      <c r="JIM620" s="23"/>
      <c r="JIN620" s="23"/>
      <c r="JIO620" s="23"/>
      <c r="JIP620" s="23"/>
      <c r="JIQ620" s="23"/>
      <c r="JIR620" s="23"/>
      <c r="JIS620" s="23"/>
      <c r="JIT620" s="23"/>
      <c r="JIU620" s="23"/>
      <c r="JIV620" s="23"/>
      <c r="JIW620" s="23"/>
      <c r="JIX620" s="23"/>
      <c r="JIY620" s="23"/>
      <c r="JIZ620" s="23"/>
      <c r="JJA620" s="23"/>
      <c r="JJB620" s="23"/>
      <c r="JJC620" s="23"/>
      <c r="JJD620" s="23"/>
      <c r="JJE620" s="23"/>
      <c r="JJF620" s="23"/>
      <c r="JJG620" s="23"/>
      <c r="JJH620" s="23"/>
      <c r="JJI620" s="23"/>
      <c r="JJJ620" s="23"/>
      <c r="JJK620" s="23"/>
      <c r="JJL620" s="23"/>
      <c r="JJM620" s="23"/>
      <c r="JJN620" s="23"/>
      <c r="JJO620" s="23"/>
      <c r="JJP620" s="23"/>
      <c r="JJQ620" s="23"/>
      <c r="JJR620" s="23"/>
      <c r="JJS620" s="23"/>
      <c r="JJT620" s="23"/>
      <c r="JJU620" s="23"/>
      <c r="JJV620" s="23"/>
      <c r="JJW620" s="23"/>
      <c r="JJX620" s="23"/>
      <c r="JJY620" s="23"/>
      <c r="JJZ620" s="23"/>
      <c r="JKA620" s="23"/>
      <c r="JKB620" s="23"/>
      <c r="JKC620" s="23"/>
      <c r="JKD620" s="23"/>
      <c r="JKE620" s="23"/>
      <c r="JKF620" s="23"/>
      <c r="JKG620" s="23"/>
      <c r="JKH620" s="23"/>
      <c r="JKI620" s="23"/>
      <c r="JKJ620" s="23"/>
      <c r="JKK620" s="23"/>
      <c r="JKL620" s="23"/>
      <c r="JKM620" s="23"/>
      <c r="JKN620" s="23"/>
      <c r="JKO620" s="23"/>
      <c r="JKP620" s="23"/>
      <c r="JKQ620" s="23"/>
      <c r="JKR620" s="23"/>
      <c r="JKS620" s="23"/>
      <c r="JKT620" s="23"/>
      <c r="JKU620" s="23"/>
      <c r="JKV620" s="23"/>
      <c r="JKW620" s="23"/>
      <c r="JKX620" s="23"/>
      <c r="JKY620" s="23"/>
      <c r="JKZ620" s="23"/>
      <c r="JLA620" s="23"/>
      <c r="JLB620" s="23"/>
      <c r="JLC620" s="23"/>
      <c r="JLD620" s="23"/>
      <c r="JLE620" s="23"/>
      <c r="JLF620" s="23"/>
      <c r="JLG620" s="23"/>
      <c r="JLH620" s="23"/>
      <c r="JLI620" s="23"/>
      <c r="JLJ620" s="23"/>
      <c r="JLK620" s="23"/>
      <c r="JLL620" s="23"/>
      <c r="JLM620" s="23"/>
      <c r="JLN620" s="23"/>
      <c r="JLO620" s="23"/>
      <c r="JLP620" s="23"/>
      <c r="JLQ620" s="23"/>
      <c r="JLR620" s="23"/>
      <c r="JLS620" s="23"/>
      <c r="JLT620" s="23"/>
      <c r="JLU620" s="23"/>
      <c r="JLV620" s="23"/>
      <c r="JLW620" s="23"/>
      <c r="JLX620" s="23"/>
      <c r="JLY620" s="23"/>
      <c r="JLZ620" s="23"/>
      <c r="JMA620" s="23"/>
      <c r="JMB620" s="23"/>
      <c r="JMC620" s="23"/>
      <c r="JMD620" s="23"/>
      <c r="JME620" s="23"/>
      <c r="JMF620" s="23"/>
      <c r="JMG620" s="23"/>
      <c r="JMH620" s="23"/>
      <c r="JMI620" s="23"/>
      <c r="JMJ620" s="23"/>
      <c r="JMK620" s="23"/>
      <c r="JML620" s="23"/>
      <c r="JMM620" s="23"/>
      <c r="JMN620" s="23"/>
      <c r="JMO620" s="23"/>
      <c r="JMP620" s="23"/>
      <c r="JMQ620" s="23"/>
      <c r="JMR620" s="23"/>
      <c r="JMS620" s="23"/>
      <c r="JMT620" s="23"/>
      <c r="JMU620" s="23"/>
      <c r="JMV620" s="23"/>
      <c r="JMW620" s="23"/>
      <c r="JMX620" s="23"/>
      <c r="JMY620" s="23"/>
      <c r="JMZ620" s="23"/>
      <c r="JNA620" s="23"/>
      <c r="JNB620" s="23"/>
      <c r="JNC620" s="23"/>
      <c r="JND620" s="23"/>
      <c r="JNE620" s="23"/>
      <c r="JNF620" s="23"/>
      <c r="JNG620" s="23"/>
      <c r="JNH620" s="23"/>
      <c r="JNI620" s="23"/>
      <c r="JNJ620" s="23"/>
      <c r="JNK620" s="23"/>
      <c r="JNL620" s="23"/>
      <c r="JNM620" s="23"/>
      <c r="JNN620" s="23"/>
      <c r="JNO620" s="23"/>
      <c r="JNP620" s="23"/>
      <c r="JNQ620" s="23"/>
      <c r="JNR620" s="23"/>
      <c r="JNS620" s="23"/>
      <c r="JNT620" s="23"/>
      <c r="JNU620" s="23"/>
      <c r="JNV620" s="23"/>
      <c r="JNW620" s="23"/>
      <c r="JNX620" s="23"/>
      <c r="JNY620" s="23"/>
      <c r="JNZ620" s="23"/>
      <c r="JOA620" s="23"/>
      <c r="JOB620" s="23"/>
      <c r="JOC620" s="23"/>
      <c r="JOD620" s="23"/>
      <c r="JOE620" s="23"/>
      <c r="JOF620" s="23"/>
      <c r="JOG620" s="23"/>
      <c r="JOH620" s="23"/>
      <c r="JOI620" s="23"/>
      <c r="JOJ620" s="23"/>
      <c r="JOK620" s="23"/>
      <c r="JOL620" s="23"/>
      <c r="JOM620" s="23"/>
      <c r="JON620" s="23"/>
      <c r="JOO620" s="23"/>
      <c r="JOP620" s="23"/>
      <c r="JOQ620" s="23"/>
      <c r="JOR620" s="23"/>
      <c r="JOS620" s="23"/>
      <c r="JOT620" s="23"/>
      <c r="JOU620" s="23"/>
      <c r="JOV620" s="23"/>
      <c r="JOW620" s="23"/>
      <c r="JOX620" s="23"/>
      <c r="JOY620" s="23"/>
      <c r="JOZ620" s="23"/>
      <c r="JPA620" s="23"/>
      <c r="JPB620" s="23"/>
      <c r="JPC620" s="23"/>
      <c r="JPD620" s="23"/>
      <c r="JPE620" s="23"/>
      <c r="JPF620" s="23"/>
      <c r="JPG620" s="23"/>
      <c r="JPH620" s="23"/>
      <c r="JPI620" s="23"/>
      <c r="JPJ620" s="23"/>
      <c r="JPK620" s="23"/>
      <c r="JPL620" s="23"/>
      <c r="JPM620" s="23"/>
      <c r="JPN620" s="23"/>
      <c r="JPO620" s="23"/>
      <c r="JPP620" s="23"/>
      <c r="JPQ620" s="23"/>
      <c r="JPR620" s="23"/>
      <c r="JPS620" s="23"/>
      <c r="JPT620" s="23"/>
      <c r="JPU620" s="23"/>
      <c r="JPV620" s="23"/>
      <c r="JPW620" s="23"/>
      <c r="JPX620" s="23"/>
      <c r="JPY620" s="23"/>
      <c r="JPZ620" s="23"/>
      <c r="JQA620" s="23"/>
      <c r="JQB620" s="23"/>
      <c r="JQC620" s="23"/>
      <c r="JQD620" s="23"/>
      <c r="JQE620" s="23"/>
      <c r="JQF620" s="23"/>
      <c r="JQG620" s="23"/>
      <c r="JQH620" s="23"/>
      <c r="JQI620" s="23"/>
      <c r="JQJ620" s="23"/>
      <c r="JQK620" s="23"/>
      <c r="JQL620" s="23"/>
      <c r="JQM620" s="23"/>
      <c r="JQN620" s="23"/>
      <c r="JQO620" s="23"/>
      <c r="JQP620" s="23"/>
      <c r="JQQ620" s="23"/>
      <c r="JQR620" s="23"/>
      <c r="JQS620" s="23"/>
      <c r="JQT620" s="23"/>
      <c r="JQU620" s="23"/>
      <c r="JQV620" s="23"/>
      <c r="JQW620" s="23"/>
      <c r="JQX620" s="23"/>
      <c r="JQY620" s="23"/>
      <c r="JQZ620" s="23"/>
      <c r="JRA620" s="23"/>
      <c r="JRB620" s="23"/>
      <c r="JRC620" s="23"/>
      <c r="JRD620" s="23"/>
      <c r="JRE620" s="23"/>
      <c r="JRF620" s="23"/>
      <c r="JRG620" s="23"/>
      <c r="JRH620" s="23"/>
      <c r="JRI620" s="23"/>
      <c r="JRJ620" s="23"/>
      <c r="JRK620" s="23"/>
      <c r="JRL620" s="23"/>
      <c r="JRM620" s="23"/>
      <c r="JRN620" s="23"/>
      <c r="JRO620" s="23"/>
      <c r="JRP620" s="23"/>
      <c r="JRQ620" s="23"/>
      <c r="JRR620" s="23"/>
      <c r="JRS620" s="23"/>
      <c r="JRT620" s="23"/>
      <c r="JRU620" s="23"/>
      <c r="JRV620" s="23"/>
      <c r="JRW620" s="23"/>
      <c r="JRX620" s="23"/>
      <c r="JRY620" s="23"/>
      <c r="JRZ620" s="23"/>
      <c r="JSA620" s="23"/>
      <c r="JSB620" s="23"/>
      <c r="JSC620" s="23"/>
      <c r="JSD620" s="23"/>
      <c r="JSE620" s="23"/>
      <c r="JSF620" s="23"/>
      <c r="JSG620" s="23"/>
      <c r="JSH620" s="23"/>
      <c r="JSI620" s="23"/>
      <c r="JSJ620" s="23"/>
      <c r="JSK620" s="23"/>
      <c r="JSL620" s="23"/>
      <c r="JSM620" s="23"/>
      <c r="JSN620" s="23"/>
      <c r="JSO620" s="23"/>
      <c r="JSP620" s="23"/>
      <c r="JSQ620" s="23"/>
      <c r="JSR620" s="23"/>
      <c r="JSS620" s="23"/>
      <c r="JST620" s="23"/>
      <c r="JSU620" s="23"/>
      <c r="JSV620" s="23"/>
      <c r="JSW620" s="23"/>
      <c r="JSX620" s="23"/>
      <c r="JSY620" s="23"/>
      <c r="JSZ620" s="23"/>
      <c r="JTA620" s="23"/>
      <c r="JTB620" s="23"/>
      <c r="JTC620" s="23"/>
      <c r="JTD620" s="23"/>
      <c r="JTE620" s="23"/>
      <c r="JTF620" s="23"/>
      <c r="JTG620" s="23"/>
      <c r="JTH620" s="23"/>
      <c r="JTI620" s="23"/>
      <c r="JTJ620" s="23"/>
      <c r="JTK620" s="23"/>
      <c r="JTL620" s="23"/>
      <c r="JTM620" s="23"/>
      <c r="JTN620" s="23"/>
      <c r="JTO620" s="23"/>
      <c r="JTP620" s="23"/>
      <c r="JTQ620" s="23"/>
      <c r="JTR620" s="23"/>
      <c r="JTS620" s="23"/>
      <c r="JTT620" s="23"/>
      <c r="JTU620" s="23"/>
      <c r="JTV620" s="23"/>
      <c r="JTW620" s="23"/>
      <c r="JTX620" s="23"/>
      <c r="JTY620" s="23"/>
      <c r="JTZ620" s="23"/>
      <c r="JUA620" s="23"/>
      <c r="JUB620" s="23"/>
      <c r="JUC620" s="23"/>
      <c r="JUD620" s="23"/>
      <c r="JUE620" s="23"/>
      <c r="JUF620" s="23"/>
      <c r="JUG620" s="23"/>
      <c r="JUH620" s="23"/>
      <c r="JUI620" s="23"/>
      <c r="JUJ620" s="23"/>
      <c r="JUK620" s="23"/>
      <c r="JUL620" s="23"/>
      <c r="JUM620" s="23"/>
      <c r="JUN620" s="23"/>
      <c r="JUO620" s="23"/>
      <c r="JUP620" s="23"/>
      <c r="JUQ620" s="23"/>
      <c r="JUR620" s="23"/>
      <c r="JUS620" s="23"/>
      <c r="JUT620" s="23"/>
      <c r="JUU620" s="23"/>
      <c r="JUV620" s="23"/>
      <c r="JUW620" s="23"/>
      <c r="JUX620" s="23"/>
      <c r="JUY620" s="23"/>
      <c r="JUZ620" s="23"/>
      <c r="JVA620" s="23"/>
      <c r="JVB620" s="23"/>
      <c r="JVC620" s="23"/>
      <c r="JVD620" s="23"/>
      <c r="JVE620" s="23"/>
      <c r="JVF620" s="23"/>
      <c r="JVG620" s="23"/>
      <c r="JVH620" s="23"/>
      <c r="JVI620" s="23"/>
      <c r="JVJ620" s="23"/>
      <c r="JVK620" s="23"/>
      <c r="JVL620" s="23"/>
      <c r="JVM620" s="23"/>
      <c r="JVN620" s="23"/>
      <c r="JVO620" s="23"/>
      <c r="JVP620" s="23"/>
      <c r="JVQ620" s="23"/>
      <c r="JVR620" s="23"/>
      <c r="JVS620" s="23"/>
      <c r="JVT620" s="23"/>
      <c r="JVU620" s="23"/>
      <c r="JVV620" s="23"/>
      <c r="JVW620" s="23"/>
      <c r="JVX620" s="23"/>
      <c r="JVY620" s="23"/>
      <c r="JVZ620" s="23"/>
      <c r="JWA620" s="23"/>
      <c r="JWB620" s="23"/>
      <c r="JWC620" s="23"/>
      <c r="JWD620" s="23"/>
      <c r="JWE620" s="23"/>
      <c r="JWF620" s="23"/>
      <c r="JWG620" s="23"/>
      <c r="JWH620" s="23"/>
      <c r="JWI620" s="23"/>
      <c r="JWJ620" s="23"/>
      <c r="JWK620" s="23"/>
      <c r="JWL620" s="23"/>
      <c r="JWM620" s="23"/>
      <c r="JWN620" s="23"/>
      <c r="JWO620" s="23"/>
      <c r="JWP620" s="23"/>
      <c r="JWQ620" s="23"/>
      <c r="JWR620" s="23"/>
      <c r="JWS620" s="23"/>
      <c r="JWT620" s="23"/>
      <c r="JWU620" s="23"/>
      <c r="JWV620" s="23"/>
      <c r="JWW620" s="23"/>
      <c r="JWX620" s="23"/>
      <c r="JWY620" s="23"/>
      <c r="JWZ620" s="23"/>
      <c r="JXA620" s="23"/>
      <c r="JXB620" s="23"/>
      <c r="JXC620" s="23"/>
      <c r="JXD620" s="23"/>
      <c r="JXE620" s="23"/>
      <c r="JXF620" s="23"/>
      <c r="JXG620" s="23"/>
      <c r="JXH620" s="23"/>
      <c r="JXI620" s="23"/>
      <c r="JXJ620" s="23"/>
      <c r="JXK620" s="23"/>
      <c r="JXL620" s="23"/>
      <c r="JXM620" s="23"/>
      <c r="JXN620" s="23"/>
      <c r="JXO620" s="23"/>
      <c r="JXP620" s="23"/>
      <c r="JXQ620" s="23"/>
      <c r="JXR620" s="23"/>
      <c r="JXS620" s="23"/>
      <c r="JXT620" s="23"/>
      <c r="JXU620" s="23"/>
      <c r="JXV620" s="23"/>
      <c r="JXW620" s="23"/>
      <c r="JXX620" s="23"/>
      <c r="JXY620" s="23"/>
      <c r="JXZ620" s="23"/>
      <c r="JYA620" s="23"/>
      <c r="JYB620" s="23"/>
      <c r="JYC620" s="23"/>
      <c r="JYD620" s="23"/>
      <c r="JYE620" s="23"/>
      <c r="JYF620" s="23"/>
      <c r="JYG620" s="23"/>
      <c r="JYH620" s="23"/>
      <c r="JYI620" s="23"/>
      <c r="JYJ620" s="23"/>
      <c r="JYK620" s="23"/>
      <c r="JYL620" s="23"/>
      <c r="JYM620" s="23"/>
      <c r="JYN620" s="23"/>
      <c r="JYO620" s="23"/>
      <c r="JYP620" s="23"/>
      <c r="JYQ620" s="23"/>
      <c r="JYR620" s="23"/>
      <c r="JYS620" s="23"/>
      <c r="JYT620" s="23"/>
      <c r="JYU620" s="23"/>
      <c r="JYV620" s="23"/>
      <c r="JYW620" s="23"/>
      <c r="JYX620" s="23"/>
      <c r="JYY620" s="23"/>
      <c r="JYZ620" s="23"/>
      <c r="JZA620" s="23"/>
      <c r="JZB620" s="23"/>
      <c r="JZC620" s="23"/>
      <c r="JZD620" s="23"/>
      <c r="JZE620" s="23"/>
      <c r="JZF620" s="23"/>
      <c r="JZG620" s="23"/>
      <c r="JZH620" s="23"/>
      <c r="JZI620" s="23"/>
      <c r="JZJ620" s="23"/>
      <c r="JZK620" s="23"/>
      <c r="JZL620" s="23"/>
      <c r="JZM620" s="23"/>
      <c r="JZN620" s="23"/>
      <c r="JZO620" s="23"/>
      <c r="JZP620" s="23"/>
      <c r="JZQ620" s="23"/>
      <c r="JZR620" s="23"/>
      <c r="JZS620" s="23"/>
      <c r="JZT620" s="23"/>
      <c r="JZU620" s="23"/>
      <c r="JZV620" s="23"/>
      <c r="JZW620" s="23"/>
      <c r="JZX620" s="23"/>
      <c r="JZY620" s="23"/>
      <c r="JZZ620" s="23"/>
      <c r="KAA620" s="23"/>
      <c r="KAB620" s="23"/>
      <c r="KAC620" s="23"/>
      <c r="KAD620" s="23"/>
      <c r="KAE620" s="23"/>
      <c r="KAF620" s="23"/>
      <c r="KAG620" s="23"/>
      <c r="KAH620" s="23"/>
      <c r="KAI620" s="23"/>
      <c r="KAJ620" s="23"/>
      <c r="KAK620" s="23"/>
      <c r="KAL620" s="23"/>
      <c r="KAM620" s="23"/>
      <c r="KAN620" s="23"/>
      <c r="KAO620" s="23"/>
      <c r="KAP620" s="23"/>
      <c r="KAQ620" s="23"/>
      <c r="KAR620" s="23"/>
      <c r="KAS620" s="23"/>
      <c r="KAT620" s="23"/>
      <c r="KAU620" s="23"/>
      <c r="KAV620" s="23"/>
      <c r="KAW620" s="23"/>
      <c r="KAX620" s="23"/>
      <c r="KAY620" s="23"/>
      <c r="KAZ620" s="23"/>
      <c r="KBA620" s="23"/>
      <c r="KBB620" s="23"/>
      <c r="KBC620" s="23"/>
      <c r="KBD620" s="23"/>
      <c r="KBE620" s="23"/>
      <c r="KBF620" s="23"/>
      <c r="KBG620" s="23"/>
      <c r="KBH620" s="23"/>
      <c r="KBI620" s="23"/>
      <c r="KBJ620" s="23"/>
      <c r="KBK620" s="23"/>
      <c r="KBL620" s="23"/>
      <c r="KBM620" s="23"/>
      <c r="KBN620" s="23"/>
      <c r="KBO620" s="23"/>
      <c r="KBP620" s="23"/>
      <c r="KBQ620" s="23"/>
      <c r="KBR620" s="23"/>
      <c r="KBS620" s="23"/>
      <c r="KBT620" s="23"/>
      <c r="KBU620" s="23"/>
      <c r="KBV620" s="23"/>
      <c r="KBW620" s="23"/>
      <c r="KBX620" s="23"/>
      <c r="KBY620" s="23"/>
      <c r="KBZ620" s="23"/>
      <c r="KCA620" s="23"/>
      <c r="KCB620" s="23"/>
      <c r="KCC620" s="23"/>
      <c r="KCD620" s="23"/>
      <c r="KCE620" s="23"/>
      <c r="KCF620" s="23"/>
      <c r="KCG620" s="23"/>
      <c r="KCH620" s="23"/>
      <c r="KCI620" s="23"/>
      <c r="KCJ620" s="23"/>
      <c r="KCK620" s="23"/>
      <c r="KCL620" s="23"/>
      <c r="KCM620" s="23"/>
      <c r="KCN620" s="23"/>
      <c r="KCO620" s="23"/>
      <c r="KCP620" s="23"/>
      <c r="KCQ620" s="23"/>
      <c r="KCR620" s="23"/>
      <c r="KCS620" s="23"/>
      <c r="KCT620" s="23"/>
      <c r="KCU620" s="23"/>
      <c r="KCV620" s="23"/>
      <c r="KCW620" s="23"/>
      <c r="KCX620" s="23"/>
      <c r="KCY620" s="23"/>
      <c r="KCZ620" s="23"/>
      <c r="KDA620" s="23"/>
      <c r="KDB620" s="23"/>
      <c r="KDC620" s="23"/>
      <c r="KDD620" s="23"/>
      <c r="KDE620" s="23"/>
      <c r="KDF620" s="23"/>
      <c r="KDG620" s="23"/>
      <c r="KDH620" s="23"/>
      <c r="KDI620" s="23"/>
      <c r="KDJ620" s="23"/>
      <c r="KDK620" s="23"/>
      <c r="KDL620" s="23"/>
      <c r="KDM620" s="23"/>
      <c r="KDN620" s="23"/>
      <c r="KDO620" s="23"/>
      <c r="KDP620" s="23"/>
      <c r="KDQ620" s="23"/>
      <c r="KDR620" s="23"/>
      <c r="KDS620" s="23"/>
      <c r="KDT620" s="23"/>
      <c r="KDU620" s="23"/>
      <c r="KDV620" s="23"/>
      <c r="KDW620" s="23"/>
      <c r="KDX620" s="23"/>
      <c r="KDY620" s="23"/>
      <c r="KDZ620" s="23"/>
      <c r="KEA620" s="23"/>
      <c r="KEB620" s="23"/>
      <c r="KEC620" s="23"/>
      <c r="KED620" s="23"/>
      <c r="KEE620" s="23"/>
      <c r="KEF620" s="23"/>
      <c r="KEG620" s="23"/>
      <c r="KEH620" s="23"/>
      <c r="KEI620" s="23"/>
      <c r="KEJ620" s="23"/>
      <c r="KEK620" s="23"/>
      <c r="KEL620" s="23"/>
      <c r="KEM620" s="23"/>
      <c r="KEN620" s="23"/>
      <c r="KEO620" s="23"/>
      <c r="KEP620" s="23"/>
      <c r="KEQ620" s="23"/>
      <c r="KER620" s="23"/>
      <c r="KES620" s="23"/>
      <c r="KET620" s="23"/>
      <c r="KEU620" s="23"/>
      <c r="KEV620" s="23"/>
      <c r="KEW620" s="23"/>
      <c r="KEX620" s="23"/>
      <c r="KEY620" s="23"/>
      <c r="KEZ620" s="23"/>
      <c r="KFA620" s="23"/>
      <c r="KFB620" s="23"/>
      <c r="KFC620" s="23"/>
      <c r="KFD620" s="23"/>
      <c r="KFE620" s="23"/>
      <c r="KFF620" s="23"/>
      <c r="KFG620" s="23"/>
      <c r="KFH620" s="23"/>
      <c r="KFI620" s="23"/>
      <c r="KFJ620" s="23"/>
      <c r="KFK620" s="23"/>
      <c r="KFL620" s="23"/>
      <c r="KFM620" s="23"/>
      <c r="KFN620" s="23"/>
      <c r="KFO620" s="23"/>
      <c r="KFP620" s="23"/>
      <c r="KFQ620" s="23"/>
      <c r="KFR620" s="23"/>
      <c r="KFS620" s="23"/>
      <c r="KFT620" s="23"/>
      <c r="KFU620" s="23"/>
      <c r="KFV620" s="23"/>
      <c r="KFW620" s="23"/>
      <c r="KFX620" s="23"/>
      <c r="KFY620" s="23"/>
      <c r="KFZ620" s="23"/>
      <c r="KGA620" s="23"/>
      <c r="KGB620" s="23"/>
      <c r="KGC620" s="23"/>
      <c r="KGD620" s="23"/>
      <c r="KGE620" s="23"/>
      <c r="KGF620" s="23"/>
      <c r="KGG620" s="23"/>
      <c r="KGH620" s="23"/>
      <c r="KGI620" s="23"/>
      <c r="KGJ620" s="23"/>
      <c r="KGK620" s="23"/>
      <c r="KGL620" s="23"/>
      <c r="KGM620" s="23"/>
      <c r="KGN620" s="23"/>
      <c r="KGO620" s="23"/>
      <c r="KGP620" s="23"/>
      <c r="KGQ620" s="23"/>
      <c r="KGR620" s="23"/>
      <c r="KGS620" s="23"/>
      <c r="KGT620" s="23"/>
      <c r="KGU620" s="23"/>
      <c r="KGV620" s="23"/>
      <c r="KGW620" s="23"/>
      <c r="KGX620" s="23"/>
      <c r="KGY620" s="23"/>
      <c r="KGZ620" s="23"/>
      <c r="KHA620" s="23"/>
      <c r="KHB620" s="23"/>
      <c r="KHC620" s="23"/>
      <c r="KHD620" s="23"/>
      <c r="KHE620" s="23"/>
      <c r="KHF620" s="23"/>
      <c r="KHG620" s="23"/>
      <c r="KHH620" s="23"/>
      <c r="KHI620" s="23"/>
      <c r="KHJ620" s="23"/>
      <c r="KHK620" s="23"/>
      <c r="KHL620" s="23"/>
      <c r="KHM620" s="23"/>
      <c r="KHN620" s="23"/>
      <c r="KHO620" s="23"/>
      <c r="KHP620" s="23"/>
      <c r="KHQ620" s="23"/>
      <c r="KHR620" s="23"/>
      <c r="KHS620" s="23"/>
      <c r="KHT620" s="23"/>
      <c r="KHU620" s="23"/>
      <c r="KHV620" s="23"/>
      <c r="KHW620" s="23"/>
      <c r="KHX620" s="23"/>
      <c r="KHY620" s="23"/>
      <c r="KHZ620" s="23"/>
      <c r="KIA620" s="23"/>
      <c r="KIB620" s="23"/>
      <c r="KIC620" s="23"/>
      <c r="KID620" s="23"/>
      <c r="KIE620" s="23"/>
      <c r="KIF620" s="23"/>
      <c r="KIG620" s="23"/>
      <c r="KIH620" s="23"/>
      <c r="KII620" s="23"/>
      <c r="KIJ620" s="23"/>
      <c r="KIK620" s="23"/>
      <c r="KIL620" s="23"/>
      <c r="KIM620" s="23"/>
      <c r="KIN620" s="23"/>
      <c r="KIO620" s="23"/>
      <c r="KIP620" s="23"/>
      <c r="KIQ620" s="23"/>
      <c r="KIR620" s="23"/>
      <c r="KIS620" s="23"/>
      <c r="KIT620" s="23"/>
      <c r="KIU620" s="23"/>
      <c r="KIV620" s="23"/>
      <c r="KIW620" s="23"/>
      <c r="KIX620" s="23"/>
      <c r="KIY620" s="23"/>
      <c r="KIZ620" s="23"/>
      <c r="KJA620" s="23"/>
      <c r="KJB620" s="23"/>
      <c r="KJC620" s="23"/>
      <c r="KJD620" s="23"/>
      <c r="KJE620" s="23"/>
      <c r="KJF620" s="23"/>
      <c r="KJG620" s="23"/>
      <c r="KJH620" s="23"/>
      <c r="KJI620" s="23"/>
      <c r="KJJ620" s="23"/>
      <c r="KJK620" s="23"/>
      <c r="KJL620" s="23"/>
      <c r="KJM620" s="23"/>
      <c r="KJN620" s="23"/>
      <c r="KJO620" s="23"/>
      <c r="KJP620" s="23"/>
      <c r="KJQ620" s="23"/>
      <c r="KJR620" s="23"/>
      <c r="KJS620" s="23"/>
      <c r="KJT620" s="23"/>
      <c r="KJU620" s="23"/>
      <c r="KJV620" s="23"/>
      <c r="KJW620" s="23"/>
      <c r="KJX620" s="23"/>
      <c r="KJY620" s="23"/>
      <c r="KJZ620" s="23"/>
      <c r="KKA620" s="23"/>
      <c r="KKB620" s="23"/>
      <c r="KKC620" s="23"/>
      <c r="KKD620" s="23"/>
      <c r="KKE620" s="23"/>
      <c r="KKF620" s="23"/>
      <c r="KKG620" s="23"/>
      <c r="KKH620" s="23"/>
      <c r="KKI620" s="23"/>
      <c r="KKJ620" s="23"/>
      <c r="KKK620" s="23"/>
      <c r="KKL620" s="23"/>
      <c r="KKM620" s="23"/>
      <c r="KKN620" s="23"/>
      <c r="KKO620" s="23"/>
      <c r="KKP620" s="23"/>
      <c r="KKQ620" s="23"/>
      <c r="KKR620" s="23"/>
      <c r="KKS620" s="23"/>
      <c r="KKT620" s="23"/>
      <c r="KKU620" s="23"/>
      <c r="KKV620" s="23"/>
      <c r="KKW620" s="23"/>
      <c r="KKX620" s="23"/>
      <c r="KKY620" s="23"/>
      <c r="KKZ620" s="23"/>
      <c r="KLA620" s="23"/>
      <c r="KLB620" s="23"/>
      <c r="KLC620" s="23"/>
      <c r="KLD620" s="23"/>
      <c r="KLE620" s="23"/>
      <c r="KLF620" s="23"/>
      <c r="KLG620" s="23"/>
      <c r="KLH620" s="23"/>
      <c r="KLI620" s="23"/>
      <c r="KLJ620" s="23"/>
      <c r="KLK620" s="23"/>
      <c r="KLL620" s="23"/>
      <c r="KLM620" s="23"/>
      <c r="KLN620" s="23"/>
      <c r="KLO620" s="23"/>
      <c r="KLP620" s="23"/>
      <c r="KLQ620" s="23"/>
      <c r="KLR620" s="23"/>
      <c r="KLS620" s="23"/>
      <c r="KLT620" s="23"/>
      <c r="KLU620" s="23"/>
      <c r="KLV620" s="23"/>
      <c r="KLW620" s="23"/>
      <c r="KLX620" s="23"/>
      <c r="KLY620" s="23"/>
      <c r="KLZ620" s="23"/>
      <c r="KMA620" s="23"/>
      <c r="KMB620" s="23"/>
      <c r="KMC620" s="23"/>
      <c r="KMD620" s="23"/>
      <c r="KME620" s="23"/>
      <c r="KMF620" s="23"/>
      <c r="KMG620" s="23"/>
      <c r="KMH620" s="23"/>
      <c r="KMI620" s="23"/>
      <c r="KMJ620" s="23"/>
      <c r="KMK620" s="23"/>
      <c r="KML620" s="23"/>
      <c r="KMM620" s="23"/>
      <c r="KMN620" s="23"/>
      <c r="KMO620" s="23"/>
      <c r="KMP620" s="23"/>
      <c r="KMQ620" s="23"/>
      <c r="KMR620" s="23"/>
      <c r="KMS620" s="23"/>
      <c r="KMT620" s="23"/>
      <c r="KMU620" s="23"/>
      <c r="KMV620" s="23"/>
      <c r="KMW620" s="23"/>
      <c r="KMX620" s="23"/>
      <c r="KMY620" s="23"/>
      <c r="KMZ620" s="23"/>
      <c r="KNA620" s="23"/>
      <c r="KNB620" s="23"/>
      <c r="KNC620" s="23"/>
      <c r="KND620" s="23"/>
      <c r="KNE620" s="23"/>
      <c r="KNF620" s="23"/>
      <c r="KNG620" s="23"/>
      <c r="KNH620" s="23"/>
      <c r="KNI620" s="23"/>
      <c r="KNJ620" s="23"/>
      <c r="KNK620" s="23"/>
      <c r="KNL620" s="23"/>
      <c r="KNM620" s="23"/>
      <c r="KNN620" s="23"/>
      <c r="KNO620" s="23"/>
      <c r="KNP620" s="23"/>
      <c r="KNQ620" s="23"/>
      <c r="KNR620" s="23"/>
      <c r="KNS620" s="23"/>
      <c r="KNT620" s="23"/>
      <c r="KNU620" s="23"/>
      <c r="KNV620" s="23"/>
      <c r="KNW620" s="23"/>
      <c r="KNX620" s="23"/>
      <c r="KNY620" s="23"/>
      <c r="KNZ620" s="23"/>
      <c r="KOA620" s="23"/>
      <c r="KOB620" s="23"/>
      <c r="KOC620" s="23"/>
      <c r="KOD620" s="23"/>
      <c r="KOE620" s="23"/>
      <c r="KOF620" s="23"/>
      <c r="KOG620" s="23"/>
      <c r="KOH620" s="23"/>
      <c r="KOI620" s="23"/>
      <c r="KOJ620" s="23"/>
      <c r="KOK620" s="23"/>
      <c r="KOL620" s="23"/>
      <c r="KOM620" s="23"/>
      <c r="KON620" s="23"/>
      <c r="KOO620" s="23"/>
      <c r="KOP620" s="23"/>
      <c r="KOQ620" s="23"/>
      <c r="KOR620" s="23"/>
      <c r="KOS620" s="23"/>
      <c r="KOT620" s="23"/>
      <c r="KOU620" s="23"/>
      <c r="KOV620" s="23"/>
      <c r="KOW620" s="23"/>
      <c r="KOX620" s="23"/>
      <c r="KOY620" s="23"/>
      <c r="KOZ620" s="23"/>
      <c r="KPA620" s="23"/>
      <c r="KPB620" s="23"/>
      <c r="KPC620" s="23"/>
      <c r="KPD620" s="23"/>
      <c r="KPE620" s="23"/>
      <c r="KPF620" s="23"/>
      <c r="KPG620" s="23"/>
      <c r="KPH620" s="23"/>
      <c r="KPI620" s="23"/>
      <c r="KPJ620" s="23"/>
      <c r="KPK620" s="23"/>
      <c r="KPL620" s="23"/>
      <c r="KPM620" s="23"/>
      <c r="KPN620" s="23"/>
      <c r="KPO620" s="23"/>
      <c r="KPP620" s="23"/>
      <c r="KPQ620" s="23"/>
      <c r="KPR620" s="23"/>
      <c r="KPS620" s="23"/>
      <c r="KPT620" s="23"/>
      <c r="KPU620" s="23"/>
      <c r="KPV620" s="23"/>
      <c r="KPW620" s="23"/>
      <c r="KPX620" s="23"/>
      <c r="KPY620" s="23"/>
      <c r="KPZ620" s="23"/>
      <c r="KQA620" s="23"/>
      <c r="KQB620" s="23"/>
      <c r="KQC620" s="23"/>
      <c r="KQD620" s="23"/>
      <c r="KQE620" s="23"/>
      <c r="KQF620" s="23"/>
      <c r="KQG620" s="23"/>
      <c r="KQH620" s="23"/>
      <c r="KQI620" s="23"/>
      <c r="KQJ620" s="23"/>
      <c r="KQK620" s="23"/>
      <c r="KQL620" s="23"/>
      <c r="KQM620" s="23"/>
      <c r="KQN620" s="23"/>
      <c r="KQO620" s="23"/>
      <c r="KQP620" s="23"/>
      <c r="KQQ620" s="23"/>
      <c r="KQR620" s="23"/>
      <c r="KQS620" s="23"/>
      <c r="KQT620" s="23"/>
      <c r="KQU620" s="23"/>
      <c r="KQV620" s="23"/>
      <c r="KQW620" s="23"/>
      <c r="KQX620" s="23"/>
      <c r="KQY620" s="23"/>
      <c r="KQZ620" s="23"/>
      <c r="KRA620" s="23"/>
      <c r="KRB620" s="23"/>
      <c r="KRC620" s="23"/>
      <c r="KRD620" s="23"/>
      <c r="KRE620" s="23"/>
      <c r="KRF620" s="23"/>
      <c r="KRG620" s="23"/>
      <c r="KRH620" s="23"/>
      <c r="KRI620" s="23"/>
      <c r="KRJ620" s="23"/>
      <c r="KRK620" s="23"/>
      <c r="KRL620" s="23"/>
      <c r="KRM620" s="23"/>
      <c r="KRN620" s="23"/>
      <c r="KRO620" s="23"/>
      <c r="KRP620" s="23"/>
      <c r="KRQ620" s="23"/>
      <c r="KRR620" s="23"/>
      <c r="KRS620" s="23"/>
      <c r="KRT620" s="23"/>
      <c r="KRU620" s="23"/>
      <c r="KRV620" s="23"/>
      <c r="KRW620" s="23"/>
      <c r="KRX620" s="23"/>
      <c r="KRY620" s="23"/>
      <c r="KRZ620" s="23"/>
      <c r="KSA620" s="23"/>
      <c r="KSB620" s="23"/>
      <c r="KSC620" s="23"/>
      <c r="KSD620" s="23"/>
      <c r="KSE620" s="23"/>
      <c r="KSF620" s="23"/>
      <c r="KSG620" s="23"/>
      <c r="KSH620" s="23"/>
      <c r="KSI620" s="23"/>
      <c r="KSJ620" s="23"/>
      <c r="KSK620" s="23"/>
      <c r="KSL620" s="23"/>
      <c r="KSM620" s="23"/>
      <c r="KSN620" s="23"/>
      <c r="KSO620" s="23"/>
      <c r="KSP620" s="23"/>
      <c r="KSQ620" s="23"/>
      <c r="KSR620" s="23"/>
      <c r="KSS620" s="23"/>
      <c r="KST620" s="23"/>
      <c r="KSU620" s="23"/>
      <c r="KSV620" s="23"/>
      <c r="KSW620" s="23"/>
      <c r="KSX620" s="23"/>
      <c r="KSY620" s="23"/>
      <c r="KSZ620" s="23"/>
      <c r="KTA620" s="23"/>
      <c r="KTB620" s="23"/>
      <c r="KTC620" s="23"/>
      <c r="KTD620" s="23"/>
      <c r="KTE620" s="23"/>
      <c r="KTF620" s="23"/>
      <c r="KTG620" s="23"/>
      <c r="KTH620" s="23"/>
      <c r="KTI620" s="23"/>
      <c r="KTJ620" s="23"/>
      <c r="KTK620" s="23"/>
      <c r="KTL620" s="23"/>
      <c r="KTM620" s="23"/>
      <c r="KTN620" s="23"/>
      <c r="KTO620" s="23"/>
      <c r="KTP620" s="23"/>
      <c r="KTQ620" s="23"/>
      <c r="KTR620" s="23"/>
      <c r="KTS620" s="23"/>
      <c r="KTT620" s="23"/>
      <c r="KTU620" s="23"/>
      <c r="KTV620" s="23"/>
      <c r="KTW620" s="23"/>
      <c r="KTX620" s="23"/>
      <c r="KTY620" s="23"/>
      <c r="KTZ620" s="23"/>
      <c r="KUA620" s="23"/>
      <c r="KUB620" s="23"/>
      <c r="KUC620" s="23"/>
      <c r="KUD620" s="23"/>
      <c r="KUE620" s="23"/>
      <c r="KUF620" s="23"/>
      <c r="KUG620" s="23"/>
      <c r="KUH620" s="23"/>
      <c r="KUI620" s="23"/>
      <c r="KUJ620" s="23"/>
      <c r="KUK620" s="23"/>
      <c r="KUL620" s="23"/>
      <c r="KUM620" s="23"/>
      <c r="KUN620" s="23"/>
      <c r="KUO620" s="23"/>
      <c r="KUP620" s="23"/>
      <c r="KUQ620" s="23"/>
      <c r="KUR620" s="23"/>
      <c r="KUS620" s="23"/>
      <c r="KUT620" s="23"/>
      <c r="KUU620" s="23"/>
      <c r="KUV620" s="23"/>
      <c r="KUW620" s="23"/>
      <c r="KUX620" s="23"/>
      <c r="KUY620" s="23"/>
      <c r="KUZ620" s="23"/>
      <c r="KVA620" s="23"/>
      <c r="KVB620" s="23"/>
      <c r="KVC620" s="23"/>
      <c r="KVD620" s="23"/>
      <c r="KVE620" s="23"/>
      <c r="KVF620" s="23"/>
      <c r="KVG620" s="23"/>
      <c r="KVH620" s="23"/>
      <c r="KVI620" s="23"/>
      <c r="KVJ620" s="23"/>
      <c r="KVK620" s="23"/>
      <c r="KVL620" s="23"/>
      <c r="KVM620" s="23"/>
      <c r="KVN620" s="23"/>
      <c r="KVO620" s="23"/>
      <c r="KVP620" s="23"/>
      <c r="KVQ620" s="23"/>
      <c r="KVR620" s="23"/>
      <c r="KVS620" s="23"/>
      <c r="KVT620" s="23"/>
      <c r="KVU620" s="23"/>
      <c r="KVV620" s="23"/>
      <c r="KVW620" s="23"/>
      <c r="KVX620" s="23"/>
      <c r="KVY620" s="23"/>
      <c r="KVZ620" s="23"/>
      <c r="KWA620" s="23"/>
      <c r="KWB620" s="23"/>
      <c r="KWC620" s="23"/>
      <c r="KWD620" s="23"/>
      <c r="KWE620" s="23"/>
      <c r="KWF620" s="23"/>
      <c r="KWG620" s="23"/>
      <c r="KWH620" s="23"/>
      <c r="KWI620" s="23"/>
      <c r="KWJ620" s="23"/>
      <c r="KWK620" s="23"/>
      <c r="KWL620" s="23"/>
      <c r="KWM620" s="23"/>
      <c r="KWN620" s="23"/>
      <c r="KWO620" s="23"/>
      <c r="KWP620" s="23"/>
      <c r="KWQ620" s="23"/>
      <c r="KWR620" s="23"/>
      <c r="KWS620" s="23"/>
      <c r="KWT620" s="23"/>
      <c r="KWU620" s="23"/>
      <c r="KWV620" s="23"/>
      <c r="KWW620" s="23"/>
      <c r="KWX620" s="23"/>
      <c r="KWY620" s="23"/>
      <c r="KWZ620" s="23"/>
      <c r="KXA620" s="23"/>
      <c r="KXB620" s="23"/>
      <c r="KXC620" s="23"/>
      <c r="KXD620" s="23"/>
      <c r="KXE620" s="23"/>
      <c r="KXF620" s="23"/>
      <c r="KXG620" s="23"/>
      <c r="KXH620" s="23"/>
      <c r="KXI620" s="23"/>
      <c r="KXJ620" s="23"/>
      <c r="KXK620" s="23"/>
      <c r="KXL620" s="23"/>
      <c r="KXM620" s="23"/>
      <c r="KXN620" s="23"/>
      <c r="KXO620" s="23"/>
      <c r="KXP620" s="23"/>
      <c r="KXQ620" s="23"/>
      <c r="KXR620" s="23"/>
      <c r="KXS620" s="23"/>
      <c r="KXT620" s="23"/>
      <c r="KXU620" s="23"/>
      <c r="KXV620" s="23"/>
      <c r="KXW620" s="23"/>
      <c r="KXX620" s="23"/>
      <c r="KXY620" s="23"/>
      <c r="KXZ620" s="23"/>
      <c r="KYA620" s="23"/>
      <c r="KYB620" s="23"/>
      <c r="KYC620" s="23"/>
      <c r="KYD620" s="23"/>
      <c r="KYE620" s="23"/>
      <c r="KYF620" s="23"/>
      <c r="KYG620" s="23"/>
      <c r="KYH620" s="23"/>
      <c r="KYI620" s="23"/>
      <c r="KYJ620" s="23"/>
      <c r="KYK620" s="23"/>
      <c r="KYL620" s="23"/>
      <c r="KYM620" s="23"/>
      <c r="KYN620" s="23"/>
      <c r="KYO620" s="23"/>
      <c r="KYP620" s="23"/>
      <c r="KYQ620" s="23"/>
      <c r="KYR620" s="23"/>
      <c r="KYS620" s="23"/>
      <c r="KYT620" s="23"/>
      <c r="KYU620" s="23"/>
      <c r="KYV620" s="23"/>
      <c r="KYW620" s="23"/>
      <c r="KYX620" s="23"/>
      <c r="KYY620" s="23"/>
      <c r="KYZ620" s="23"/>
      <c r="KZA620" s="23"/>
      <c r="KZB620" s="23"/>
      <c r="KZC620" s="23"/>
      <c r="KZD620" s="23"/>
      <c r="KZE620" s="23"/>
      <c r="KZF620" s="23"/>
      <c r="KZG620" s="23"/>
      <c r="KZH620" s="23"/>
      <c r="KZI620" s="23"/>
      <c r="KZJ620" s="23"/>
      <c r="KZK620" s="23"/>
      <c r="KZL620" s="23"/>
      <c r="KZM620" s="23"/>
      <c r="KZN620" s="23"/>
      <c r="KZO620" s="23"/>
      <c r="KZP620" s="23"/>
      <c r="KZQ620" s="23"/>
      <c r="KZR620" s="23"/>
      <c r="KZS620" s="23"/>
      <c r="KZT620" s="23"/>
      <c r="KZU620" s="23"/>
      <c r="KZV620" s="23"/>
      <c r="KZW620" s="23"/>
      <c r="KZX620" s="23"/>
      <c r="KZY620" s="23"/>
      <c r="KZZ620" s="23"/>
      <c r="LAA620" s="23"/>
      <c r="LAB620" s="23"/>
      <c r="LAC620" s="23"/>
      <c r="LAD620" s="23"/>
      <c r="LAE620" s="23"/>
      <c r="LAF620" s="23"/>
      <c r="LAG620" s="23"/>
      <c r="LAH620" s="23"/>
      <c r="LAI620" s="23"/>
      <c r="LAJ620" s="23"/>
      <c r="LAK620" s="23"/>
      <c r="LAL620" s="23"/>
      <c r="LAM620" s="23"/>
      <c r="LAN620" s="23"/>
      <c r="LAO620" s="23"/>
      <c r="LAP620" s="23"/>
      <c r="LAQ620" s="23"/>
      <c r="LAR620" s="23"/>
      <c r="LAS620" s="23"/>
      <c r="LAT620" s="23"/>
      <c r="LAU620" s="23"/>
      <c r="LAV620" s="23"/>
      <c r="LAW620" s="23"/>
      <c r="LAX620" s="23"/>
      <c r="LAY620" s="23"/>
      <c r="LAZ620" s="23"/>
      <c r="LBA620" s="23"/>
      <c r="LBB620" s="23"/>
      <c r="LBC620" s="23"/>
      <c r="LBD620" s="23"/>
      <c r="LBE620" s="23"/>
      <c r="LBF620" s="23"/>
      <c r="LBG620" s="23"/>
      <c r="LBH620" s="23"/>
      <c r="LBI620" s="23"/>
      <c r="LBJ620" s="23"/>
      <c r="LBK620" s="23"/>
      <c r="LBL620" s="23"/>
      <c r="LBM620" s="23"/>
      <c r="LBN620" s="23"/>
      <c r="LBO620" s="23"/>
      <c r="LBP620" s="23"/>
      <c r="LBQ620" s="23"/>
      <c r="LBR620" s="23"/>
      <c r="LBS620" s="23"/>
      <c r="LBT620" s="23"/>
      <c r="LBU620" s="23"/>
      <c r="LBV620" s="23"/>
      <c r="LBW620" s="23"/>
      <c r="LBX620" s="23"/>
      <c r="LBY620" s="23"/>
      <c r="LBZ620" s="23"/>
      <c r="LCA620" s="23"/>
      <c r="LCB620" s="23"/>
      <c r="LCC620" s="23"/>
      <c r="LCD620" s="23"/>
      <c r="LCE620" s="23"/>
      <c r="LCF620" s="23"/>
      <c r="LCG620" s="23"/>
      <c r="LCH620" s="23"/>
      <c r="LCI620" s="23"/>
      <c r="LCJ620" s="23"/>
      <c r="LCK620" s="23"/>
      <c r="LCL620" s="23"/>
      <c r="LCM620" s="23"/>
      <c r="LCN620" s="23"/>
      <c r="LCO620" s="23"/>
      <c r="LCP620" s="23"/>
      <c r="LCQ620" s="23"/>
      <c r="LCR620" s="23"/>
      <c r="LCS620" s="23"/>
      <c r="LCT620" s="23"/>
      <c r="LCU620" s="23"/>
      <c r="LCV620" s="23"/>
      <c r="LCW620" s="23"/>
      <c r="LCX620" s="23"/>
      <c r="LCY620" s="23"/>
      <c r="LCZ620" s="23"/>
      <c r="LDA620" s="23"/>
      <c r="LDB620" s="23"/>
      <c r="LDC620" s="23"/>
      <c r="LDD620" s="23"/>
      <c r="LDE620" s="23"/>
      <c r="LDF620" s="23"/>
      <c r="LDG620" s="23"/>
      <c r="LDH620" s="23"/>
      <c r="LDI620" s="23"/>
      <c r="LDJ620" s="23"/>
      <c r="LDK620" s="23"/>
      <c r="LDL620" s="23"/>
      <c r="LDM620" s="23"/>
      <c r="LDN620" s="23"/>
      <c r="LDO620" s="23"/>
      <c r="LDP620" s="23"/>
      <c r="LDQ620" s="23"/>
      <c r="LDR620" s="23"/>
      <c r="LDS620" s="23"/>
      <c r="LDT620" s="23"/>
      <c r="LDU620" s="23"/>
      <c r="LDV620" s="23"/>
      <c r="LDW620" s="23"/>
      <c r="LDX620" s="23"/>
      <c r="LDY620" s="23"/>
      <c r="LDZ620" s="23"/>
      <c r="LEA620" s="23"/>
      <c r="LEB620" s="23"/>
      <c r="LEC620" s="23"/>
      <c r="LED620" s="23"/>
      <c r="LEE620" s="23"/>
      <c r="LEF620" s="23"/>
      <c r="LEG620" s="23"/>
      <c r="LEH620" s="23"/>
      <c r="LEI620" s="23"/>
      <c r="LEJ620" s="23"/>
      <c r="LEK620" s="23"/>
      <c r="LEL620" s="23"/>
      <c r="LEM620" s="23"/>
      <c r="LEN620" s="23"/>
      <c r="LEO620" s="23"/>
      <c r="LEP620" s="23"/>
      <c r="LEQ620" s="23"/>
      <c r="LER620" s="23"/>
      <c r="LES620" s="23"/>
      <c r="LET620" s="23"/>
      <c r="LEU620" s="23"/>
      <c r="LEV620" s="23"/>
      <c r="LEW620" s="23"/>
      <c r="LEX620" s="23"/>
      <c r="LEY620" s="23"/>
      <c r="LEZ620" s="23"/>
      <c r="LFA620" s="23"/>
      <c r="LFB620" s="23"/>
      <c r="LFC620" s="23"/>
      <c r="LFD620" s="23"/>
      <c r="LFE620" s="23"/>
      <c r="LFF620" s="23"/>
      <c r="LFG620" s="23"/>
      <c r="LFH620" s="23"/>
      <c r="LFI620" s="23"/>
      <c r="LFJ620" s="23"/>
      <c r="LFK620" s="23"/>
      <c r="LFL620" s="23"/>
      <c r="LFM620" s="23"/>
      <c r="LFN620" s="23"/>
      <c r="LFO620" s="23"/>
      <c r="LFP620" s="23"/>
      <c r="LFQ620" s="23"/>
      <c r="LFR620" s="23"/>
      <c r="LFS620" s="23"/>
      <c r="LFT620" s="23"/>
      <c r="LFU620" s="23"/>
      <c r="LFV620" s="23"/>
      <c r="LFW620" s="23"/>
      <c r="LFX620" s="23"/>
      <c r="LFY620" s="23"/>
      <c r="LFZ620" s="23"/>
      <c r="LGA620" s="23"/>
      <c r="LGB620" s="23"/>
      <c r="LGC620" s="23"/>
      <c r="LGD620" s="23"/>
      <c r="LGE620" s="23"/>
      <c r="LGF620" s="23"/>
      <c r="LGG620" s="23"/>
      <c r="LGH620" s="23"/>
      <c r="LGI620" s="23"/>
      <c r="LGJ620" s="23"/>
      <c r="LGK620" s="23"/>
      <c r="LGL620" s="23"/>
      <c r="LGM620" s="23"/>
      <c r="LGN620" s="23"/>
      <c r="LGO620" s="23"/>
      <c r="LGP620" s="23"/>
      <c r="LGQ620" s="23"/>
      <c r="LGR620" s="23"/>
      <c r="LGS620" s="23"/>
      <c r="LGT620" s="23"/>
      <c r="LGU620" s="23"/>
      <c r="LGV620" s="23"/>
      <c r="LGW620" s="23"/>
      <c r="LGX620" s="23"/>
      <c r="LGY620" s="23"/>
      <c r="LGZ620" s="23"/>
      <c r="LHA620" s="23"/>
      <c r="LHB620" s="23"/>
      <c r="LHC620" s="23"/>
      <c r="LHD620" s="23"/>
      <c r="LHE620" s="23"/>
      <c r="LHF620" s="23"/>
      <c r="LHG620" s="23"/>
      <c r="LHH620" s="23"/>
      <c r="LHI620" s="23"/>
      <c r="LHJ620" s="23"/>
      <c r="LHK620" s="23"/>
      <c r="LHL620" s="23"/>
      <c r="LHM620" s="23"/>
      <c r="LHN620" s="23"/>
      <c r="LHO620" s="23"/>
      <c r="LHP620" s="23"/>
      <c r="LHQ620" s="23"/>
      <c r="LHR620" s="23"/>
      <c r="LHS620" s="23"/>
      <c r="LHT620" s="23"/>
      <c r="LHU620" s="23"/>
      <c r="LHV620" s="23"/>
      <c r="LHW620" s="23"/>
      <c r="LHX620" s="23"/>
      <c r="LHY620" s="23"/>
      <c r="LHZ620" s="23"/>
      <c r="LIA620" s="23"/>
      <c r="LIB620" s="23"/>
      <c r="LIC620" s="23"/>
      <c r="LID620" s="23"/>
      <c r="LIE620" s="23"/>
      <c r="LIF620" s="23"/>
      <c r="LIG620" s="23"/>
      <c r="LIH620" s="23"/>
      <c r="LII620" s="23"/>
      <c r="LIJ620" s="23"/>
      <c r="LIK620" s="23"/>
      <c r="LIL620" s="23"/>
      <c r="LIM620" s="23"/>
      <c r="LIN620" s="23"/>
      <c r="LIO620" s="23"/>
      <c r="LIP620" s="23"/>
      <c r="LIQ620" s="23"/>
      <c r="LIR620" s="23"/>
      <c r="LIS620" s="23"/>
      <c r="LIT620" s="23"/>
      <c r="LIU620" s="23"/>
      <c r="LIV620" s="23"/>
      <c r="LIW620" s="23"/>
      <c r="LIX620" s="23"/>
      <c r="LIY620" s="23"/>
      <c r="LIZ620" s="23"/>
      <c r="LJA620" s="23"/>
      <c r="LJB620" s="23"/>
      <c r="LJC620" s="23"/>
      <c r="LJD620" s="23"/>
      <c r="LJE620" s="23"/>
      <c r="LJF620" s="23"/>
      <c r="LJG620" s="23"/>
      <c r="LJH620" s="23"/>
      <c r="LJI620" s="23"/>
      <c r="LJJ620" s="23"/>
      <c r="LJK620" s="23"/>
      <c r="LJL620" s="23"/>
      <c r="LJM620" s="23"/>
      <c r="LJN620" s="23"/>
      <c r="LJO620" s="23"/>
      <c r="LJP620" s="23"/>
      <c r="LJQ620" s="23"/>
      <c r="LJR620" s="23"/>
      <c r="LJS620" s="23"/>
      <c r="LJT620" s="23"/>
      <c r="LJU620" s="23"/>
      <c r="LJV620" s="23"/>
      <c r="LJW620" s="23"/>
      <c r="LJX620" s="23"/>
      <c r="LJY620" s="23"/>
      <c r="LJZ620" s="23"/>
      <c r="LKA620" s="23"/>
      <c r="LKB620" s="23"/>
      <c r="LKC620" s="23"/>
      <c r="LKD620" s="23"/>
      <c r="LKE620" s="23"/>
      <c r="LKF620" s="23"/>
      <c r="LKG620" s="23"/>
      <c r="LKH620" s="23"/>
      <c r="LKI620" s="23"/>
      <c r="LKJ620" s="23"/>
      <c r="LKK620" s="23"/>
      <c r="LKL620" s="23"/>
      <c r="LKM620" s="23"/>
      <c r="LKN620" s="23"/>
      <c r="LKO620" s="23"/>
      <c r="LKP620" s="23"/>
      <c r="LKQ620" s="23"/>
      <c r="LKR620" s="23"/>
      <c r="LKS620" s="23"/>
      <c r="LKT620" s="23"/>
      <c r="LKU620" s="23"/>
      <c r="LKV620" s="23"/>
      <c r="LKW620" s="23"/>
      <c r="LKX620" s="23"/>
      <c r="LKY620" s="23"/>
      <c r="LKZ620" s="23"/>
      <c r="LLA620" s="23"/>
      <c r="LLB620" s="23"/>
      <c r="LLC620" s="23"/>
      <c r="LLD620" s="23"/>
      <c r="LLE620" s="23"/>
      <c r="LLF620" s="23"/>
      <c r="LLG620" s="23"/>
      <c r="LLH620" s="23"/>
      <c r="LLI620" s="23"/>
      <c r="LLJ620" s="23"/>
      <c r="LLK620" s="23"/>
      <c r="LLL620" s="23"/>
      <c r="LLM620" s="23"/>
      <c r="LLN620" s="23"/>
      <c r="LLO620" s="23"/>
      <c r="LLP620" s="23"/>
      <c r="LLQ620" s="23"/>
      <c r="LLR620" s="23"/>
      <c r="LLS620" s="23"/>
      <c r="LLT620" s="23"/>
      <c r="LLU620" s="23"/>
      <c r="LLV620" s="23"/>
      <c r="LLW620" s="23"/>
      <c r="LLX620" s="23"/>
      <c r="LLY620" s="23"/>
      <c r="LLZ620" s="23"/>
      <c r="LMA620" s="23"/>
      <c r="LMB620" s="23"/>
      <c r="LMC620" s="23"/>
      <c r="LMD620" s="23"/>
      <c r="LME620" s="23"/>
      <c r="LMF620" s="23"/>
      <c r="LMG620" s="23"/>
      <c r="LMH620" s="23"/>
      <c r="LMI620" s="23"/>
      <c r="LMJ620" s="23"/>
      <c r="LMK620" s="23"/>
      <c r="LML620" s="23"/>
      <c r="LMM620" s="23"/>
      <c r="LMN620" s="23"/>
      <c r="LMO620" s="23"/>
      <c r="LMP620" s="23"/>
      <c r="LMQ620" s="23"/>
      <c r="LMR620" s="23"/>
      <c r="LMS620" s="23"/>
      <c r="LMT620" s="23"/>
      <c r="LMU620" s="23"/>
      <c r="LMV620" s="23"/>
      <c r="LMW620" s="23"/>
      <c r="LMX620" s="23"/>
      <c r="LMY620" s="23"/>
      <c r="LMZ620" s="23"/>
      <c r="LNA620" s="23"/>
      <c r="LNB620" s="23"/>
      <c r="LNC620" s="23"/>
      <c r="LND620" s="23"/>
      <c r="LNE620" s="23"/>
      <c r="LNF620" s="23"/>
      <c r="LNG620" s="23"/>
      <c r="LNH620" s="23"/>
      <c r="LNI620" s="23"/>
      <c r="LNJ620" s="23"/>
      <c r="LNK620" s="23"/>
      <c r="LNL620" s="23"/>
      <c r="LNM620" s="23"/>
      <c r="LNN620" s="23"/>
      <c r="LNO620" s="23"/>
      <c r="LNP620" s="23"/>
      <c r="LNQ620" s="23"/>
      <c r="LNR620" s="23"/>
      <c r="LNS620" s="23"/>
      <c r="LNT620" s="23"/>
      <c r="LNU620" s="23"/>
      <c r="LNV620" s="23"/>
      <c r="LNW620" s="23"/>
      <c r="LNX620" s="23"/>
      <c r="LNY620" s="23"/>
      <c r="LNZ620" s="23"/>
      <c r="LOA620" s="23"/>
      <c r="LOB620" s="23"/>
      <c r="LOC620" s="23"/>
      <c r="LOD620" s="23"/>
      <c r="LOE620" s="23"/>
      <c r="LOF620" s="23"/>
      <c r="LOG620" s="23"/>
      <c r="LOH620" s="23"/>
      <c r="LOI620" s="23"/>
      <c r="LOJ620" s="23"/>
      <c r="LOK620" s="23"/>
      <c r="LOL620" s="23"/>
      <c r="LOM620" s="23"/>
      <c r="LON620" s="23"/>
      <c r="LOO620" s="23"/>
      <c r="LOP620" s="23"/>
      <c r="LOQ620" s="23"/>
      <c r="LOR620" s="23"/>
      <c r="LOS620" s="23"/>
      <c r="LOT620" s="23"/>
      <c r="LOU620" s="23"/>
      <c r="LOV620" s="23"/>
      <c r="LOW620" s="23"/>
      <c r="LOX620" s="23"/>
      <c r="LOY620" s="23"/>
      <c r="LOZ620" s="23"/>
      <c r="LPA620" s="23"/>
      <c r="LPB620" s="23"/>
      <c r="LPC620" s="23"/>
      <c r="LPD620" s="23"/>
      <c r="LPE620" s="23"/>
      <c r="LPF620" s="23"/>
      <c r="LPG620" s="23"/>
      <c r="LPH620" s="23"/>
      <c r="LPI620" s="23"/>
      <c r="LPJ620" s="23"/>
      <c r="LPK620" s="23"/>
      <c r="LPL620" s="23"/>
      <c r="LPM620" s="23"/>
      <c r="LPN620" s="23"/>
      <c r="LPO620" s="23"/>
      <c r="LPP620" s="23"/>
      <c r="LPQ620" s="23"/>
      <c r="LPR620" s="23"/>
      <c r="LPS620" s="23"/>
      <c r="LPT620" s="23"/>
      <c r="LPU620" s="23"/>
      <c r="LPV620" s="23"/>
      <c r="LPW620" s="23"/>
      <c r="LPX620" s="23"/>
      <c r="LPY620" s="23"/>
      <c r="LPZ620" s="23"/>
      <c r="LQA620" s="23"/>
      <c r="LQB620" s="23"/>
      <c r="LQC620" s="23"/>
      <c r="LQD620" s="23"/>
      <c r="LQE620" s="23"/>
      <c r="LQF620" s="23"/>
      <c r="LQG620" s="23"/>
      <c r="LQH620" s="23"/>
      <c r="LQI620" s="23"/>
      <c r="LQJ620" s="23"/>
      <c r="LQK620" s="23"/>
      <c r="LQL620" s="23"/>
      <c r="LQM620" s="23"/>
      <c r="LQN620" s="23"/>
      <c r="LQO620" s="23"/>
      <c r="LQP620" s="23"/>
      <c r="LQQ620" s="23"/>
      <c r="LQR620" s="23"/>
      <c r="LQS620" s="23"/>
      <c r="LQT620" s="23"/>
      <c r="LQU620" s="23"/>
      <c r="LQV620" s="23"/>
      <c r="LQW620" s="23"/>
      <c r="LQX620" s="23"/>
      <c r="LQY620" s="23"/>
      <c r="LQZ620" s="23"/>
      <c r="LRA620" s="23"/>
      <c r="LRB620" s="23"/>
      <c r="LRC620" s="23"/>
      <c r="LRD620" s="23"/>
      <c r="LRE620" s="23"/>
      <c r="LRF620" s="23"/>
      <c r="LRG620" s="23"/>
      <c r="LRH620" s="23"/>
      <c r="LRI620" s="23"/>
      <c r="LRJ620" s="23"/>
      <c r="LRK620" s="23"/>
      <c r="LRL620" s="23"/>
      <c r="LRM620" s="23"/>
      <c r="LRN620" s="23"/>
      <c r="LRO620" s="23"/>
      <c r="LRP620" s="23"/>
      <c r="LRQ620" s="23"/>
      <c r="LRR620" s="23"/>
      <c r="LRS620" s="23"/>
      <c r="LRT620" s="23"/>
      <c r="LRU620" s="23"/>
      <c r="LRV620" s="23"/>
      <c r="LRW620" s="23"/>
      <c r="LRX620" s="23"/>
      <c r="LRY620" s="23"/>
      <c r="LRZ620" s="23"/>
      <c r="LSA620" s="23"/>
      <c r="LSB620" s="23"/>
      <c r="LSC620" s="23"/>
      <c r="LSD620" s="23"/>
      <c r="LSE620" s="23"/>
      <c r="LSF620" s="23"/>
      <c r="LSG620" s="23"/>
      <c r="LSH620" s="23"/>
      <c r="LSI620" s="23"/>
      <c r="LSJ620" s="23"/>
      <c r="LSK620" s="23"/>
      <c r="LSL620" s="23"/>
      <c r="LSM620" s="23"/>
      <c r="LSN620" s="23"/>
      <c r="LSO620" s="23"/>
      <c r="LSP620" s="23"/>
      <c r="LSQ620" s="23"/>
      <c r="LSR620" s="23"/>
      <c r="LSS620" s="23"/>
      <c r="LST620" s="23"/>
      <c r="LSU620" s="23"/>
      <c r="LSV620" s="23"/>
      <c r="LSW620" s="23"/>
      <c r="LSX620" s="23"/>
      <c r="LSY620" s="23"/>
      <c r="LSZ620" s="23"/>
      <c r="LTA620" s="23"/>
      <c r="LTB620" s="23"/>
      <c r="LTC620" s="23"/>
      <c r="LTD620" s="23"/>
      <c r="LTE620" s="23"/>
      <c r="LTF620" s="23"/>
      <c r="LTG620" s="23"/>
      <c r="LTH620" s="23"/>
      <c r="LTI620" s="23"/>
      <c r="LTJ620" s="23"/>
      <c r="LTK620" s="23"/>
      <c r="LTL620" s="23"/>
      <c r="LTM620" s="23"/>
      <c r="LTN620" s="23"/>
      <c r="LTO620" s="23"/>
      <c r="LTP620" s="23"/>
      <c r="LTQ620" s="23"/>
      <c r="LTR620" s="23"/>
      <c r="LTS620" s="23"/>
      <c r="LTT620" s="23"/>
      <c r="LTU620" s="23"/>
      <c r="LTV620" s="23"/>
      <c r="LTW620" s="23"/>
      <c r="LTX620" s="23"/>
      <c r="LTY620" s="23"/>
      <c r="LTZ620" s="23"/>
      <c r="LUA620" s="23"/>
      <c r="LUB620" s="23"/>
      <c r="LUC620" s="23"/>
      <c r="LUD620" s="23"/>
      <c r="LUE620" s="23"/>
      <c r="LUF620" s="23"/>
      <c r="LUG620" s="23"/>
      <c r="LUH620" s="23"/>
      <c r="LUI620" s="23"/>
      <c r="LUJ620" s="23"/>
      <c r="LUK620" s="23"/>
      <c r="LUL620" s="23"/>
      <c r="LUM620" s="23"/>
      <c r="LUN620" s="23"/>
      <c r="LUO620" s="23"/>
      <c r="LUP620" s="23"/>
      <c r="LUQ620" s="23"/>
      <c r="LUR620" s="23"/>
      <c r="LUS620" s="23"/>
      <c r="LUT620" s="23"/>
      <c r="LUU620" s="23"/>
      <c r="LUV620" s="23"/>
      <c r="LUW620" s="23"/>
      <c r="LUX620" s="23"/>
      <c r="LUY620" s="23"/>
      <c r="LUZ620" s="23"/>
      <c r="LVA620" s="23"/>
      <c r="LVB620" s="23"/>
      <c r="LVC620" s="23"/>
      <c r="LVD620" s="23"/>
      <c r="LVE620" s="23"/>
      <c r="LVF620" s="23"/>
      <c r="LVG620" s="23"/>
      <c r="LVH620" s="23"/>
      <c r="LVI620" s="23"/>
      <c r="LVJ620" s="23"/>
      <c r="LVK620" s="23"/>
      <c r="LVL620" s="23"/>
      <c r="LVM620" s="23"/>
      <c r="LVN620" s="23"/>
      <c r="LVO620" s="23"/>
      <c r="LVP620" s="23"/>
      <c r="LVQ620" s="23"/>
      <c r="LVR620" s="23"/>
      <c r="LVS620" s="23"/>
      <c r="LVT620" s="23"/>
      <c r="LVU620" s="23"/>
      <c r="LVV620" s="23"/>
      <c r="LVW620" s="23"/>
      <c r="LVX620" s="23"/>
      <c r="LVY620" s="23"/>
      <c r="LVZ620" s="23"/>
      <c r="LWA620" s="23"/>
      <c r="LWB620" s="23"/>
      <c r="LWC620" s="23"/>
      <c r="LWD620" s="23"/>
      <c r="LWE620" s="23"/>
      <c r="LWF620" s="23"/>
      <c r="LWG620" s="23"/>
      <c r="LWH620" s="23"/>
      <c r="LWI620" s="23"/>
      <c r="LWJ620" s="23"/>
      <c r="LWK620" s="23"/>
      <c r="LWL620" s="23"/>
      <c r="LWM620" s="23"/>
      <c r="LWN620" s="23"/>
      <c r="LWO620" s="23"/>
      <c r="LWP620" s="23"/>
      <c r="LWQ620" s="23"/>
      <c r="LWR620" s="23"/>
      <c r="LWS620" s="23"/>
      <c r="LWT620" s="23"/>
      <c r="LWU620" s="23"/>
      <c r="LWV620" s="23"/>
      <c r="LWW620" s="23"/>
      <c r="LWX620" s="23"/>
      <c r="LWY620" s="23"/>
      <c r="LWZ620" s="23"/>
      <c r="LXA620" s="23"/>
      <c r="LXB620" s="23"/>
      <c r="LXC620" s="23"/>
      <c r="LXD620" s="23"/>
      <c r="LXE620" s="23"/>
      <c r="LXF620" s="23"/>
      <c r="LXG620" s="23"/>
      <c r="LXH620" s="23"/>
      <c r="LXI620" s="23"/>
      <c r="LXJ620" s="23"/>
      <c r="LXK620" s="23"/>
      <c r="LXL620" s="23"/>
      <c r="LXM620" s="23"/>
      <c r="LXN620" s="23"/>
      <c r="LXO620" s="23"/>
      <c r="LXP620" s="23"/>
      <c r="LXQ620" s="23"/>
      <c r="LXR620" s="23"/>
      <c r="LXS620" s="23"/>
      <c r="LXT620" s="23"/>
      <c r="LXU620" s="23"/>
      <c r="LXV620" s="23"/>
      <c r="LXW620" s="23"/>
      <c r="LXX620" s="23"/>
      <c r="LXY620" s="23"/>
      <c r="LXZ620" s="23"/>
      <c r="LYA620" s="23"/>
      <c r="LYB620" s="23"/>
      <c r="LYC620" s="23"/>
      <c r="LYD620" s="23"/>
      <c r="LYE620" s="23"/>
      <c r="LYF620" s="23"/>
      <c r="LYG620" s="23"/>
      <c r="LYH620" s="23"/>
      <c r="LYI620" s="23"/>
      <c r="LYJ620" s="23"/>
      <c r="LYK620" s="23"/>
      <c r="LYL620" s="23"/>
      <c r="LYM620" s="23"/>
      <c r="LYN620" s="23"/>
      <c r="LYO620" s="23"/>
      <c r="LYP620" s="23"/>
      <c r="LYQ620" s="23"/>
      <c r="LYR620" s="23"/>
      <c r="LYS620" s="23"/>
      <c r="LYT620" s="23"/>
      <c r="LYU620" s="23"/>
      <c r="LYV620" s="23"/>
      <c r="LYW620" s="23"/>
      <c r="LYX620" s="23"/>
      <c r="LYY620" s="23"/>
      <c r="LYZ620" s="23"/>
      <c r="LZA620" s="23"/>
      <c r="LZB620" s="23"/>
      <c r="LZC620" s="23"/>
      <c r="LZD620" s="23"/>
      <c r="LZE620" s="23"/>
      <c r="LZF620" s="23"/>
      <c r="LZG620" s="23"/>
      <c r="LZH620" s="23"/>
      <c r="LZI620" s="23"/>
      <c r="LZJ620" s="23"/>
      <c r="LZK620" s="23"/>
      <c r="LZL620" s="23"/>
      <c r="LZM620" s="23"/>
      <c r="LZN620" s="23"/>
      <c r="LZO620" s="23"/>
      <c r="LZP620" s="23"/>
      <c r="LZQ620" s="23"/>
      <c r="LZR620" s="23"/>
      <c r="LZS620" s="23"/>
      <c r="LZT620" s="23"/>
      <c r="LZU620" s="23"/>
      <c r="LZV620" s="23"/>
      <c r="LZW620" s="23"/>
      <c r="LZX620" s="23"/>
      <c r="LZY620" s="23"/>
      <c r="LZZ620" s="23"/>
      <c r="MAA620" s="23"/>
      <c r="MAB620" s="23"/>
      <c r="MAC620" s="23"/>
      <c r="MAD620" s="23"/>
      <c r="MAE620" s="23"/>
      <c r="MAF620" s="23"/>
      <c r="MAG620" s="23"/>
      <c r="MAH620" s="23"/>
      <c r="MAI620" s="23"/>
      <c r="MAJ620" s="23"/>
      <c r="MAK620" s="23"/>
      <c r="MAL620" s="23"/>
      <c r="MAM620" s="23"/>
      <c r="MAN620" s="23"/>
      <c r="MAO620" s="23"/>
      <c r="MAP620" s="23"/>
      <c r="MAQ620" s="23"/>
      <c r="MAR620" s="23"/>
      <c r="MAS620" s="23"/>
      <c r="MAT620" s="23"/>
      <c r="MAU620" s="23"/>
      <c r="MAV620" s="23"/>
      <c r="MAW620" s="23"/>
      <c r="MAX620" s="23"/>
      <c r="MAY620" s="23"/>
      <c r="MAZ620" s="23"/>
      <c r="MBA620" s="23"/>
      <c r="MBB620" s="23"/>
      <c r="MBC620" s="23"/>
      <c r="MBD620" s="23"/>
      <c r="MBE620" s="23"/>
      <c r="MBF620" s="23"/>
      <c r="MBG620" s="23"/>
      <c r="MBH620" s="23"/>
      <c r="MBI620" s="23"/>
      <c r="MBJ620" s="23"/>
      <c r="MBK620" s="23"/>
      <c r="MBL620" s="23"/>
      <c r="MBM620" s="23"/>
      <c r="MBN620" s="23"/>
      <c r="MBO620" s="23"/>
      <c r="MBP620" s="23"/>
      <c r="MBQ620" s="23"/>
      <c r="MBR620" s="23"/>
      <c r="MBS620" s="23"/>
      <c r="MBT620" s="23"/>
      <c r="MBU620" s="23"/>
      <c r="MBV620" s="23"/>
      <c r="MBW620" s="23"/>
      <c r="MBX620" s="23"/>
      <c r="MBY620" s="23"/>
      <c r="MBZ620" s="23"/>
      <c r="MCA620" s="23"/>
      <c r="MCB620" s="23"/>
      <c r="MCC620" s="23"/>
      <c r="MCD620" s="23"/>
      <c r="MCE620" s="23"/>
      <c r="MCF620" s="23"/>
      <c r="MCG620" s="23"/>
      <c r="MCH620" s="23"/>
      <c r="MCI620" s="23"/>
      <c r="MCJ620" s="23"/>
      <c r="MCK620" s="23"/>
      <c r="MCL620" s="23"/>
      <c r="MCM620" s="23"/>
      <c r="MCN620" s="23"/>
      <c r="MCO620" s="23"/>
      <c r="MCP620" s="23"/>
      <c r="MCQ620" s="23"/>
      <c r="MCR620" s="23"/>
      <c r="MCS620" s="23"/>
      <c r="MCT620" s="23"/>
      <c r="MCU620" s="23"/>
      <c r="MCV620" s="23"/>
      <c r="MCW620" s="23"/>
      <c r="MCX620" s="23"/>
      <c r="MCY620" s="23"/>
      <c r="MCZ620" s="23"/>
      <c r="MDA620" s="23"/>
      <c r="MDB620" s="23"/>
      <c r="MDC620" s="23"/>
      <c r="MDD620" s="23"/>
      <c r="MDE620" s="23"/>
      <c r="MDF620" s="23"/>
      <c r="MDG620" s="23"/>
      <c r="MDH620" s="23"/>
      <c r="MDI620" s="23"/>
      <c r="MDJ620" s="23"/>
      <c r="MDK620" s="23"/>
      <c r="MDL620" s="23"/>
      <c r="MDM620" s="23"/>
      <c r="MDN620" s="23"/>
      <c r="MDO620" s="23"/>
      <c r="MDP620" s="23"/>
      <c r="MDQ620" s="23"/>
      <c r="MDR620" s="23"/>
      <c r="MDS620" s="23"/>
      <c r="MDT620" s="23"/>
      <c r="MDU620" s="23"/>
      <c r="MDV620" s="23"/>
      <c r="MDW620" s="23"/>
      <c r="MDX620" s="23"/>
      <c r="MDY620" s="23"/>
      <c r="MDZ620" s="23"/>
      <c r="MEA620" s="23"/>
      <c r="MEB620" s="23"/>
      <c r="MEC620" s="23"/>
      <c r="MED620" s="23"/>
      <c r="MEE620" s="23"/>
      <c r="MEF620" s="23"/>
      <c r="MEG620" s="23"/>
      <c r="MEH620" s="23"/>
      <c r="MEI620" s="23"/>
      <c r="MEJ620" s="23"/>
      <c r="MEK620" s="23"/>
      <c r="MEL620" s="23"/>
      <c r="MEM620" s="23"/>
      <c r="MEN620" s="23"/>
      <c r="MEO620" s="23"/>
      <c r="MEP620" s="23"/>
      <c r="MEQ620" s="23"/>
      <c r="MER620" s="23"/>
      <c r="MES620" s="23"/>
      <c r="MET620" s="23"/>
      <c r="MEU620" s="23"/>
      <c r="MEV620" s="23"/>
      <c r="MEW620" s="23"/>
      <c r="MEX620" s="23"/>
      <c r="MEY620" s="23"/>
      <c r="MEZ620" s="23"/>
      <c r="MFA620" s="23"/>
      <c r="MFB620" s="23"/>
      <c r="MFC620" s="23"/>
      <c r="MFD620" s="23"/>
      <c r="MFE620" s="23"/>
      <c r="MFF620" s="23"/>
      <c r="MFG620" s="23"/>
      <c r="MFH620" s="23"/>
      <c r="MFI620" s="23"/>
      <c r="MFJ620" s="23"/>
      <c r="MFK620" s="23"/>
      <c r="MFL620" s="23"/>
      <c r="MFM620" s="23"/>
      <c r="MFN620" s="23"/>
      <c r="MFO620" s="23"/>
      <c r="MFP620" s="23"/>
      <c r="MFQ620" s="23"/>
      <c r="MFR620" s="23"/>
      <c r="MFS620" s="23"/>
      <c r="MFT620" s="23"/>
      <c r="MFU620" s="23"/>
      <c r="MFV620" s="23"/>
      <c r="MFW620" s="23"/>
      <c r="MFX620" s="23"/>
      <c r="MFY620" s="23"/>
      <c r="MFZ620" s="23"/>
      <c r="MGA620" s="23"/>
      <c r="MGB620" s="23"/>
      <c r="MGC620" s="23"/>
      <c r="MGD620" s="23"/>
      <c r="MGE620" s="23"/>
      <c r="MGF620" s="23"/>
      <c r="MGG620" s="23"/>
      <c r="MGH620" s="23"/>
      <c r="MGI620" s="23"/>
      <c r="MGJ620" s="23"/>
      <c r="MGK620" s="23"/>
      <c r="MGL620" s="23"/>
      <c r="MGM620" s="23"/>
      <c r="MGN620" s="23"/>
      <c r="MGO620" s="23"/>
      <c r="MGP620" s="23"/>
      <c r="MGQ620" s="23"/>
      <c r="MGR620" s="23"/>
      <c r="MGS620" s="23"/>
      <c r="MGT620" s="23"/>
      <c r="MGU620" s="23"/>
      <c r="MGV620" s="23"/>
      <c r="MGW620" s="23"/>
      <c r="MGX620" s="23"/>
      <c r="MGY620" s="23"/>
      <c r="MGZ620" s="23"/>
      <c r="MHA620" s="23"/>
      <c r="MHB620" s="23"/>
      <c r="MHC620" s="23"/>
      <c r="MHD620" s="23"/>
      <c r="MHE620" s="23"/>
      <c r="MHF620" s="23"/>
      <c r="MHG620" s="23"/>
      <c r="MHH620" s="23"/>
      <c r="MHI620" s="23"/>
      <c r="MHJ620" s="23"/>
      <c r="MHK620" s="23"/>
      <c r="MHL620" s="23"/>
      <c r="MHM620" s="23"/>
      <c r="MHN620" s="23"/>
      <c r="MHO620" s="23"/>
      <c r="MHP620" s="23"/>
      <c r="MHQ620" s="23"/>
      <c r="MHR620" s="23"/>
      <c r="MHS620" s="23"/>
      <c r="MHT620" s="23"/>
      <c r="MHU620" s="23"/>
      <c r="MHV620" s="23"/>
      <c r="MHW620" s="23"/>
      <c r="MHX620" s="23"/>
      <c r="MHY620" s="23"/>
      <c r="MHZ620" s="23"/>
      <c r="MIA620" s="23"/>
      <c r="MIB620" s="23"/>
      <c r="MIC620" s="23"/>
      <c r="MID620" s="23"/>
      <c r="MIE620" s="23"/>
      <c r="MIF620" s="23"/>
      <c r="MIG620" s="23"/>
      <c r="MIH620" s="23"/>
      <c r="MII620" s="23"/>
      <c r="MIJ620" s="23"/>
      <c r="MIK620" s="23"/>
      <c r="MIL620" s="23"/>
      <c r="MIM620" s="23"/>
      <c r="MIN620" s="23"/>
      <c r="MIO620" s="23"/>
      <c r="MIP620" s="23"/>
      <c r="MIQ620" s="23"/>
      <c r="MIR620" s="23"/>
      <c r="MIS620" s="23"/>
      <c r="MIT620" s="23"/>
      <c r="MIU620" s="23"/>
      <c r="MIV620" s="23"/>
      <c r="MIW620" s="23"/>
      <c r="MIX620" s="23"/>
      <c r="MIY620" s="23"/>
      <c r="MIZ620" s="23"/>
      <c r="MJA620" s="23"/>
      <c r="MJB620" s="23"/>
      <c r="MJC620" s="23"/>
      <c r="MJD620" s="23"/>
      <c r="MJE620" s="23"/>
      <c r="MJF620" s="23"/>
      <c r="MJG620" s="23"/>
      <c r="MJH620" s="23"/>
      <c r="MJI620" s="23"/>
      <c r="MJJ620" s="23"/>
      <c r="MJK620" s="23"/>
      <c r="MJL620" s="23"/>
      <c r="MJM620" s="23"/>
      <c r="MJN620" s="23"/>
      <c r="MJO620" s="23"/>
      <c r="MJP620" s="23"/>
      <c r="MJQ620" s="23"/>
      <c r="MJR620" s="23"/>
      <c r="MJS620" s="23"/>
      <c r="MJT620" s="23"/>
      <c r="MJU620" s="23"/>
      <c r="MJV620" s="23"/>
      <c r="MJW620" s="23"/>
      <c r="MJX620" s="23"/>
      <c r="MJY620" s="23"/>
      <c r="MJZ620" s="23"/>
      <c r="MKA620" s="23"/>
      <c r="MKB620" s="23"/>
      <c r="MKC620" s="23"/>
      <c r="MKD620" s="23"/>
      <c r="MKE620" s="23"/>
      <c r="MKF620" s="23"/>
      <c r="MKG620" s="23"/>
      <c r="MKH620" s="23"/>
      <c r="MKI620" s="23"/>
      <c r="MKJ620" s="23"/>
      <c r="MKK620" s="23"/>
      <c r="MKL620" s="23"/>
      <c r="MKM620" s="23"/>
      <c r="MKN620" s="23"/>
      <c r="MKO620" s="23"/>
      <c r="MKP620" s="23"/>
      <c r="MKQ620" s="23"/>
      <c r="MKR620" s="23"/>
      <c r="MKS620" s="23"/>
      <c r="MKT620" s="23"/>
      <c r="MKU620" s="23"/>
      <c r="MKV620" s="23"/>
      <c r="MKW620" s="23"/>
      <c r="MKX620" s="23"/>
      <c r="MKY620" s="23"/>
      <c r="MKZ620" s="23"/>
      <c r="MLA620" s="23"/>
      <c r="MLB620" s="23"/>
      <c r="MLC620" s="23"/>
      <c r="MLD620" s="23"/>
      <c r="MLE620" s="23"/>
      <c r="MLF620" s="23"/>
      <c r="MLG620" s="23"/>
      <c r="MLH620" s="23"/>
      <c r="MLI620" s="23"/>
      <c r="MLJ620" s="23"/>
      <c r="MLK620" s="23"/>
      <c r="MLL620" s="23"/>
      <c r="MLM620" s="23"/>
      <c r="MLN620" s="23"/>
      <c r="MLO620" s="23"/>
      <c r="MLP620" s="23"/>
      <c r="MLQ620" s="23"/>
      <c r="MLR620" s="23"/>
      <c r="MLS620" s="23"/>
      <c r="MLT620" s="23"/>
      <c r="MLU620" s="23"/>
      <c r="MLV620" s="23"/>
      <c r="MLW620" s="23"/>
      <c r="MLX620" s="23"/>
      <c r="MLY620" s="23"/>
      <c r="MLZ620" s="23"/>
      <c r="MMA620" s="23"/>
      <c r="MMB620" s="23"/>
      <c r="MMC620" s="23"/>
      <c r="MMD620" s="23"/>
      <c r="MME620" s="23"/>
      <c r="MMF620" s="23"/>
      <c r="MMG620" s="23"/>
      <c r="MMH620" s="23"/>
      <c r="MMI620" s="23"/>
      <c r="MMJ620" s="23"/>
      <c r="MMK620" s="23"/>
      <c r="MML620" s="23"/>
      <c r="MMM620" s="23"/>
      <c r="MMN620" s="23"/>
      <c r="MMO620" s="23"/>
      <c r="MMP620" s="23"/>
      <c r="MMQ620" s="23"/>
      <c r="MMR620" s="23"/>
      <c r="MMS620" s="23"/>
      <c r="MMT620" s="23"/>
      <c r="MMU620" s="23"/>
      <c r="MMV620" s="23"/>
      <c r="MMW620" s="23"/>
      <c r="MMX620" s="23"/>
      <c r="MMY620" s="23"/>
      <c r="MMZ620" s="23"/>
      <c r="MNA620" s="23"/>
      <c r="MNB620" s="23"/>
      <c r="MNC620" s="23"/>
      <c r="MND620" s="23"/>
      <c r="MNE620" s="23"/>
      <c r="MNF620" s="23"/>
      <c r="MNG620" s="23"/>
      <c r="MNH620" s="23"/>
      <c r="MNI620" s="23"/>
      <c r="MNJ620" s="23"/>
      <c r="MNK620" s="23"/>
      <c r="MNL620" s="23"/>
      <c r="MNM620" s="23"/>
      <c r="MNN620" s="23"/>
      <c r="MNO620" s="23"/>
      <c r="MNP620" s="23"/>
      <c r="MNQ620" s="23"/>
      <c r="MNR620" s="23"/>
      <c r="MNS620" s="23"/>
      <c r="MNT620" s="23"/>
      <c r="MNU620" s="23"/>
      <c r="MNV620" s="23"/>
      <c r="MNW620" s="23"/>
      <c r="MNX620" s="23"/>
      <c r="MNY620" s="23"/>
      <c r="MNZ620" s="23"/>
      <c r="MOA620" s="23"/>
      <c r="MOB620" s="23"/>
      <c r="MOC620" s="23"/>
      <c r="MOD620" s="23"/>
      <c r="MOE620" s="23"/>
      <c r="MOF620" s="23"/>
      <c r="MOG620" s="23"/>
      <c r="MOH620" s="23"/>
      <c r="MOI620" s="23"/>
      <c r="MOJ620" s="23"/>
      <c r="MOK620" s="23"/>
      <c r="MOL620" s="23"/>
      <c r="MOM620" s="23"/>
      <c r="MON620" s="23"/>
      <c r="MOO620" s="23"/>
      <c r="MOP620" s="23"/>
      <c r="MOQ620" s="23"/>
      <c r="MOR620" s="23"/>
      <c r="MOS620" s="23"/>
      <c r="MOT620" s="23"/>
      <c r="MOU620" s="23"/>
      <c r="MOV620" s="23"/>
      <c r="MOW620" s="23"/>
      <c r="MOX620" s="23"/>
      <c r="MOY620" s="23"/>
      <c r="MOZ620" s="23"/>
      <c r="MPA620" s="23"/>
      <c r="MPB620" s="23"/>
      <c r="MPC620" s="23"/>
      <c r="MPD620" s="23"/>
      <c r="MPE620" s="23"/>
      <c r="MPF620" s="23"/>
      <c r="MPG620" s="23"/>
      <c r="MPH620" s="23"/>
      <c r="MPI620" s="23"/>
      <c r="MPJ620" s="23"/>
      <c r="MPK620" s="23"/>
      <c r="MPL620" s="23"/>
      <c r="MPM620" s="23"/>
      <c r="MPN620" s="23"/>
      <c r="MPO620" s="23"/>
      <c r="MPP620" s="23"/>
      <c r="MPQ620" s="23"/>
      <c r="MPR620" s="23"/>
      <c r="MPS620" s="23"/>
      <c r="MPT620" s="23"/>
      <c r="MPU620" s="23"/>
      <c r="MPV620" s="23"/>
      <c r="MPW620" s="23"/>
      <c r="MPX620" s="23"/>
      <c r="MPY620" s="23"/>
      <c r="MPZ620" s="23"/>
      <c r="MQA620" s="23"/>
      <c r="MQB620" s="23"/>
      <c r="MQC620" s="23"/>
      <c r="MQD620" s="23"/>
      <c r="MQE620" s="23"/>
      <c r="MQF620" s="23"/>
      <c r="MQG620" s="23"/>
      <c r="MQH620" s="23"/>
      <c r="MQI620" s="23"/>
      <c r="MQJ620" s="23"/>
      <c r="MQK620" s="23"/>
      <c r="MQL620" s="23"/>
      <c r="MQM620" s="23"/>
      <c r="MQN620" s="23"/>
      <c r="MQO620" s="23"/>
      <c r="MQP620" s="23"/>
      <c r="MQQ620" s="23"/>
      <c r="MQR620" s="23"/>
      <c r="MQS620" s="23"/>
      <c r="MQT620" s="23"/>
      <c r="MQU620" s="23"/>
      <c r="MQV620" s="23"/>
      <c r="MQW620" s="23"/>
      <c r="MQX620" s="23"/>
      <c r="MQY620" s="23"/>
      <c r="MQZ620" s="23"/>
      <c r="MRA620" s="23"/>
      <c r="MRB620" s="23"/>
      <c r="MRC620" s="23"/>
      <c r="MRD620" s="23"/>
      <c r="MRE620" s="23"/>
      <c r="MRF620" s="23"/>
      <c r="MRG620" s="23"/>
      <c r="MRH620" s="23"/>
      <c r="MRI620" s="23"/>
      <c r="MRJ620" s="23"/>
      <c r="MRK620" s="23"/>
      <c r="MRL620" s="23"/>
      <c r="MRM620" s="23"/>
      <c r="MRN620" s="23"/>
      <c r="MRO620" s="23"/>
      <c r="MRP620" s="23"/>
      <c r="MRQ620" s="23"/>
      <c r="MRR620" s="23"/>
      <c r="MRS620" s="23"/>
      <c r="MRT620" s="23"/>
      <c r="MRU620" s="23"/>
      <c r="MRV620" s="23"/>
      <c r="MRW620" s="23"/>
      <c r="MRX620" s="23"/>
      <c r="MRY620" s="23"/>
      <c r="MRZ620" s="23"/>
      <c r="MSA620" s="23"/>
      <c r="MSB620" s="23"/>
      <c r="MSC620" s="23"/>
      <c r="MSD620" s="23"/>
      <c r="MSE620" s="23"/>
      <c r="MSF620" s="23"/>
      <c r="MSG620" s="23"/>
      <c r="MSH620" s="23"/>
      <c r="MSI620" s="23"/>
      <c r="MSJ620" s="23"/>
      <c r="MSK620" s="23"/>
      <c r="MSL620" s="23"/>
      <c r="MSM620" s="23"/>
      <c r="MSN620" s="23"/>
      <c r="MSO620" s="23"/>
      <c r="MSP620" s="23"/>
      <c r="MSQ620" s="23"/>
      <c r="MSR620" s="23"/>
      <c r="MSS620" s="23"/>
      <c r="MST620" s="23"/>
      <c r="MSU620" s="23"/>
      <c r="MSV620" s="23"/>
      <c r="MSW620" s="23"/>
      <c r="MSX620" s="23"/>
      <c r="MSY620" s="23"/>
      <c r="MSZ620" s="23"/>
      <c r="MTA620" s="23"/>
      <c r="MTB620" s="23"/>
      <c r="MTC620" s="23"/>
      <c r="MTD620" s="23"/>
      <c r="MTE620" s="23"/>
      <c r="MTF620" s="23"/>
      <c r="MTG620" s="23"/>
      <c r="MTH620" s="23"/>
      <c r="MTI620" s="23"/>
      <c r="MTJ620" s="23"/>
      <c r="MTK620" s="23"/>
      <c r="MTL620" s="23"/>
      <c r="MTM620" s="23"/>
      <c r="MTN620" s="23"/>
      <c r="MTO620" s="23"/>
      <c r="MTP620" s="23"/>
      <c r="MTQ620" s="23"/>
      <c r="MTR620" s="23"/>
      <c r="MTS620" s="23"/>
      <c r="MTT620" s="23"/>
      <c r="MTU620" s="23"/>
      <c r="MTV620" s="23"/>
      <c r="MTW620" s="23"/>
      <c r="MTX620" s="23"/>
      <c r="MTY620" s="23"/>
      <c r="MTZ620" s="23"/>
      <c r="MUA620" s="23"/>
      <c r="MUB620" s="23"/>
      <c r="MUC620" s="23"/>
      <c r="MUD620" s="23"/>
      <c r="MUE620" s="23"/>
      <c r="MUF620" s="23"/>
      <c r="MUG620" s="23"/>
      <c r="MUH620" s="23"/>
      <c r="MUI620" s="23"/>
      <c r="MUJ620" s="23"/>
      <c r="MUK620" s="23"/>
      <c r="MUL620" s="23"/>
      <c r="MUM620" s="23"/>
      <c r="MUN620" s="23"/>
      <c r="MUO620" s="23"/>
      <c r="MUP620" s="23"/>
      <c r="MUQ620" s="23"/>
      <c r="MUR620" s="23"/>
      <c r="MUS620" s="23"/>
      <c r="MUT620" s="23"/>
      <c r="MUU620" s="23"/>
      <c r="MUV620" s="23"/>
      <c r="MUW620" s="23"/>
      <c r="MUX620" s="23"/>
      <c r="MUY620" s="23"/>
      <c r="MUZ620" s="23"/>
      <c r="MVA620" s="23"/>
      <c r="MVB620" s="23"/>
      <c r="MVC620" s="23"/>
      <c r="MVD620" s="23"/>
      <c r="MVE620" s="23"/>
      <c r="MVF620" s="23"/>
      <c r="MVG620" s="23"/>
      <c r="MVH620" s="23"/>
      <c r="MVI620" s="23"/>
      <c r="MVJ620" s="23"/>
      <c r="MVK620" s="23"/>
      <c r="MVL620" s="23"/>
      <c r="MVM620" s="23"/>
      <c r="MVN620" s="23"/>
      <c r="MVO620" s="23"/>
      <c r="MVP620" s="23"/>
      <c r="MVQ620" s="23"/>
      <c r="MVR620" s="23"/>
      <c r="MVS620" s="23"/>
      <c r="MVT620" s="23"/>
      <c r="MVU620" s="23"/>
      <c r="MVV620" s="23"/>
      <c r="MVW620" s="23"/>
      <c r="MVX620" s="23"/>
      <c r="MVY620" s="23"/>
      <c r="MVZ620" s="23"/>
      <c r="MWA620" s="23"/>
      <c r="MWB620" s="23"/>
      <c r="MWC620" s="23"/>
      <c r="MWD620" s="23"/>
      <c r="MWE620" s="23"/>
      <c r="MWF620" s="23"/>
      <c r="MWG620" s="23"/>
      <c r="MWH620" s="23"/>
      <c r="MWI620" s="23"/>
      <c r="MWJ620" s="23"/>
      <c r="MWK620" s="23"/>
      <c r="MWL620" s="23"/>
      <c r="MWM620" s="23"/>
      <c r="MWN620" s="23"/>
      <c r="MWO620" s="23"/>
      <c r="MWP620" s="23"/>
      <c r="MWQ620" s="23"/>
      <c r="MWR620" s="23"/>
      <c r="MWS620" s="23"/>
      <c r="MWT620" s="23"/>
      <c r="MWU620" s="23"/>
      <c r="MWV620" s="23"/>
      <c r="MWW620" s="23"/>
      <c r="MWX620" s="23"/>
      <c r="MWY620" s="23"/>
      <c r="MWZ620" s="23"/>
      <c r="MXA620" s="23"/>
      <c r="MXB620" s="23"/>
      <c r="MXC620" s="23"/>
      <c r="MXD620" s="23"/>
      <c r="MXE620" s="23"/>
      <c r="MXF620" s="23"/>
      <c r="MXG620" s="23"/>
      <c r="MXH620" s="23"/>
      <c r="MXI620" s="23"/>
      <c r="MXJ620" s="23"/>
      <c r="MXK620" s="23"/>
      <c r="MXL620" s="23"/>
      <c r="MXM620" s="23"/>
      <c r="MXN620" s="23"/>
      <c r="MXO620" s="23"/>
      <c r="MXP620" s="23"/>
      <c r="MXQ620" s="23"/>
      <c r="MXR620" s="23"/>
      <c r="MXS620" s="23"/>
      <c r="MXT620" s="23"/>
      <c r="MXU620" s="23"/>
      <c r="MXV620" s="23"/>
      <c r="MXW620" s="23"/>
      <c r="MXX620" s="23"/>
      <c r="MXY620" s="23"/>
      <c r="MXZ620" s="23"/>
      <c r="MYA620" s="23"/>
      <c r="MYB620" s="23"/>
      <c r="MYC620" s="23"/>
      <c r="MYD620" s="23"/>
      <c r="MYE620" s="23"/>
      <c r="MYF620" s="23"/>
      <c r="MYG620" s="23"/>
      <c r="MYH620" s="23"/>
      <c r="MYI620" s="23"/>
      <c r="MYJ620" s="23"/>
      <c r="MYK620" s="23"/>
      <c r="MYL620" s="23"/>
      <c r="MYM620" s="23"/>
      <c r="MYN620" s="23"/>
      <c r="MYO620" s="23"/>
      <c r="MYP620" s="23"/>
      <c r="MYQ620" s="23"/>
      <c r="MYR620" s="23"/>
      <c r="MYS620" s="23"/>
      <c r="MYT620" s="23"/>
      <c r="MYU620" s="23"/>
      <c r="MYV620" s="23"/>
      <c r="MYW620" s="23"/>
      <c r="MYX620" s="23"/>
      <c r="MYY620" s="23"/>
      <c r="MYZ620" s="23"/>
      <c r="MZA620" s="23"/>
      <c r="MZB620" s="23"/>
      <c r="MZC620" s="23"/>
      <c r="MZD620" s="23"/>
      <c r="MZE620" s="23"/>
      <c r="MZF620" s="23"/>
      <c r="MZG620" s="23"/>
      <c r="MZH620" s="23"/>
      <c r="MZI620" s="23"/>
      <c r="MZJ620" s="23"/>
      <c r="MZK620" s="23"/>
      <c r="MZL620" s="23"/>
      <c r="MZM620" s="23"/>
      <c r="MZN620" s="23"/>
      <c r="MZO620" s="23"/>
      <c r="MZP620" s="23"/>
      <c r="MZQ620" s="23"/>
      <c r="MZR620" s="23"/>
      <c r="MZS620" s="23"/>
      <c r="MZT620" s="23"/>
      <c r="MZU620" s="23"/>
      <c r="MZV620" s="23"/>
      <c r="MZW620" s="23"/>
      <c r="MZX620" s="23"/>
      <c r="MZY620" s="23"/>
      <c r="MZZ620" s="23"/>
      <c r="NAA620" s="23"/>
      <c r="NAB620" s="23"/>
      <c r="NAC620" s="23"/>
      <c r="NAD620" s="23"/>
      <c r="NAE620" s="23"/>
      <c r="NAF620" s="23"/>
      <c r="NAG620" s="23"/>
      <c r="NAH620" s="23"/>
      <c r="NAI620" s="23"/>
      <c r="NAJ620" s="23"/>
      <c r="NAK620" s="23"/>
      <c r="NAL620" s="23"/>
      <c r="NAM620" s="23"/>
      <c r="NAN620" s="23"/>
      <c r="NAO620" s="23"/>
      <c r="NAP620" s="23"/>
      <c r="NAQ620" s="23"/>
      <c r="NAR620" s="23"/>
      <c r="NAS620" s="23"/>
      <c r="NAT620" s="23"/>
      <c r="NAU620" s="23"/>
      <c r="NAV620" s="23"/>
      <c r="NAW620" s="23"/>
      <c r="NAX620" s="23"/>
      <c r="NAY620" s="23"/>
      <c r="NAZ620" s="23"/>
      <c r="NBA620" s="23"/>
      <c r="NBB620" s="23"/>
      <c r="NBC620" s="23"/>
      <c r="NBD620" s="23"/>
      <c r="NBE620" s="23"/>
      <c r="NBF620" s="23"/>
      <c r="NBG620" s="23"/>
      <c r="NBH620" s="23"/>
      <c r="NBI620" s="23"/>
      <c r="NBJ620" s="23"/>
      <c r="NBK620" s="23"/>
      <c r="NBL620" s="23"/>
      <c r="NBM620" s="23"/>
      <c r="NBN620" s="23"/>
      <c r="NBO620" s="23"/>
      <c r="NBP620" s="23"/>
      <c r="NBQ620" s="23"/>
      <c r="NBR620" s="23"/>
      <c r="NBS620" s="23"/>
      <c r="NBT620" s="23"/>
      <c r="NBU620" s="23"/>
      <c r="NBV620" s="23"/>
      <c r="NBW620" s="23"/>
      <c r="NBX620" s="23"/>
      <c r="NBY620" s="23"/>
      <c r="NBZ620" s="23"/>
      <c r="NCA620" s="23"/>
      <c r="NCB620" s="23"/>
      <c r="NCC620" s="23"/>
      <c r="NCD620" s="23"/>
      <c r="NCE620" s="23"/>
      <c r="NCF620" s="23"/>
      <c r="NCG620" s="23"/>
      <c r="NCH620" s="23"/>
      <c r="NCI620" s="23"/>
      <c r="NCJ620" s="23"/>
      <c r="NCK620" s="23"/>
      <c r="NCL620" s="23"/>
      <c r="NCM620" s="23"/>
      <c r="NCN620" s="23"/>
      <c r="NCO620" s="23"/>
      <c r="NCP620" s="23"/>
      <c r="NCQ620" s="23"/>
      <c r="NCR620" s="23"/>
      <c r="NCS620" s="23"/>
      <c r="NCT620" s="23"/>
      <c r="NCU620" s="23"/>
      <c r="NCV620" s="23"/>
      <c r="NCW620" s="23"/>
      <c r="NCX620" s="23"/>
      <c r="NCY620" s="23"/>
      <c r="NCZ620" s="23"/>
      <c r="NDA620" s="23"/>
      <c r="NDB620" s="23"/>
      <c r="NDC620" s="23"/>
      <c r="NDD620" s="23"/>
      <c r="NDE620" s="23"/>
      <c r="NDF620" s="23"/>
      <c r="NDG620" s="23"/>
      <c r="NDH620" s="23"/>
      <c r="NDI620" s="23"/>
      <c r="NDJ620" s="23"/>
      <c r="NDK620" s="23"/>
      <c r="NDL620" s="23"/>
      <c r="NDM620" s="23"/>
      <c r="NDN620" s="23"/>
      <c r="NDO620" s="23"/>
      <c r="NDP620" s="23"/>
      <c r="NDQ620" s="23"/>
      <c r="NDR620" s="23"/>
      <c r="NDS620" s="23"/>
      <c r="NDT620" s="23"/>
      <c r="NDU620" s="23"/>
      <c r="NDV620" s="23"/>
      <c r="NDW620" s="23"/>
      <c r="NDX620" s="23"/>
      <c r="NDY620" s="23"/>
      <c r="NDZ620" s="23"/>
      <c r="NEA620" s="23"/>
      <c r="NEB620" s="23"/>
      <c r="NEC620" s="23"/>
      <c r="NED620" s="23"/>
      <c r="NEE620" s="23"/>
      <c r="NEF620" s="23"/>
      <c r="NEG620" s="23"/>
      <c r="NEH620" s="23"/>
      <c r="NEI620" s="23"/>
      <c r="NEJ620" s="23"/>
      <c r="NEK620" s="23"/>
      <c r="NEL620" s="23"/>
      <c r="NEM620" s="23"/>
      <c r="NEN620" s="23"/>
      <c r="NEO620" s="23"/>
      <c r="NEP620" s="23"/>
      <c r="NEQ620" s="23"/>
      <c r="NER620" s="23"/>
      <c r="NES620" s="23"/>
      <c r="NET620" s="23"/>
      <c r="NEU620" s="23"/>
      <c r="NEV620" s="23"/>
      <c r="NEW620" s="23"/>
      <c r="NEX620" s="23"/>
      <c r="NEY620" s="23"/>
      <c r="NEZ620" s="23"/>
      <c r="NFA620" s="23"/>
      <c r="NFB620" s="23"/>
      <c r="NFC620" s="23"/>
      <c r="NFD620" s="23"/>
      <c r="NFE620" s="23"/>
      <c r="NFF620" s="23"/>
      <c r="NFG620" s="23"/>
      <c r="NFH620" s="23"/>
      <c r="NFI620" s="23"/>
      <c r="NFJ620" s="23"/>
      <c r="NFK620" s="23"/>
      <c r="NFL620" s="23"/>
      <c r="NFM620" s="23"/>
      <c r="NFN620" s="23"/>
      <c r="NFO620" s="23"/>
      <c r="NFP620" s="23"/>
      <c r="NFQ620" s="23"/>
      <c r="NFR620" s="23"/>
      <c r="NFS620" s="23"/>
      <c r="NFT620" s="23"/>
      <c r="NFU620" s="23"/>
      <c r="NFV620" s="23"/>
      <c r="NFW620" s="23"/>
      <c r="NFX620" s="23"/>
      <c r="NFY620" s="23"/>
      <c r="NFZ620" s="23"/>
      <c r="NGA620" s="23"/>
      <c r="NGB620" s="23"/>
      <c r="NGC620" s="23"/>
      <c r="NGD620" s="23"/>
      <c r="NGE620" s="23"/>
      <c r="NGF620" s="23"/>
      <c r="NGG620" s="23"/>
      <c r="NGH620" s="23"/>
      <c r="NGI620" s="23"/>
      <c r="NGJ620" s="23"/>
      <c r="NGK620" s="23"/>
      <c r="NGL620" s="23"/>
      <c r="NGM620" s="23"/>
      <c r="NGN620" s="23"/>
      <c r="NGO620" s="23"/>
      <c r="NGP620" s="23"/>
      <c r="NGQ620" s="23"/>
      <c r="NGR620" s="23"/>
      <c r="NGS620" s="23"/>
      <c r="NGT620" s="23"/>
      <c r="NGU620" s="23"/>
      <c r="NGV620" s="23"/>
      <c r="NGW620" s="23"/>
      <c r="NGX620" s="23"/>
      <c r="NGY620" s="23"/>
      <c r="NGZ620" s="23"/>
      <c r="NHA620" s="23"/>
      <c r="NHB620" s="23"/>
      <c r="NHC620" s="23"/>
      <c r="NHD620" s="23"/>
      <c r="NHE620" s="23"/>
      <c r="NHF620" s="23"/>
      <c r="NHG620" s="23"/>
      <c r="NHH620" s="23"/>
      <c r="NHI620" s="23"/>
      <c r="NHJ620" s="23"/>
      <c r="NHK620" s="23"/>
      <c r="NHL620" s="23"/>
      <c r="NHM620" s="23"/>
      <c r="NHN620" s="23"/>
      <c r="NHO620" s="23"/>
      <c r="NHP620" s="23"/>
      <c r="NHQ620" s="23"/>
      <c r="NHR620" s="23"/>
      <c r="NHS620" s="23"/>
      <c r="NHT620" s="23"/>
      <c r="NHU620" s="23"/>
      <c r="NHV620" s="23"/>
      <c r="NHW620" s="23"/>
      <c r="NHX620" s="23"/>
      <c r="NHY620" s="23"/>
      <c r="NHZ620" s="23"/>
      <c r="NIA620" s="23"/>
      <c r="NIB620" s="23"/>
      <c r="NIC620" s="23"/>
      <c r="NID620" s="23"/>
      <c r="NIE620" s="23"/>
      <c r="NIF620" s="23"/>
      <c r="NIG620" s="23"/>
      <c r="NIH620" s="23"/>
      <c r="NII620" s="23"/>
      <c r="NIJ620" s="23"/>
      <c r="NIK620" s="23"/>
      <c r="NIL620" s="23"/>
      <c r="NIM620" s="23"/>
      <c r="NIN620" s="23"/>
      <c r="NIO620" s="23"/>
      <c r="NIP620" s="23"/>
      <c r="NIQ620" s="23"/>
      <c r="NIR620" s="23"/>
      <c r="NIS620" s="23"/>
      <c r="NIT620" s="23"/>
      <c r="NIU620" s="23"/>
      <c r="NIV620" s="23"/>
      <c r="NIW620" s="23"/>
      <c r="NIX620" s="23"/>
      <c r="NIY620" s="23"/>
      <c r="NIZ620" s="23"/>
      <c r="NJA620" s="23"/>
      <c r="NJB620" s="23"/>
      <c r="NJC620" s="23"/>
      <c r="NJD620" s="23"/>
      <c r="NJE620" s="23"/>
      <c r="NJF620" s="23"/>
      <c r="NJG620" s="23"/>
      <c r="NJH620" s="23"/>
      <c r="NJI620" s="23"/>
      <c r="NJJ620" s="23"/>
      <c r="NJK620" s="23"/>
      <c r="NJL620" s="23"/>
      <c r="NJM620" s="23"/>
      <c r="NJN620" s="23"/>
      <c r="NJO620" s="23"/>
      <c r="NJP620" s="23"/>
      <c r="NJQ620" s="23"/>
      <c r="NJR620" s="23"/>
      <c r="NJS620" s="23"/>
      <c r="NJT620" s="23"/>
      <c r="NJU620" s="23"/>
      <c r="NJV620" s="23"/>
      <c r="NJW620" s="23"/>
      <c r="NJX620" s="23"/>
      <c r="NJY620" s="23"/>
      <c r="NJZ620" s="23"/>
      <c r="NKA620" s="23"/>
      <c r="NKB620" s="23"/>
      <c r="NKC620" s="23"/>
      <c r="NKD620" s="23"/>
      <c r="NKE620" s="23"/>
      <c r="NKF620" s="23"/>
      <c r="NKG620" s="23"/>
      <c r="NKH620" s="23"/>
      <c r="NKI620" s="23"/>
      <c r="NKJ620" s="23"/>
      <c r="NKK620" s="23"/>
      <c r="NKL620" s="23"/>
      <c r="NKM620" s="23"/>
      <c r="NKN620" s="23"/>
      <c r="NKO620" s="23"/>
      <c r="NKP620" s="23"/>
      <c r="NKQ620" s="23"/>
      <c r="NKR620" s="23"/>
      <c r="NKS620" s="23"/>
      <c r="NKT620" s="23"/>
      <c r="NKU620" s="23"/>
      <c r="NKV620" s="23"/>
      <c r="NKW620" s="23"/>
      <c r="NKX620" s="23"/>
      <c r="NKY620" s="23"/>
      <c r="NKZ620" s="23"/>
      <c r="NLA620" s="23"/>
      <c r="NLB620" s="23"/>
      <c r="NLC620" s="23"/>
      <c r="NLD620" s="23"/>
      <c r="NLE620" s="23"/>
      <c r="NLF620" s="23"/>
      <c r="NLG620" s="23"/>
      <c r="NLH620" s="23"/>
      <c r="NLI620" s="23"/>
      <c r="NLJ620" s="23"/>
      <c r="NLK620" s="23"/>
      <c r="NLL620" s="23"/>
      <c r="NLM620" s="23"/>
      <c r="NLN620" s="23"/>
      <c r="NLO620" s="23"/>
      <c r="NLP620" s="23"/>
      <c r="NLQ620" s="23"/>
      <c r="NLR620" s="23"/>
      <c r="NLS620" s="23"/>
      <c r="NLT620" s="23"/>
      <c r="NLU620" s="23"/>
      <c r="NLV620" s="23"/>
      <c r="NLW620" s="23"/>
      <c r="NLX620" s="23"/>
      <c r="NLY620" s="23"/>
      <c r="NLZ620" s="23"/>
      <c r="NMA620" s="23"/>
      <c r="NMB620" s="23"/>
      <c r="NMC620" s="23"/>
      <c r="NMD620" s="23"/>
      <c r="NME620" s="23"/>
      <c r="NMF620" s="23"/>
      <c r="NMG620" s="23"/>
      <c r="NMH620" s="23"/>
      <c r="NMI620" s="23"/>
      <c r="NMJ620" s="23"/>
      <c r="NMK620" s="23"/>
      <c r="NML620" s="23"/>
      <c r="NMM620" s="23"/>
      <c r="NMN620" s="23"/>
      <c r="NMO620" s="23"/>
      <c r="NMP620" s="23"/>
      <c r="NMQ620" s="23"/>
      <c r="NMR620" s="23"/>
      <c r="NMS620" s="23"/>
      <c r="NMT620" s="23"/>
      <c r="NMU620" s="23"/>
      <c r="NMV620" s="23"/>
      <c r="NMW620" s="23"/>
      <c r="NMX620" s="23"/>
      <c r="NMY620" s="23"/>
      <c r="NMZ620" s="23"/>
      <c r="NNA620" s="23"/>
      <c r="NNB620" s="23"/>
      <c r="NNC620" s="23"/>
      <c r="NND620" s="23"/>
      <c r="NNE620" s="23"/>
      <c r="NNF620" s="23"/>
      <c r="NNG620" s="23"/>
      <c r="NNH620" s="23"/>
      <c r="NNI620" s="23"/>
      <c r="NNJ620" s="23"/>
      <c r="NNK620" s="23"/>
      <c r="NNL620" s="23"/>
      <c r="NNM620" s="23"/>
      <c r="NNN620" s="23"/>
      <c r="NNO620" s="23"/>
      <c r="NNP620" s="23"/>
      <c r="NNQ620" s="23"/>
      <c r="NNR620" s="23"/>
      <c r="NNS620" s="23"/>
      <c r="NNT620" s="23"/>
      <c r="NNU620" s="23"/>
      <c r="NNV620" s="23"/>
      <c r="NNW620" s="23"/>
      <c r="NNX620" s="23"/>
      <c r="NNY620" s="23"/>
      <c r="NNZ620" s="23"/>
      <c r="NOA620" s="23"/>
      <c r="NOB620" s="23"/>
      <c r="NOC620" s="23"/>
      <c r="NOD620" s="23"/>
      <c r="NOE620" s="23"/>
      <c r="NOF620" s="23"/>
      <c r="NOG620" s="23"/>
      <c r="NOH620" s="23"/>
      <c r="NOI620" s="23"/>
      <c r="NOJ620" s="23"/>
      <c r="NOK620" s="23"/>
      <c r="NOL620" s="23"/>
      <c r="NOM620" s="23"/>
      <c r="NON620" s="23"/>
      <c r="NOO620" s="23"/>
      <c r="NOP620" s="23"/>
      <c r="NOQ620" s="23"/>
      <c r="NOR620" s="23"/>
      <c r="NOS620" s="23"/>
      <c r="NOT620" s="23"/>
      <c r="NOU620" s="23"/>
      <c r="NOV620" s="23"/>
      <c r="NOW620" s="23"/>
      <c r="NOX620" s="23"/>
      <c r="NOY620" s="23"/>
      <c r="NOZ620" s="23"/>
      <c r="NPA620" s="23"/>
      <c r="NPB620" s="23"/>
      <c r="NPC620" s="23"/>
      <c r="NPD620" s="23"/>
      <c r="NPE620" s="23"/>
      <c r="NPF620" s="23"/>
      <c r="NPG620" s="23"/>
      <c r="NPH620" s="23"/>
      <c r="NPI620" s="23"/>
      <c r="NPJ620" s="23"/>
      <c r="NPK620" s="23"/>
      <c r="NPL620" s="23"/>
      <c r="NPM620" s="23"/>
      <c r="NPN620" s="23"/>
      <c r="NPO620" s="23"/>
      <c r="NPP620" s="23"/>
      <c r="NPQ620" s="23"/>
      <c r="NPR620" s="23"/>
      <c r="NPS620" s="23"/>
      <c r="NPT620" s="23"/>
      <c r="NPU620" s="23"/>
      <c r="NPV620" s="23"/>
      <c r="NPW620" s="23"/>
      <c r="NPX620" s="23"/>
      <c r="NPY620" s="23"/>
      <c r="NPZ620" s="23"/>
      <c r="NQA620" s="23"/>
      <c r="NQB620" s="23"/>
      <c r="NQC620" s="23"/>
      <c r="NQD620" s="23"/>
      <c r="NQE620" s="23"/>
      <c r="NQF620" s="23"/>
      <c r="NQG620" s="23"/>
      <c r="NQH620" s="23"/>
      <c r="NQI620" s="23"/>
      <c r="NQJ620" s="23"/>
      <c r="NQK620" s="23"/>
      <c r="NQL620" s="23"/>
      <c r="NQM620" s="23"/>
      <c r="NQN620" s="23"/>
      <c r="NQO620" s="23"/>
      <c r="NQP620" s="23"/>
      <c r="NQQ620" s="23"/>
      <c r="NQR620" s="23"/>
      <c r="NQS620" s="23"/>
      <c r="NQT620" s="23"/>
      <c r="NQU620" s="23"/>
      <c r="NQV620" s="23"/>
      <c r="NQW620" s="23"/>
      <c r="NQX620" s="23"/>
      <c r="NQY620" s="23"/>
      <c r="NQZ620" s="23"/>
      <c r="NRA620" s="23"/>
      <c r="NRB620" s="23"/>
      <c r="NRC620" s="23"/>
      <c r="NRD620" s="23"/>
      <c r="NRE620" s="23"/>
      <c r="NRF620" s="23"/>
      <c r="NRG620" s="23"/>
      <c r="NRH620" s="23"/>
      <c r="NRI620" s="23"/>
      <c r="NRJ620" s="23"/>
      <c r="NRK620" s="23"/>
      <c r="NRL620" s="23"/>
      <c r="NRM620" s="23"/>
      <c r="NRN620" s="23"/>
      <c r="NRO620" s="23"/>
      <c r="NRP620" s="23"/>
      <c r="NRQ620" s="23"/>
      <c r="NRR620" s="23"/>
      <c r="NRS620" s="23"/>
      <c r="NRT620" s="23"/>
      <c r="NRU620" s="23"/>
      <c r="NRV620" s="23"/>
      <c r="NRW620" s="23"/>
      <c r="NRX620" s="23"/>
      <c r="NRY620" s="23"/>
      <c r="NRZ620" s="23"/>
      <c r="NSA620" s="23"/>
      <c r="NSB620" s="23"/>
      <c r="NSC620" s="23"/>
      <c r="NSD620" s="23"/>
      <c r="NSE620" s="23"/>
      <c r="NSF620" s="23"/>
      <c r="NSG620" s="23"/>
      <c r="NSH620" s="23"/>
      <c r="NSI620" s="23"/>
      <c r="NSJ620" s="23"/>
      <c r="NSK620" s="23"/>
      <c r="NSL620" s="23"/>
      <c r="NSM620" s="23"/>
      <c r="NSN620" s="23"/>
      <c r="NSO620" s="23"/>
      <c r="NSP620" s="23"/>
      <c r="NSQ620" s="23"/>
      <c r="NSR620" s="23"/>
      <c r="NSS620" s="23"/>
      <c r="NST620" s="23"/>
      <c r="NSU620" s="23"/>
      <c r="NSV620" s="23"/>
      <c r="NSW620" s="23"/>
      <c r="NSX620" s="23"/>
      <c r="NSY620" s="23"/>
      <c r="NSZ620" s="23"/>
      <c r="NTA620" s="23"/>
      <c r="NTB620" s="23"/>
      <c r="NTC620" s="23"/>
      <c r="NTD620" s="23"/>
      <c r="NTE620" s="23"/>
      <c r="NTF620" s="23"/>
      <c r="NTG620" s="23"/>
      <c r="NTH620" s="23"/>
      <c r="NTI620" s="23"/>
      <c r="NTJ620" s="23"/>
      <c r="NTK620" s="23"/>
      <c r="NTL620" s="23"/>
      <c r="NTM620" s="23"/>
      <c r="NTN620" s="23"/>
      <c r="NTO620" s="23"/>
      <c r="NTP620" s="23"/>
      <c r="NTQ620" s="23"/>
      <c r="NTR620" s="23"/>
      <c r="NTS620" s="23"/>
      <c r="NTT620" s="23"/>
      <c r="NTU620" s="23"/>
      <c r="NTV620" s="23"/>
      <c r="NTW620" s="23"/>
      <c r="NTX620" s="23"/>
      <c r="NTY620" s="23"/>
      <c r="NTZ620" s="23"/>
      <c r="NUA620" s="23"/>
      <c r="NUB620" s="23"/>
      <c r="NUC620" s="23"/>
      <c r="NUD620" s="23"/>
      <c r="NUE620" s="23"/>
      <c r="NUF620" s="23"/>
      <c r="NUG620" s="23"/>
      <c r="NUH620" s="23"/>
      <c r="NUI620" s="23"/>
      <c r="NUJ620" s="23"/>
      <c r="NUK620" s="23"/>
      <c r="NUL620" s="23"/>
      <c r="NUM620" s="23"/>
      <c r="NUN620" s="23"/>
      <c r="NUO620" s="23"/>
      <c r="NUP620" s="23"/>
      <c r="NUQ620" s="23"/>
      <c r="NUR620" s="23"/>
      <c r="NUS620" s="23"/>
      <c r="NUT620" s="23"/>
      <c r="NUU620" s="23"/>
      <c r="NUV620" s="23"/>
      <c r="NUW620" s="23"/>
      <c r="NUX620" s="23"/>
      <c r="NUY620" s="23"/>
      <c r="NUZ620" s="23"/>
      <c r="NVA620" s="23"/>
      <c r="NVB620" s="23"/>
      <c r="NVC620" s="23"/>
      <c r="NVD620" s="23"/>
      <c r="NVE620" s="23"/>
      <c r="NVF620" s="23"/>
      <c r="NVG620" s="23"/>
      <c r="NVH620" s="23"/>
      <c r="NVI620" s="23"/>
      <c r="NVJ620" s="23"/>
      <c r="NVK620" s="23"/>
      <c r="NVL620" s="23"/>
      <c r="NVM620" s="23"/>
      <c r="NVN620" s="23"/>
      <c r="NVO620" s="23"/>
      <c r="NVP620" s="23"/>
      <c r="NVQ620" s="23"/>
      <c r="NVR620" s="23"/>
      <c r="NVS620" s="23"/>
      <c r="NVT620" s="23"/>
      <c r="NVU620" s="23"/>
      <c r="NVV620" s="23"/>
      <c r="NVW620" s="23"/>
      <c r="NVX620" s="23"/>
      <c r="NVY620" s="23"/>
      <c r="NVZ620" s="23"/>
      <c r="NWA620" s="23"/>
      <c r="NWB620" s="23"/>
      <c r="NWC620" s="23"/>
      <c r="NWD620" s="23"/>
      <c r="NWE620" s="23"/>
      <c r="NWF620" s="23"/>
      <c r="NWG620" s="23"/>
      <c r="NWH620" s="23"/>
      <c r="NWI620" s="23"/>
      <c r="NWJ620" s="23"/>
      <c r="NWK620" s="23"/>
      <c r="NWL620" s="23"/>
      <c r="NWM620" s="23"/>
      <c r="NWN620" s="23"/>
      <c r="NWO620" s="23"/>
      <c r="NWP620" s="23"/>
      <c r="NWQ620" s="23"/>
      <c r="NWR620" s="23"/>
      <c r="NWS620" s="23"/>
      <c r="NWT620" s="23"/>
      <c r="NWU620" s="23"/>
      <c r="NWV620" s="23"/>
      <c r="NWW620" s="23"/>
      <c r="NWX620" s="23"/>
      <c r="NWY620" s="23"/>
      <c r="NWZ620" s="23"/>
      <c r="NXA620" s="23"/>
      <c r="NXB620" s="23"/>
      <c r="NXC620" s="23"/>
      <c r="NXD620" s="23"/>
      <c r="NXE620" s="23"/>
      <c r="NXF620" s="23"/>
      <c r="NXG620" s="23"/>
      <c r="NXH620" s="23"/>
      <c r="NXI620" s="23"/>
      <c r="NXJ620" s="23"/>
      <c r="NXK620" s="23"/>
      <c r="NXL620" s="23"/>
      <c r="NXM620" s="23"/>
      <c r="NXN620" s="23"/>
      <c r="NXO620" s="23"/>
      <c r="NXP620" s="23"/>
      <c r="NXQ620" s="23"/>
      <c r="NXR620" s="23"/>
      <c r="NXS620" s="23"/>
      <c r="NXT620" s="23"/>
      <c r="NXU620" s="23"/>
      <c r="NXV620" s="23"/>
      <c r="NXW620" s="23"/>
      <c r="NXX620" s="23"/>
      <c r="NXY620" s="23"/>
      <c r="NXZ620" s="23"/>
      <c r="NYA620" s="23"/>
      <c r="NYB620" s="23"/>
      <c r="NYC620" s="23"/>
      <c r="NYD620" s="23"/>
      <c r="NYE620" s="23"/>
      <c r="NYF620" s="23"/>
      <c r="NYG620" s="23"/>
      <c r="NYH620" s="23"/>
      <c r="NYI620" s="23"/>
      <c r="NYJ620" s="23"/>
      <c r="NYK620" s="23"/>
      <c r="NYL620" s="23"/>
      <c r="NYM620" s="23"/>
      <c r="NYN620" s="23"/>
      <c r="NYO620" s="23"/>
      <c r="NYP620" s="23"/>
      <c r="NYQ620" s="23"/>
      <c r="NYR620" s="23"/>
      <c r="NYS620" s="23"/>
      <c r="NYT620" s="23"/>
      <c r="NYU620" s="23"/>
      <c r="NYV620" s="23"/>
      <c r="NYW620" s="23"/>
      <c r="NYX620" s="23"/>
      <c r="NYY620" s="23"/>
      <c r="NYZ620" s="23"/>
      <c r="NZA620" s="23"/>
      <c r="NZB620" s="23"/>
      <c r="NZC620" s="23"/>
      <c r="NZD620" s="23"/>
      <c r="NZE620" s="23"/>
      <c r="NZF620" s="23"/>
      <c r="NZG620" s="23"/>
      <c r="NZH620" s="23"/>
      <c r="NZI620" s="23"/>
      <c r="NZJ620" s="23"/>
      <c r="NZK620" s="23"/>
      <c r="NZL620" s="23"/>
      <c r="NZM620" s="23"/>
      <c r="NZN620" s="23"/>
      <c r="NZO620" s="23"/>
      <c r="NZP620" s="23"/>
      <c r="NZQ620" s="23"/>
      <c r="NZR620" s="23"/>
      <c r="NZS620" s="23"/>
      <c r="NZT620" s="23"/>
      <c r="NZU620" s="23"/>
      <c r="NZV620" s="23"/>
      <c r="NZW620" s="23"/>
      <c r="NZX620" s="23"/>
      <c r="NZY620" s="23"/>
      <c r="NZZ620" s="23"/>
      <c r="OAA620" s="23"/>
      <c r="OAB620" s="23"/>
      <c r="OAC620" s="23"/>
      <c r="OAD620" s="23"/>
      <c r="OAE620" s="23"/>
      <c r="OAF620" s="23"/>
      <c r="OAG620" s="23"/>
      <c r="OAH620" s="23"/>
      <c r="OAI620" s="23"/>
      <c r="OAJ620" s="23"/>
      <c r="OAK620" s="23"/>
      <c r="OAL620" s="23"/>
      <c r="OAM620" s="23"/>
      <c r="OAN620" s="23"/>
      <c r="OAO620" s="23"/>
      <c r="OAP620" s="23"/>
      <c r="OAQ620" s="23"/>
      <c r="OAR620" s="23"/>
      <c r="OAS620" s="23"/>
      <c r="OAT620" s="23"/>
      <c r="OAU620" s="23"/>
      <c r="OAV620" s="23"/>
      <c r="OAW620" s="23"/>
      <c r="OAX620" s="23"/>
      <c r="OAY620" s="23"/>
      <c r="OAZ620" s="23"/>
      <c r="OBA620" s="23"/>
      <c r="OBB620" s="23"/>
      <c r="OBC620" s="23"/>
      <c r="OBD620" s="23"/>
      <c r="OBE620" s="23"/>
      <c r="OBF620" s="23"/>
      <c r="OBG620" s="23"/>
      <c r="OBH620" s="23"/>
      <c r="OBI620" s="23"/>
      <c r="OBJ620" s="23"/>
      <c r="OBK620" s="23"/>
      <c r="OBL620" s="23"/>
      <c r="OBM620" s="23"/>
      <c r="OBN620" s="23"/>
      <c r="OBO620" s="23"/>
      <c r="OBP620" s="23"/>
      <c r="OBQ620" s="23"/>
      <c r="OBR620" s="23"/>
      <c r="OBS620" s="23"/>
      <c r="OBT620" s="23"/>
      <c r="OBU620" s="23"/>
      <c r="OBV620" s="23"/>
      <c r="OBW620" s="23"/>
      <c r="OBX620" s="23"/>
      <c r="OBY620" s="23"/>
      <c r="OBZ620" s="23"/>
      <c r="OCA620" s="23"/>
      <c r="OCB620" s="23"/>
      <c r="OCC620" s="23"/>
      <c r="OCD620" s="23"/>
      <c r="OCE620" s="23"/>
      <c r="OCF620" s="23"/>
      <c r="OCG620" s="23"/>
      <c r="OCH620" s="23"/>
      <c r="OCI620" s="23"/>
      <c r="OCJ620" s="23"/>
      <c r="OCK620" s="23"/>
      <c r="OCL620" s="23"/>
      <c r="OCM620" s="23"/>
      <c r="OCN620" s="23"/>
      <c r="OCO620" s="23"/>
      <c r="OCP620" s="23"/>
      <c r="OCQ620" s="23"/>
      <c r="OCR620" s="23"/>
      <c r="OCS620" s="23"/>
      <c r="OCT620" s="23"/>
      <c r="OCU620" s="23"/>
      <c r="OCV620" s="23"/>
      <c r="OCW620" s="23"/>
      <c r="OCX620" s="23"/>
      <c r="OCY620" s="23"/>
      <c r="OCZ620" s="23"/>
      <c r="ODA620" s="23"/>
      <c r="ODB620" s="23"/>
      <c r="ODC620" s="23"/>
      <c r="ODD620" s="23"/>
      <c r="ODE620" s="23"/>
      <c r="ODF620" s="23"/>
      <c r="ODG620" s="23"/>
      <c r="ODH620" s="23"/>
      <c r="ODI620" s="23"/>
      <c r="ODJ620" s="23"/>
      <c r="ODK620" s="23"/>
      <c r="ODL620" s="23"/>
      <c r="ODM620" s="23"/>
      <c r="ODN620" s="23"/>
      <c r="ODO620" s="23"/>
      <c r="ODP620" s="23"/>
      <c r="ODQ620" s="23"/>
      <c r="ODR620" s="23"/>
      <c r="ODS620" s="23"/>
      <c r="ODT620" s="23"/>
      <c r="ODU620" s="23"/>
      <c r="ODV620" s="23"/>
      <c r="ODW620" s="23"/>
      <c r="ODX620" s="23"/>
      <c r="ODY620" s="23"/>
      <c r="ODZ620" s="23"/>
      <c r="OEA620" s="23"/>
      <c r="OEB620" s="23"/>
      <c r="OEC620" s="23"/>
      <c r="OED620" s="23"/>
      <c r="OEE620" s="23"/>
      <c r="OEF620" s="23"/>
      <c r="OEG620" s="23"/>
      <c r="OEH620" s="23"/>
      <c r="OEI620" s="23"/>
      <c r="OEJ620" s="23"/>
      <c r="OEK620" s="23"/>
      <c r="OEL620" s="23"/>
      <c r="OEM620" s="23"/>
      <c r="OEN620" s="23"/>
      <c r="OEO620" s="23"/>
      <c r="OEP620" s="23"/>
      <c r="OEQ620" s="23"/>
      <c r="OER620" s="23"/>
      <c r="OES620" s="23"/>
      <c r="OET620" s="23"/>
      <c r="OEU620" s="23"/>
      <c r="OEV620" s="23"/>
      <c r="OEW620" s="23"/>
      <c r="OEX620" s="23"/>
      <c r="OEY620" s="23"/>
      <c r="OEZ620" s="23"/>
      <c r="OFA620" s="23"/>
      <c r="OFB620" s="23"/>
      <c r="OFC620" s="23"/>
      <c r="OFD620" s="23"/>
      <c r="OFE620" s="23"/>
      <c r="OFF620" s="23"/>
      <c r="OFG620" s="23"/>
      <c r="OFH620" s="23"/>
      <c r="OFI620" s="23"/>
      <c r="OFJ620" s="23"/>
      <c r="OFK620" s="23"/>
      <c r="OFL620" s="23"/>
      <c r="OFM620" s="23"/>
      <c r="OFN620" s="23"/>
      <c r="OFO620" s="23"/>
      <c r="OFP620" s="23"/>
      <c r="OFQ620" s="23"/>
      <c r="OFR620" s="23"/>
      <c r="OFS620" s="23"/>
      <c r="OFT620" s="23"/>
      <c r="OFU620" s="23"/>
      <c r="OFV620" s="23"/>
      <c r="OFW620" s="23"/>
      <c r="OFX620" s="23"/>
      <c r="OFY620" s="23"/>
      <c r="OFZ620" s="23"/>
      <c r="OGA620" s="23"/>
      <c r="OGB620" s="23"/>
      <c r="OGC620" s="23"/>
      <c r="OGD620" s="23"/>
      <c r="OGE620" s="23"/>
      <c r="OGF620" s="23"/>
      <c r="OGG620" s="23"/>
      <c r="OGH620" s="23"/>
      <c r="OGI620" s="23"/>
      <c r="OGJ620" s="23"/>
      <c r="OGK620" s="23"/>
      <c r="OGL620" s="23"/>
      <c r="OGM620" s="23"/>
      <c r="OGN620" s="23"/>
      <c r="OGO620" s="23"/>
      <c r="OGP620" s="23"/>
      <c r="OGQ620" s="23"/>
      <c r="OGR620" s="23"/>
      <c r="OGS620" s="23"/>
      <c r="OGT620" s="23"/>
      <c r="OGU620" s="23"/>
      <c r="OGV620" s="23"/>
      <c r="OGW620" s="23"/>
      <c r="OGX620" s="23"/>
      <c r="OGY620" s="23"/>
      <c r="OGZ620" s="23"/>
      <c r="OHA620" s="23"/>
      <c r="OHB620" s="23"/>
      <c r="OHC620" s="23"/>
      <c r="OHD620" s="23"/>
      <c r="OHE620" s="23"/>
      <c r="OHF620" s="23"/>
      <c r="OHG620" s="23"/>
      <c r="OHH620" s="23"/>
      <c r="OHI620" s="23"/>
      <c r="OHJ620" s="23"/>
      <c r="OHK620" s="23"/>
      <c r="OHL620" s="23"/>
      <c r="OHM620" s="23"/>
      <c r="OHN620" s="23"/>
      <c r="OHO620" s="23"/>
      <c r="OHP620" s="23"/>
      <c r="OHQ620" s="23"/>
      <c r="OHR620" s="23"/>
      <c r="OHS620" s="23"/>
      <c r="OHT620" s="23"/>
      <c r="OHU620" s="23"/>
      <c r="OHV620" s="23"/>
      <c r="OHW620" s="23"/>
      <c r="OHX620" s="23"/>
      <c r="OHY620" s="23"/>
      <c r="OHZ620" s="23"/>
      <c r="OIA620" s="23"/>
      <c r="OIB620" s="23"/>
      <c r="OIC620" s="23"/>
      <c r="OID620" s="23"/>
      <c r="OIE620" s="23"/>
      <c r="OIF620" s="23"/>
      <c r="OIG620" s="23"/>
      <c r="OIH620" s="23"/>
      <c r="OII620" s="23"/>
      <c r="OIJ620" s="23"/>
      <c r="OIK620" s="23"/>
      <c r="OIL620" s="23"/>
      <c r="OIM620" s="23"/>
      <c r="OIN620" s="23"/>
      <c r="OIO620" s="23"/>
      <c r="OIP620" s="23"/>
      <c r="OIQ620" s="23"/>
      <c r="OIR620" s="23"/>
      <c r="OIS620" s="23"/>
      <c r="OIT620" s="23"/>
      <c r="OIU620" s="23"/>
      <c r="OIV620" s="23"/>
      <c r="OIW620" s="23"/>
      <c r="OIX620" s="23"/>
      <c r="OIY620" s="23"/>
      <c r="OIZ620" s="23"/>
      <c r="OJA620" s="23"/>
      <c r="OJB620" s="23"/>
      <c r="OJC620" s="23"/>
      <c r="OJD620" s="23"/>
      <c r="OJE620" s="23"/>
      <c r="OJF620" s="23"/>
      <c r="OJG620" s="23"/>
      <c r="OJH620" s="23"/>
      <c r="OJI620" s="23"/>
      <c r="OJJ620" s="23"/>
      <c r="OJK620" s="23"/>
      <c r="OJL620" s="23"/>
      <c r="OJM620" s="23"/>
      <c r="OJN620" s="23"/>
      <c r="OJO620" s="23"/>
      <c r="OJP620" s="23"/>
      <c r="OJQ620" s="23"/>
      <c r="OJR620" s="23"/>
      <c r="OJS620" s="23"/>
      <c r="OJT620" s="23"/>
      <c r="OJU620" s="23"/>
      <c r="OJV620" s="23"/>
      <c r="OJW620" s="23"/>
      <c r="OJX620" s="23"/>
      <c r="OJY620" s="23"/>
      <c r="OJZ620" s="23"/>
      <c r="OKA620" s="23"/>
      <c r="OKB620" s="23"/>
      <c r="OKC620" s="23"/>
      <c r="OKD620" s="23"/>
      <c r="OKE620" s="23"/>
      <c r="OKF620" s="23"/>
      <c r="OKG620" s="23"/>
      <c r="OKH620" s="23"/>
      <c r="OKI620" s="23"/>
      <c r="OKJ620" s="23"/>
      <c r="OKK620" s="23"/>
      <c r="OKL620" s="23"/>
      <c r="OKM620" s="23"/>
      <c r="OKN620" s="23"/>
      <c r="OKO620" s="23"/>
      <c r="OKP620" s="23"/>
      <c r="OKQ620" s="23"/>
      <c r="OKR620" s="23"/>
      <c r="OKS620" s="23"/>
      <c r="OKT620" s="23"/>
      <c r="OKU620" s="23"/>
      <c r="OKV620" s="23"/>
      <c r="OKW620" s="23"/>
      <c r="OKX620" s="23"/>
      <c r="OKY620" s="23"/>
      <c r="OKZ620" s="23"/>
      <c r="OLA620" s="23"/>
      <c r="OLB620" s="23"/>
      <c r="OLC620" s="23"/>
      <c r="OLD620" s="23"/>
      <c r="OLE620" s="23"/>
      <c r="OLF620" s="23"/>
      <c r="OLG620" s="23"/>
      <c r="OLH620" s="23"/>
      <c r="OLI620" s="23"/>
      <c r="OLJ620" s="23"/>
      <c r="OLK620" s="23"/>
      <c r="OLL620" s="23"/>
      <c r="OLM620" s="23"/>
      <c r="OLN620" s="23"/>
      <c r="OLO620" s="23"/>
      <c r="OLP620" s="23"/>
      <c r="OLQ620" s="23"/>
      <c r="OLR620" s="23"/>
      <c r="OLS620" s="23"/>
      <c r="OLT620" s="23"/>
      <c r="OLU620" s="23"/>
      <c r="OLV620" s="23"/>
      <c r="OLW620" s="23"/>
      <c r="OLX620" s="23"/>
      <c r="OLY620" s="23"/>
      <c r="OLZ620" s="23"/>
      <c r="OMA620" s="23"/>
      <c r="OMB620" s="23"/>
      <c r="OMC620" s="23"/>
      <c r="OMD620" s="23"/>
      <c r="OME620" s="23"/>
      <c r="OMF620" s="23"/>
      <c r="OMG620" s="23"/>
      <c r="OMH620" s="23"/>
      <c r="OMI620" s="23"/>
      <c r="OMJ620" s="23"/>
      <c r="OMK620" s="23"/>
      <c r="OML620" s="23"/>
      <c r="OMM620" s="23"/>
      <c r="OMN620" s="23"/>
      <c r="OMO620" s="23"/>
      <c r="OMP620" s="23"/>
      <c r="OMQ620" s="23"/>
      <c r="OMR620" s="23"/>
      <c r="OMS620" s="23"/>
      <c r="OMT620" s="23"/>
      <c r="OMU620" s="23"/>
      <c r="OMV620" s="23"/>
      <c r="OMW620" s="23"/>
      <c r="OMX620" s="23"/>
      <c r="OMY620" s="23"/>
      <c r="OMZ620" s="23"/>
      <c r="ONA620" s="23"/>
      <c r="ONB620" s="23"/>
      <c r="ONC620" s="23"/>
      <c r="OND620" s="23"/>
      <c r="ONE620" s="23"/>
      <c r="ONF620" s="23"/>
      <c r="ONG620" s="23"/>
      <c r="ONH620" s="23"/>
      <c r="ONI620" s="23"/>
      <c r="ONJ620" s="23"/>
      <c r="ONK620" s="23"/>
      <c r="ONL620" s="23"/>
      <c r="ONM620" s="23"/>
      <c r="ONN620" s="23"/>
      <c r="ONO620" s="23"/>
      <c r="ONP620" s="23"/>
      <c r="ONQ620" s="23"/>
      <c r="ONR620" s="23"/>
      <c r="ONS620" s="23"/>
      <c r="ONT620" s="23"/>
      <c r="ONU620" s="23"/>
      <c r="ONV620" s="23"/>
      <c r="ONW620" s="23"/>
      <c r="ONX620" s="23"/>
      <c r="ONY620" s="23"/>
      <c r="ONZ620" s="23"/>
      <c r="OOA620" s="23"/>
      <c r="OOB620" s="23"/>
      <c r="OOC620" s="23"/>
      <c r="OOD620" s="23"/>
      <c r="OOE620" s="23"/>
      <c r="OOF620" s="23"/>
      <c r="OOG620" s="23"/>
      <c r="OOH620" s="23"/>
      <c r="OOI620" s="23"/>
      <c r="OOJ620" s="23"/>
      <c r="OOK620" s="23"/>
      <c r="OOL620" s="23"/>
      <c r="OOM620" s="23"/>
      <c r="OON620" s="23"/>
      <c r="OOO620" s="23"/>
      <c r="OOP620" s="23"/>
      <c r="OOQ620" s="23"/>
      <c r="OOR620" s="23"/>
      <c r="OOS620" s="23"/>
      <c r="OOT620" s="23"/>
      <c r="OOU620" s="23"/>
      <c r="OOV620" s="23"/>
      <c r="OOW620" s="23"/>
      <c r="OOX620" s="23"/>
      <c r="OOY620" s="23"/>
      <c r="OOZ620" s="23"/>
      <c r="OPA620" s="23"/>
      <c r="OPB620" s="23"/>
      <c r="OPC620" s="23"/>
      <c r="OPD620" s="23"/>
      <c r="OPE620" s="23"/>
      <c r="OPF620" s="23"/>
      <c r="OPG620" s="23"/>
      <c r="OPH620" s="23"/>
      <c r="OPI620" s="23"/>
      <c r="OPJ620" s="23"/>
      <c r="OPK620" s="23"/>
      <c r="OPL620" s="23"/>
      <c r="OPM620" s="23"/>
      <c r="OPN620" s="23"/>
      <c r="OPO620" s="23"/>
      <c r="OPP620" s="23"/>
      <c r="OPQ620" s="23"/>
      <c r="OPR620" s="23"/>
      <c r="OPS620" s="23"/>
      <c r="OPT620" s="23"/>
      <c r="OPU620" s="23"/>
      <c r="OPV620" s="23"/>
      <c r="OPW620" s="23"/>
      <c r="OPX620" s="23"/>
      <c r="OPY620" s="23"/>
      <c r="OPZ620" s="23"/>
      <c r="OQA620" s="23"/>
      <c r="OQB620" s="23"/>
      <c r="OQC620" s="23"/>
      <c r="OQD620" s="23"/>
      <c r="OQE620" s="23"/>
      <c r="OQF620" s="23"/>
      <c r="OQG620" s="23"/>
      <c r="OQH620" s="23"/>
      <c r="OQI620" s="23"/>
      <c r="OQJ620" s="23"/>
      <c r="OQK620" s="23"/>
      <c r="OQL620" s="23"/>
      <c r="OQM620" s="23"/>
      <c r="OQN620" s="23"/>
      <c r="OQO620" s="23"/>
      <c r="OQP620" s="23"/>
      <c r="OQQ620" s="23"/>
      <c r="OQR620" s="23"/>
      <c r="OQS620" s="23"/>
      <c r="OQT620" s="23"/>
      <c r="OQU620" s="23"/>
      <c r="OQV620" s="23"/>
      <c r="OQW620" s="23"/>
      <c r="OQX620" s="23"/>
      <c r="OQY620" s="23"/>
      <c r="OQZ620" s="23"/>
      <c r="ORA620" s="23"/>
      <c r="ORB620" s="23"/>
      <c r="ORC620" s="23"/>
      <c r="ORD620" s="23"/>
      <c r="ORE620" s="23"/>
      <c r="ORF620" s="23"/>
      <c r="ORG620" s="23"/>
      <c r="ORH620" s="23"/>
      <c r="ORI620" s="23"/>
      <c r="ORJ620" s="23"/>
      <c r="ORK620" s="23"/>
      <c r="ORL620" s="23"/>
      <c r="ORM620" s="23"/>
      <c r="ORN620" s="23"/>
      <c r="ORO620" s="23"/>
      <c r="ORP620" s="23"/>
      <c r="ORQ620" s="23"/>
      <c r="ORR620" s="23"/>
      <c r="ORS620" s="23"/>
      <c r="ORT620" s="23"/>
      <c r="ORU620" s="23"/>
      <c r="ORV620" s="23"/>
      <c r="ORW620" s="23"/>
      <c r="ORX620" s="23"/>
      <c r="ORY620" s="23"/>
      <c r="ORZ620" s="23"/>
      <c r="OSA620" s="23"/>
      <c r="OSB620" s="23"/>
      <c r="OSC620" s="23"/>
      <c r="OSD620" s="23"/>
      <c r="OSE620" s="23"/>
      <c r="OSF620" s="23"/>
      <c r="OSG620" s="23"/>
      <c r="OSH620" s="23"/>
      <c r="OSI620" s="23"/>
      <c r="OSJ620" s="23"/>
      <c r="OSK620" s="23"/>
      <c r="OSL620" s="23"/>
      <c r="OSM620" s="23"/>
      <c r="OSN620" s="23"/>
      <c r="OSO620" s="23"/>
      <c r="OSP620" s="23"/>
      <c r="OSQ620" s="23"/>
      <c r="OSR620" s="23"/>
      <c r="OSS620" s="23"/>
      <c r="OST620" s="23"/>
      <c r="OSU620" s="23"/>
      <c r="OSV620" s="23"/>
      <c r="OSW620" s="23"/>
      <c r="OSX620" s="23"/>
      <c r="OSY620" s="23"/>
      <c r="OSZ620" s="23"/>
      <c r="OTA620" s="23"/>
      <c r="OTB620" s="23"/>
      <c r="OTC620" s="23"/>
      <c r="OTD620" s="23"/>
      <c r="OTE620" s="23"/>
      <c r="OTF620" s="23"/>
      <c r="OTG620" s="23"/>
      <c r="OTH620" s="23"/>
      <c r="OTI620" s="23"/>
      <c r="OTJ620" s="23"/>
      <c r="OTK620" s="23"/>
      <c r="OTL620" s="23"/>
      <c r="OTM620" s="23"/>
      <c r="OTN620" s="23"/>
      <c r="OTO620" s="23"/>
      <c r="OTP620" s="23"/>
      <c r="OTQ620" s="23"/>
      <c r="OTR620" s="23"/>
      <c r="OTS620" s="23"/>
      <c r="OTT620" s="23"/>
      <c r="OTU620" s="23"/>
      <c r="OTV620" s="23"/>
      <c r="OTW620" s="23"/>
      <c r="OTX620" s="23"/>
      <c r="OTY620" s="23"/>
      <c r="OTZ620" s="23"/>
      <c r="OUA620" s="23"/>
      <c r="OUB620" s="23"/>
      <c r="OUC620" s="23"/>
      <c r="OUD620" s="23"/>
      <c r="OUE620" s="23"/>
      <c r="OUF620" s="23"/>
      <c r="OUG620" s="23"/>
      <c r="OUH620" s="23"/>
      <c r="OUI620" s="23"/>
      <c r="OUJ620" s="23"/>
      <c r="OUK620" s="23"/>
      <c r="OUL620" s="23"/>
      <c r="OUM620" s="23"/>
      <c r="OUN620" s="23"/>
      <c r="OUO620" s="23"/>
      <c r="OUP620" s="23"/>
      <c r="OUQ620" s="23"/>
      <c r="OUR620" s="23"/>
      <c r="OUS620" s="23"/>
      <c r="OUT620" s="23"/>
      <c r="OUU620" s="23"/>
      <c r="OUV620" s="23"/>
      <c r="OUW620" s="23"/>
      <c r="OUX620" s="23"/>
      <c r="OUY620" s="23"/>
      <c r="OUZ620" s="23"/>
      <c r="OVA620" s="23"/>
      <c r="OVB620" s="23"/>
      <c r="OVC620" s="23"/>
      <c r="OVD620" s="23"/>
      <c r="OVE620" s="23"/>
      <c r="OVF620" s="23"/>
      <c r="OVG620" s="23"/>
      <c r="OVH620" s="23"/>
      <c r="OVI620" s="23"/>
      <c r="OVJ620" s="23"/>
      <c r="OVK620" s="23"/>
      <c r="OVL620" s="23"/>
      <c r="OVM620" s="23"/>
      <c r="OVN620" s="23"/>
      <c r="OVO620" s="23"/>
      <c r="OVP620" s="23"/>
      <c r="OVQ620" s="23"/>
      <c r="OVR620" s="23"/>
      <c r="OVS620" s="23"/>
      <c r="OVT620" s="23"/>
      <c r="OVU620" s="23"/>
      <c r="OVV620" s="23"/>
      <c r="OVW620" s="23"/>
      <c r="OVX620" s="23"/>
      <c r="OVY620" s="23"/>
      <c r="OVZ620" s="23"/>
      <c r="OWA620" s="23"/>
      <c r="OWB620" s="23"/>
      <c r="OWC620" s="23"/>
      <c r="OWD620" s="23"/>
      <c r="OWE620" s="23"/>
      <c r="OWF620" s="23"/>
      <c r="OWG620" s="23"/>
      <c r="OWH620" s="23"/>
      <c r="OWI620" s="23"/>
      <c r="OWJ620" s="23"/>
      <c r="OWK620" s="23"/>
      <c r="OWL620" s="23"/>
      <c r="OWM620" s="23"/>
      <c r="OWN620" s="23"/>
      <c r="OWO620" s="23"/>
      <c r="OWP620" s="23"/>
      <c r="OWQ620" s="23"/>
      <c r="OWR620" s="23"/>
      <c r="OWS620" s="23"/>
      <c r="OWT620" s="23"/>
      <c r="OWU620" s="23"/>
      <c r="OWV620" s="23"/>
      <c r="OWW620" s="23"/>
      <c r="OWX620" s="23"/>
      <c r="OWY620" s="23"/>
      <c r="OWZ620" s="23"/>
      <c r="OXA620" s="23"/>
      <c r="OXB620" s="23"/>
      <c r="OXC620" s="23"/>
      <c r="OXD620" s="23"/>
      <c r="OXE620" s="23"/>
      <c r="OXF620" s="23"/>
      <c r="OXG620" s="23"/>
      <c r="OXH620" s="23"/>
      <c r="OXI620" s="23"/>
      <c r="OXJ620" s="23"/>
      <c r="OXK620" s="23"/>
      <c r="OXL620" s="23"/>
      <c r="OXM620" s="23"/>
      <c r="OXN620" s="23"/>
      <c r="OXO620" s="23"/>
      <c r="OXP620" s="23"/>
      <c r="OXQ620" s="23"/>
      <c r="OXR620" s="23"/>
      <c r="OXS620" s="23"/>
      <c r="OXT620" s="23"/>
      <c r="OXU620" s="23"/>
      <c r="OXV620" s="23"/>
      <c r="OXW620" s="23"/>
      <c r="OXX620" s="23"/>
      <c r="OXY620" s="23"/>
      <c r="OXZ620" s="23"/>
      <c r="OYA620" s="23"/>
      <c r="OYB620" s="23"/>
      <c r="OYC620" s="23"/>
      <c r="OYD620" s="23"/>
      <c r="OYE620" s="23"/>
      <c r="OYF620" s="23"/>
      <c r="OYG620" s="23"/>
      <c r="OYH620" s="23"/>
      <c r="OYI620" s="23"/>
      <c r="OYJ620" s="23"/>
      <c r="OYK620" s="23"/>
      <c r="OYL620" s="23"/>
      <c r="OYM620" s="23"/>
      <c r="OYN620" s="23"/>
      <c r="OYO620" s="23"/>
      <c r="OYP620" s="23"/>
      <c r="OYQ620" s="23"/>
      <c r="OYR620" s="23"/>
      <c r="OYS620" s="23"/>
      <c r="OYT620" s="23"/>
      <c r="OYU620" s="23"/>
      <c r="OYV620" s="23"/>
      <c r="OYW620" s="23"/>
      <c r="OYX620" s="23"/>
      <c r="OYY620" s="23"/>
      <c r="OYZ620" s="23"/>
      <c r="OZA620" s="23"/>
      <c r="OZB620" s="23"/>
      <c r="OZC620" s="23"/>
      <c r="OZD620" s="23"/>
      <c r="OZE620" s="23"/>
      <c r="OZF620" s="23"/>
      <c r="OZG620" s="23"/>
      <c r="OZH620" s="23"/>
      <c r="OZI620" s="23"/>
      <c r="OZJ620" s="23"/>
      <c r="OZK620" s="23"/>
      <c r="OZL620" s="23"/>
      <c r="OZM620" s="23"/>
      <c r="OZN620" s="23"/>
      <c r="OZO620" s="23"/>
      <c r="OZP620" s="23"/>
      <c r="OZQ620" s="23"/>
      <c r="OZR620" s="23"/>
      <c r="OZS620" s="23"/>
      <c r="OZT620" s="23"/>
      <c r="OZU620" s="23"/>
      <c r="OZV620" s="23"/>
      <c r="OZW620" s="23"/>
      <c r="OZX620" s="23"/>
      <c r="OZY620" s="23"/>
      <c r="OZZ620" s="23"/>
      <c r="PAA620" s="23"/>
      <c r="PAB620" s="23"/>
      <c r="PAC620" s="23"/>
      <c r="PAD620" s="23"/>
      <c r="PAE620" s="23"/>
      <c r="PAF620" s="23"/>
      <c r="PAG620" s="23"/>
      <c r="PAH620" s="23"/>
      <c r="PAI620" s="23"/>
      <c r="PAJ620" s="23"/>
      <c r="PAK620" s="23"/>
      <c r="PAL620" s="23"/>
      <c r="PAM620" s="23"/>
      <c r="PAN620" s="23"/>
      <c r="PAO620" s="23"/>
      <c r="PAP620" s="23"/>
      <c r="PAQ620" s="23"/>
      <c r="PAR620" s="23"/>
      <c r="PAS620" s="23"/>
      <c r="PAT620" s="23"/>
      <c r="PAU620" s="23"/>
      <c r="PAV620" s="23"/>
      <c r="PAW620" s="23"/>
      <c r="PAX620" s="23"/>
      <c r="PAY620" s="23"/>
      <c r="PAZ620" s="23"/>
      <c r="PBA620" s="23"/>
      <c r="PBB620" s="23"/>
      <c r="PBC620" s="23"/>
      <c r="PBD620" s="23"/>
      <c r="PBE620" s="23"/>
      <c r="PBF620" s="23"/>
      <c r="PBG620" s="23"/>
      <c r="PBH620" s="23"/>
      <c r="PBI620" s="23"/>
      <c r="PBJ620" s="23"/>
      <c r="PBK620" s="23"/>
      <c r="PBL620" s="23"/>
      <c r="PBM620" s="23"/>
      <c r="PBN620" s="23"/>
      <c r="PBO620" s="23"/>
      <c r="PBP620" s="23"/>
      <c r="PBQ620" s="23"/>
      <c r="PBR620" s="23"/>
      <c r="PBS620" s="23"/>
      <c r="PBT620" s="23"/>
      <c r="PBU620" s="23"/>
      <c r="PBV620" s="23"/>
      <c r="PBW620" s="23"/>
      <c r="PBX620" s="23"/>
      <c r="PBY620" s="23"/>
      <c r="PBZ620" s="23"/>
      <c r="PCA620" s="23"/>
      <c r="PCB620" s="23"/>
      <c r="PCC620" s="23"/>
      <c r="PCD620" s="23"/>
      <c r="PCE620" s="23"/>
      <c r="PCF620" s="23"/>
      <c r="PCG620" s="23"/>
      <c r="PCH620" s="23"/>
      <c r="PCI620" s="23"/>
      <c r="PCJ620" s="23"/>
      <c r="PCK620" s="23"/>
      <c r="PCL620" s="23"/>
      <c r="PCM620" s="23"/>
      <c r="PCN620" s="23"/>
      <c r="PCO620" s="23"/>
      <c r="PCP620" s="23"/>
      <c r="PCQ620" s="23"/>
      <c r="PCR620" s="23"/>
      <c r="PCS620" s="23"/>
      <c r="PCT620" s="23"/>
      <c r="PCU620" s="23"/>
      <c r="PCV620" s="23"/>
      <c r="PCW620" s="23"/>
      <c r="PCX620" s="23"/>
      <c r="PCY620" s="23"/>
      <c r="PCZ620" s="23"/>
      <c r="PDA620" s="23"/>
      <c r="PDB620" s="23"/>
      <c r="PDC620" s="23"/>
      <c r="PDD620" s="23"/>
      <c r="PDE620" s="23"/>
      <c r="PDF620" s="23"/>
      <c r="PDG620" s="23"/>
      <c r="PDH620" s="23"/>
      <c r="PDI620" s="23"/>
      <c r="PDJ620" s="23"/>
      <c r="PDK620" s="23"/>
      <c r="PDL620" s="23"/>
      <c r="PDM620" s="23"/>
      <c r="PDN620" s="23"/>
      <c r="PDO620" s="23"/>
      <c r="PDP620" s="23"/>
      <c r="PDQ620" s="23"/>
      <c r="PDR620" s="23"/>
      <c r="PDS620" s="23"/>
      <c r="PDT620" s="23"/>
      <c r="PDU620" s="23"/>
      <c r="PDV620" s="23"/>
      <c r="PDW620" s="23"/>
      <c r="PDX620" s="23"/>
      <c r="PDY620" s="23"/>
      <c r="PDZ620" s="23"/>
      <c r="PEA620" s="23"/>
      <c r="PEB620" s="23"/>
      <c r="PEC620" s="23"/>
      <c r="PED620" s="23"/>
      <c r="PEE620" s="23"/>
      <c r="PEF620" s="23"/>
      <c r="PEG620" s="23"/>
      <c r="PEH620" s="23"/>
      <c r="PEI620" s="23"/>
      <c r="PEJ620" s="23"/>
      <c r="PEK620" s="23"/>
      <c r="PEL620" s="23"/>
      <c r="PEM620" s="23"/>
      <c r="PEN620" s="23"/>
      <c r="PEO620" s="23"/>
      <c r="PEP620" s="23"/>
      <c r="PEQ620" s="23"/>
      <c r="PER620" s="23"/>
      <c r="PES620" s="23"/>
      <c r="PET620" s="23"/>
      <c r="PEU620" s="23"/>
      <c r="PEV620" s="23"/>
      <c r="PEW620" s="23"/>
      <c r="PEX620" s="23"/>
      <c r="PEY620" s="23"/>
      <c r="PEZ620" s="23"/>
      <c r="PFA620" s="23"/>
      <c r="PFB620" s="23"/>
      <c r="PFC620" s="23"/>
      <c r="PFD620" s="23"/>
      <c r="PFE620" s="23"/>
      <c r="PFF620" s="23"/>
      <c r="PFG620" s="23"/>
      <c r="PFH620" s="23"/>
      <c r="PFI620" s="23"/>
      <c r="PFJ620" s="23"/>
      <c r="PFK620" s="23"/>
      <c r="PFL620" s="23"/>
      <c r="PFM620" s="23"/>
      <c r="PFN620" s="23"/>
      <c r="PFO620" s="23"/>
      <c r="PFP620" s="23"/>
      <c r="PFQ620" s="23"/>
      <c r="PFR620" s="23"/>
      <c r="PFS620" s="23"/>
      <c r="PFT620" s="23"/>
      <c r="PFU620" s="23"/>
      <c r="PFV620" s="23"/>
      <c r="PFW620" s="23"/>
      <c r="PFX620" s="23"/>
      <c r="PFY620" s="23"/>
      <c r="PFZ620" s="23"/>
      <c r="PGA620" s="23"/>
      <c r="PGB620" s="23"/>
      <c r="PGC620" s="23"/>
      <c r="PGD620" s="23"/>
      <c r="PGE620" s="23"/>
      <c r="PGF620" s="23"/>
      <c r="PGG620" s="23"/>
      <c r="PGH620" s="23"/>
      <c r="PGI620" s="23"/>
      <c r="PGJ620" s="23"/>
      <c r="PGK620" s="23"/>
      <c r="PGL620" s="23"/>
      <c r="PGM620" s="23"/>
      <c r="PGN620" s="23"/>
      <c r="PGO620" s="23"/>
      <c r="PGP620" s="23"/>
      <c r="PGQ620" s="23"/>
      <c r="PGR620" s="23"/>
      <c r="PGS620" s="23"/>
      <c r="PGT620" s="23"/>
      <c r="PGU620" s="23"/>
      <c r="PGV620" s="23"/>
      <c r="PGW620" s="23"/>
      <c r="PGX620" s="23"/>
      <c r="PGY620" s="23"/>
      <c r="PGZ620" s="23"/>
      <c r="PHA620" s="23"/>
      <c r="PHB620" s="23"/>
      <c r="PHC620" s="23"/>
      <c r="PHD620" s="23"/>
      <c r="PHE620" s="23"/>
      <c r="PHF620" s="23"/>
      <c r="PHG620" s="23"/>
      <c r="PHH620" s="23"/>
      <c r="PHI620" s="23"/>
      <c r="PHJ620" s="23"/>
      <c r="PHK620" s="23"/>
      <c r="PHL620" s="23"/>
      <c r="PHM620" s="23"/>
      <c r="PHN620" s="23"/>
      <c r="PHO620" s="23"/>
      <c r="PHP620" s="23"/>
      <c r="PHQ620" s="23"/>
      <c r="PHR620" s="23"/>
      <c r="PHS620" s="23"/>
      <c r="PHT620" s="23"/>
      <c r="PHU620" s="23"/>
      <c r="PHV620" s="23"/>
      <c r="PHW620" s="23"/>
      <c r="PHX620" s="23"/>
      <c r="PHY620" s="23"/>
      <c r="PHZ620" s="23"/>
      <c r="PIA620" s="23"/>
      <c r="PIB620" s="23"/>
      <c r="PIC620" s="23"/>
      <c r="PID620" s="23"/>
      <c r="PIE620" s="23"/>
      <c r="PIF620" s="23"/>
      <c r="PIG620" s="23"/>
      <c r="PIH620" s="23"/>
      <c r="PII620" s="23"/>
      <c r="PIJ620" s="23"/>
      <c r="PIK620" s="23"/>
      <c r="PIL620" s="23"/>
      <c r="PIM620" s="23"/>
      <c r="PIN620" s="23"/>
      <c r="PIO620" s="23"/>
      <c r="PIP620" s="23"/>
      <c r="PIQ620" s="23"/>
      <c r="PIR620" s="23"/>
      <c r="PIS620" s="23"/>
      <c r="PIT620" s="23"/>
      <c r="PIU620" s="23"/>
      <c r="PIV620" s="23"/>
      <c r="PIW620" s="23"/>
      <c r="PIX620" s="23"/>
      <c r="PIY620" s="23"/>
      <c r="PIZ620" s="23"/>
      <c r="PJA620" s="23"/>
      <c r="PJB620" s="23"/>
      <c r="PJC620" s="23"/>
      <c r="PJD620" s="23"/>
      <c r="PJE620" s="23"/>
      <c r="PJF620" s="23"/>
      <c r="PJG620" s="23"/>
      <c r="PJH620" s="23"/>
      <c r="PJI620" s="23"/>
      <c r="PJJ620" s="23"/>
      <c r="PJK620" s="23"/>
      <c r="PJL620" s="23"/>
      <c r="PJM620" s="23"/>
      <c r="PJN620" s="23"/>
      <c r="PJO620" s="23"/>
      <c r="PJP620" s="23"/>
      <c r="PJQ620" s="23"/>
      <c r="PJR620" s="23"/>
      <c r="PJS620" s="23"/>
      <c r="PJT620" s="23"/>
      <c r="PJU620" s="23"/>
      <c r="PJV620" s="23"/>
      <c r="PJW620" s="23"/>
      <c r="PJX620" s="23"/>
      <c r="PJY620" s="23"/>
      <c r="PJZ620" s="23"/>
      <c r="PKA620" s="23"/>
      <c r="PKB620" s="23"/>
      <c r="PKC620" s="23"/>
      <c r="PKD620" s="23"/>
      <c r="PKE620" s="23"/>
      <c r="PKF620" s="23"/>
      <c r="PKG620" s="23"/>
      <c r="PKH620" s="23"/>
      <c r="PKI620" s="23"/>
      <c r="PKJ620" s="23"/>
      <c r="PKK620" s="23"/>
      <c r="PKL620" s="23"/>
      <c r="PKM620" s="23"/>
      <c r="PKN620" s="23"/>
      <c r="PKO620" s="23"/>
      <c r="PKP620" s="23"/>
      <c r="PKQ620" s="23"/>
      <c r="PKR620" s="23"/>
      <c r="PKS620" s="23"/>
      <c r="PKT620" s="23"/>
      <c r="PKU620" s="23"/>
      <c r="PKV620" s="23"/>
      <c r="PKW620" s="23"/>
      <c r="PKX620" s="23"/>
      <c r="PKY620" s="23"/>
      <c r="PKZ620" s="23"/>
      <c r="PLA620" s="23"/>
      <c r="PLB620" s="23"/>
      <c r="PLC620" s="23"/>
      <c r="PLD620" s="23"/>
      <c r="PLE620" s="23"/>
      <c r="PLF620" s="23"/>
      <c r="PLG620" s="23"/>
      <c r="PLH620" s="23"/>
      <c r="PLI620" s="23"/>
      <c r="PLJ620" s="23"/>
      <c r="PLK620" s="23"/>
      <c r="PLL620" s="23"/>
      <c r="PLM620" s="23"/>
      <c r="PLN620" s="23"/>
      <c r="PLO620" s="23"/>
      <c r="PLP620" s="23"/>
      <c r="PLQ620" s="23"/>
      <c r="PLR620" s="23"/>
      <c r="PLS620" s="23"/>
      <c r="PLT620" s="23"/>
      <c r="PLU620" s="23"/>
      <c r="PLV620" s="23"/>
      <c r="PLW620" s="23"/>
      <c r="PLX620" s="23"/>
      <c r="PLY620" s="23"/>
      <c r="PLZ620" s="23"/>
      <c r="PMA620" s="23"/>
      <c r="PMB620" s="23"/>
      <c r="PMC620" s="23"/>
      <c r="PMD620" s="23"/>
      <c r="PME620" s="23"/>
      <c r="PMF620" s="23"/>
      <c r="PMG620" s="23"/>
      <c r="PMH620" s="23"/>
      <c r="PMI620" s="23"/>
      <c r="PMJ620" s="23"/>
      <c r="PMK620" s="23"/>
      <c r="PML620" s="23"/>
      <c r="PMM620" s="23"/>
      <c r="PMN620" s="23"/>
      <c r="PMO620" s="23"/>
      <c r="PMP620" s="23"/>
      <c r="PMQ620" s="23"/>
      <c r="PMR620" s="23"/>
      <c r="PMS620" s="23"/>
      <c r="PMT620" s="23"/>
      <c r="PMU620" s="23"/>
      <c r="PMV620" s="23"/>
      <c r="PMW620" s="23"/>
      <c r="PMX620" s="23"/>
      <c r="PMY620" s="23"/>
      <c r="PMZ620" s="23"/>
      <c r="PNA620" s="23"/>
      <c r="PNB620" s="23"/>
      <c r="PNC620" s="23"/>
      <c r="PND620" s="23"/>
      <c r="PNE620" s="23"/>
      <c r="PNF620" s="23"/>
      <c r="PNG620" s="23"/>
      <c r="PNH620" s="23"/>
      <c r="PNI620" s="23"/>
      <c r="PNJ620" s="23"/>
      <c r="PNK620" s="23"/>
      <c r="PNL620" s="23"/>
      <c r="PNM620" s="23"/>
      <c r="PNN620" s="23"/>
      <c r="PNO620" s="23"/>
      <c r="PNP620" s="23"/>
      <c r="PNQ620" s="23"/>
      <c r="PNR620" s="23"/>
      <c r="PNS620" s="23"/>
      <c r="PNT620" s="23"/>
      <c r="PNU620" s="23"/>
      <c r="PNV620" s="23"/>
      <c r="PNW620" s="23"/>
      <c r="PNX620" s="23"/>
      <c r="PNY620" s="23"/>
      <c r="PNZ620" s="23"/>
      <c r="POA620" s="23"/>
      <c r="POB620" s="23"/>
      <c r="POC620" s="23"/>
      <c r="POD620" s="23"/>
      <c r="POE620" s="23"/>
      <c r="POF620" s="23"/>
      <c r="POG620" s="23"/>
      <c r="POH620" s="23"/>
      <c r="POI620" s="23"/>
      <c r="POJ620" s="23"/>
      <c r="POK620" s="23"/>
      <c r="POL620" s="23"/>
      <c r="POM620" s="23"/>
      <c r="PON620" s="23"/>
      <c r="POO620" s="23"/>
      <c r="POP620" s="23"/>
      <c r="POQ620" s="23"/>
      <c r="POR620" s="23"/>
      <c r="POS620" s="23"/>
      <c r="POT620" s="23"/>
      <c r="POU620" s="23"/>
      <c r="POV620" s="23"/>
      <c r="POW620" s="23"/>
      <c r="POX620" s="23"/>
      <c r="POY620" s="23"/>
      <c r="POZ620" s="23"/>
      <c r="PPA620" s="23"/>
      <c r="PPB620" s="23"/>
      <c r="PPC620" s="23"/>
      <c r="PPD620" s="23"/>
      <c r="PPE620" s="23"/>
      <c r="PPF620" s="23"/>
      <c r="PPG620" s="23"/>
      <c r="PPH620" s="23"/>
      <c r="PPI620" s="23"/>
      <c r="PPJ620" s="23"/>
      <c r="PPK620" s="23"/>
      <c r="PPL620" s="23"/>
      <c r="PPM620" s="23"/>
      <c r="PPN620" s="23"/>
      <c r="PPO620" s="23"/>
      <c r="PPP620" s="23"/>
      <c r="PPQ620" s="23"/>
      <c r="PPR620" s="23"/>
      <c r="PPS620" s="23"/>
      <c r="PPT620" s="23"/>
      <c r="PPU620" s="23"/>
      <c r="PPV620" s="23"/>
      <c r="PPW620" s="23"/>
      <c r="PPX620" s="23"/>
      <c r="PPY620" s="23"/>
      <c r="PPZ620" s="23"/>
      <c r="PQA620" s="23"/>
      <c r="PQB620" s="23"/>
      <c r="PQC620" s="23"/>
      <c r="PQD620" s="23"/>
      <c r="PQE620" s="23"/>
      <c r="PQF620" s="23"/>
      <c r="PQG620" s="23"/>
      <c r="PQH620" s="23"/>
      <c r="PQI620" s="23"/>
      <c r="PQJ620" s="23"/>
      <c r="PQK620" s="23"/>
      <c r="PQL620" s="23"/>
      <c r="PQM620" s="23"/>
      <c r="PQN620" s="23"/>
      <c r="PQO620" s="23"/>
      <c r="PQP620" s="23"/>
      <c r="PQQ620" s="23"/>
      <c r="PQR620" s="23"/>
      <c r="PQS620" s="23"/>
      <c r="PQT620" s="23"/>
      <c r="PQU620" s="23"/>
      <c r="PQV620" s="23"/>
      <c r="PQW620" s="23"/>
      <c r="PQX620" s="23"/>
      <c r="PQY620" s="23"/>
      <c r="PQZ620" s="23"/>
      <c r="PRA620" s="23"/>
      <c r="PRB620" s="23"/>
      <c r="PRC620" s="23"/>
      <c r="PRD620" s="23"/>
      <c r="PRE620" s="23"/>
      <c r="PRF620" s="23"/>
      <c r="PRG620" s="23"/>
      <c r="PRH620" s="23"/>
      <c r="PRI620" s="23"/>
      <c r="PRJ620" s="23"/>
      <c r="PRK620" s="23"/>
      <c r="PRL620" s="23"/>
      <c r="PRM620" s="23"/>
      <c r="PRN620" s="23"/>
      <c r="PRO620" s="23"/>
      <c r="PRP620" s="23"/>
      <c r="PRQ620" s="23"/>
      <c r="PRR620" s="23"/>
      <c r="PRS620" s="23"/>
      <c r="PRT620" s="23"/>
      <c r="PRU620" s="23"/>
      <c r="PRV620" s="23"/>
      <c r="PRW620" s="23"/>
      <c r="PRX620" s="23"/>
      <c r="PRY620" s="23"/>
      <c r="PRZ620" s="23"/>
      <c r="PSA620" s="23"/>
      <c r="PSB620" s="23"/>
      <c r="PSC620" s="23"/>
      <c r="PSD620" s="23"/>
      <c r="PSE620" s="23"/>
      <c r="PSF620" s="23"/>
      <c r="PSG620" s="23"/>
      <c r="PSH620" s="23"/>
      <c r="PSI620" s="23"/>
      <c r="PSJ620" s="23"/>
      <c r="PSK620" s="23"/>
      <c r="PSL620" s="23"/>
      <c r="PSM620" s="23"/>
      <c r="PSN620" s="23"/>
      <c r="PSO620" s="23"/>
      <c r="PSP620" s="23"/>
      <c r="PSQ620" s="23"/>
      <c r="PSR620" s="23"/>
      <c r="PSS620" s="23"/>
      <c r="PST620" s="23"/>
      <c r="PSU620" s="23"/>
      <c r="PSV620" s="23"/>
      <c r="PSW620" s="23"/>
      <c r="PSX620" s="23"/>
      <c r="PSY620" s="23"/>
      <c r="PSZ620" s="23"/>
      <c r="PTA620" s="23"/>
      <c r="PTB620" s="23"/>
      <c r="PTC620" s="23"/>
      <c r="PTD620" s="23"/>
      <c r="PTE620" s="23"/>
      <c r="PTF620" s="23"/>
      <c r="PTG620" s="23"/>
      <c r="PTH620" s="23"/>
      <c r="PTI620" s="23"/>
      <c r="PTJ620" s="23"/>
      <c r="PTK620" s="23"/>
      <c r="PTL620" s="23"/>
      <c r="PTM620" s="23"/>
      <c r="PTN620" s="23"/>
      <c r="PTO620" s="23"/>
      <c r="PTP620" s="23"/>
      <c r="PTQ620" s="23"/>
      <c r="PTR620" s="23"/>
      <c r="PTS620" s="23"/>
      <c r="PTT620" s="23"/>
      <c r="PTU620" s="23"/>
      <c r="PTV620" s="23"/>
      <c r="PTW620" s="23"/>
      <c r="PTX620" s="23"/>
      <c r="PTY620" s="23"/>
      <c r="PTZ620" s="23"/>
      <c r="PUA620" s="23"/>
      <c r="PUB620" s="23"/>
      <c r="PUC620" s="23"/>
      <c r="PUD620" s="23"/>
      <c r="PUE620" s="23"/>
      <c r="PUF620" s="23"/>
      <c r="PUG620" s="23"/>
      <c r="PUH620" s="23"/>
      <c r="PUI620" s="23"/>
      <c r="PUJ620" s="23"/>
      <c r="PUK620" s="23"/>
      <c r="PUL620" s="23"/>
      <c r="PUM620" s="23"/>
      <c r="PUN620" s="23"/>
      <c r="PUO620" s="23"/>
      <c r="PUP620" s="23"/>
      <c r="PUQ620" s="23"/>
      <c r="PUR620" s="23"/>
      <c r="PUS620" s="23"/>
      <c r="PUT620" s="23"/>
      <c r="PUU620" s="23"/>
      <c r="PUV620" s="23"/>
      <c r="PUW620" s="23"/>
      <c r="PUX620" s="23"/>
      <c r="PUY620" s="23"/>
      <c r="PUZ620" s="23"/>
      <c r="PVA620" s="23"/>
      <c r="PVB620" s="23"/>
      <c r="PVC620" s="23"/>
      <c r="PVD620" s="23"/>
      <c r="PVE620" s="23"/>
      <c r="PVF620" s="23"/>
      <c r="PVG620" s="23"/>
      <c r="PVH620" s="23"/>
      <c r="PVI620" s="23"/>
      <c r="PVJ620" s="23"/>
      <c r="PVK620" s="23"/>
      <c r="PVL620" s="23"/>
      <c r="PVM620" s="23"/>
      <c r="PVN620" s="23"/>
      <c r="PVO620" s="23"/>
      <c r="PVP620" s="23"/>
      <c r="PVQ620" s="23"/>
      <c r="PVR620" s="23"/>
      <c r="PVS620" s="23"/>
      <c r="PVT620" s="23"/>
      <c r="PVU620" s="23"/>
      <c r="PVV620" s="23"/>
      <c r="PVW620" s="23"/>
      <c r="PVX620" s="23"/>
      <c r="PVY620" s="23"/>
      <c r="PVZ620" s="23"/>
      <c r="PWA620" s="23"/>
      <c r="PWB620" s="23"/>
      <c r="PWC620" s="23"/>
      <c r="PWD620" s="23"/>
      <c r="PWE620" s="23"/>
      <c r="PWF620" s="23"/>
      <c r="PWG620" s="23"/>
      <c r="PWH620" s="23"/>
      <c r="PWI620" s="23"/>
      <c r="PWJ620" s="23"/>
      <c r="PWK620" s="23"/>
      <c r="PWL620" s="23"/>
      <c r="PWM620" s="23"/>
      <c r="PWN620" s="23"/>
      <c r="PWO620" s="23"/>
      <c r="PWP620" s="23"/>
      <c r="PWQ620" s="23"/>
      <c r="PWR620" s="23"/>
      <c r="PWS620" s="23"/>
      <c r="PWT620" s="23"/>
      <c r="PWU620" s="23"/>
      <c r="PWV620" s="23"/>
      <c r="PWW620" s="23"/>
      <c r="PWX620" s="23"/>
      <c r="PWY620" s="23"/>
      <c r="PWZ620" s="23"/>
      <c r="PXA620" s="23"/>
      <c r="PXB620" s="23"/>
      <c r="PXC620" s="23"/>
      <c r="PXD620" s="23"/>
      <c r="PXE620" s="23"/>
      <c r="PXF620" s="23"/>
      <c r="PXG620" s="23"/>
      <c r="PXH620" s="23"/>
      <c r="PXI620" s="23"/>
      <c r="PXJ620" s="23"/>
      <c r="PXK620" s="23"/>
      <c r="PXL620" s="23"/>
      <c r="PXM620" s="23"/>
      <c r="PXN620" s="23"/>
      <c r="PXO620" s="23"/>
      <c r="PXP620" s="23"/>
      <c r="PXQ620" s="23"/>
      <c r="PXR620" s="23"/>
      <c r="PXS620" s="23"/>
      <c r="PXT620" s="23"/>
      <c r="PXU620" s="23"/>
      <c r="PXV620" s="23"/>
      <c r="PXW620" s="23"/>
      <c r="PXX620" s="23"/>
      <c r="PXY620" s="23"/>
      <c r="PXZ620" s="23"/>
      <c r="PYA620" s="23"/>
      <c r="PYB620" s="23"/>
      <c r="PYC620" s="23"/>
      <c r="PYD620" s="23"/>
      <c r="PYE620" s="23"/>
      <c r="PYF620" s="23"/>
      <c r="PYG620" s="23"/>
      <c r="PYH620" s="23"/>
      <c r="PYI620" s="23"/>
      <c r="PYJ620" s="23"/>
      <c r="PYK620" s="23"/>
      <c r="PYL620" s="23"/>
      <c r="PYM620" s="23"/>
      <c r="PYN620" s="23"/>
      <c r="PYO620" s="23"/>
      <c r="PYP620" s="23"/>
      <c r="PYQ620" s="23"/>
      <c r="PYR620" s="23"/>
      <c r="PYS620" s="23"/>
      <c r="PYT620" s="23"/>
      <c r="PYU620" s="23"/>
      <c r="PYV620" s="23"/>
      <c r="PYW620" s="23"/>
      <c r="PYX620" s="23"/>
      <c r="PYY620" s="23"/>
      <c r="PYZ620" s="23"/>
      <c r="PZA620" s="23"/>
      <c r="PZB620" s="23"/>
      <c r="PZC620" s="23"/>
      <c r="PZD620" s="23"/>
      <c r="PZE620" s="23"/>
      <c r="PZF620" s="23"/>
      <c r="PZG620" s="23"/>
      <c r="PZH620" s="23"/>
      <c r="PZI620" s="23"/>
      <c r="PZJ620" s="23"/>
      <c r="PZK620" s="23"/>
      <c r="PZL620" s="23"/>
      <c r="PZM620" s="23"/>
      <c r="PZN620" s="23"/>
      <c r="PZO620" s="23"/>
      <c r="PZP620" s="23"/>
      <c r="PZQ620" s="23"/>
      <c r="PZR620" s="23"/>
      <c r="PZS620" s="23"/>
      <c r="PZT620" s="23"/>
      <c r="PZU620" s="23"/>
      <c r="PZV620" s="23"/>
      <c r="PZW620" s="23"/>
      <c r="PZX620" s="23"/>
      <c r="PZY620" s="23"/>
      <c r="PZZ620" s="23"/>
      <c r="QAA620" s="23"/>
      <c r="QAB620" s="23"/>
      <c r="QAC620" s="23"/>
      <c r="QAD620" s="23"/>
      <c r="QAE620" s="23"/>
      <c r="QAF620" s="23"/>
      <c r="QAG620" s="23"/>
      <c r="QAH620" s="23"/>
      <c r="QAI620" s="23"/>
      <c r="QAJ620" s="23"/>
      <c r="QAK620" s="23"/>
      <c r="QAL620" s="23"/>
      <c r="QAM620" s="23"/>
      <c r="QAN620" s="23"/>
      <c r="QAO620" s="23"/>
      <c r="QAP620" s="23"/>
      <c r="QAQ620" s="23"/>
      <c r="QAR620" s="23"/>
      <c r="QAS620" s="23"/>
      <c r="QAT620" s="23"/>
      <c r="QAU620" s="23"/>
      <c r="QAV620" s="23"/>
      <c r="QAW620" s="23"/>
      <c r="QAX620" s="23"/>
      <c r="QAY620" s="23"/>
      <c r="QAZ620" s="23"/>
      <c r="QBA620" s="23"/>
      <c r="QBB620" s="23"/>
      <c r="QBC620" s="23"/>
      <c r="QBD620" s="23"/>
      <c r="QBE620" s="23"/>
      <c r="QBF620" s="23"/>
      <c r="QBG620" s="23"/>
      <c r="QBH620" s="23"/>
      <c r="QBI620" s="23"/>
      <c r="QBJ620" s="23"/>
      <c r="QBK620" s="23"/>
      <c r="QBL620" s="23"/>
      <c r="QBM620" s="23"/>
      <c r="QBN620" s="23"/>
      <c r="QBO620" s="23"/>
      <c r="QBP620" s="23"/>
      <c r="QBQ620" s="23"/>
      <c r="QBR620" s="23"/>
      <c r="QBS620" s="23"/>
      <c r="QBT620" s="23"/>
      <c r="QBU620" s="23"/>
      <c r="QBV620" s="23"/>
      <c r="QBW620" s="23"/>
      <c r="QBX620" s="23"/>
      <c r="QBY620" s="23"/>
      <c r="QBZ620" s="23"/>
      <c r="QCA620" s="23"/>
      <c r="QCB620" s="23"/>
      <c r="QCC620" s="23"/>
      <c r="QCD620" s="23"/>
      <c r="QCE620" s="23"/>
      <c r="QCF620" s="23"/>
      <c r="QCG620" s="23"/>
      <c r="QCH620" s="23"/>
      <c r="QCI620" s="23"/>
      <c r="QCJ620" s="23"/>
      <c r="QCK620" s="23"/>
      <c r="QCL620" s="23"/>
      <c r="QCM620" s="23"/>
      <c r="QCN620" s="23"/>
      <c r="QCO620" s="23"/>
      <c r="QCP620" s="23"/>
      <c r="QCQ620" s="23"/>
      <c r="QCR620" s="23"/>
      <c r="QCS620" s="23"/>
      <c r="QCT620" s="23"/>
      <c r="QCU620" s="23"/>
      <c r="QCV620" s="23"/>
      <c r="QCW620" s="23"/>
      <c r="QCX620" s="23"/>
      <c r="QCY620" s="23"/>
      <c r="QCZ620" s="23"/>
      <c r="QDA620" s="23"/>
      <c r="QDB620" s="23"/>
      <c r="QDC620" s="23"/>
      <c r="QDD620" s="23"/>
      <c r="QDE620" s="23"/>
      <c r="QDF620" s="23"/>
      <c r="QDG620" s="23"/>
      <c r="QDH620" s="23"/>
      <c r="QDI620" s="23"/>
      <c r="QDJ620" s="23"/>
      <c r="QDK620" s="23"/>
      <c r="QDL620" s="23"/>
      <c r="QDM620" s="23"/>
      <c r="QDN620" s="23"/>
      <c r="QDO620" s="23"/>
      <c r="QDP620" s="23"/>
      <c r="QDQ620" s="23"/>
      <c r="QDR620" s="23"/>
      <c r="QDS620" s="23"/>
      <c r="QDT620" s="23"/>
      <c r="QDU620" s="23"/>
      <c r="QDV620" s="23"/>
      <c r="QDW620" s="23"/>
      <c r="QDX620" s="23"/>
      <c r="QDY620" s="23"/>
      <c r="QDZ620" s="23"/>
      <c r="QEA620" s="23"/>
      <c r="QEB620" s="23"/>
      <c r="QEC620" s="23"/>
      <c r="QED620" s="23"/>
      <c r="QEE620" s="23"/>
      <c r="QEF620" s="23"/>
      <c r="QEG620" s="23"/>
      <c r="QEH620" s="23"/>
      <c r="QEI620" s="23"/>
      <c r="QEJ620" s="23"/>
      <c r="QEK620" s="23"/>
      <c r="QEL620" s="23"/>
      <c r="QEM620" s="23"/>
      <c r="QEN620" s="23"/>
      <c r="QEO620" s="23"/>
      <c r="QEP620" s="23"/>
      <c r="QEQ620" s="23"/>
      <c r="QER620" s="23"/>
      <c r="QES620" s="23"/>
      <c r="QET620" s="23"/>
      <c r="QEU620" s="23"/>
      <c r="QEV620" s="23"/>
      <c r="QEW620" s="23"/>
      <c r="QEX620" s="23"/>
      <c r="QEY620" s="23"/>
      <c r="QEZ620" s="23"/>
      <c r="QFA620" s="23"/>
      <c r="QFB620" s="23"/>
      <c r="QFC620" s="23"/>
      <c r="QFD620" s="23"/>
      <c r="QFE620" s="23"/>
      <c r="QFF620" s="23"/>
      <c r="QFG620" s="23"/>
      <c r="QFH620" s="23"/>
      <c r="QFI620" s="23"/>
      <c r="QFJ620" s="23"/>
      <c r="QFK620" s="23"/>
      <c r="QFL620" s="23"/>
      <c r="QFM620" s="23"/>
      <c r="QFN620" s="23"/>
      <c r="QFO620" s="23"/>
      <c r="QFP620" s="23"/>
      <c r="QFQ620" s="23"/>
      <c r="QFR620" s="23"/>
      <c r="QFS620" s="23"/>
      <c r="QFT620" s="23"/>
      <c r="QFU620" s="23"/>
      <c r="QFV620" s="23"/>
      <c r="QFW620" s="23"/>
      <c r="QFX620" s="23"/>
      <c r="QFY620" s="23"/>
      <c r="QFZ620" s="23"/>
      <c r="QGA620" s="23"/>
      <c r="QGB620" s="23"/>
      <c r="QGC620" s="23"/>
      <c r="QGD620" s="23"/>
      <c r="QGE620" s="23"/>
      <c r="QGF620" s="23"/>
      <c r="QGG620" s="23"/>
      <c r="QGH620" s="23"/>
      <c r="QGI620" s="23"/>
      <c r="QGJ620" s="23"/>
      <c r="QGK620" s="23"/>
      <c r="QGL620" s="23"/>
      <c r="QGM620" s="23"/>
      <c r="QGN620" s="23"/>
      <c r="QGO620" s="23"/>
      <c r="QGP620" s="23"/>
      <c r="QGQ620" s="23"/>
      <c r="QGR620" s="23"/>
      <c r="QGS620" s="23"/>
      <c r="QGT620" s="23"/>
      <c r="QGU620" s="23"/>
      <c r="QGV620" s="23"/>
      <c r="QGW620" s="23"/>
      <c r="QGX620" s="23"/>
      <c r="QGY620" s="23"/>
      <c r="QGZ620" s="23"/>
      <c r="QHA620" s="23"/>
      <c r="QHB620" s="23"/>
      <c r="QHC620" s="23"/>
      <c r="QHD620" s="23"/>
      <c r="QHE620" s="23"/>
      <c r="QHF620" s="23"/>
      <c r="QHG620" s="23"/>
      <c r="QHH620" s="23"/>
      <c r="QHI620" s="23"/>
      <c r="QHJ620" s="23"/>
      <c r="QHK620" s="23"/>
      <c r="QHL620" s="23"/>
      <c r="QHM620" s="23"/>
      <c r="QHN620" s="23"/>
      <c r="QHO620" s="23"/>
      <c r="QHP620" s="23"/>
      <c r="QHQ620" s="23"/>
      <c r="QHR620" s="23"/>
      <c r="QHS620" s="23"/>
      <c r="QHT620" s="23"/>
      <c r="QHU620" s="23"/>
      <c r="QHV620" s="23"/>
      <c r="QHW620" s="23"/>
      <c r="QHX620" s="23"/>
      <c r="QHY620" s="23"/>
      <c r="QHZ620" s="23"/>
      <c r="QIA620" s="23"/>
      <c r="QIB620" s="23"/>
      <c r="QIC620" s="23"/>
      <c r="QID620" s="23"/>
      <c r="QIE620" s="23"/>
      <c r="QIF620" s="23"/>
      <c r="QIG620" s="23"/>
      <c r="QIH620" s="23"/>
      <c r="QII620" s="23"/>
      <c r="QIJ620" s="23"/>
      <c r="QIK620" s="23"/>
      <c r="QIL620" s="23"/>
      <c r="QIM620" s="23"/>
      <c r="QIN620" s="23"/>
      <c r="QIO620" s="23"/>
      <c r="QIP620" s="23"/>
      <c r="QIQ620" s="23"/>
      <c r="QIR620" s="23"/>
      <c r="QIS620" s="23"/>
      <c r="QIT620" s="23"/>
      <c r="QIU620" s="23"/>
      <c r="QIV620" s="23"/>
      <c r="QIW620" s="23"/>
      <c r="QIX620" s="23"/>
      <c r="QIY620" s="23"/>
      <c r="QIZ620" s="23"/>
      <c r="QJA620" s="23"/>
      <c r="QJB620" s="23"/>
      <c r="QJC620" s="23"/>
      <c r="QJD620" s="23"/>
      <c r="QJE620" s="23"/>
      <c r="QJF620" s="23"/>
      <c r="QJG620" s="23"/>
      <c r="QJH620" s="23"/>
      <c r="QJI620" s="23"/>
      <c r="QJJ620" s="23"/>
      <c r="QJK620" s="23"/>
      <c r="QJL620" s="23"/>
      <c r="QJM620" s="23"/>
      <c r="QJN620" s="23"/>
      <c r="QJO620" s="23"/>
      <c r="QJP620" s="23"/>
      <c r="QJQ620" s="23"/>
      <c r="QJR620" s="23"/>
      <c r="QJS620" s="23"/>
      <c r="QJT620" s="23"/>
      <c r="QJU620" s="23"/>
      <c r="QJV620" s="23"/>
      <c r="QJW620" s="23"/>
      <c r="QJX620" s="23"/>
      <c r="QJY620" s="23"/>
      <c r="QJZ620" s="23"/>
      <c r="QKA620" s="23"/>
      <c r="QKB620" s="23"/>
      <c r="QKC620" s="23"/>
      <c r="QKD620" s="23"/>
      <c r="QKE620" s="23"/>
      <c r="QKF620" s="23"/>
      <c r="QKG620" s="23"/>
      <c r="QKH620" s="23"/>
      <c r="QKI620" s="23"/>
      <c r="QKJ620" s="23"/>
      <c r="QKK620" s="23"/>
      <c r="QKL620" s="23"/>
      <c r="QKM620" s="23"/>
      <c r="QKN620" s="23"/>
      <c r="QKO620" s="23"/>
      <c r="QKP620" s="23"/>
      <c r="QKQ620" s="23"/>
      <c r="QKR620" s="23"/>
      <c r="QKS620" s="23"/>
      <c r="QKT620" s="23"/>
      <c r="QKU620" s="23"/>
      <c r="QKV620" s="23"/>
      <c r="QKW620" s="23"/>
      <c r="QKX620" s="23"/>
      <c r="QKY620" s="23"/>
      <c r="QKZ620" s="23"/>
      <c r="QLA620" s="23"/>
      <c r="QLB620" s="23"/>
      <c r="QLC620" s="23"/>
      <c r="QLD620" s="23"/>
      <c r="QLE620" s="23"/>
      <c r="QLF620" s="23"/>
      <c r="QLG620" s="23"/>
      <c r="QLH620" s="23"/>
      <c r="QLI620" s="23"/>
      <c r="QLJ620" s="23"/>
      <c r="QLK620" s="23"/>
      <c r="QLL620" s="23"/>
      <c r="QLM620" s="23"/>
      <c r="QLN620" s="23"/>
      <c r="QLO620" s="23"/>
      <c r="QLP620" s="23"/>
      <c r="QLQ620" s="23"/>
      <c r="QLR620" s="23"/>
      <c r="QLS620" s="23"/>
      <c r="QLT620" s="23"/>
      <c r="QLU620" s="23"/>
      <c r="QLV620" s="23"/>
      <c r="QLW620" s="23"/>
      <c r="QLX620" s="23"/>
      <c r="QLY620" s="23"/>
      <c r="QLZ620" s="23"/>
      <c r="QMA620" s="23"/>
      <c r="QMB620" s="23"/>
      <c r="QMC620" s="23"/>
      <c r="QMD620" s="23"/>
      <c r="QME620" s="23"/>
      <c r="QMF620" s="23"/>
      <c r="QMG620" s="23"/>
      <c r="QMH620" s="23"/>
      <c r="QMI620" s="23"/>
      <c r="QMJ620" s="23"/>
      <c r="QMK620" s="23"/>
      <c r="QML620" s="23"/>
      <c r="QMM620" s="23"/>
      <c r="QMN620" s="23"/>
      <c r="QMO620" s="23"/>
      <c r="QMP620" s="23"/>
      <c r="QMQ620" s="23"/>
      <c r="QMR620" s="23"/>
      <c r="QMS620" s="23"/>
      <c r="QMT620" s="23"/>
      <c r="QMU620" s="23"/>
      <c r="QMV620" s="23"/>
      <c r="QMW620" s="23"/>
      <c r="QMX620" s="23"/>
      <c r="QMY620" s="23"/>
      <c r="QMZ620" s="23"/>
      <c r="QNA620" s="23"/>
      <c r="QNB620" s="23"/>
      <c r="QNC620" s="23"/>
      <c r="QND620" s="23"/>
      <c r="QNE620" s="23"/>
      <c r="QNF620" s="23"/>
      <c r="QNG620" s="23"/>
      <c r="QNH620" s="23"/>
      <c r="QNI620" s="23"/>
      <c r="QNJ620" s="23"/>
      <c r="QNK620" s="23"/>
      <c r="QNL620" s="23"/>
      <c r="QNM620" s="23"/>
      <c r="QNN620" s="23"/>
      <c r="QNO620" s="23"/>
      <c r="QNP620" s="23"/>
      <c r="QNQ620" s="23"/>
      <c r="QNR620" s="23"/>
      <c r="QNS620" s="23"/>
      <c r="QNT620" s="23"/>
      <c r="QNU620" s="23"/>
      <c r="QNV620" s="23"/>
      <c r="QNW620" s="23"/>
      <c r="QNX620" s="23"/>
      <c r="QNY620" s="23"/>
      <c r="QNZ620" s="23"/>
      <c r="QOA620" s="23"/>
      <c r="QOB620" s="23"/>
      <c r="QOC620" s="23"/>
      <c r="QOD620" s="23"/>
      <c r="QOE620" s="23"/>
      <c r="QOF620" s="23"/>
      <c r="QOG620" s="23"/>
      <c r="QOH620" s="23"/>
      <c r="QOI620" s="23"/>
      <c r="QOJ620" s="23"/>
      <c r="QOK620" s="23"/>
      <c r="QOL620" s="23"/>
      <c r="QOM620" s="23"/>
      <c r="QON620" s="23"/>
      <c r="QOO620" s="23"/>
      <c r="QOP620" s="23"/>
      <c r="QOQ620" s="23"/>
      <c r="QOR620" s="23"/>
      <c r="QOS620" s="23"/>
      <c r="QOT620" s="23"/>
      <c r="QOU620" s="23"/>
      <c r="QOV620" s="23"/>
      <c r="QOW620" s="23"/>
      <c r="QOX620" s="23"/>
      <c r="QOY620" s="23"/>
      <c r="QOZ620" s="23"/>
      <c r="QPA620" s="23"/>
      <c r="QPB620" s="23"/>
      <c r="QPC620" s="23"/>
      <c r="QPD620" s="23"/>
      <c r="QPE620" s="23"/>
      <c r="QPF620" s="23"/>
      <c r="QPG620" s="23"/>
      <c r="QPH620" s="23"/>
      <c r="QPI620" s="23"/>
      <c r="QPJ620" s="23"/>
      <c r="QPK620" s="23"/>
      <c r="QPL620" s="23"/>
      <c r="QPM620" s="23"/>
      <c r="QPN620" s="23"/>
      <c r="QPO620" s="23"/>
      <c r="QPP620" s="23"/>
      <c r="QPQ620" s="23"/>
      <c r="QPR620" s="23"/>
      <c r="QPS620" s="23"/>
      <c r="QPT620" s="23"/>
      <c r="QPU620" s="23"/>
      <c r="QPV620" s="23"/>
      <c r="QPW620" s="23"/>
      <c r="QPX620" s="23"/>
      <c r="QPY620" s="23"/>
      <c r="QPZ620" s="23"/>
      <c r="QQA620" s="23"/>
      <c r="QQB620" s="23"/>
      <c r="QQC620" s="23"/>
      <c r="QQD620" s="23"/>
      <c r="QQE620" s="23"/>
      <c r="QQF620" s="23"/>
      <c r="QQG620" s="23"/>
      <c r="QQH620" s="23"/>
      <c r="QQI620" s="23"/>
      <c r="QQJ620" s="23"/>
      <c r="QQK620" s="23"/>
      <c r="QQL620" s="23"/>
      <c r="QQM620" s="23"/>
      <c r="QQN620" s="23"/>
      <c r="QQO620" s="23"/>
      <c r="QQP620" s="23"/>
      <c r="QQQ620" s="23"/>
      <c r="QQR620" s="23"/>
      <c r="QQS620" s="23"/>
      <c r="QQT620" s="23"/>
      <c r="QQU620" s="23"/>
      <c r="QQV620" s="23"/>
      <c r="QQW620" s="23"/>
      <c r="QQX620" s="23"/>
      <c r="QQY620" s="23"/>
      <c r="QQZ620" s="23"/>
      <c r="QRA620" s="23"/>
      <c r="QRB620" s="23"/>
      <c r="QRC620" s="23"/>
      <c r="QRD620" s="23"/>
      <c r="QRE620" s="23"/>
      <c r="QRF620" s="23"/>
      <c r="QRG620" s="23"/>
      <c r="QRH620" s="23"/>
      <c r="QRI620" s="23"/>
      <c r="QRJ620" s="23"/>
      <c r="QRK620" s="23"/>
      <c r="QRL620" s="23"/>
      <c r="QRM620" s="23"/>
      <c r="QRN620" s="23"/>
      <c r="QRO620" s="23"/>
      <c r="QRP620" s="23"/>
      <c r="QRQ620" s="23"/>
      <c r="QRR620" s="23"/>
      <c r="QRS620" s="23"/>
      <c r="QRT620" s="23"/>
      <c r="QRU620" s="23"/>
      <c r="QRV620" s="23"/>
      <c r="QRW620" s="23"/>
      <c r="QRX620" s="23"/>
      <c r="QRY620" s="23"/>
      <c r="QRZ620" s="23"/>
      <c r="QSA620" s="23"/>
      <c r="QSB620" s="23"/>
      <c r="QSC620" s="23"/>
      <c r="QSD620" s="23"/>
      <c r="QSE620" s="23"/>
      <c r="QSF620" s="23"/>
      <c r="QSG620" s="23"/>
      <c r="QSH620" s="23"/>
      <c r="QSI620" s="23"/>
      <c r="QSJ620" s="23"/>
      <c r="QSK620" s="23"/>
      <c r="QSL620" s="23"/>
      <c r="QSM620" s="23"/>
      <c r="QSN620" s="23"/>
      <c r="QSO620" s="23"/>
      <c r="QSP620" s="23"/>
      <c r="QSQ620" s="23"/>
      <c r="QSR620" s="23"/>
      <c r="QSS620" s="23"/>
      <c r="QST620" s="23"/>
      <c r="QSU620" s="23"/>
      <c r="QSV620" s="23"/>
      <c r="QSW620" s="23"/>
      <c r="QSX620" s="23"/>
      <c r="QSY620" s="23"/>
      <c r="QSZ620" s="23"/>
      <c r="QTA620" s="23"/>
      <c r="QTB620" s="23"/>
      <c r="QTC620" s="23"/>
      <c r="QTD620" s="23"/>
      <c r="QTE620" s="23"/>
      <c r="QTF620" s="23"/>
      <c r="QTG620" s="23"/>
      <c r="QTH620" s="23"/>
      <c r="QTI620" s="23"/>
      <c r="QTJ620" s="23"/>
      <c r="QTK620" s="23"/>
      <c r="QTL620" s="23"/>
      <c r="QTM620" s="23"/>
      <c r="QTN620" s="23"/>
      <c r="QTO620" s="23"/>
      <c r="QTP620" s="23"/>
      <c r="QTQ620" s="23"/>
      <c r="QTR620" s="23"/>
      <c r="QTS620" s="23"/>
      <c r="QTT620" s="23"/>
      <c r="QTU620" s="23"/>
      <c r="QTV620" s="23"/>
      <c r="QTW620" s="23"/>
      <c r="QTX620" s="23"/>
      <c r="QTY620" s="23"/>
      <c r="QTZ620" s="23"/>
      <c r="QUA620" s="23"/>
      <c r="QUB620" s="23"/>
      <c r="QUC620" s="23"/>
      <c r="QUD620" s="23"/>
      <c r="QUE620" s="23"/>
      <c r="QUF620" s="23"/>
      <c r="QUG620" s="23"/>
      <c r="QUH620" s="23"/>
      <c r="QUI620" s="23"/>
      <c r="QUJ620" s="23"/>
      <c r="QUK620" s="23"/>
      <c r="QUL620" s="23"/>
      <c r="QUM620" s="23"/>
      <c r="QUN620" s="23"/>
      <c r="QUO620" s="23"/>
      <c r="QUP620" s="23"/>
      <c r="QUQ620" s="23"/>
      <c r="QUR620" s="23"/>
      <c r="QUS620" s="23"/>
      <c r="QUT620" s="23"/>
      <c r="QUU620" s="23"/>
      <c r="QUV620" s="23"/>
      <c r="QUW620" s="23"/>
      <c r="QUX620" s="23"/>
      <c r="QUY620" s="23"/>
      <c r="QUZ620" s="23"/>
      <c r="QVA620" s="23"/>
      <c r="QVB620" s="23"/>
      <c r="QVC620" s="23"/>
      <c r="QVD620" s="23"/>
      <c r="QVE620" s="23"/>
      <c r="QVF620" s="23"/>
      <c r="QVG620" s="23"/>
      <c r="QVH620" s="23"/>
      <c r="QVI620" s="23"/>
      <c r="QVJ620" s="23"/>
      <c r="QVK620" s="23"/>
      <c r="QVL620" s="23"/>
      <c r="QVM620" s="23"/>
      <c r="QVN620" s="23"/>
      <c r="QVO620" s="23"/>
      <c r="QVP620" s="23"/>
      <c r="QVQ620" s="23"/>
      <c r="QVR620" s="23"/>
      <c r="QVS620" s="23"/>
      <c r="QVT620" s="23"/>
      <c r="QVU620" s="23"/>
      <c r="QVV620" s="23"/>
      <c r="QVW620" s="23"/>
      <c r="QVX620" s="23"/>
      <c r="QVY620" s="23"/>
      <c r="QVZ620" s="23"/>
      <c r="QWA620" s="23"/>
      <c r="QWB620" s="23"/>
      <c r="QWC620" s="23"/>
      <c r="QWD620" s="23"/>
      <c r="QWE620" s="23"/>
      <c r="QWF620" s="23"/>
      <c r="QWG620" s="23"/>
      <c r="QWH620" s="23"/>
      <c r="QWI620" s="23"/>
      <c r="QWJ620" s="23"/>
      <c r="QWK620" s="23"/>
      <c r="QWL620" s="23"/>
      <c r="QWM620" s="23"/>
      <c r="QWN620" s="23"/>
      <c r="QWO620" s="23"/>
      <c r="QWP620" s="23"/>
      <c r="QWQ620" s="23"/>
      <c r="QWR620" s="23"/>
      <c r="QWS620" s="23"/>
      <c r="QWT620" s="23"/>
      <c r="QWU620" s="23"/>
      <c r="QWV620" s="23"/>
      <c r="QWW620" s="23"/>
      <c r="QWX620" s="23"/>
      <c r="QWY620" s="23"/>
      <c r="QWZ620" s="23"/>
      <c r="QXA620" s="23"/>
      <c r="QXB620" s="23"/>
      <c r="QXC620" s="23"/>
      <c r="QXD620" s="23"/>
      <c r="QXE620" s="23"/>
      <c r="QXF620" s="23"/>
      <c r="QXG620" s="23"/>
      <c r="QXH620" s="23"/>
      <c r="QXI620" s="23"/>
      <c r="QXJ620" s="23"/>
      <c r="QXK620" s="23"/>
      <c r="QXL620" s="23"/>
      <c r="QXM620" s="23"/>
      <c r="QXN620" s="23"/>
      <c r="QXO620" s="23"/>
      <c r="QXP620" s="23"/>
      <c r="QXQ620" s="23"/>
      <c r="QXR620" s="23"/>
      <c r="QXS620" s="23"/>
      <c r="QXT620" s="23"/>
      <c r="QXU620" s="23"/>
      <c r="QXV620" s="23"/>
      <c r="QXW620" s="23"/>
      <c r="QXX620" s="23"/>
      <c r="QXY620" s="23"/>
      <c r="QXZ620" s="23"/>
      <c r="QYA620" s="23"/>
      <c r="QYB620" s="23"/>
      <c r="QYC620" s="23"/>
      <c r="QYD620" s="23"/>
      <c r="QYE620" s="23"/>
      <c r="QYF620" s="23"/>
      <c r="QYG620" s="23"/>
      <c r="QYH620" s="23"/>
      <c r="QYI620" s="23"/>
      <c r="QYJ620" s="23"/>
      <c r="QYK620" s="23"/>
      <c r="QYL620" s="23"/>
      <c r="QYM620" s="23"/>
      <c r="QYN620" s="23"/>
      <c r="QYO620" s="23"/>
      <c r="QYP620" s="23"/>
      <c r="QYQ620" s="23"/>
      <c r="QYR620" s="23"/>
      <c r="QYS620" s="23"/>
      <c r="QYT620" s="23"/>
      <c r="QYU620" s="23"/>
      <c r="QYV620" s="23"/>
      <c r="QYW620" s="23"/>
      <c r="QYX620" s="23"/>
      <c r="QYY620" s="23"/>
      <c r="QYZ620" s="23"/>
      <c r="QZA620" s="23"/>
      <c r="QZB620" s="23"/>
      <c r="QZC620" s="23"/>
      <c r="QZD620" s="23"/>
      <c r="QZE620" s="23"/>
      <c r="QZF620" s="23"/>
      <c r="QZG620" s="23"/>
      <c r="QZH620" s="23"/>
      <c r="QZI620" s="23"/>
      <c r="QZJ620" s="23"/>
      <c r="QZK620" s="23"/>
      <c r="QZL620" s="23"/>
      <c r="QZM620" s="23"/>
      <c r="QZN620" s="23"/>
      <c r="QZO620" s="23"/>
      <c r="QZP620" s="23"/>
      <c r="QZQ620" s="23"/>
      <c r="QZR620" s="23"/>
      <c r="QZS620" s="23"/>
      <c r="QZT620" s="23"/>
      <c r="QZU620" s="23"/>
      <c r="QZV620" s="23"/>
      <c r="QZW620" s="23"/>
      <c r="QZX620" s="23"/>
      <c r="QZY620" s="23"/>
      <c r="QZZ620" s="23"/>
      <c r="RAA620" s="23"/>
      <c r="RAB620" s="23"/>
      <c r="RAC620" s="23"/>
      <c r="RAD620" s="23"/>
      <c r="RAE620" s="23"/>
      <c r="RAF620" s="23"/>
      <c r="RAG620" s="23"/>
      <c r="RAH620" s="23"/>
      <c r="RAI620" s="23"/>
      <c r="RAJ620" s="23"/>
      <c r="RAK620" s="23"/>
      <c r="RAL620" s="23"/>
      <c r="RAM620" s="23"/>
      <c r="RAN620" s="23"/>
      <c r="RAO620" s="23"/>
      <c r="RAP620" s="23"/>
      <c r="RAQ620" s="23"/>
      <c r="RAR620" s="23"/>
      <c r="RAS620" s="23"/>
      <c r="RAT620" s="23"/>
      <c r="RAU620" s="23"/>
      <c r="RAV620" s="23"/>
      <c r="RAW620" s="23"/>
      <c r="RAX620" s="23"/>
      <c r="RAY620" s="23"/>
      <c r="RAZ620" s="23"/>
      <c r="RBA620" s="23"/>
      <c r="RBB620" s="23"/>
      <c r="RBC620" s="23"/>
      <c r="RBD620" s="23"/>
      <c r="RBE620" s="23"/>
      <c r="RBF620" s="23"/>
      <c r="RBG620" s="23"/>
      <c r="RBH620" s="23"/>
      <c r="RBI620" s="23"/>
      <c r="RBJ620" s="23"/>
      <c r="RBK620" s="23"/>
      <c r="RBL620" s="23"/>
      <c r="RBM620" s="23"/>
      <c r="RBN620" s="23"/>
      <c r="RBO620" s="23"/>
      <c r="RBP620" s="23"/>
      <c r="RBQ620" s="23"/>
      <c r="RBR620" s="23"/>
      <c r="RBS620" s="23"/>
      <c r="RBT620" s="23"/>
      <c r="RBU620" s="23"/>
      <c r="RBV620" s="23"/>
      <c r="RBW620" s="23"/>
      <c r="RBX620" s="23"/>
      <c r="RBY620" s="23"/>
      <c r="RBZ620" s="23"/>
      <c r="RCA620" s="23"/>
      <c r="RCB620" s="23"/>
      <c r="RCC620" s="23"/>
      <c r="RCD620" s="23"/>
      <c r="RCE620" s="23"/>
      <c r="RCF620" s="23"/>
      <c r="RCG620" s="23"/>
      <c r="RCH620" s="23"/>
      <c r="RCI620" s="23"/>
      <c r="RCJ620" s="23"/>
      <c r="RCK620" s="23"/>
      <c r="RCL620" s="23"/>
      <c r="RCM620" s="23"/>
      <c r="RCN620" s="23"/>
      <c r="RCO620" s="23"/>
      <c r="RCP620" s="23"/>
      <c r="RCQ620" s="23"/>
      <c r="RCR620" s="23"/>
      <c r="RCS620" s="23"/>
      <c r="RCT620" s="23"/>
      <c r="RCU620" s="23"/>
      <c r="RCV620" s="23"/>
      <c r="RCW620" s="23"/>
      <c r="RCX620" s="23"/>
      <c r="RCY620" s="23"/>
      <c r="RCZ620" s="23"/>
      <c r="RDA620" s="23"/>
      <c r="RDB620" s="23"/>
      <c r="RDC620" s="23"/>
      <c r="RDD620" s="23"/>
      <c r="RDE620" s="23"/>
      <c r="RDF620" s="23"/>
      <c r="RDG620" s="23"/>
      <c r="RDH620" s="23"/>
      <c r="RDI620" s="23"/>
      <c r="RDJ620" s="23"/>
      <c r="RDK620" s="23"/>
      <c r="RDL620" s="23"/>
      <c r="RDM620" s="23"/>
      <c r="RDN620" s="23"/>
      <c r="RDO620" s="23"/>
      <c r="RDP620" s="23"/>
      <c r="RDQ620" s="23"/>
      <c r="RDR620" s="23"/>
      <c r="RDS620" s="23"/>
      <c r="RDT620" s="23"/>
      <c r="RDU620" s="23"/>
      <c r="RDV620" s="23"/>
      <c r="RDW620" s="23"/>
      <c r="RDX620" s="23"/>
      <c r="RDY620" s="23"/>
      <c r="RDZ620" s="23"/>
      <c r="REA620" s="23"/>
      <c r="REB620" s="23"/>
      <c r="REC620" s="23"/>
      <c r="RED620" s="23"/>
      <c r="REE620" s="23"/>
      <c r="REF620" s="23"/>
      <c r="REG620" s="23"/>
      <c r="REH620" s="23"/>
      <c r="REI620" s="23"/>
      <c r="REJ620" s="23"/>
      <c r="REK620" s="23"/>
      <c r="REL620" s="23"/>
      <c r="REM620" s="23"/>
      <c r="REN620" s="23"/>
      <c r="REO620" s="23"/>
      <c r="REP620" s="23"/>
      <c r="REQ620" s="23"/>
      <c r="RER620" s="23"/>
      <c r="RES620" s="23"/>
      <c r="RET620" s="23"/>
      <c r="REU620" s="23"/>
      <c r="REV620" s="23"/>
      <c r="REW620" s="23"/>
      <c r="REX620" s="23"/>
      <c r="REY620" s="23"/>
      <c r="REZ620" s="23"/>
      <c r="RFA620" s="23"/>
      <c r="RFB620" s="23"/>
      <c r="RFC620" s="23"/>
      <c r="RFD620" s="23"/>
      <c r="RFE620" s="23"/>
      <c r="RFF620" s="23"/>
      <c r="RFG620" s="23"/>
      <c r="RFH620" s="23"/>
      <c r="RFI620" s="23"/>
      <c r="RFJ620" s="23"/>
      <c r="RFK620" s="23"/>
      <c r="RFL620" s="23"/>
      <c r="RFM620" s="23"/>
      <c r="RFN620" s="23"/>
      <c r="RFO620" s="23"/>
      <c r="RFP620" s="23"/>
      <c r="RFQ620" s="23"/>
      <c r="RFR620" s="23"/>
      <c r="RFS620" s="23"/>
      <c r="RFT620" s="23"/>
      <c r="RFU620" s="23"/>
      <c r="RFV620" s="23"/>
      <c r="RFW620" s="23"/>
      <c r="RFX620" s="23"/>
      <c r="RFY620" s="23"/>
      <c r="RFZ620" s="23"/>
      <c r="RGA620" s="23"/>
      <c r="RGB620" s="23"/>
      <c r="RGC620" s="23"/>
      <c r="RGD620" s="23"/>
      <c r="RGE620" s="23"/>
      <c r="RGF620" s="23"/>
      <c r="RGG620" s="23"/>
      <c r="RGH620" s="23"/>
      <c r="RGI620" s="23"/>
      <c r="RGJ620" s="23"/>
      <c r="RGK620" s="23"/>
      <c r="RGL620" s="23"/>
      <c r="RGM620" s="23"/>
      <c r="RGN620" s="23"/>
      <c r="RGO620" s="23"/>
      <c r="RGP620" s="23"/>
      <c r="RGQ620" s="23"/>
      <c r="RGR620" s="23"/>
      <c r="RGS620" s="23"/>
      <c r="RGT620" s="23"/>
      <c r="RGU620" s="23"/>
      <c r="RGV620" s="23"/>
      <c r="RGW620" s="23"/>
      <c r="RGX620" s="23"/>
      <c r="RGY620" s="23"/>
      <c r="RGZ620" s="23"/>
      <c r="RHA620" s="23"/>
      <c r="RHB620" s="23"/>
      <c r="RHC620" s="23"/>
      <c r="RHD620" s="23"/>
      <c r="RHE620" s="23"/>
      <c r="RHF620" s="23"/>
      <c r="RHG620" s="23"/>
      <c r="RHH620" s="23"/>
      <c r="RHI620" s="23"/>
      <c r="RHJ620" s="23"/>
      <c r="RHK620" s="23"/>
      <c r="RHL620" s="23"/>
      <c r="RHM620" s="23"/>
      <c r="RHN620" s="23"/>
      <c r="RHO620" s="23"/>
      <c r="RHP620" s="23"/>
      <c r="RHQ620" s="23"/>
      <c r="RHR620" s="23"/>
      <c r="RHS620" s="23"/>
      <c r="RHT620" s="23"/>
      <c r="RHU620" s="23"/>
      <c r="RHV620" s="23"/>
      <c r="RHW620" s="23"/>
      <c r="RHX620" s="23"/>
      <c r="RHY620" s="23"/>
      <c r="RHZ620" s="23"/>
      <c r="RIA620" s="23"/>
      <c r="RIB620" s="23"/>
      <c r="RIC620" s="23"/>
      <c r="RID620" s="23"/>
      <c r="RIE620" s="23"/>
      <c r="RIF620" s="23"/>
      <c r="RIG620" s="23"/>
      <c r="RIH620" s="23"/>
      <c r="RII620" s="23"/>
      <c r="RIJ620" s="23"/>
      <c r="RIK620" s="23"/>
      <c r="RIL620" s="23"/>
      <c r="RIM620" s="23"/>
      <c r="RIN620" s="23"/>
      <c r="RIO620" s="23"/>
      <c r="RIP620" s="23"/>
      <c r="RIQ620" s="23"/>
      <c r="RIR620" s="23"/>
      <c r="RIS620" s="23"/>
      <c r="RIT620" s="23"/>
      <c r="RIU620" s="23"/>
      <c r="RIV620" s="23"/>
      <c r="RIW620" s="23"/>
      <c r="RIX620" s="23"/>
      <c r="RIY620" s="23"/>
      <c r="RIZ620" s="23"/>
      <c r="RJA620" s="23"/>
      <c r="RJB620" s="23"/>
      <c r="RJC620" s="23"/>
      <c r="RJD620" s="23"/>
      <c r="RJE620" s="23"/>
      <c r="RJF620" s="23"/>
      <c r="RJG620" s="23"/>
      <c r="RJH620" s="23"/>
      <c r="RJI620" s="23"/>
      <c r="RJJ620" s="23"/>
      <c r="RJK620" s="23"/>
      <c r="RJL620" s="23"/>
      <c r="RJM620" s="23"/>
      <c r="RJN620" s="23"/>
      <c r="RJO620" s="23"/>
      <c r="RJP620" s="23"/>
      <c r="RJQ620" s="23"/>
      <c r="RJR620" s="23"/>
      <c r="RJS620" s="23"/>
      <c r="RJT620" s="23"/>
      <c r="RJU620" s="23"/>
      <c r="RJV620" s="23"/>
      <c r="RJW620" s="23"/>
      <c r="RJX620" s="23"/>
      <c r="RJY620" s="23"/>
      <c r="RJZ620" s="23"/>
      <c r="RKA620" s="23"/>
      <c r="RKB620" s="23"/>
      <c r="RKC620" s="23"/>
      <c r="RKD620" s="23"/>
      <c r="RKE620" s="23"/>
      <c r="RKF620" s="23"/>
      <c r="RKG620" s="23"/>
      <c r="RKH620" s="23"/>
      <c r="RKI620" s="23"/>
      <c r="RKJ620" s="23"/>
      <c r="RKK620" s="23"/>
      <c r="RKL620" s="23"/>
      <c r="RKM620" s="23"/>
      <c r="RKN620" s="23"/>
      <c r="RKO620" s="23"/>
      <c r="RKP620" s="23"/>
      <c r="RKQ620" s="23"/>
      <c r="RKR620" s="23"/>
      <c r="RKS620" s="23"/>
      <c r="RKT620" s="23"/>
      <c r="RKU620" s="23"/>
      <c r="RKV620" s="23"/>
      <c r="RKW620" s="23"/>
      <c r="RKX620" s="23"/>
      <c r="RKY620" s="23"/>
      <c r="RKZ620" s="23"/>
      <c r="RLA620" s="23"/>
      <c r="RLB620" s="23"/>
      <c r="RLC620" s="23"/>
      <c r="RLD620" s="23"/>
      <c r="RLE620" s="23"/>
      <c r="RLF620" s="23"/>
      <c r="RLG620" s="23"/>
      <c r="RLH620" s="23"/>
      <c r="RLI620" s="23"/>
      <c r="RLJ620" s="23"/>
      <c r="RLK620" s="23"/>
      <c r="RLL620" s="23"/>
      <c r="RLM620" s="23"/>
      <c r="RLN620" s="23"/>
      <c r="RLO620" s="23"/>
      <c r="RLP620" s="23"/>
      <c r="RLQ620" s="23"/>
      <c r="RLR620" s="23"/>
      <c r="RLS620" s="23"/>
      <c r="RLT620" s="23"/>
      <c r="RLU620" s="23"/>
      <c r="RLV620" s="23"/>
      <c r="RLW620" s="23"/>
      <c r="RLX620" s="23"/>
      <c r="RLY620" s="23"/>
      <c r="RLZ620" s="23"/>
      <c r="RMA620" s="23"/>
      <c r="RMB620" s="23"/>
      <c r="RMC620" s="23"/>
      <c r="RMD620" s="23"/>
      <c r="RME620" s="23"/>
      <c r="RMF620" s="23"/>
      <c r="RMG620" s="23"/>
      <c r="RMH620" s="23"/>
      <c r="RMI620" s="23"/>
      <c r="RMJ620" s="23"/>
      <c r="RMK620" s="23"/>
      <c r="RML620" s="23"/>
      <c r="RMM620" s="23"/>
      <c r="RMN620" s="23"/>
      <c r="RMO620" s="23"/>
      <c r="RMP620" s="23"/>
      <c r="RMQ620" s="23"/>
      <c r="RMR620" s="23"/>
      <c r="RMS620" s="23"/>
      <c r="RMT620" s="23"/>
      <c r="RMU620" s="23"/>
      <c r="RMV620" s="23"/>
      <c r="RMW620" s="23"/>
      <c r="RMX620" s="23"/>
      <c r="RMY620" s="23"/>
      <c r="RMZ620" s="23"/>
      <c r="RNA620" s="23"/>
      <c r="RNB620" s="23"/>
      <c r="RNC620" s="23"/>
      <c r="RND620" s="23"/>
      <c r="RNE620" s="23"/>
      <c r="RNF620" s="23"/>
      <c r="RNG620" s="23"/>
      <c r="RNH620" s="23"/>
      <c r="RNI620" s="23"/>
      <c r="RNJ620" s="23"/>
      <c r="RNK620" s="23"/>
      <c r="RNL620" s="23"/>
      <c r="RNM620" s="23"/>
      <c r="RNN620" s="23"/>
      <c r="RNO620" s="23"/>
      <c r="RNP620" s="23"/>
      <c r="RNQ620" s="23"/>
      <c r="RNR620" s="23"/>
      <c r="RNS620" s="23"/>
      <c r="RNT620" s="23"/>
      <c r="RNU620" s="23"/>
      <c r="RNV620" s="23"/>
      <c r="RNW620" s="23"/>
      <c r="RNX620" s="23"/>
      <c r="RNY620" s="23"/>
      <c r="RNZ620" s="23"/>
      <c r="ROA620" s="23"/>
      <c r="ROB620" s="23"/>
      <c r="ROC620" s="23"/>
      <c r="ROD620" s="23"/>
      <c r="ROE620" s="23"/>
      <c r="ROF620" s="23"/>
      <c r="ROG620" s="23"/>
      <c r="ROH620" s="23"/>
      <c r="ROI620" s="23"/>
      <c r="ROJ620" s="23"/>
      <c r="ROK620" s="23"/>
      <c r="ROL620" s="23"/>
      <c r="ROM620" s="23"/>
      <c r="RON620" s="23"/>
      <c r="ROO620" s="23"/>
      <c r="ROP620" s="23"/>
      <c r="ROQ620" s="23"/>
      <c r="ROR620" s="23"/>
      <c r="ROS620" s="23"/>
      <c r="ROT620" s="23"/>
      <c r="ROU620" s="23"/>
      <c r="ROV620" s="23"/>
      <c r="ROW620" s="23"/>
      <c r="ROX620" s="23"/>
      <c r="ROY620" s="23"/>
      <c r="ROZ620" s="23"/>
      <c r="RPA620" s="23"/>
      <c r="RPB620" s="23"/>
      <c r="RPC620" s="23"/>
      <c r="RPD620" s="23"/>
      <c r="RPE620" s="23"/>
      <c r="RPF620" s="23"/>
      <c r="RPG620" s="23"/>
      <c r="RPH620" s="23"/>
      <c r="RPI620" s="23"/>
      <c r="RPJ620" s="23"/>
      <c r="RPK620" s="23"/>
      <c r="RPL620" s="23"/>
      <c r="RPM620" s="23"/>
      <c r="RPN620" s="23"/>
      <c r="RPO620" s="23"/>
      <c r="RPP620" s="23"/>
      <c r="RPQ620" s="23"/>
      <c r="RPR620" s="23"/>
      <c r="RPS620" s="23"/>
      <c r="RPT620" s="23"/>
      <c r="RPU620" s="23"/>
      <c r="RPV620" s="23"/>
      <c r="RPW620" s="23"/>
      <c r="RPX620" s="23"/>
      <c r="RPY620" s="23"/>
      <c r="RPZ620" s="23"/>
      <c r="RQA620" s="23"/>
      <c r="RQB620" s="23"/>
      <c r="RQC620" s="23"/>
      <c r="RQD620" s="23"/>
      <c r="RQE620" s="23"/>
      <c r="RQF620" s="23"/>
      <c r="RQG620" s="23"/>
      <c r="RQH620" s="23"/>
      <c r="RQI620" s="23"/>
      <c r="RQJ620" s="23"/>
      <c r="RQK620" s="23"/>
      <c r="RQL620" s="23"/>
      <c r="RQM620" s="23"/>
      <c r="RQN620" s="23"/>
      <c r="RQO620" s="23"/>
      <c r="RQP620" s="23"/>
      <c r="RQQ620" s="23"/>
      <c r="RQR620" s="23"/>
      <c r="RQS620" s="23"/>
      <c r="RQT620" s="23"/>
      <c r="RQU620" s="23"/>
      <c r="RQV620" s="23"/>
      <c r="RQW620" s="23"/>
      <c r="RQX620" s="23"/>
      <c r="RQY620" s="23"/>
      <c r="RQZ620" s="23"/>
      <c r="RRA620" s="23"/>
      <c r="RRB620" s="23"/>
      <c r="RRC620" s="23"/>
      <c r="RRD620" s="23"/>
      <c r="RRE620" s="23"/>
      <c r="RRF620" s="23"/>
      <c r="RRG620" s="23"/>
      <c r="RRH620" s="23"/>
      <c r="RRI620" s="23"/>
      <c r="RRJ620" s="23"/>
      <c r="RRK620" s="23"/>
      <c r="RRL620" s="23"/>
      <c r="RRM620" s="23"/>
      <c r="RRN620" s="23"/>
      <c r="RRO620" s="23"/>
      <c r="RRP620" s="23"/>
      <c r="RRQ620" s="23"/>
      <c r="RRR620" s="23"/>
      <c r="RRS620" s="23"/>
      <c r="RRT620" s="23"/>
      <c r="RRU620" s="23"/>
      <c r="RRV620" s="23"/>
      <c r="RRW620" s="23"/>
      <c r="RRX620" s="23"/>
      <c r="RRY620" s="23"/>
      <c r="RRZ620" s="23"/>
      <c r="RSA620" s="23"/>
      <c r="RSB620" s="23"/>
      <c r="RSC620" s="23"/>
      <c r="RSD620" s="23"/>
      <c r="RSE620" s="23"/>
      <c r="RSF620" s="23"/>
      <c r="RSG620" s="23"/>
      <c r="RSH620" s="23"/>
      <c r="RSI620" s="23"/>
      <c r="RSJ620" s="23"/>
      <c r="RSK620" s="23"/>
      <c r="RSL620" s="23"/>
      <c r="RSM620" s="23"/>
      <c r="RSN620" s="23"/>
      <c r="RSO620" s="23"/>
      <c r="RSP620" s="23"/>
      <c r="RSQ620" s="23"/>
      <c r="RSR620" s="23"/>
      <c r="RSS620" s="23"/>
      <c r="RST620" s="23"/>
      <c r="RSU620" s="23"/>
      <c r="RSV620" s="23"/>
      <c r="RSW620" s="23"/>
      <c r="RSX620" s="23"/>
      <c r="RSY620" s="23"/>
      <c r="RSZ620" s="23"/>
      <c r="RTA620" s="23"/>
      <c r="RTB620" s="23"/>
      <c r="RTC620" s="23"/>
      <c r="RTD620" s="23"/>
      <c r="RTE620" s="23"/>
      <c r="RTF620" s="23"/>
      <c r="RTG620" s="23"/>
      <c r="RTH620" s="23"/>
      <c r="RTI620" s="23"/>
      <c r="RTJ620" s="23"/>
      <c r="RTK620" s="23"/>
      <c r="RTL620" s="23"/>
      <c r="RTM620" s="23"/>
      <c r="RTN620" s="23"/>
      <c r="RTO620" s="23"/>
      <c r="RTP620" s="23"/>
      <c r="RTQ620" s="23"/>
      <c r="RTR620" s="23"/>
      <c r="RTS620" s="23"/>
      <c r="RTT620" s="23"/>
      <c r="RTU620" s="23"/>
      <c r="RTV620" s="23"/>
      <c r="RTW620" s="23"/>
      <c r="RTX620" s="23"/>
      <c r="RTY620" s="23"/>
      <c r="RTZ620" s="23"/>
      <c r="RUA620" s="23"/>
      <c r="RUB620" s="23"/>
      <c r="RUC620" s="23"/>
      <c r="RUD620" s="23"/>
      <c r="RUE620" s="23"/>
      <c r="RUF620" s="23"/>
      <c r="RUG620" s="23"/>
      <c r="RUH620" s="23"/>
      <c r="RUI620" s="23"/>
      <c r="RUJ620" s="23"/>
      <c r="RUK620" s="23"/>
      <c r="RUL620" s="23"/>
      <c r="RUM620" s="23"/>
      <c r="RUN620" s="23"/>
      <c r="RUO620" s="23"/>
      <c r="RUP620" s="23"/>
      <c r="RUQ620" s="23"/>
      <c r="RUR620" s="23"/>
      <c r="RUS620" s="23"/>
      <c r="RUT620" s="23"/>
      <c r="RUU620" s="23"/>
      <c r="RUV620" s="23"/>
      <c r="RUW620" s="23"/>
      <c r="RUX620" s="23"/>
      <c r="RUY620" s="23"/>
      <c r="RUZ620" s="23"/>
      <c r="RVA620" s="23"/>
      <c r="RVB620" s="23"/>
      <c r="RVC620" s="23"/>
      <c r="RVD620" s="23"/>
      <c r="RVE620" s="23"/>
      <c r="RVF620" s="23"/>
      <c r="RVG620" s="23"/>
      <c r="RVH620" s="23"/>
      <c r="RVI620" s="23"/>
      <c r="RVJ620" s="23"/>
      <c r="RVK620" s="23"/>
      <c r="RVL620" s="23"/>
      <c r="RVM620" s="23"/>
      <c r="RVN620" s="23"/>
      <c r="RVO620" s="23"/>
      <c r="RVP620" s="23"/>
      <c r="RVQ620" s="23"/>
      <c r="RVR620" s="23"/>
      <c r="RVS620" s="23"/>
      <c r="RVT620" s="23"/>
      <c r="RVU620" s="23"/>
      <c r="RVV620" s="23"/>
      <c r="RVW620" s="23"/>
      <c r="RVX620" s="23"/>
      <c r="RVY620" s="23"/>
      <c r="RVZ620" s="23"/>
      <c r="RWA620" s="23"/>
      <c r="RWB620" s="23"/>
      <c r="RWC620" s="23"/>
      <c r="RWD620" s="23"/>
      <c r="RWE620" s="23"/>
      <c r="RWF620" s="23"/>
      <c r="RWG620" s="23"/>
      <c r="RWH620" s="23"/>
      <c r="RWI620" s="23"/>
      <c r="RWJ620" s="23"/>
      <c r="RWK620" s="23"/>
      <c r="RWL620" s="23"/>
      <c r="RWM620" s="23"/>
      <c r="RWN620" s="23"/>
      <c r="RWO620" s="23"/>
      <c r="RWP620" s="23"/>
      <c r="RWQ620" s="23"/>
      <c r="RWR620" s="23"/>
      <c r="RWS620" s="23"/>
      <c r="RWT620" s="23"/>
      <c r="RWU620" s="23"/>
      <c r="RWV620" s="23"/>
      <c r="RWW620" s="23"/>
      <c r="RWX620" s="23"/>
      <c r="RWY620" s="23"/>
      <c r="RWZ620" s="23"/>
      <c r="RXA620" s="23"/>
      <c r="RXB620" s="23"/>
      <c r="RXC620" s="23"/>
      <c r="RXD620" s="23"/>
      <c r="RXE620" s="23"/>
      <c r="RXF620" s="23"/>
      <c r="RXG620" s="23"/>
      <c r="RXH620" s="23"/>
      <c r="RXI620" s="23"/>
      <c r="RXJ620" s="23"/>
      <c r="RXK620" s="23"/>
      <c r="RXL620" s="23"/>
      <c r="RXM620" s="23"/>
      <c r="RXN620" s="23"/>
      <c r="RXO620" s="23"/>
      <c r="RXP620" s="23"/>
      <c r="RXQ620" s="23"/>
      <c r="RXR620" s="23"/>
      <c r="RXS620" s="23"/>
      <c r="RXT620" s="23"/>
      <c r="RXU620" s="23"/>
      <c r="RXV620" s="23"/>
      <c r="RXW620" s="23"/>
      <c r="RXX620" s="23"/>
      <c r="RXY620" s="23"/>
      <c r="RXZ620" s="23"/>
      <c r="RYA620" s="23"/>
      <c r="RYB620" s="23"/>
      <c r="RYC620" s="23"/>
      <c r="RYD620" s="23"/>
      <c r="RYE620" s="23"/>
      <c r="RYF620" s="23"/>
      <c r="RYG620" s="23"/>
      <c r="RYH620" s="23"/>
      <c r="RYI620" s="23"/>
      <c r="RYJ620" s="23"/>
      <c r="RYK620" s="23"/>
      <c r="RYL620" s="23"/>
      <c r="RYM620" s="23"/>
      <c r="RYN620" s="23"/>
      <c r="RYO620" s="23"/>
      <c r="RYP620" s="23"/>
      <c r="RYQ620" s="23"/>
      <c r="RYR620" s="23"/>
      <c r="RYS620" s="23"/>
      <c r="RYT620" s="23"/>
      <c r="RYU620" s="23"/>
      <c r="RYV620" s="23"/>
      <c r="RYW620" s="23"/>
      <c r="RYX620" s="23"/>
      <c r="RYY620" s="23"/>
      <c r="RYZ620" s="23"/>
      <c r="RZA620" s="23"/>
      <c r="RZB620" s="23"/>
      <c r="RZC620" s="23"/>
      <c r="RZD620" s="23"/>
      <c r="RZE620" s="23"/>
      <c r="RZF620" s="23"/>
      <c r="RZG620" s="23"/>
      <c r="RZH620" s="23"/>
      <c r="RZI620" s="23"/>
      <c r="RZJ620" s="23"/>
      <c r="RZK620" s="23"/>
      <c r="RZL620" s="23"/>
      <c r="RZM620" s="23"/>
      <c r="RZN620" s="23"/>
      <c r="RZO620" s="23"/>
      <c r="RZP620" s="23"/>
      <c r="RZQ620" s="23"/>
      <c r="RZR620" s="23"/>
      <c r="RZS620" s="23"/>
      <c r="RZT620" s="23"/>
      <c r="RZU620" s="23"/>
      <c r="RZV620" s="23"/>
      <c r="RZW620" s="23"/>
      <c r="RZX620" s="23"/>
      <c r="RZY620" s="23"/>
      <c r="RZZ620" s="23"/>
      <c r="SAA620" s="23"/>
      <c r="SAB620" s="23"/>
      <c r="SAC620" s="23"/>
      <c r="SAD620" s="23"/>
      <c r="SAE620" s="23"/>
      <c r="SAF620" s="23"/>
      <c r="SAG620" s="23"/>
      <c r="SAH620" s="23"/>
      <c r="SAI620" s="23"/>
      <c r="SAJ620" s="23"/>
      <c r="SAK620" s="23"/>
      <c r="SAL620" s="23"/>
      <c r="SAM620" s="23"/>
      <c r="SAN620" s="23"/>
      <c r="SAO620" s="23"/>
      <c r="SAP620" s="23"/>
      <c r="SAQ620" s="23"/>
      <c r="SAR620" s="23"/>
      <c r="SAS620" s="23"/>
      <c r="SAT620" s="23"/>
      <c r="SAU620" s="23"/>
      <c r="SAV620" s="23"/>
      <c r="SAW620" s="23"/>
      <c r="SAX620" s="23"/>
      <c r="SAY620" s="23"/>
      <c r="SAZ620" s="23"/>
      <c r="SBA620" s="23"/>
      <c r="SBB620" s="23"/>
      <c r="SBC620" s="23"/>
      <c r="SBD620" s="23"/>
      <c r="SBE620" s="23"/>
      <c r="SBF620" s="23"/>
      <c r="SBG620" s="23"/>
      <c r="SBH620" s="23"/>
      <c r="SBI620" s="23"/>
      <c r="SBJ620" s="23"/>
      <c r="SBK620" s="23"/>
      <c r="SBL620" s="23"/>
      <c r="SBM620" s="23"/>
      <c r="SBN620" s="23"/>
      <c r="SBO620" s="23"/>
      <c r="SBP620" s="23"/>
      <c r="SBQ620" s="23"/>
      <c r="SBR620" s="23"/>
      <c r="SBS620" s="23"/>
      <c r="SBT620" s="23"/>
      <c r="SBU620" s="23"/>
      <c r="SBV620" s="23"/>
      <c r="SBW620" s="23"/>
      <c r="SBX620" s="23"/>
      <c r="SBY620" s="23"/>
      <c r="SBZ620" s="23"/>
      <c r="SCA620" s="23"/>
      <c r="SCB620" s="23"/>
      <c r="SCC620" s="23"/>
      <c r="SCD620" s="23"/>
      <c r="SCE620" s="23"/>
      <c r="SCF620" s="23"/>
      <c r="SCG620" s="23"/>
      <c r="SCH620" s="23"/>
      <c r="SCI620" s="23"/>
      <c r="SCJ620" s="23"/>
      <c r="SCK620" s="23"/>
      <c r="SCL620" s="23"/>
      <c r="SCM620" s="23"/>
      <c r="SCN620" s="23"/>
      <c r="SCO620" s="23"/>
      <c r="SCP620" s="23"/>
      <c r="SCQ620" s="23"/>
      <c r="SCR620" s="23"/>
      <c r="SCS620" s="23"/>
      <c r="SCT620" s="23"/>
      <c r="SCU620" s="23"/>
      <c r="SCV620" s="23"/>
      <c r="SCW620" s="23"/>
      <c r="SCX620" s="23"/>
      <c r="SCY620" s="23"/>
      <c r="SCZ620" s="23"/>
      <c r="SDA620" s="23"/>
      <c r="SDB620" s="23"/>
      <c r="SDC620" s="23"/>
      <c r="SDD620" s="23"/>
      <c r="SDE620" s="23"/>
      <c r="SDF620" s="23"/>
      <c r="SDG620" s="23"/>
      <c r="SDH620" s="23"/>
      <c r="SDI620" s="23"/>
      <c r="SDJ620" s="23"/>
      <c r="SDK620" s="23"/>
      <c r="SDL620" s="23"/>
      <c r="SDM620" s="23"/>
      <c r="SDN620" s="23"/>
      <c r="SDO620" s="23"/>
      <c r="SDP620" s="23"/>
      <c r="SDQ620" s="23"/>
      <c r="SDR620" s="23"/>
      <c r="SDS620" s="23"/>
      <c r="SDT620" s="23"/>
      <c r="SDU620" s="23"/>
      <c r="SDV620" s="23"/>
      <c r="SDW620" s="23"/>
      <c r="SDX620" s="23"/>
      <c r="SDY620" s="23"/>
      <c r="SDZ620" s="23"/>
      <c r="SEA620" s="23"/>
      <c r="SEB620" s="23"/>
      <c r="SEC620" s="23"/>
      <c r="SED620" s="23"/>
      <c r="SEE620" s="23"/>
      <c r="SEF620" s="23"/>
      <c r="SEG620" s="23"/>
      <c r="SEH620" s="23"/>
      <c r="SEI620" s="23"/>
      <c r="SEJ620" s="23"/>
      <c r="SEK620" s="23"/>
      <c r="SEL620" s="23"/>
      <c r="SEM620" s="23"/>
      <c r="SEN620" s="23"/>
      <c r="SEO620" s="23"/>
      <c r="SEP620" s="23"/>
      <c r="SEQ620" s="23"/>
      <c r="SER620" s="23"/>
      <c r="SES620" s="23"/>
      <c r="SET620" s="23"/>
      <c r="SEU620" s="23"/>
      <c r="SEV620" s="23"/>
      <c r="SEW620" s="23"/>
      <c r="SEX620" s="23"/>
      <c r="SEY620" s="23"/>
      <c r="SEZ620" s="23"/>
      <c r="SFA620" s="23"/>
      <c r="SFB620" s="23"/>
      <c r="SFC620" s="23"/>
      <c r="SFD620" s="23"/>
      <c r="SFE620" s="23"/>
      <c r="SFF620" s="23"/>
      <c r="SFG620" s="23"/>
      <c r="SFH620" s="23"/>
      <c r="SFI620" s="23"/>
      <c r="SFJ620" s="23"/>
      <c r="SFK620" s="23"/>
      <c r="SFL620" s="23"/>
      <c r="SFM620" s="23"/>
      <c r="SFN620" s="23"/>
      <c r="SFO620" s="23"/>
      <c r="SFP620" s="23"/>
      <c r="SFQ620" s="23"/>
      <c r="SFR620" s="23"/>
      <c r="SFS620" s="23"/>
      <c r="SFT620" s="23"/>
      <c r="SFU620" s="23"/>
      <c r="SFV620" s="23"/>
      <c r="SFW620" s="23"/>
      <c r="SFX620" s="23"/>
      <c r="SFY620" s="23"/>
      <c r="SFZ620" s="23"/>
      <c r="SGA620" s="23"/>
      <c r="SGB620" s="23"/>
      <c r="SGC620" s="23"/>
      <c r="SGD620" s="23"/>
      <c r="SGE620" s="23"/>
      <c r="SGF620" s="23"/>
      <c r="SGG620" s="23"/>
      <c r="SGH620" s="23"/>
      <c r="SGI620" s="23"/>
      <c r="SGJ620" s="23"/>
      <c r="SGK620" s="23"/>
      <c r="SGL620" s="23"/>
      <c r="SGM620" s="23"/>
      <c r="SGN620" s="23"/>
      <c r="SGO620" s="23"/>
      <c r="SGP620" s="23"/>
      <c r="SGQ620" s="23"/>
      <c r="SGR620" s="23"/>
      <c r="SGS620" s="23"/>
      <c r="SGT620" s="23"/>
      <c r="SGU620" s="23"/>
      <c r="SGV620" s="23"/>
      <c r="SGW620" s="23"/>
      <c r="SGX620" s="23"/>
      <c r="SGY620" s="23"/>
      <c r="SGZ620" s="23"/>
      <c r="SHA620" s="23"/>
      <c r="SHB620" s="23"/>
      <c r="SHC620" s="23"/>
      <c r="SHD620" s="23"/>
      <c r="SHE620" s="23"/>
      <c r="SHF620" s="23"/>
      <c r="SHG620" s="23"/>
      <c r="SHH620" s="23"/>
      <c r="SHI620" s="23"/>
      <c r="SHJ620" s="23"/>
      <c r="SHK620" s="23"/>
      <c r="SHL620" s="23"/>
      <c r="SHM620" s="23"/>
      <c r="SHN620" s="23"/>
      <c r="SHO620" s="23"/>
      <c r="SHP620" s="23"/>
      <c r="SHQ620" s="23"/>
      <c r="SHR620" s="23"/>
      <c r="SHS620" s="23"/>
      <c r="SHT620" s="23"/>
      <c r="SHU620" s="23"/>
      <c r="SHV620" s="23"/>
      <c r="SHW620" s="23"/>
      <c r="SHX620" s="23"/>
      <c r="SHY620" s="23"/>
      <c r="SHZ620" s="23"/>
      <c r="SIA620" s="23"/>
      <c r="SIB620" s="23"/>
      <c r="SIC620" s="23"/>
      <c r="SID620" s="23"/>
      <c r="SIE620" s="23"/>
      <c r="SIF620" s="23"/>
      <c r="SIG620" s="23"/>
      <c r="SIH620" s="23"/>
      <c r="SII620" s="23"/>
      <c r="SIJ620" s="23"/>
      <c r="SIK620" s="23"/>
      <c r="SIL620" s="23"/>
      <c r="SIM620" s="23"/>
      <c r="SIN620" s="23"/>
      <c r="SIO620" s="23"/>
      <c r="SIP620" s="23"/>
      <c r="SIQ620" s="23"/>
      <c r="SIR620" s="23"/>
      <c r="SIS620" s="23"/>
      <c r="SIT620" s="23"/>
      <c r="SIU620" s="23"/>
      <c r="SIV620" s="23"/>
      <c r="SIW620" s="23"/>
      <c r="SIX620" s="23"/>
      <c r="SIY620" s="23"/>
      <c r="SIZ620" s="23"/>
      <c r="SJA620" s="23"/>
      <c r="SJB620" s="23"/>
      <c r="SJC620" s="23"/>
      <c r="SJD620" s="23"/>
      <c r="SJE620" s="23"/>
      <c r="SJF620" s="23"/>
      <c r="SJG620" s="23"/>
      <c r="SJH620" s="23"/>
      <c r="SJI620" s="23"/>
      <c r="SJJ620" s="23"/>
      <c r="SJK620" s="23"/>
      <c r="SJL620" s="23"/>
      <c r="SJM620" s="23"/>
      <c r="SJN620" s="23"/>
      <c r="SJO620" s="23"/>
      <c r="SJP620" s="23"/>
      <c r="SJQ620" s="23"/>
      <c r="SJR620" s="23"/>
      <c r="SJS620" s="23"/>
      <c r="SJT620" s="23"/>
      <c r="SJU620" s="23"/>
      <c r="SJV620" s="23"/>
      <c r="SJW620" s="23"/>
      <c r="SJX620" s="23"/>
      <c r="SJY620" s="23"/>
      <c r="SJZ620" s="23"/>
      <c r="SKA620" s="23"/>
      <c r="SKB620" s="23"/>
      <c r="SKC620" s="23"/>
      <c r="SKD620" s="23"/>
      <c r="SKE620" s="23"/>
      <c r="SKF620" s="23"/>
      <c r="SKG620" s="23"/>
      <c r="SKH620" s="23"/>
      <c r="SKI620" s="23"/>
      <c r="SKJ620" s="23"/>
      <c r="SKK620" s="23"/>
      <c r="SKL620" s="23"/>
      <c r="SKM620" s="23"/>
      <c r="SKN620" s="23"/>
      <c r="SKO620" s="23"/>
      <c r="SKP620" s="23"/>
      <c r="SKQ620" s="23"/>
      <c r="SKR620" s="23"/>
      <c r="SKS620" s="23"/>
      <c r="SKT620" s="23"/>
      <c r="SKU620" s="23"/>
      <c r="SKV620" s="23"/>
      <c r="SKW620" s="23"/>
      <c r="SKX620" s="23"/>
      <c r="SKY620" s="23"/>
      <c r="SKZ620" s="23"/>
      <c r="SLA620" s="23"/>
      <c r="SLB620" s="23"/>
      <c r="SLC620" s="23"/>
      <c r="SLD620" s="23"/>
      <c r="SLE620" s="23"/>
      <c r="SLF620" s="23"/>
      <c r="SLG620" s="23"/>
      <c r="SLH620" s="23"/>
      <c r="SLI620" s="23"/>
      <c r="SLJ620" s="23"/>
      <c r="SLK620" s="23"/>
      <c r="SLL620" s="23"/>
      <c r="SLM620" s="23"/>
      <c r="SLN620" s="23"/>
      <c r="SLO620" s="23"/>
      <c r="SLP620" s="23"/>
      <c r="SLQ620" s="23"/>
      <c r="SLR620" s="23"/>
      <c r="SLS620" s="23"/>
      <c r="SLT620" s="23"/>
      <c r="SLU620" s="23"/>
      <c r="SLV620" s="23"/>
      <c r="SLW620" s="23"/>
      <c r="SLX620" s="23"/>
      <c r="SLY620" s="23"/>
      <c r="SLZ620" s="23"/>
      <c r="SMA620" s="23"/>
      <c r="SMB620" s="23"/>
      <c r="SMC620" s="23"/>
      <c r="SMD620" s="23"/>
      <c r="SME620" s="23"/>
      <c r="SMF620" s="23"/>
      <c r="SMG620" s="23"/>
      <c r="SMH620" s="23"/>
      <c r="SMI620" s="23"/>
      <c r="SMJ620" s="23"/>
      <c r="SMK620" s="23"/>
      <c r="SML620" s="23"/>
      <c r="SMM620" s="23"/>
      <c r="SMN620" s="23"/>
      <c r="SMO620" s="23"/>
      <c r="SMP620" s="23"/>
      <c r="SMQ620" s="23"/>
      <c r="SMR620" s="23"/>
      <c r="SMS620" s="23"/>
      <c r="SMT620" s="23"/>
      <c r="SMU620" s="23"/>
      <c r="SMV620" s="23"/>
      <c r="SMW620" s="23"/>
      <c r="SMX620" s="23"/>
      <c r="SMY620" s="23"/>
      <c r="SMZ620" s="23"/>
      <c r="SNA620" s="23"/>
      <c r="SNB620" s="23"/>
      <c r="SNC620" s="23"/>
      <c r="SND620" s="23"/>
      <c r="SNE620" s="23"/>
      <c r="SNF620" s="23"/>
      <c r="SNG620" s="23"/>
      <c r="SNH620" s="23"/>
      <c r="SNI620" s="23"/>
      <c r="SNJ620" s="23"/>
      <c r="SNK620" s="23"/>
      <c r="SNL620" s="23"/>
      <c r="SNM620" s="23"/>
      <c r="SNN620" s="23"/>
      <c r="SNO620" s="23"/>
      <c r="SNP620" s="23"/>
      <c r="SNQ620" s="23"/>
      <c r="SNR620" s="23"/>
      <c r="SNS620" s="23"/>
      <c r="SNT620" s="23"/>
      <c r="SNU620" s="23"/>
      <c r="SNV620" s="23"/>
      <c r="SNW620" s="23"/>
      <c r="SNX620" s="23"/>
      <c r="SNY620" s="23"/>
      <c r="SNZ620" s="23"/>
      <c r="SOA620" s="23"/>
      <c r="SOB620" s="23"/>
      <c r="SOC620" s="23"/>
      <c r="SOD620" s="23"/>
      <c r="SOE620" s="23"/>
      <c r="SOF620" s="23"/>
      <c r="SOG620" s="23"/>
      <c r="SOH620" s="23"/>
      <c r="SOI620" s="23"/>
      <c r="SOJ620" s="23"/>
      <c r="SOK620" s="23"/>
      <c r="SOL620" s="23"/>
      <c r="SOM620" s="23"/>
      <c r="SON620" s="23"/>
      <c r="SOO620" s="23"/>
      <c r="SOP620" s="23"/>
      <c r="SOQ620" s="23"/>
      <c r="SOR620" s="23"/>
      <c r="SOS620" s="23"/>
      <c r="SOT620" s="23"/>
      <c r="SOU620" s="23"/>
      <c r="SOV620" s="23"/>
      <c r="SOW620" s="23"/>
      <c r="SOX620" s="23"/>
      <c r="SOY620" s="23"/>
      <c r="SOZ620" s="23"/>
      <c r="SPA620" s="23"/>
      <c r="SPB620" s="23"/>
      <c r="SPC620" s="23"/>
      <c r="SPD620" s="23"/>
      <c r="SPE620" s="23"/>
      <c r="SPF620" s="23"/>
      <c r="SPG620" s="23"/>
      <c r="SPH620" s="23"/>
      <c r="SPI620" s="23"/>
      <c r="SPJ620" s="23"/>
      <c r="SPK620" s="23"/>
      <c r="SPL620" s="23"/>
      <c r="SPM620" s="23"/>
      <c r="SPN620" s="23"/>
      <c r="SPO620" s="23"/>
      <c r="SPP620" s="23"/>
      <c r="SPQ620" s="23"/>
      <c r="SPR620" s="23"/>
      <c r="SPS620" s="23"/>
      <c r="SPT620" s="23"/>
      <c r="SPU620" s="23"/>
      <c r="SPV620" s="23"/>
      <c r="SPW620" s="23"/>
      <c r="SPX620" s="23"/>
      <c r="SPY620" s="23"/>
      <c r="SPZ620" s="23"/>
      <c r="SQA620" s="23"/>
      <c r="SQB620" s="23"/>
      <c r="SQC620" s="23"/>
      <c r="SQD620" s="23"/>
      <c r="SQE620" s="23"/>
      <c r="SQF620" s="23"/>
      <c r="SQG620" s="23"/>
      <c r="SQH620" s="23"/>
      <c r="SQI620" s="23"/>
      <c r="SQJ620" s="23"/>
      <c r="SQK620" s="23"/>
      <c r="SQL620" s="23"/>
      <c r="SQM620" s="23"/>
      <c r="SQN620" s="23"/>
      <c r="SQO620" s="23"/>
      <c r="SQP620" s="23"/>
      <c r="SQQ620" s="23"/>
      <c r="SQR620" s="23"/>
      <c r="SQS620" s="23"/>
      <c r="SQT620" s="23"/>
      <c r="SQU620" s="23"/>
      <c r="SQV620" s="23"/>
      <c r="SQW620" s="23"/>
      <c r="SQX620" s="23"/>
      <c r="SQY620" s="23"/>
      <c r="SQZ620" s="23"/>
      <c r="SRA620" s="23"/>
      <c r="SRB620" s="23"/>
      <c r="SRC620" s="23"/>
      <c r="SRD620" s="23"/>
      <c r="SRE620" s="23"/>
      <c r="SRF620" s="23"/>
      <c r="SRG620" s="23"/>
      <c r="SRH620" s="23"/>
      <c r="SRI620" s="23"/>
      <c r="SRJ620" s="23"/>
      <c r="SRK620" s="23"/>
      <c r="SRL620" s="23"/>
      <c r="SRM620" s="23"/>
      <c r="SRN620" s="23"/>
      <c r="SRO620" s="23"/>
      <c r="SRP620" s="23"/>
      <c r="SRQ620" s="23"/>
      <c r="SRR620" s="23"/>
      <c r="SRS620" s="23"/>
      <c r="SRT620" s="23"/>
      <c r="SRU620" s="23"/>
      <c r="SRV620" s="23"/>
      <c r="SRW620" s="23"/>
      <c r="SRX620" s="23"/>
      <c r="SRY620" s="23"/>
      <c r="SRZ620" s="23"/>
      <c r="SSA620" s="23"/>
      <c r="SSB620" s="23"/>
      <c r="SSC620" s="23"/>
      <c r="SSD620" s="23"/>
      <c r="SSE620" s="23"/>
      <c r="SSF620" s="23"/>
      <c r="SSG620" s="23"/>
      <c r="SSH620" s="23"/>
      <c r="SSI620" s="23"/>
      <c r="SSJ620" s="23"/>
      <c r="SSK620" s="23"/>
      <c r="SSL620" s="23"/>
      <c r="SSM620" s="23"/>
      <c r="SSN620" s="23"/>
      <c r="SSO620" s="23"/>
      <c r="SSP620" s="23"/>
      <c r="SSQ620" s="23"/>
      <c r="SSR620" s="23"/>
      <c r="SSS620" s="23"/>
      <c r="SST620" s="23"/>
      <c r="SSU620" s="23"/>
      <c r="SSV620" s="23"/>
      <c r="SSW620" s="23"/>
      <c r="SSX620" s="23"/>
      <c r="SSY620" s="23"/>
      <c r="SSZ620" s="23"/>
      <c r="STA620" s="23"/>
      <c r="STB620" s="23"/>
      <c r="STC620" s="23"/>
      <c r="STD620" s="23"/>
      <c r="STE620" s="23"/>
      <c r="STF620" s="23"/>
      <c r="STG620" s="23"/>
      <c r="STH620" s="23"/>
      <c r="STI620" s="23"/>
      <c r="STJ620" s="23"/>
      <c r="STK620" s="23"/>
      <c r="STL620" s="23"/>
      <c r="STM620" s="23"/>
      <c r="STN620" s="23"/>
      <c r="STO620" s="23"/>
      <c r="STP620" s="23"/>
      <c r="STQ620" s="23"/>
      <c r="STR620" s="23"/>
      <c r="STS620" s="23"/>
      <c r="STT620" s="23"/>
      <c r="STU620" s="23"/>
      <c r="STV620" s="23"/>
      <c r="STW620" s="23"/>
      <c r="STX620" s="23"/>
      <c r="STY620" s="23"/>
      <c r="STZ620" s="23"/>
      <c r="SUA620" s="23"/>
      <c r="SUB620" s="23"/>
      <c r="SUC620" s="23"/>
      <c r="SUD620" s="23"/>
      <c r="SUE620" s="23"/>
      <c r="SUF620" s="23"/>
      <c r="SUG620" s="23"/>
      <c r="SUH620" s="23"/>
      <c r="SUI620" s="23"/>
      <c r="SUJ620" s="23"/>
      <c r="SUK620" s="23"/>
      <c r="SUL620" s="23"/>
      <c r="SUM620" s="23"/>
      <c r="SUN620" s="23"/>
      <c r="SUO620" s="23"/>
      <c r="SUP620" s="23"/>
      <c r="SUQ620" s="23"/>
      <c r="SUR620" s="23"/>
      <c r="SUS620" s="23"/>
      <c r="SUT620" s="23"/>
      <c r="SUU620" s="23"/>
      <c r="SUV620" s="23"/>
      <c r="SUW620" s="23"/>
      <c r="SUX620" s="23"/>
      <c r="SUY620" s="23"/>
      <c r="SUZ620" s="23"/>
      <c r="SVA620" s="23"/>
      <c r="SVB620" s="23"/>
      <c r="SVC620" s="23"/>
      <c r="SVD620" s="23"/>
      <c r="SVE620" s="23"/>
      <c r="SVF620" s="23"/>
      <c r="SVG620" s="23"/>
      <c r="SVH620" s="23"/>
      <c r="SVI620" s="23"/>
      <c r="SVJ620" s="23"/>
      <c r="SVK620" s="23"/>
      <c r="SVL620" s="23"/>
      <c r="SVM620" s="23"/>
      <c r="SVN620" s="23"/>
      <c r="SVO620" s="23"/>
      <c r="SVP620" s="23"/>
      <c r="SVQ620" s="23"/>
      <c r="SVR620" s="23"/>
      <c r="SVS620" s="23"/>
      <c r="SVT620" s="23"/>
      <c r="SVU620" s="23"/>
      <c r="SVV620" s="23"/>
      <c r="SVW620" s="23"/>
      <c r="SVX620" s="23"/>
      <c r="SVY620" s="23"/>
      <c r="SVZ620" s="23"/>
      <c r="SWA620" s="23"/>
      <c r="SWB620" s="23"/>
      <c r="SWC620" s="23"/>
      <c r="SWD620" s="23"/>
      <c r="SWE620" s="23"/>
      <c r="SWF620" s="23"/>
      <c r="SWG620" s="23"/>
      <c r="SWH620" s="23"/>
      <c r="SWI620" s="23"/>
      <c r="SWJ620" s="23"/>
      <c r="SWK620" s="23"/>
      <c r="SWL620" s="23"/>
      <c r="SWM620" s="23"/>
      <c r="SWN620" s="23"/>
      <c r="SWO620" s="23"/>
      <c r="SWP620" s="23"/>
      <c r="SWQ620" s="23"/>
      <c r="SWR620" s="23"/>
      <c r="SWS620" s="23"/>
      <c r="SWT620" s="23"/>
      <c r="SWU620" s="23"/>
      <c r="SWV620" s="23"/>
      <c r="SWW620" s="23"/>
      <c r="SWX620" s="23"/>
      <c r="SWY620" s="23"/>
      <c r="SWZ620" s="23"/>
      <c r="SXA620" s="23"/>
      <c r="SXB620" s="23"/>
      <c r="SXC620" s="23"/>
      <c r="SXD620" s="23"/>
      <c r="SXE620" s="23"/>
      <c r="SXF620" s="23"/>
      <c r="SXG620" s="23"/>
      <c r="SXH620" s="23"/>
      <c r="SXI620" s="23"/>
      <c r="SXJ620" s="23"/>
      <c r="SXK620" s="23"/>
      <c r="SXL620" s="23"/>
      <c r="SXM620" s="23"/>
      <c r="SXN620" s="23"/>
      <c r="SXO620" s="23"/>
      <c r="SXP620" s="23"/>
      <c r="SXQ620" s="23"/>
      <c r="SXR620" s="23"/>
      <c r="SXS620" s="23"/>
      <c r="SXT620" s="23"/>
      <c r="SXU620" s="23"/>
      <c r="SXV620" s="23"/>
      <c r="SXW620" s="23"/>
      <c r="SXX620" s="23"/>
      <c r="SXY620" s="23"/>
      <c r="SXZ620" s="23"/>
      <c r="SYA620" s="23"/>
      <c r="SYB620" s="23"/>
      <c r="SYC620" s="23"/>
      <c r="SYD620" s="23"/>
      <c r="SYE620" s="23"/>
      <c r="SYF620" s="23"/>
      <c r="SYG620" s="23"/>
      <c r="SYH620" s="23"/>
      <c r="SYI620" s="23"/>
      <c r="SYJ620" s="23"/>
      <c r="SYK620" s="23"/>
      <c r="SYL620" s="23"/>
      <c r="SYM620" s="23"/>
      <c r="SYN620" s="23"/>
      <c r="SYO620" s="23"/>
      <c r="SYP620" s="23"/>
      <c r="SYQ620" s="23"/>
      <c r="SYR620" s="23"/>
      <c r="SYS620" s="23"/>
      <c r="SYT620" s="23"/>
      <c r="SYU620" s="23"/>
      <c r="SYV620" s="23"/>
      <c r="SYW620" s="23"/>
      <c r="SYX620" s="23"/>
      <c r="SYY620" s="23"/>
      <c r="SYZ620" s="23"/>
      <c r="SZA620" s="23"/>
      <c r="SZB620" s="23"/>
      <c r="SZC620" s="23"/>
      <c r="SZD620" s="23"/>
      <c r="SZE620" s="23"/>
      <c r="SZF620" s="23"/>
      <c r="SZG620" s="23"/>
      <c r="SZH620" s="23"/>
      <c r="SZI620" s="23"/>
      <c r="SZJ620" s="23"/>
      <c r="SZK620" s="23"/>
      <c r="SZL620" s="23"/>
      <c r="SZM620" s="23"/>
      <c r="SZN620" s="23"/>
      <c r="SZO620" s="23"/>
      <c r="SZP620" s="23"/>
      <c r="SZQ620" s="23"/>
      <c r="SZR620" s="23"/>
      <c r="SZS620" s="23"/>
      <c r="SZT620" s="23"/>
      <c r="SZU620" s="23"/>
      <c r="SZV620" s="23"/>
      <c r="SZW620" s="23"/>
      <c r="SZX620" s="23"/>
      <c r="SZY620" s="23"/>
      <c r="SZZ620" s="23"/>
      <c r="TAA620" s="23"/>
      <c r="TAB620" s="23"/>
      <c r="TAC620" s="23"/>
      <c r="TAD620" s="23"/>
      <c r="TAE620" s="23"/>
      <c r="TAF620" s="23"/>
      <c r="TAG620" s="23"/>
      <c r="TAH620" s="23"/>
      <c r="TAI620" s="23"/>
      <c r="TAJ620" s="23"/>
      <c r="TAK620" s="23"/>
      <c r="TAL620" s="23"/>
      <c r="TAM620" s="23"/>
      <c r="TAN620" s="23"/>
      <c r="TAO620" s="23"/>
      <c r="TAP620" s="23"/>
      <c r="TAQ620" s="23"/>
      <c r="TAR620" s="23"/>
      <c r="TAS620" s="23"/>
      <c r="TAT620" s="23"/>
      <c r="TAU620" s="23"/>
      <c r="TAV620" s="23"/>
      <c r="TAW620" s="23"/>
      <c r="TAX620" s="23"/>
      <c r="TAY620" s="23"/>
      <c r="TAZ620" s="23"/>
      <c r="TBA620" s="23"/>
      <c r="TBB620" s="23"/>
      <c r="TBC620" s="23"/>
      <c r="TBD620" s="23"/>
      <c r="TBE620" s="23"/>
      <c r="TBF620" s="23"/>
      <c r="TBG620" s="23"/>
      <c r="TBH620" s="23"/>
      <c r="TBI620" s="23"/>
      <c r="TBJ620" s="23"/>
      <c r="TBK620" s="23"/>
      <c r="TBL620" s="23"/>
      <c r="TBM620" s="23"/>
      <c r="TBN620" s="23"/>
      <c r="TBO620" s="23"/>
      <c r="TBP620" s="23"/>
      <c r="TBQ620" s="23"/>
      <c r="TBR620" s="23"/>
      <c r="TBS620" s="23"/>
      <c r="TBT620" s="23"/>
      <c r="TBU620" s="23"/>
      <c r="TBV620" s="23"/>
      <c r="TBW620" s="23"/>
      <c r="TBX620" s="23"/>
      <c r="TBY620" s="23"/>
      <c r="TBZ620" s="23"/>
      <c r="TCA620" s="23"/>
      <c r="TCB620" s="23"/>
      <c r="TCC620" s="23"/>
      <c r="TCD620" s="23"/>
      <c r="TCE620" s="23"/>
      <c r="TCF620" s="23"/>
      <c r="TCG620" s="23"/>
      <c r="TCH620" s="23"/>
      <c r="TCI620" s="23"/>
      <c r="TCJ620" s="23"/>
      <c r="TCK620" s="23"/>
      <c r="TCL620" s="23"/>
      <c r="TCM620" s="23"/>
      <c r="TCN620" s="23"/>
      <c r="TCO620" s="23"/>
      <c r="TCP620" s="23"/>
      <c r="TCQ620" s="23"/>
      <c r="TCR620" s="23"/>
      <c r="TCS620" s="23"/>
      <c r="TCT620" s="23"/>
      <c r="TCU620" s="23"/>
      <c r="TCV620" s="23"/>
      <c r="TCW620" s="23"/>
      <c r="TCX620" s="23"/>
      <c r="TCY620" s="23"/>
      <c r="TCZ620" s="23"/>
      <c r="TDA620" s="23"/>
      <c r="TDB620" s="23"/>
      <c r="TDC620" s="23"/>
      <c r="TDD620" s="23"/>
      <c r="TDE620" s="23"/>
      <c r="TDF620" s="23"/>
      <c r="TDG620" s="23"/>
      <c r="TDH620" s="23"/>
      <c r="TDI620" s="23"/>
      <c r="TDJ620" s="23"/>
      <c r="TDK620" s="23"/>
      <c r="TDL620" s="23"/>
      <c r="TDM620" s="23"/>
      <c r="TDN620" s="23"/>
      <c r="TDO620" s="23"/>
      <c r="TDP620" s="23"/>
      <c r="TDQ620" s="23"/>
      <c r="TDR620" s="23"/>
      <c r="TDS620" s="23"/>
      <c r="TDT620" s="23"/>
      <c r="TDU620" s="23"/>
      <c r="TDV620" s="23"/>
      <c r="TDW620" s="23"/>
      <c r="TDX620" s="23"/>
      <c r="TDY620" s="23"/>
      <c r="TDZ620" s="23"/>
      <c r="TEA620" s="23"/>
      <c r="TEB620" s="23"/>
      <c r="TEC620" s="23"/>
      <c r="TED620" s="23"/>
      <c r="TEE620" s="23"/>
      <c r="TEF620" s="23"/>
      <c r="TEG620" s="23"/>
      <c r="TEH620" s="23"/>
      <c r="TEI620" s="23"/>
      <c r="TEJ620" s="23"/>
      <c r="TEK620" s="23"/>
      <c r="TEL620" s="23"/>
      <c r="TEM620" s="23"/>
      <c r="TEN620" s="23"/>
      <c r="TEO620" s="23"/>
      <c r="TEP620" s="23"/>
      <c r="TEQ620" s="23"/>
      <c r="TER620" s="23"/>
      <c r="TES620" s="23"/>
      <c r="TET620" s="23"/>
      <c r="TEU620" s="23"/>
      <c r="TEV620" s="23"/>
      <c r="TEW620" s="23"/>
      <c r="TEX620" s="23"/>
      <c r="TEY620" s="23"/>
      <c r="TEZ620" s="23"/>
      <c r="TFA620" s="23"/>
      <c r="TFB620" s="23"/>
      <c r="TFC620" s="23"/>
      <c r="TFD620" s="23"/>
      <c r="TFE620" s="23"/>
      <c r="TFF620" s="23"/>
      <c r="TFG620" s="23"/>
      <c r="TFH620" s="23"/>
      <c r="TFI620" s="23"/>
      <c r="TFJ620" s="23"/>
      <c r="TFK620" s="23"/>
      <c r="TFL620" s="23"/>
      <c r="TFM620" s="23"/>
      <c r="TFN620" s="23"/>
      <c r="TFO620" s="23"/>
      <c r="TFP620" s="23"/>
      <c r="TFQ620" s="23"/>
      <c r="TFR620" s="23"/>
      <c r="TFS620" s="23"/>
      <c r="TFT620" s="23"/>
      <c r="TFU620" s="23"/>
      <c r="TFV620" s="23"/>
      <c r="TFW620" s="23"/>
      <c r="TFX620" s="23"/>
      <c r="TFY620" s="23"/>
      <c r="TFZ620" s="23"/>
      <c r="TGA620" s="23"/>
      <c r="TGB620" s="23"/>
      <c r="TGC620" s="23"/>
      <c r="TGD620" s="23"/>
      <c r="TGE620" s="23"/>
      <c r="TGF620" s="23"/>
      <c r="TGG620" s="23"/>
      <c r="TGH620" s="23"/>
      <c r="TGI620" s="23"/>
      <c r="TGJ620" s="23"/>
      <c r="TGK620" s="23"/>
      <c r="TGL620" s="23"/>
      <c r="TGM620" s="23"/>
      <c r="TGN620" s="23"/>
      <c r="TGO620" s="23"/>
      <c r="TGP620" s="23"/>
      <c r="TGQ620" s="23"/>
      <c r="TGR620" s="23"/>
      <c r="TGS620" s="23"/>
      <c r="TGT620" s="23"/>
      <c r="TGU620" s="23"/>
      <c r="TGV620" s="23"/>
      <c r="TGW620" s="23"/>
      <c r="TGX620" s="23"/>
      <c r="TGY620" s="23"/>
      <c r="TGZ620" s="23"/>
      <c r="THA620" s="23"/>
      <c r="THB620" s="23"/>
      <c r="THC620" s="23"/>
      <c r="THD620" s="23"/>
      <c r="THE620" s="23"/>
      <c r="THF620" s="23"/>
      <c r="THG620" s="23"/>
      <c r="THH620" s="23"/>
      <c r="THI620" s="23"/>
      <c r="THJ620" s="23"/>
      <c r="THK620" s="23"/>
      <c r="THL620" s="23"/>
      <c r="THM620" s="23"/>
      <c r="THN620" s="23"/>
      <c r="THO620" s="23"/>
      <c r="THP620" s="23"/>
      <c r="THQ620" s="23"/>
      <c r="THR620" s="23"/>
      <c r="THS620" s="23"/>
      <c r="THT620" s="23"/>
      <c r="THU620" s="23"/>
      <c r="THV620" s="23"/>
      <c r="THW620" s="23"/>
      <c r="THX620" s="23"/>
      <c r="THY620" s="23"/>
      <c r="THZ620" s="23"/>
      <c r="TIA620" s="23"/>
      <c r="TIB620" s="23"/>
      <c r="TIC620" s="23"/>
      <c r="TID620" s="23"/>
      <c r="TIE620" s="23"/>
      <c r="TIF620" s="23"/>
      <c r="TIG620" s="23"/>
      <c r="TIH620" s="23"/>
      <c r="TII620" s="23"/>
      <c r="TIJ620" s="23"/>
      <c r="TIK620" s="23"/>
      <c r="TIL620" s="23"/>
      <c r="TIM620" s="23"/>
      <c r="TIN620" s="23"/>
      <c r="TIO620" s="23"/>
      <c r="TIP620" s="23"/>
      <c r="TIQ620" s="23"/>
      <c r="TIR620" s="23"/>
      <c r="TIS620" s="23"/>
      <c r="TIT620" s="23"/>
      <c r="TIU620" s="23"/>
      <c r="TIV620" s="23"/>
      <c r="TIW620" s="23"/>
      <c r="TIX620" s="23"/>
      <c r="TIY620" s="23"/>
      <c r="TIZ620" s="23"/>
      <c r="TJA620" s="23"/>
      <c r="TJB620" s="23"/>
      <c r="TJC620" s="23"/>
      <c r="TJD620" s="23"/>
      <c r="TJE620" s="23"/>
      <c r="TJF620" s="23"/>
      <c r="TJG620" s="23"/>
      <c r="TJH620" s="23"/>
      <c r="TJI620" s="23"/>
      <c r="TJJ620" s="23"/>
      <c r="TJK620" s="23"/>
      <c r="TJL620" s="23"/>
      <c r="TJM620" s="23"/>
      <c r="TJN620" s="23"/>
      <c r="TJO620" s="23"/>
      <c r="TJP620" s="23"/>
      <c r="TJQ620" s="23"/>
      <c r="TJR620" s="23"/>
      <c r="TJS620" s="23"/>
      <c r="TJT620" s="23"/>
      <c r="TJU620" s="23"/>
      <c r="TJV620" s="23"/>
      <c r="TJW620" s="23"/>
      <c r="TJX620" s="23"/>
      <c r="TJY620" s="23"/>
      <c r="TJZ620" s="23"/>
      <c r="TKA620" s="23"/>
      <c r="TKB620" s="23"/>
      <c r="TKC620" s="23"/>
      <c r="TKD620" s="23"/>
      <c r="TKE620" s="23"/>
      <c r="TKF620" s="23"/>
      <c r="TKG620" s="23"/>
      <c r="TKH620" s="23"/>
      <c r="TKI620" s="23"/>
      <c r="TKJ620" s="23"/>
      <c r="TKK620" s="23"/>
      <c r="TKL620" s="23"/>
      <c r="TKM620" s="23"/>
      <c r="TKN620" s="23"/>
      <c r="TKO620" s="23"/>
      <c r="TKP620" s="23"/>
      <c r="TKQ620" s="23"/>
      <c r="TKR620" s="23"/>
      <c r="TKS620" s="23"/>
      <c r="TKT620" s="23"/>
      <c r="TKU620" s="23"/>
      <c r="TKV620" s="23"/>
      <c r="TKW620" s="23"/>
      <c r="TKX620" s="23"/>
      <c r="TKY620" s="23"/>
      <c r="TKZ620" s="23"/>
      <c r="TLA620" s="23"/>
      <c r="TLB620" s="23"/>
      <c r="TLC620" s="23"/>
      <c r="TLD620" s="23"/>
      <c r="TLE620" s="23"/>
      <c r="TLF620" s="23"/>
      <c r="TLG620" s="23"/>
      <c r="TLH620" s="23"/>
      <c r="TLI620" s="23"/>
      <c r="TLJ620" s="23"/>
      <c r="TLK620" s="23"/>
      <c r="TLL620" s="23"/>
      <c r="TLM620" s="23"/>
      <c r="TLN620" s="23"/>
      <c r="TLO620" s="23"/>
      <c r="TLP620" s="23"/>
      <c r="TLQ620" s="23"/>
      <c r="TLR620" s="23"/>
      <c r="TLS620" s="23"/>
      <c r="TLT620" s="23"/>
      <c r="TLU620" s="23"/>
      <c r="TLV620" s="23"/>
      <c r="TLW620" s="23"/>
      <c r="TLX620" s="23"/>
      <c r="TLY620" s="23"/>
      <c r="TLZ620" s="23"/>
      <c r="TMA620" s="23"/>
      <c r="TMB620" s="23"/>
      <c r="TMC620" s="23"/>
      <c r="TMD620" s="23"/>
      <c r="TME620" s="23"/>
      <c r="TMF620" s="23"/>
      <c r="TMG620" s="23"/>
      <c r="TMH620" s="23"/>
      <c r="TMI620" s="23"/>
      <c r="TMJ620" s="23"/>
      <c r="TMK620" s="23"/>
      <c r="TML620" s="23"/>
      <c r="TMM620" s="23"/>
      <c r="TMN620" s="23"/>
      <c r="TMO620" s="23"/>
      <c r="TMP620" s="23"/>
      <c r="TMQ620" s="23"/>
      <c r="TMR620" s="23"/>
      <c r="TMS620" s="23"/>
      <c r="TMT620" s="23"/>
      <c r="TMU620" s="23"/>
      <c r="TMV620" s="23"/>
      <c r="TMW620" s="23"/>
      <c r="TMX620" s="23"/>
      <c r="TMY620" s="23"/>
      <c r="TMZ620" s="23"/>
      <c r="TNA620" s="23"/>
      <c r="TNB620" s="23"/>
      <c r="TNC620" s="23"/>
      <c r="TND620" s="23"/>
      <c r="TNE620" s="23"/>
      <c r="TNF620" s="23"/>
      <c r="TNG620" s="23"/>
      <c r="TNH620" s="23"/>
      <c r="TNI620" s="23"/>
      <c r="TNJ620" s="23"/>
      <c r="TNK620" s="23"/>
      <c r="TNL620" s="23"/>
      <c r="TNM620" s="23"/>
      <c r="TNN620" s="23"/>
      <c r="TNO620" s="23"/>
      <c r="TNP620" s="23"/>
      <c r="TNQ620" s="23"/>
      <c r="TNR620" s="23"/>
      <c r="TNS620" s="23"/>
      <c r="TNT620" s="23"/>
      <c r="TNU620" s="23"/>
      <c r="TNV620" s="23"/>
      <c r="TNW620" s="23"/>
      <c r="TNX620" s="23"/>
      <c r="TNY620" s="23"/>
      <c r="TNZ620" s="23"/>
      <c r="TOA620" s="23"/>
      <c r="TOB620" s="23"/>
      <c r="TOC620" s="23"/>
      <c r="TOD620" s="23"/>
      <c r="TOE620" s="23"/>
      <c r="TOF620" s="23"/>
      <c r="TOG620" s="23"/>
      <c r="TOH620" s="23"/>
      <c r="TOI620" s="23"/>
      <c r="TOJ620" s="23"/>
      <c r="TOK620" s="23"/>
      <c r="TOL620" s="23"/>
      <c r="TOM620" s="23"/>
      <c r="TON620" s="23"/>
      <c r="TOO620" s="23"/>
      <c r="TOP620" s="23"/>
      <c r="TOQ620" s="23"/>
      <c r="TOR620" s="23"/>
      <c r="TOS620" s="23"/>
      <c r="TOT620" s="23"/>
      <c r="TOU620" s="23"/>
      <c r="TOV620" s="23"/>
      <c r="TOW620" s="23"/>
      <c r="TOX620" s="23"/>
      <c r="TOY620" s="23"/>
      <c r="TOZ620" s="23"/>
      <c r="TPA620" s="23"/>
      <c r="TPB620" s="23"/>
      <c r="TPC620" s="23"/>
      <c r="TPD620" s="23"/>
      <c r="TPE620" s="23"/>
      <c r="TPF620" s="23"/>
      <c r="TPG620" s="23"/>
      <c r="TPH620" s="23"/>
      <c r="TPI620" s="23"/>
      <c r="TPJ620" s="23"/>
      <c r="TPK620" s="23"/>
      <c r="TPL620" s="23"/>
      <c r="TPM620" s="23"/>
      <c r="TPN620" s="23"/>
      <c r="TPO620" s="23"/>
      <c r="TPP620" s="23"/>
      <c r="TPQ620" s="23"/>
      <c r="TPR620" s="23"/>
      <c r="TPS620" s="23"/>
      <c r="TPT620" s="23"/>
      <c r="TPU620" s="23"/>
      <c r="TPV620" s="23"/>
      <c r="TPW620" s="23"/>
      <c r="TPX620" s="23"/>
      <c r="TPY620" s="23"/>
      <c r="TPZ620" s="23"/>
      <c r="TQA620" s="23"/>
      <c r="TQB620" s="23"/>
      <c r="TQC620" s="23"/>
      <c r="TQD620" s="23"/>
      <c r="TQE620" s="23"/>
      <c r="TQF620" s="23"/>
      <c r="TQG620" s="23"/>
      <c r="TQH620" s="23"/>
      <c r="TQI620" s="23"/>
      <c r="TQJ620" s="23"/>
      <c r="TQK620" s="23"/>
      <c r="TQL620" s="23"/>
      <c r="TQM620" s="23"/>
      <c r="TQN620" s="23"/>
      <c r="TQO620" s="23"/>
      <c r="TQP620" s="23"/>
      <c r="TQQ620" s="23"/>
      <c r="TQR620" s="23"/>
      <c r="TQS620" s="23"/>
      <c r="TQT620" s="23"/>
      <c r="TQU620" s="23"/>
      <c r="TQV620" s="23"/>
      <c r="TQW620" s="23"/>
      <c r="TQX620" s="23"/>
      <c r="TQY620" s="23"/>
      <c r="TQZ620" s="23"/>
      <c r="TRA620" s="23"/>
      <c r="TRB620" s="23"/>
      <c r="TRC620" s="23"/>
      <c r="TRD620" s="23"/>
      <c r="TRE620" s="23"/>
      <c r="TRF620" s="23"/>
      <c r="TRG620" s="23"/>
      <c r="TRH620" s="23"/>
      <c r="TRI620" s="23"/>
      <c r="TRJ620" s="23"/>
      <c r="TRK620" s="23"/>
      <c r="TRL620" s="23"/>
      <c r="TRM620" s="23"/>
      <c r="TRN620" s="23"/>
      <c r="TRO620" s="23"/>
      <c r="TRP620" s="23"/>
      <c r="TRQ620" s="23"/>
      <c r="TRR620" s="23"/>
      <c r="TRS620" s="23"/>
      <c r="TRT620" s="23"/>
      <c r="TRU620" s="23"/>
      <c r="TRV620" s="23"/>
      <c r="TRW620" s="23"/>
      <c r="TRX620" s="23"/>
      <c r="TRY620" s="23"/>
      <c r="TRZ620" s="23"/>
      <c r="TSA620" s="23"/>
      <c r="TSB620" s="23"/>
      <c r="TSC620" s="23"/>
      <c r="TSD620" s="23"/>
      <c r="TSE620" s="23"/>
      <c r="TSF620" s="23"/>
      <c r="TSG620" s="23"/>
      <c r="TSH620" s="23"/>
      <c r="TSI620" s="23"/>
      <c r="TSJ620" s="23"/>
      <c r="TSK620" s="23"/>
      <c r="TSL620" s="23"/>
      <c r="TSM620" s="23"/>
      <c r="TSN620" s="23"/>
      <c r="TSO620" s="23"/>
      <c r="TSP620" s="23"/>
      <c r="TSQ620" s="23"/>
      <c r="TSR620" s="23"/>
      <c r="TSS620" s="23"/>
      <c r="TST620" s="23"/>
      <c r="TSU620" s="23"/>
      <c r="TSV620" s="23"/>
      <c r="TSW620" s="23"/>
      <c r="TSX620" s="23"/>
      <c r="TSY620" s="23"/>
      <c r="TSZ620" s="23"/>
      <c r="TTA620" s="23"/>
      <c r="TTB620" s="23"/>
      <c r="TTC620" s="23"/>
      <c r="TTD620" s="23"/>
      <c r="TTE620" s="23"/>
      <c r="TTF620" s="23"/>
      <c r="TTG620" s="23"/>
      <c r="TTH620" s="23"/>
      <c r="TTI620" s="23"/>
      <c r="TTJ620" s="23"/>
      <c r="TTK620" s="23"/>
      <c r="TTL620" s="23"/>
      <c r="TTM620" s="23"/>
      <c r="TTN620" s="23"/>
      <c r="TTO620" s="23"/>
      <c r="TTP620" s="23"/>
      <c r="TTQ620" s="23"/>
      <c r="TTR620" s="23"/>
      <c r="TTS620" s="23"/>
      <c r="TTT620" s="23"/>
      <c r="TTU620" s="23"/>
      <c r="TTV620" s="23"/>
      <c r="TTW620" s="23"/>
      <c r="TTX620" s="23"/>
      <c r="TTY620" s="23"/>
      <c r="TTZ620" s="23"/>
      <c r="TUA620" s="23"/>
      <c r="TUB620" s="23"/>
      <c r="TUC620" s="23"/>
      <c r="TUD620" s="23"/>
      <c r="TUE620" s="23"/>
      <c r="TUF620" s="23"/>
      <c r="TUG620" s="23"/>
      <c r="TUH620" s="23"/>
      <c r="TUI620" s="23"/>
      <c r="TUJ620" s="23"/>
      <c r="TUK620" s="23"/>
      <c r="TUL620" s="23"/>
      <c r="TUM620" s="23"/>
      <c r="TUN620" s="23"/>
      <c r="TUO620" s="23"/>
      <c r="TUP620" s="23"/>
      <c r="TUQ620" s="23"/>
      <c r="TUR620" s="23"/>
      <c r="TUS620" s="23"/>
      <c r="TUT620" s="23"/>
      <c r="TUU620" s="23"/>
      <c r="TUV620" s="23"/>
      <c r="TUW620" s="23"/>
      <c r="TUX620" s="23"/>
      <c r="TUY620" s="23"/>
      <c r="TUZ620" s="23"/>
      <c r="TVA620" s="23"/>
      <c r="TVB620" s="23"/>
      <c r="TVC620" s="23"/>
      <c r="TVD620" s="23"/>
      <c r="TVE620" s="23"/>
      <c r="TVF620" s="23"/>
      <c r="TVG620" s="23"/>
      <c r="TVH620" s="23"/>
      <c r="TVI620" s="23"/>
      <c r="TVJ620" s="23"/>
      <c r="TVK620" s="23"/>
      <c r="TVL620" s="23"/>
      <c r="TVM620" s="23"/>
      <c r="TVN620" s="23"/>
      <c r="TVO620" s="23"/>
      <c r="TVP620" s="23"/>
      <c r="TVQ620" s="23"/>
      <c r="TVR620" s="23"/>
      <c r="TVS620" s="23"/>
      <c r="TVT620" s="23"/>
      <c r="TVU620" s="23"/>
      <c r="TVV620" s="23"/>
      <c r="TVW620" s="23"/>
      <c r="TVX620" s="23"/>
      <c r="TVY620" s="23"/>
      <c r="TVZ620" s="23"/>
      <c r="TWA620" s="23"/>
      <c r="TWB620" s="23"/>
      <c r="TWC620" s="23"/>
      <c r="TWD620" s="23"/>
      <c r="TWE620" s="23"/>
      <c r="TWF620" s="23"/>
      <c r="TWG620" s="23"/>
      <c r="TWH620" s="23"/>
      <c r="TWI620" s="23"/>
      <c r="TWJ620" s="23"/>
      <c r="TWK620" s="23"/>
      <c r="TWL620" s="23"/>
      <c r="TWM620" s="23"/>
      <c r="TWN620" s="23"/>
      <c r="TWO620" s="23"/>
      <c r="TWP620" s="23"/>
      <c r="TWQ620" s="23"/>
      <c r="TWR620" s="23"/>
      <c r="TWS620" s="23"/>
      <c r="TWT620" s="23"/>
      <c r="TWU620" s="23"/>
      <c r="TWV620" s="23"/>
      <c r="TWW620" s="23"/>
      <c r="TWX620" s="23"/>
      <c r="TWY620" s="23"/>
      <c r="TWZ620" s="23"/>
      <c r="TXA620" s="23"/>
      <c r="TXB620" s="23"/>
      <c r="TXC620" s="23"/>
      <c r="TXD620" s="23"/>
      <c r="TXE620" s="23"/>
      <c r="TXF620" s="23"/>
      <c r="TXG620" s="23"/>
      <c r="TXH620" s="23"/>
      <c r="TXI620" s="23"/>
      <c r="TXJ620" s="23"/>
      <c r="TXK620" s="23"/>
      <c r="TXL620" s="23"/>
      <c r="TXM620" s="23"/>
      <c r="TXN620" s="23"/>
      <c r="TXO620" s="23"/>
      <c r="TXP620" s="23"/>
      <c r="TXQ620" s="23"/>
      <c r="TXR620" s="23"/>
      <c r="TXS620" s="23"/>
      <c r="TXT620" s="23"/>
      <c r="TXU620" s="23"/>
      <c r="TXV620" s="23"/>
      <c r="TXW620" s="23"/>
      <c r="TXX620" s="23"/>
      <c r="TXY620" s="23"/>
      <c r="TXZ620" s="23"/>
      <c r="TYA620" s="23"/>
      <c r="TYB620" s="23"/>
      <c r="TYC620" s="23"/>
      <c r="TYD620" s="23"/>
      <c r="TYE620" s="23"/>
      <c r="TYF620" s="23"/>
      <c r="TYG620" s="23"/>
      <c r="TYH620" s="23"/>
      <c r="TYI620" s="23"/>
      <c r="TYJ620" s="23"/>
      <c r="TYK620" s="23"/>
      <c r="TYL620" s="23"/>
      <c r="TYM620" s="23"/>
      <c r="TYN620" s="23"/>
      <c r="TYO620" s="23"/>
      <c r="TYP620" s="23"/>
      <c r="TYQ620" s="23"/>
      <c r="TYR620" s="23"/>
      <c r="TYS620" s="23"/>
      <c r="TYT620" s="23"/>
      <c r="TYU620" s="23"/>
      <c r="TYV620" s="23"/>
      <c r="TYW620" s="23"/>
      <c r="TYX620" s="23"/>
      <c r="TYY620" s="23"/>
      <c r="TYZ620" s="23"/>
      <c r="TZA620" s="23"/>
      <c r="TZB620" s="23"/>
      <c r="TZC620" s="23"/>
      <c r="TZD620" s="23"/>
      <c r="TZE620" s="23"/>
      <c r="TZF620" s="23"/>
      <c r="TZG620" s="23"/>
      <c r="TZH620" s="23"/>
      <c r="TZI620" s="23"/>
      <c r="TZJ620" s="23"/>
      <c r="TZK620" s="23"/>
      <c r="TZL620" s="23"/>
      <c r="TZM620" s="23"/>
      <c r="TZN620" s="23"/>
      <c r="TZO620" s="23"/>
      <c r="TZP620" s="23"/>
      <c r="TZQ620" s="23"/>
      <c r="TZR620" s="23"/>
      <c r="TZS620" s="23"/>
      <c r="TZT620" s="23"/>
      <c r="TZU620" s="23"/>
      <c r="TZV620" s="23"/>
      <c r="TZW620" s="23"/>
      <c r="TZX620" s="23"/>
      <c r="TZY620" s="23"/>
      <c r="TZZ620" s="23"/>
      <c r="UAA620" s="23"/>
      <c r="UAB620" s="23"/>
      <c r="UAC620" s="23"/>
      <c r="UAD620" s="23"/>
      <c r="UAE620" s="23"/>
      <c r="UAF620" s="23"/>
      <c r="UAG620" s="23"/>
      <c r="UAH620" s="23"/>
      <c r="UAI620" s="23"/>
      <c r="UAJ620" s="23"/>
      <c r="UAK620" s="23"/>
      <c r="UAL620" s="23"/>
      <c r="UAM620" s="23"/>
      <c r="UAN620" s="23"/>
      <c r="UAO620" s="23"/>
      <c r="UAP620" s="23"/>
      <c r="UAQ620" s="23"/>
      <c r="UAR620" s="23"/>
      <c r="UAS620" s="23"/>
      <c r="UAT620" s="23"/>
      <c r="UAU620" s="23"/>
      <c r="UAV620" s="23"/>
      <c r="UAW620" s="23"/>
      <c r="UAX620" s="23"/>
      <c r="UAY620" s="23"/>
      <c r="UAZ620" s="23"/>
      <c r="UBA620" s="23"/>
      <c r="UBB620" s="23"/>
      <c r="UBC620" s="23"/>
      <c r="UBD620" s="23"/>
      <c r="UBE620" s="23"/>
      <c r="UBF620" s="23"/>
      <c r="UBG620" s="23"/>
      <c r="UBH620" s="23"/>
      <c r="UBI620" s="23"/>
      <c r="UBJ620" s="23"/>
      <c r="UBK620" s="23"/>
      <c r="UBL620" s="23"/>
      <c r="UBM620" s="23"/>
      <c r="UBN620" s="23"/>
      <c r="UBO620" s="23"/>
      <c r="UBP620" s="23"/>
      <c r="UBQ620" s="23"/>
      <c r="UBR620" s="23"/>
      <c r="UBS620" s="23"/>
      <c r="UBT620" s="23"/>
      <c r="UBU620" s="23"/>
      <c r="UBV620" s="23"/>
      <c r="UBW620" s="23"/>
      <c r="UBX620" s="23"/>
      <c r="UBY620" s="23"/>
      <c r="UBZ620" s="23"/>
      <c r="UCA620" s="23"/>
      <c r="UCB620" s="23"/>
      <c r="UCC620" s="23"/>
      <c r="UCD620" s="23"/>
      <c r="UCE620" s="23"/>
      <c r="UCF620" s="23"/>
      <c r="UCG620" s="23"/>
      <c r="UCH620" s="23"/>
      <c r="UCI620" s="23"/>
      <c r="UCJ620" s="23"/>
      <c r="UCK620" s="23"/>
      <c r="UCL620" s="23"/>
      <c r="UCM620" s="23"/>
      <c r="UCN620" s="23"/>
      <c r="UCO620" s="23"/>
      <c r="UCP620" s="23"/>
      <c r="UCQ620" s="23"/>
      <c r="UCR620" s="23"/>
      <c r="UCS620" s="23"/>
      <c r="UCT620" s="23"/>
      <c r="UCU620" s="23"/>
      <c r="UCV620" s="23"/>
      <c r="UCW620" s="23"/>
      <c r="UCX620" s="23"/>
      <c r="UCY620" s="23"/>
      <c r="UCZ620" s="23"/>
      <c r="UDA620" s="23"/>
      <c r="UDB620" s="23"/>
      <c r="UDC620" s="23"/>
      <c r="UDD620" s="23"/>
      <c r="UDE620" s="23"/>
      <c r="UDF620" s="23"/>
      <c r="UDG620" s="23"/>
      <c r="UDH620" s="23"/>
      <c r="UDI620" s="23"/>
      <c r="UDJ620" s="23"/>
      <c r="UDK620" s="23"/>
      <c r="UDL620" s="23"/>
      <c r="UDM620" s="23"/>
      <c r="UDN620" s="23"/>
      <c r="UDO620" s="23"/>
      <c r="UDP620" s="23"/>
      <c r="UDQ620" s="23"/>
      <c r="UDR620" s="23"/>
      <c r="UDS620" s="23"/>
      <c r="UDT620" s="23"/>
      <c r="UDU620" s="23"/>
      <c r="UDV620" s="23"/>
      <c r="UDW620" s="23"/>
      <c r="UDX620" s="23"/>
      <c r="UDY620" s="23"/>
      <c r="UDZ620" s="23"/>
      <c r="UEA620" s="23"/>
      <c r="UEB620" s="23"/>
      <c r="UEC620" s="23"/>
      <c r="UED620" s="23"/>
      <c r="UEE620" s="23"/>
      <c r="UEF620" s="23"/>
      <c r="UEG620" s="23"/>
      <c r="UEH620" s="23"/>
      <c r="UEI620" s="23"/>
      <c r="UEJ620" s="23"/>
      <c r="UEK620" s="23"/>
      <c r="UEL620" s="23"/>
      <c r="UEM620" s="23"/>
      <c r="UEN620" s="23"/>
      <c r="UEO620" s="23"/>
      <c r="UEP620" s="23"/>
      <c r="UEQ620" s="23"/>
      <c r="UER620" s="23"/>
      <c r="UES620" s="23"/>
      <c r="UET620" s="23"/>
      <c r="UEU620" s="23"/>
      <c r="UEV620" s="23"/>
      <c r="UEW620" s="23"/>
      <c r="UEX620" s="23"/>
      <c r="UEY620" s="23"/>
      <c r="UEZ620" s="23"/>
      <c r="UFA620" s="23"/>
      <c r="UFB620" s="23"/>
      <c r="UFC620" s="23"/>
      <c r="UFD620" s="23"/>
      <c r="UFE620" s="23"/>
      <c r="UFF620" s="23"/>
      <c r="UFG620" s="23"/>
      <c r="UFH620" s="23"/>
      <c r="UFI620" s="23"/>
      <c r="UFJ620" s="23"/>
      <c r="UFK620" s="23"/>
      <c r="UFL620" s="23"/>
      <c r="UFM620" s="23"/>
      <c r="UFN620" s="23"/>
      <c r="UFO620" s="23"/>
      <c r="UFP620" s="23"/>
      <c r="UFQ620" s="23"/>
      <c r="UFR620" s="23"/>
      <c r="UFS620" s="23"/>
      <c r="UFT620" s="23"/>
      <c r="UFU620" s="23"/>
      <c r="UFV620" s="23"/>
      <c r="UFW620" s="23"/>
      <c r="UFX620" s="23"/>
      <c r="UFY620" s="23"/>
      <c r="UFZ620" s="23"/>
      <c r="UGA620" s="23"/>
      <c r="UGB620" s="23"/>
      <c r="UGC620" s="23"/>
      <c r="UGD620" s="23"/>
      <c r="UGE620" s="23"/>
      <c r="UGF620" s="23"/>
      <c r="UGG620" s="23"/>
      <c r="UGH620" s="23"/>
      <c r="UGI620" s="23"/>
      <c r="UGJ620" s="23"/>
      <c r="UGK620" s="23"/>
      <c r="UGL620" s="23"/>
      <c r="UGM620" s="23"/>
      <c r="UGN620" s="23"/>
      <c r="UGO620" s="23"/>
      <c r="UGP620" s="23"/>
      <c r="UGQ620" s="23"/>
      <c r="UGR620" s="23"/>
      <c r="UGS620" s="23"/>
      <c r="UGT620" s="23"/>
      <c r="UGU620" s="23"/>
      <c r="UGV620" s="23"/>
      <c r="UGW620" s="23"/>
      <c r="UGX620" s="23"/>
      <c r="UGY620" s="23"/>
      <c r="UGZ620" s="23"/>
      <c r="UHA620" s="23"/>
      <c r="UHB620" s="23"/>
      <c r="UHC620" s="23"/>
      <c r="UHD620" s="23"/>
      <c r="UHE620" s="23"/>
      <c r="UHF620" s="23"/>
      <c r="UHG620" s="23"/>
      <c r="UHH620" s="23"/>
      <c r="UHI620" s="23"/>
      <c r="UHJ620" s="23"/>
      <c r="UHK620" s="23"/>
      <c r="UHL620" s="23"/>
      <c r="UHM620" s="23"/>
      <c r="UHN620" s="23"/>
      <c r="UHO620" s="23"/>
      <c r="UHP620" s="23"/>
      <c r="UHQ620" s="23"/>
      <c r="UHR620" s="23"/>
      <c r="UHS620" s="23"/>
      <c r="UHT620" s="23"/>
      <c r="UHU620" s="23"/>
      <c r="UHV620" s="23"/>
      <c r="UHW620" s="23"/>
      <c r="UHX620" s="23"/>
      <c r="UHY620" s="23"/>
      <c r="UHZ620" s="23"/>
      <c r="UIA620" s="23"/>
      <c r="UIB620" s="23"/>
      <c r="UIC620" s="23"/>
      <c r="UID620" s="23"/>
      <c r="UIE620" s="23"/>
      <c r="UIF620" s="23"/>
      <c r="UIG620" s="23"/>
      <c r="UIH620" s="23"/>
      <c r="UII620" s="23"/>
      <c r="UIJ620" s="23"/>
      <c r="UIK620" s="23"/>
      <c r="UIL620" s="23"/>
      <c r="UIM620" s="23"/>
      <c r="UIN620" s="23"/>
      <c r="UIO620" s="23"/>
      <c r="UIP620" s="23"/>
      <c r="UIQ620" s="23"/>
      <c r="UIR620" s="23"/>
      <c r="UIS620" s="23"/>
      <c r="UIT620" s="23"/>
      <c r="UIU620" s="23"/>
      <c r="UIV620" s="23"/>
      <c r="UIW620" s="23"/>
      <c r="UIX620" s="23"/>
      <c r="UIY620" s="23"/>
      <c r="UIZ620" s="23"/>
      <c r="UJA620" s="23"/>
      <c r="UJB620" s="23"/>
      <c r="UJC620" s="23"/>
      <c r="UJD620" s="23"/>
      <c r="UJE620" s="23"/>
      <c r="UJF620" s="23"/>
      <c r="UJG620" s="23"/>
      <c r="UJH620" s="23"/>
      <c r="UJI620" s="23"/>
      <c r="UJJ620" s="23"/>
      <c r="UJK620" s="23"/>
      <c r="UJL620" s="23"/>
      <c r="UJM620" s="23"/>
      <c r="UJN620" s="23"/>
      <c r="UJO620" s="23"/>
      <c r="UJP620" s="23"/>
      <c r="UJQ620" s="23"/>
      <c r="UJR620" s="23"/>
      <c r="UJS620" s="23"/>
      <c r="UJT620" s="23"/>
      <c r="UJU620" s="23"/>
      <c r="UJV620" s="23"/>
      <c r="UJW620" s="23"/>
      <c r="UJX620" s="23"/>
      <c r="UJY620" s="23"/>
      <c r="UJZ620" s="23"/>
      <c r="UKA620" s="23"/>
      <c r="UKB620" s="23"/>
      <c r="UKC620" s="23"/>
      <c r="UKD620" s="23"/>
      <c r="UKE620" s="23"/>
      <c r="UKF620" s="23"/>
      <c r="UKG620" s="23"/>
      <c r="UKH620" s="23"/>
      <c r="UKI620" s="23"/>
      <c r="UKJ620" s="23"/>
      <c r="UKK620" s="23"/>
      <c r="UKL620" s="23"/>
      <c r="UKM620" s="23"/>
      <c r="UKN620" s="23"/>
      <c r="UKO620" s="23"/>
      <c r="UKP620" s="23"/>
      <c r="UKQ620" s="23"/>
      <c r="UKR620" s="23"/>
      <c r="UKS620" s="23"/>
      <c r="UKT620" s="23"/>
      <c r="UKU620" s="23"/>
      <c r="UKV620" s="23"/>
      <c r="UKW620" s="23"/>
      <c r="UKX620" s="23"/>
      <c r="UKY620" s="23"/>
      <c r="UKZ620" s="23"/>
      <c r="ULA620" s="23"/>
      <c r="ULB620" s="23"/>
      <c r="ULC620" s="23"/>
      <c r="ULD620" s="23"/>
      <c r="ULE620" s="23"/>
      <c r="ULF620" s="23"/>
      <c r="ULG620" s="23"/>
      <c r="ULH620" s="23"/>
      <c r="ULI620" s="23"/>
      <c r="ULJ620" s="23"/>
      <c r="ULK620" s="23"/>
      <c r="ULL620" s="23"/>
      <c r="ULM620" s="23"/>
      <c r="ULN620" s="23"/>
      <c r="ULO620" s="23"/>
      <c r="ULP620" s="23"/>
      <c r="ULQ620" s="23"/>
      <c r="ULR620" s="23"/>
      <c r="ULS620" s="23"/>
      <c r="ULT620" s="23"/>
      <c r="ULU620" s="23"/>
      <c r="ULV620" s="23"/>
      <c r="ULW620" s="23"/>
      <c r="ULX620" s="23"/>
      <c r="ULY620" s="23"/>
      <c r="ULZ620" s="23"/>
      <c r="UMA620" s="23"/>
      <c r="UMB620" s="23"/>
      <c r="UMC620" s="23"/>
      <c r="UMD620" s="23"/>
      <c r="UME620" s="23"/>
      <c r="UMF620" s="23"/>
      <c r="UMG620" s="23"/>
      <c r="UMH620" s="23"/>
      <c r="UMI620" s="23"/>
      <c r="UMJ620" s="23"/>
      <c r="UMK620" s="23"/>
      <c r="UML620" s="23"/>
      <c r="UMM620" s="23"/>
      <c r="UMN620" s="23"/>
      <c r="UMO620" s="23"/>
      <c r="UMP620" s="23"/>
      <c r="UMQ620" s="23"/>
      <c r="UMR620" s="23"/>
      <c r="UMS620" s="23"/>
      <c r="UMT620" s="23"/>
      <c r="UMU620" s="23"/>
      <c r="UMV620" s="23"/>
      <c r="UMW620" s="23"/>
      <c r="UMX620" s="23"/>
      <c r="UMY620" s="23"/>
      <c r="UMZ620" s="23"/>
      <c r="UNA620" s="23"/>
      <c r="UNB620" s="23"/>
      <c r="UNC620" s="23"/>
      <c r="UND620" s="23"/>
      <c r="UNE620" s="23"/>
      <c r="UNF620" s="23"/>
      <c r="UNG620" s="23"/>
      <c r="UNH620" s="23"/>
      <c r="UNI620" s="23"/>
      <c r="UNJ620" s="23"/>
      <c r="UNK620" s="23"/>
      <c r="UNL620" s="23"/>
      <c r="UNM620" s="23"/>
      <c r="UNN620" s="23"/>
      <c r="UNO620" s="23"/>
      <c r="UNP620" s="23"/>
      <c r="UNQ620" s="23"/>
      <c r="UNR620" s="23"/>
      <c r="UNS620" s="23"/>
      <c r="UNT620" s="23"/>
      <c r="UNU620" s="23"/>
      <c r="UNV620" s="23"/>
      <c r="UNW620" s="23"/>
      <c r="UNX620" s="23"/>
      <c r="UNY620" s="23"/>
      <c r="UNZ620" s="23"/>
      <c r="UOA620" s="23"/>
      <c r="UOB620" s="23"/>
      <c r="UOC620" s="23"/>
      <c r="UOD620" s="23"/>
      <c r="UOE620" s="23"/>
      <c r="UOF620" s="23"/>
      <c r="UOG620" s="23"/>
      <c r="UOH620" s="23"/>
      <c r="UOI620" s="23"/>
      <c r="UOJ620" s="23"/>
      <c r="UOK620" s="23"/>
      <c r="UOL620" s="23"/>
      <c r="UOM620" s="23"/>
      <c r="UON620" s="23"/>
      <c r="UOO620" s="23"/>
      <c r="UOP620" s="23"/>
      <c r="UOQ620" s="23"/>
      <c r="UOR620" s="23"/>
      <c r="UOS620" s="23"/>
      <c r="UOT620" s="23"/>
      <c r="UOU620" s="23"/>
      <c r="UOV620" s="23"/>
      <c r="UOW620" s="23"/>
      <c r="UOX620" s="23"/>
      <c r="UOY620" s="23"/>
      <c r="UOZ620" s="23"/>
      <c r="UPA620" s="23"/>
      <c r="UPB620" s="23"/>
      <c r="UPC620" s="23"/>
      <c r="UPD620" s="23"/>
      <c r="UPE620" s="23"/>
      <c r="UPF620" s="23"/>
      <c r="UPG620" s="23"/>
      <c r="UPH620" s="23"/>
      <c r="UPI620" s="23"/>
      <c r="UPJ620" s="23"/>
      <c r="UPK620" s="23"/>
      <c r="UPL620" s="23"/>
      <c r="UPM620" s="23"/>
      <c r="UPN620" s="23"/>
      <c r="UPO620" s="23"/>
      <c r="UPP620" s="23"/>
      <c r="UPQ620" s="23"/>
      <c r="UPR620" s="23"/>
      <c r="UPS620" s="23"/>
      <c r="UPT620" s="23"/>
      <c r="UPU620" s="23"/>
      <c r="UPV620" s="23"/>
      <c r="UPW620" s="23"/>
      <c r="UPX620" s="23"/>
      <c r="UPY620" s="23"/>
      <c r="UPZ620" s="23"/>
      <c r="UQA620" s="23"/>
      <c r="UQB620" s="23"/>
      <c r="UQC620" s="23"/>
      <c r="UQD620" s="23"/>
      <c r="UQE620" s="23"/>
      <c r="UQF620" s="23"/>
      <c r="UQG620" s="23"/>
      <c r="UQH620" s="23"/>
      <c r="UQI620" s="23"/>
      <c r="UQJ620" s="23"/>
      <c r="UQK620" s="23"/>
      <c r="UQL620" s="23"/>
      <c r="UQM620" s="23"/>
      <c r="UQN620" s="23"/>
      <c r="UQO620" s="23"/>
      <c r="UQP620" s="23"/>
      <c r="UQQ620" s="23"/>
      <c r="UQR620" s="23"/>
      <c r="UQS620" s="23"/>
      <c r="UQT620" s="23"/>
      <c r="UQU620" s="23"/>
      <c r="UQV620" s="23"/>
      <c r="UQW620" s="23"/>
      <c r="UQX620" s="23"/>
      <c r="UQY620" s="23"/>
      <c r="UQZ620" s="23"/>
      <c r="URA620" s="23"/>
      <c r="URB620" s="23"/>
      <c r="URC620" s="23"/>
      <c r="URD620" s="23"/>
      <c r="URE620" s="23"/>
      <c r="URF620" s="23"/>
      <c r="URG620" s="23"/>
      <c r="URH620" s="23"/>
      <c r="URI620" s="23"/>
      <c r="URJ620" s="23"/>
      <c r="URK620" s="23"/>
      <c r="URL620" s="23"/>
      <c r="URM620" s="23"/>
      <c r="URN620" s="23"/>
      <c r="URO620" s="23"/>
      <c r="URP620" s="23"/>
      <c r="URQ620" s="23"/>
      <c r="URR620" s="23"/>
      <c r="URS620" s="23"/>
      <c r="URT620" s="23"/>
      <c r="URU620" s="23"/>
      <c r="URV620" s="23"/>
      <c r="URW620" s="23"/>
      <c r="URX620" s="23"/>
      <c r="URY620" s="23"/>
      <c r="URZ620" s="23"/>
      <c r="USA620" s="23"/>
      <c r="USB620" s="23"/>
      <c r="USC620" s="23"/>
      <c r="USD620" s="23"/>
      <c r="USE620" s="23"/>
      <c r="USF620" s="23"/>
      <c r="USG620" s="23"/>
      <c r="USH620" s="23"/>
      <c r="USI620" s="23"/>
      <c r="USJ620" s="23"/>
      <c r="USK620" s="23"/>
      <c r="USL620" s="23"/>
      <c r="USM620" s="23"/>
      <c r="USN620" s="23"/>
      <c r="USO620" s="23"/>
      <c r="USP620" s="23"/>
      <c r="USQ620" s="23"/>
      <c r="USR620" s="23"/>
      <c r="USS620" s="23"/>
      <c r="UST620" s="23"/>
      <c r="USU620" s="23"/>
      <c r="USV620" s="23"/>
      <c r="USW620" s="23"/>
      <c r="USX620" s="23"/>
      <c r="USY620" s="23"/>
      <c r="USZ620" s="23"/>
      <c r="UTA620" s="23"/>
      <c r="UTB620" s="23"/>
      <c r="UTC620" s="23"/>
      <c r="UTD620" s="23"/>
      <c r="UTE620" s="23"/>
      <c r="UTF620" s="23"/>
      <c r="UTG620" s="23"/>
      <c r="UTH620" s="23"/>
      <c r="UTI620" s="23"/>
      <c r="UTJ620" s="23"/>
      <c r="UTK620" s="23"/>
      <c r="UTL620" s="23"/>
      <c r="UTM620" s="23"/>
      <c r="UTN620" s="23"/>
      <c r="UTO620" s="23"/>
      <c r="UTP620" s="23"/>
      <c r="UTQ620" s="23"/>
      <c r="UTR620" s="23"/>
      <c r="UTS620" s="23"/>
      <c r="UTT620" s="23"/>
      <c r="UTU620" s="23"/>
      <c r="UTV620" s="23"/>
      <c r="UTW620" s="23"/>
      <c r="UTX620" s="23"/>
      <c r="UTY620" s="23"/>
      <c r="UTZ620" s="23"/>
      <c r="UUA620" s="23"/>
      <c r="UUB620" s="23"/>
      <c r="UUC620" s="23"/>
      <c r="UUD620" s="23"/>
      <c r="UUE620" s="23"/>
      <c r="UUF620" s="23"/>
      <c r="UUG620" s="23"/>
      <c r="UUH620" s="23"/>
      <c r="UUI620" s="23"/>
      <c r="UUJ620" s="23"/>
      <c r="UUK620" s="23"/>
      <c r="UUL620" s="23"/>
      <c r="UUM620" s="23"/>
      <c r="UUN620" s="23"/>
      <c r="UUO620" s="23"/>
      <c r="UUP620" s="23"/>
      <c r="UUQ620" s="23"/>
      <c r="UUR620" s="23"/>
      <c r="UUS620" s="23"/>
      <c r="UUT620" s="23"/>
      <c r="UUU620" s="23"/>
      <c r="UUV620" s="23"/>
      <c r="UUW620" s="23"/>
      <c r="UUX620" s="23"/>
      <c r="UUY620" s="23"/>
      <c r="UUZ620" s="23"/>
      <c r="UVA620" s="23"/>
      <c r="UVB620" s="23"/>
      <c r="UVC620" s="23"/>
      <c r="UVD620" s="23"/>
      <c r="UVE620" s="23"/>
      <c r="UVF620" s="23"/>
      <c r="UVG620" s="23"/>
      <c r="UVH620" s="23"/>
      <c r="UVI620" s="23"/>
      <c r="UVJ620" s="23"/>
      <c r="UVK620" s="23"/>
      <c r="UVL620" s="23"/>
      <c r="UVM620" s="23"/>
      <c r="UVN620" s="23"/>
      <c r="UVO620" s="23"/>
      <c r="UVP620" s="23"/>
      <c r="UVQ620" s="23"/>
      <c r="UVR620" s="23"/>
      <c r="UVS620" s="23"/>
      <c r="UVT620" s="23"/>
      <c r="UVU620" s="23"/>
      <c r="UVV620" s="23"/>
      <c r="UVW620" s="23"/>
      <c r="UVX620" s="23"/>
      <c r="UVY620" s="23"/>
      <c r="UVZ620" s="23"/>
      <c r="UWA620" s="23"/>
      <c r="UWB620" s="23"/>
      <c r="UWC620" s="23"/>
      <c r="UWD620" s="23"/>
      <c r="UWE620" s="23"/>
      <c r="UWF620" s="23"/>
      <c r="UWG620" s="23"/>
      <c r="UWH620" s="23"/>
      <c r="UWI620" s="23"/>
      <c r="UWJ620" s="23"/>
      <c r="UWK620" s="23"/>
      <c r="UWL620" s="23"/>
      <c r="UWM620" s="23"/>
      <c r="UWN620" s="23"/>
      <c r="UWO620" s="23"/>
      <c r="UWP620" s="23"/>
      <c r="UWQ620" s="23"/>
      <c r="UWR620" s="23"/>
      <c r="UWS620" s="23"/>
      <c r="UWT620" s="23"/>
      <c r="UWU620" s="23"/>
      <c r="UWV620" s="23"/>
      <c r="UWW620" s="23"/>
      <c r="UWX620" s="23"/>
      <c r="UWY620" s="23"/>
      <c r="UWZ620" s="23"/>
      <c r="UXA620" s="23"/>
      <c r="UXB620" s="23"/>
      <c r="UXC620" s="23"/>
      <c r="UXD620" s="23"/>
      <c r="UXE620" s="23"/>
      <c r="UXF620" s="23"/>
      <c r="UXG620" s="23"/>
      <c r="UXH620" s="23"/>
      <c r="UXI620" s="23"/>
      <c r="UXJ620" s="23"/>
      <c r="UXK620" s="23"/>
      <c r="UXL620" s="23"/>
      <c r="UXM620" s="23"/>
      <c r="UXN620" s="23"/>
      <c r="UXO620" s="23"/>
      <c r="UXP620" s="23"/>
      <c r="UXQ620" s="23"/>
      <c r="UXR620" s="23"/>
      <c r="UXS620" s="23"/>
      <c r="UXT620" s="23"/>
      <c r="UXU620" s="23"/>
      <c r="UXV620" s="23"/>
      <c r="UXW620" s="23"/>
      <c r="UXX620" s="23"/>
      <c r="UXY620" s="23"/>
      <c r="UXZ620" s="23"/>
      <c r="UYA620" s="23"/>
      <c r="UYB620" s="23"/>
      <c r="UYC620" s="23"/>
      <c r="UYD620" s="23"/>
      <c r="UYE620" s="23"/>
      <c r="UYF620" s="23"/>
      <c r="UYG620" s="23"/>
      <c r="UYH620" s="23"/>
      <c r="UYI620" s="23"/>
      <c r="UYJ620" s="23"/>
      <c r="UYK620" s="23"/>
      <c r="UYL620" s="23"/>
      <c r="UYM620" s="23"/>
      <c r="UYN620" s="23"/>
      <c r="UYO620" s="23"/>
      <c r="UYP620" s="23"/>
      <c r="UYQ620" s="23"/>
      <c r="UYR620" s="23"/>
      <c r="UYS620" s="23"/>
      <c r="UYT620" s="23"/>
      <c r="UYU620" s="23"/>
      <c r="UYV620" s="23"/>
      <c r="UYW620" s="23"/>
      <c r="UYX620" s="23"/>
      <c r="UYY620" s="23"/>
      <c r="UYZ620" s="23"/>
      <c r="UZA620" s="23"/>
      <c r="UZB620" s="23"/>
      <c r="UZC620" s="23"/>
      <c r="UZD620" s="23"/>
      <c r="UZE620" s="23"/>
      <c r="UZF620" s="23"/>
      <c r="UZG620" s="23"/>
      <c r="UZH620" s="23"/>
      <c r="UZI620" s="23"/>
      <c r="UZJ620" s="23"/>
      <c r="UZK620" s="23"/>
      <c r="UZL620" s="23"/>
      <c r="UZM620" s="23"/>
      <c r="UZN620" s="23"/>
      <c r="UZO620" s="23"/>
      <c r="UZP620" s="23"/>
      <c r="UZQ620" s="23"/>
      <c r="UZR620" s="23"/>
      <c r="UZS620" s="23"/>
      <c r="UZT620" s="23"/>
      <c r="UZU620" s="23"/>
      <c r="UZV620" s="23"/>
      <c r="UZW620" s="23"/>
      <c r="UZX620" s="23"/>
      <c r="UZY620" s="23"/>
      <c r="UZZ620" s="23"/>
      <c r="VAA620" s="23"/>
      <c r="VAB620" s="23"/>
      <c r="VAC620" s="23"/>
      <c r="VAD620" s="23"/>
      <c r="VAE620" s="23"/>
      <c r="VAF620" s="23"/>
      <c r="VAG620" s="23"/>
      <c r="VAH620" s="23"/>
      <c r="VAI620" s="23"/>
      <c r="VAJ620" s="23"/>
      <c r="VAK620" s="23"/>
      <c r="VAL620" s="23"/>
      <c r="VAM620" s="23"/>
      <c r="VAN620" s="23"/>
      <c r="VAO620" s="23"/>
      <c r="VAP620" s="23"/>
      <c r="VAQ620" s="23"/>
      <c r="VAR620" s="23"/>
      <c r="VAS620" s="23"/>
      <c r="VAT620" s="23"/>
      <c r="VAU620" s="23"/>
      <c r="VAV620" s="23"/>
      <c r="VAW620" s="23"/>
      <c r="VAX620" s="23"/>
      <c r="VAY620" s="23"/>
      <c r="VAZ620" s="23"/>
      <c r="VBA620" s="23"/>
      <c r="VBB620" s="23"/>
      <c r="VBC620" s="23"/>
      <c r="VBD620" s="23"/>
      <c r="VBE620" s="23"/>
      <c r="VBF620" s="23"/>
      <c r="VBG620" s="23"/>
      <c r="VBH620" s="23"/>
      <c r="VBI620" s="23"/>
      <c r="VBJ620" s="23"/>
      <c r="VBK620" s="23"/>
      <c r="VBL620" s="23"/>
      <c r="VBM620" s="23"/>
      <c r="VBN620" s="23"/>
      <c r="VBO620" s="23"/>
      <c r="VBP620" s="23"/>
      <c r="VBQ620" s="23"/>
      <c r="VBR620" s="23"/>
      <c r="VBS620" s="23"/>
      <c r="VBT620" s="23"/>
      <c r="VBU620" s="23"/>
      <c r="VBV620" s="23"/>
      <c r="VBW620" s="23"/>
      <c r="VBX620" s="23"/>
      <c r="VBY620" s="23"/>
      <c r="VBZ620" s="23"/>
      <c r="VCA620" s="23"/>
      <c r="VCB620" s="23"/>
      <c r="VCC620" s="23"/>
      <c r="VCD620" s="23"/>
      <c r="VCE620" s="23"/>
      <c r="VCF620" s="23"/>
      <c r="VCG620" s="23"/>
      <c r="VCH620" s="23"/>
      <c r="VCI620" s="23"/>
      <c r="VCJ620" s="23"/>
      <c r="VCK620" s="23"/>
      <c r="VCL620" s="23"/>
      <c r="VCM620" s="23"/>
      <c r="VCN620" s="23"/>
      <c r="VCO620" s="23"/>
      <c r="VCP620" s="23"/>
      <c r="VCQ620" s="23"/>
      <c r="VCR620" s="23"/>
      <c r="VCS620" s="23"/>
      <c r="VCT620" s="23"/>
      <c r="VCU620" s="23"/>
      <c r="VCV620" s="23"/>
      <c r="VCW620" s="23"/>
      <c r="VCX620" s="23"/>
      <c r="VCY620" s="23"/>
      <c r="VCZ620" s="23"/>
      <c r="VDA620" s="23"/>
      <c r="VDB620" s="23"/>
      <c r="VDC620" s="23"/>
      <c r="VDD620" s="23"/>
      <c r="VDE620" s="23"/>
      <c r="VDF620" s="23"/>
      <c r="VDG620" s="23"/>
      <c r="VDH620" s="23"/>
      <c r="VDI620" s="23"/>
      <c r="VDJ620" s="23"/>
      <c r="VDK620" s="23"/>
      <c r="VDL620" s="23"/>
      <c r="VDM620" s="23"/>
      <c r="VDN620" s="23"/>
      <c r="VDO620" s="23"/>
      <c r="VDP620" s="23"/>
      <c r="VDQ620" s="23"/>
      <c r="VDR620" s="23"/>
      <c r="VDS620" s="23"/>
      <c r="VDT620" s="23"/>
      <c r="VDU620" s="23"/>
      <c r="VDV620" s="23"/>
      <c r="VDW620" s="23"/>
      <c r="VDX620" s="23"/>
      <c r="VDY620" s="23"/>
      <c r="VDZ620" s="23"/>
      <c r="VEA620" s="23"/>
      <c r="VEB620" s="23"/>
      <c r="VEC620" s="23"/>
      <c r="VED620" s="23"/>
      <c r="VEE620" s="23"/>
      <c r="VEF620" s="23"/>
      <c r="VEG620" s="23"/>
      <c r="VEH620" s="23"/>
      <c r="VEI620" s="23"/>
      <c r="VEJ620" s="23"/>
      <c r="VEK620" s="23"/>
      <c r="VEL620" s="23"/>
      <c r="VEM620" s="23"/>
      <c r="VEN620" s="23"/>
      <c r="VEO620" s="23"/>
      <c r="VEP620" s="23"/>
      <c r="VEQ620" s="23"/>
      <c r="VER620" s="23"/>
      <c r="VES620" s="23"/>
      <c r="VET620" s="23"/>
      <c r="VEU620" s="23"/>
      <c r="VEV620" s="23"/>
      <c r="VEW620" s="23"/>
      <c r="VEX620" s="23"/>
      <c r="VEY620" s="23"/>
      <c r="VEZ620" s="23"/>
      <c r="VFA620" s="23"/>
      <c r="VFB620" s="23"/>
      <c r="VFC620" s="23"/>
      <c r="VFD620" s="23"/>
      <c r="VFE620" s="23"/>
      <c r="VFF620" s="23"/>
      <c r="VFG620" s="23"/>
      <c r="VFH620" s="23"/>
      <c r="VFI620" s="23"/>
      <c r="VFJ620" s="23"/>
      <c r="VFK620" s="23"/>
      <c r="VFL620" s="23"/>
      <c r="VFM620" s="23"/>
      <c r="VFN620" s="23"/>
      <c r="VFO620" s="23"/>
      <c r="VFP620" s="23"/>
      <c r="VFQ620" s="23"/>
      <c r="VFR620" s="23"/>
      <c r="VFS620" s="23"/>
      <c r="VFT620" s="23"/>
      <c r="VFU620" s="23"/>
      <c r="VFV620" s="23"/>
      <c r="VFW620" s="23"/>
      <c r="VFX620" s="23"/>
      <c r="VFY620" s="23"/>
      <c r="VFZ620" s="23"/>
      <c r="VGA620" s="23"/>
      <c r="VGB620" s="23"/>
      <c r="VGC620" s="23"/>
      <c r="VGD620" s="23"/>
      <c r="VGE620" s="23"/>
      <c r="VGF620" s="23"/>
      <c r="VGG620" s="23"/>
      <c r="VGH620" s="23"/>
      <c r="VGI620" s="23"/>
      <c r="VGJ620" s="23"/>
      <c r="VGK620" s="23"/>
      <c r="VGL620" s="23"/>
      <c r="VGM620" s="23"/>
      <c r="VGN620" s="23"/>
      <c r="VGO620" s="23"/>
      <c r="VGP620" s="23"/>
      <c r="VGQ620" s="23"/>
      <c r="VGR620" s="23"/>
      <c r="VGS620" s="23"/>
      <c r="VGT620" s="23"/>
      <c r="VGU620" s="23"/>
      <c r="VGV620" s="23"/>
      <c r="VGW620" s="23"/>
      <c r="VGX620" s="23"/>
      <c r="VGY620" s="23"/>
      <c r="VGZ620" s="23"/>
      <c r="VHA620" s="23"/>
      <c r="VHB620" s="23"/>
      <c r="VHC620" s="23"/>
      <c r="VHD620" s="23"/>
      <c r="VHE620" s="23"/>
      <c r="VHF620" s="23"/>
      <c r="VHG620" s="23"/>
      <c r="VHH620" s="23"/>
      <c r="VHI620" s="23"/>
      <c r="VHJ620" s="23"/>
      <c r="VHK620" s="23"/>
      <c r="VHL620" s="23"/>
      <c r="VHM620" s="23"/>
      <c r="VHN620" s="23"/>
      <c r="VHO620" s="23"/>
      <c r="VHP620" s="23"/>
      <c r="VHQ620" s="23"/>
      <c r="VHR620" s="23"/>
      <c r="VHS620" s="23"/>
      <c r="VHT620" s="23"/>
      <c r="VHU620" s="23"/>
      <c r="VHV620" s="23"/>
      <c r="VHW620" s="23"/>
      <c r="VHX620" s="23"/>
      <c r="VHY620" s="23"/>
      <c r="VHZ620" s="23"/>
      <c r="VIA620" s="23"/>
      <c r="VIB620" s="23"/>
      <c r="VIC620" s="23"/>
      <c r="VID620" s="23"/>
      <c r="VIE620" s="23"/>
      <c r="VIF620" s="23"/>
      <c r="VIG620" s="23"/>
      <c r="VIH620" s="23"/>
      <c r="VII620" s="23"/>
      <c r="VIJ620" s="23"/>
      <c r="VIK620" s="23"/>
      <c r="VIL620" s="23"/>
      <c r="VIM620" s="23"/>
      <c r="VIN620" s="23"/>
      <c r="VIO620" s="23"/>
      <c r="VIP620" s="23"/>
      <c r="VIQ620" s="23"/>
      <c r="VIR620" s="23"/>
      <c r="VIS620" s="23"/>
      <c r="VIT620" s="23"/>
      <c r="VIU620" s="23"/>
      <c r="VIV620" s="23"/>
      <c r="VIW620" s="23"/>
      <c r="VIX620" s="23"/>
      <c r="VIY620" s="23"/>
      <c r="VIZ620" s="23"/>
      <c r="VJA620" s="23"/>
      <c r="VJB620" s="23"/>
      <c r="VJC620" s="23"/>
      <c r="VJD620" s="23"/>
      <c r="VJE620" s="23"/>
      <c r="VJF620" s="23"/>
      <c r="VJG620" s="23"/>
      <c r="VJH620" s="23"/>
      <c r="VJI620" s="23"/>
      <c r="VJJ620" s="23"/>
      <c r="VJK620" s="23"/>
      <c r="VJL620" s="23"/>
      <c r="VJM620" s="23"/>
      <c r="VJN620" s="23"/>
      <c r="VJO620" s="23"/>
      <c r="VJP620" s="23"/>
      <c r="VJQ620" s="23"/>
      <c r="VJR620" s="23"/>
      <c r="VJS620" s="23"/>
      <c r="VJT620" s="23"/>
      <c r="VJU620" s="23"/>
      <c r="VJV620" s="23"/>
      <c r="VJW620" s="23"/>
      <c r="VJX620" s="23"/>
      <c r="VJY620" s="23"/>
      <c r="VJZ620" s="23"/>
      <c r="VKA620" s="23"/>
      <c r="VKB620" s="23"/>
      <c r="VKC620" s="23"/>
      <c r="VKD620" s="23"/>
      <c r="VKE620" s="23"/>
      <c r="VKF620" s="23"/>
      <c r="VKG620" s="23"/>
      <c r="VKH620" s="23"/>
      <c r="VKI620" s="23"/>
      <c r="VKJ620" s="23"/>
      <c r="VKK620" s="23"/>
      <c r="VKL620" s="23"/>
      <c r="VKM620" s="23"/>
      <c r="VKN620" s="23"/>
      <c r="VKO620" s="23"/>
      <c r="VKP620" s="23"/>
      <c r="VKQ620" s="23"/>
      <c r="VKR620" s="23"/>
      <c r="VKS620" s="23"/>
      <c r="VKT620" s="23"/>
      <c r="VKU620" s="23"/>
      <c r="VKV620" s="23"/>
      <c r="VKW620" s="23"/>
      <c r="VKX620" s="23"/>
      <c r="VKY620" s="23"/>
      <c r="VKZ620" s="23"/>
      <c r="VLA620" s="23"/>
      <c r="VLB620" s="23"/>
      <c r="VLC620" s="23"/>
      <c r="VLD620" s="23"/>
      <c r="VLE620" s="23"/>
      <c r="VLF620" s="23"/>
      <c r="VLG620" s="23"/>
      <c r="VLH620" s="23"/>
      <c r="VLI620" s="23"/>
      <c r="VLJ620" s="23"/>
      <c r="VLK620" s="23"/>
      <c r="VLL620" s="23"/>
      <c r="VLM620" s="23"/>
      <c r="VLN620" s="23"/>
      <c r="VLO620" s="23"/>
      <c r="VLP620" s="23"/>
      <c r="VLQ620" s="23"/>
      <c r="VLR620" s="23"/>
      <c r="VLS620" s="23"/>
      <c r="VLT620" s="23"/>
      <c r="VLU620" s="23"/>
      <c r="VLV620" s="23"/>
      <c r="VLW620" s="23"/>
      <c r="VLX620" s="23"/>
      <c r="VLY620" s="23"/>
      <c r="VLZ620" s="23"/>
      <c r="VMA620" s="23"/>
      <c r="VMB620" s="23"/>
      <c r="VMC620" s="23"/>
      <c r="VMD620" s="23"/>
      <c r="VME620" s="23"/>
      <c r="VMF620" s="23"/>
      <c r="VMG620" s="23"/>
      <c r="VMH620" s="23"/>
      <c r="VMI620" s="23"/>
      <c r="VMJ620" s="23"/>
      <c r="VMK620" s="23"/>
      <c r="VML620" s="23"/>
      <c r="VMM620" s="23"/>
      <c r="VMN620" s="23"/>
      <c r="VMO620" s="23"/>
      <c r="VMP620" s="23"/>
      <c r="VMQ620" s="23"/>
      <c r="VMR620" s="23"/>
      <c r="VMS620" s="23"/>
      <c r="VMT620" s="23"/>
      <c r="VMU620" s="23"/>
      <c r="VMV620" s="23"/>
      <c r="VMW620" s="23"/>
      <c r="VMX620" s="23"/>
      <c r="VMY620" s="23"/>
      <c r="VMZ620" s="23"/>
      <c r="VNA620" s="23"/>
      <c r="VNB620" s="23"/>
      <c r="VNC620" s="23"/>
      <c r="VND620" s="23"/>
      <c r="VNE620" s="23"/>
      <c r="VNF620" s="23"/>
      <c r="VNG620" s="23"/>
      <c r="VNH620" s="23"/>
      <c r="VNI620" s="23"/>
      <c r="VNJ620" s="23"/>
      <c r="VNK620" s="23"/>
      <c r="VNL620" s="23"/>
      <c r="VNM620" s="23"/>
      <c r="VNN620" s="23"/>
      <c r="VNO620" s="23"/>
      <c r="VNP620" s="23"/>
      <c r="VNQ620" s="23"/>
      <c r="VNR620" s="23"/>
      <c r="VNS620" s="23"/>
      <c r="VNT620" s="23"/>
      <c r="VNU620" s="23"/>
      <c r="VNV620" s="23"/>
      <c r="VNW620" s="23"/>
      <c r="VNX620" s="23"/>
      <c r="VNY620" s="23"/>
      <c r="VNZ620" s="23"/>
      <c r="VOA620" s="23"/>
      <c r="VOB620" s="23"/>
      <c r="VOC620" s="23"/>
      <c r="VOD620" s="23"/>
      <c r="VOE620" s="23"/>
      <c r="VOF620" s="23"/>
      <c r="VOG620" s="23"/>
      <c r="VOH620" s="23"/>
      <c r="VOI620" s="23"/>
      <c r="VOJ620" s="23"/>
      <c r="VOK620" s="23"/>
      <c r="VOL620" s="23"/>
      <c r="VOM620" s="23"/>
      <c r="VON620" s="23"/>
      <c r="VOO620" s="23"/>
      <c r="VOP620" s="23"/>
      <c r="VOQ620" s="23"/>
      <c r="VOR620" s="23"/>
      <c r="VOS620" s="23"/>
      <c r="VOT620" s="23"/>
      <c r="VOU620" s="23"/>
      <c r="VOV620" s="23"/>
      <c r="VOW620" s="23"/>
      <c r="VOX620" s="23"/>
      <c r="VOY620" s="23"/>
      <c r="VOZ620" s="23"/>
      <c r="VPA620" s="23"/>
      <c r="VPB620" s="23"/>
      <c r="VPC620" s="23"/>
      <c r="VPD620" s="23"/>
      <c r="VPE620" s="23"/>
      <c r="VPF620" s="23"/>
      <c r="VPG620" s="23"/>
      <c r="VPH620" s="23"/>
      <c r="VPI620" s="23"/>
      <c r="VPJ620" s="23"/>
      <c r="VPK620" s="23"/>
      <c r="VPL620" s="23"/>
      <c r="VPM620" s="23"/>
      <c r="VPN620" s="23"/>
      <c r="VPO620" s="23"/>
      <c r="VPP620" s="23"/>
      <c r="VPQ620" s="23"/>
      <c r="VPR620" s="23"/>
      <c r="VPS620" s="23"/>
      <c r="VPT620" s="23"/>
      <c r="VPU620" s="23"/>
      <c r="VPV620" s="23"/>
      <c r="VPW620" s="23"/>
      <c r="VPX620" s="23"/>
      <c r="VPY620" s="23"/>
      <c r="VPZ620" s="23"/>
      <c r="VQA620" s="23"/>
      <c r="VQB620" s="23"/>
      <c r="VQC620" s="23"/>
      <c r="VQD620" s="23"/>
      <c r="VQE620" s="23"/>
      <c r="VQF620" s="23"/>
      <c r="VQG620" s="23"/>
      <c r="VQH620" s="23"/>
      <c r="VQI620" s="23"/>
      <c r="VQJ620" s="23"/>
      <c r="VQK620" s="23"/>
      <c r="VQL620" s="23"/>
      <c r="VQM620" s="23"/>
      <c r="VQN620" s="23"/>
      <c r="VQO620" s="23"/>
      <c r="VQP620" s="23"/>
      <c r="VQQ620" s="23"/>
      <c r="VQR620" s="23"/>
      <c r="VQS620" s="23"/>
      <c r="VQT620" s="23"/>
      <c r="VQU620" s="23"/>
      <c r="VQV620" s="23"/>
      <c r="VQW620" s="23"/>
      <c r="VQX620" s="23"/>
      <c r="VQY620" s="23"/>
      <c r="VQZ620" s="23"/>
      <c r="VRA620" s="23"/>
      <c r="VRB620" s="23"/>
      <c r="VRC620" s="23"/>
      <c r="VRD620" s="23"/>
      <c r="VRE620" s="23"/>
      <c r="VRF620" s="23"/>
      <c r="VRG620" s="23"/>
      <c r="VRH620" s="23"/>
      <c r="VRI620" s="23"/>
      <c r="VRJ620" s="23"/>
      <c r="VRK620" s="23"/>
      <c r="VRL620" s="23"/>
      <c r="VRM620" s="23"/>
      <c r="VRN620" s="23"/>
      <c r="VRO620" s="23"/>
      <c r="VRP620" s="23"/>
      <c r="VRQ620" s="23"/>
      <c r="VRR620" s="23"/>
      <c r="VRS620" s="23"/>
      <c r="VRT620" s="23"/>
      <c r="VRU620" s="23"/>
      <c r="VRV620" s="23"/>
      <c r="VRW620" s="23"/>
      <c r="VRX620" s="23"/>
      <c r="VRY620" s="23"/>
      <c r="VRZ620" s="23"/>
      <c r="VSA620" s="23"/>
      <c r="VSB620" s="23"/>
      <c r="VSC620" s="23"/>
      <c r="VSD620" s="23"/>
      <c r="VSE620" s="23"/>
      <c r="VSF620" s="23"/>
      <c r="VSG620" s="23"/>
      <c r="VSH620" s="23"/>
      <c r="VSI620" s="23"/>
      <c r="VSJ620" s="23"/>
      <c r="VSK620" s="23"/>
      <c r="VSL620" s="23"/>
      <c r="VSM620" s="23"/>
      <c r="VSN620" s="23"/>
      <c r="VSO620" s="23"/>
      <c r="VSP620" s="23"/>
      <c r="VSQ620" s="23"/>
      <c r="VSR620" s="23"/>
      <c r="VSS620" s="23"/>
      <c r="VST620" s="23"/>
      <c r="VSU620" s="23"/>
      <c r="VSV620" s="23"/>
      <c r="VSW620" s="23"/>
      <c r="VSX620" s="23"/>
      <c r="VSY620" s="23"/>
      <c r="VSZ620" s="23"/>
      <c r="VTA620" s="23"/>
      <c r="VTB620" s="23"/>
      <c r="VTC620" s="23"/>
      <c r="VTD620" s="23"/>
      <c r="VTE620" s="23"/>
      <c r="VTF620" s="23"/>
      <c r="VTG620" s="23"/>
      <c r="VTH620" s="23"/>
      <c r="VTI620" s="23"/>
      <c r="VTJ620" s="23"/>
      <c r="VTK620" s="23"/>
      <c r="VTL620" s="23"/>
      <c r="VTM620" s="23"/>
      <c r="VTN620" s="23"/>
      <c r="VTO620" s="23"/>
      <c r="VTP620" s="23"/>
      <c r="VTQ620" s="23"/>
      <c r="VTR620" s="23"/>
      <c r="VTS620" s="23"/>
      <c r="VTT620" s="23"/>
      <c r="VTU620" s="23"/>
      <c r="VTV620" s="23"/>
      <c r="VTW620" s="23"/>
      <c r="VTX620" s="23"/>
      <c r="VTY620" s="23"/>
      <c r="VTZ620" s="23"/>
      <c r="VUA620" s="23"/>
      <c r="VUB620" s="23"/>
      <c r="VUC620" s="23"/>
      <c r="VUD620" s="23"/>
      <c r="VUE620" s="23"/>
      <c r="VUF620" s="23"/>
      <c r="VUG620" s="23"/>
      <c r="VUH620" s="23"/>
      <c r="VUI620" s="23"/>
      <c r="VUJ620" s="23"/>
      <c r="VUK620" s="23"/>
      <c r="VUL620" s="23"/>
      <c r="VUM620" s="23"/>
      <c r="VUN620" s="23"/>
      <c r="VUO620" s="23"/>
      <c r="VUP620" s="23"/>
      <c r="VUQ620" s="23"/>
      <c r="VUR620" s="23"/>
      <c r="VUS620" s="23"/>
      <c r="VUT620" s="23"/>
      <c r="VUU620" s="23"/>
      <c r="VUV620" s="23"/>
      <c r="VUW620" s="23"/>
      <c r="VUX620" s="23"/>
      <c r="VUY620" s="23"/>
      <c r="VUZ620" s="23"/>
      <c r="VVA620" s="23"/>
      <c r="VVB620" s="23"/>
      <c r="VVC620" s="23"/>
      <c r="VVD620" s="23"/>
      <c r="VVE620" s="23"/>
      <c r="VVF620" s="23"/>
      <c r="VVG620" s="23"/>
      <c r="VVH620" s="23"/>
      <c r="VVI620" s="23"/>
      <c r="VVJ620" s="23"/>
      <c r="VVK620" s="23"/>
      <c r="VVL620" s="23"/>
      <c r="VVM620" s="23"/>
      <c r="VVN620" s="23"/>
      <c r="VVO620" s="23"/>
      <c r="VVP620" s="23"/>
      <c r="VVQ620" s="23"/>
      <c r="VVR620" s="23"/>
      <c r="VVS620" s="23"/>
      <c r="VVT620" s="23"/>
      <c r="VVU620" s="23"/>
      <c r="VVV620" s="23"/>
      <c r="VVW620" s="23"/>
      <c r="VVX620" s="23"/>
      <c r="VVY620" s="23"/>
      <c r="VVZ620" s="23"/>
      <c r="VWA620" s="23"/>
      <c r="VWB620" s="23"/>
      <c r="VWC620" s="23"/>
      <c r="VWD620" s="23"/>
      <c r="VWE620" s="23"/>
      <c r="VWF620" s="23"/>
      <c r="VWG620" s="23"/>
      <c r="VWH620" s="23"/>
      <c r="VWI620" s="23"/>
      <c r="VWJ620" s="23"/>
      <c r="VWK620" s="23"/>
      <c r="VWL620" s="23"/>
      <c r="VWM620" s="23"/>
      <c r="VWN620" s="23"/>
      <c r="VWO620" s="23"/>
      <c r="VWP620" s="23"/>
      <c r="VWQ620" s="23"/>
      <c r="VWR620" s="23"/>
      <c r="VWS620" s="23"/>
      <c r="VWT620" s="23"/>
      <c r="VWU620" s="23"/>
      <c r="VWV620" s="23"/>
      <c r="VWW620" s="23"/>
      <c r="VWX620" s="23"/>
      <c r="VWY620" s="23"/>
      <c r="VWZ620" s="23"/>
      <c r="VXA620" s="23"/>
      <c r="VXB620" s="23"/>
      <c r="VXC620" s="23"/>
      <c r="VXD620" s="23"/>
      <c r="VXE620" s="23"/>
      <c r="VXF620" s="23"/>
      <c r="VXG620" s="23"/>
      <c r="VXH620" s="23"/>
      <c r="VXI620" s="23"/>
      <c r="VXJ620" s="23"/>
      <c r="VXK620" s="23"/>
      <c r="VXL620" s="23"/>
      <c r="VXM620" s="23"/>
      <c r="VXN620" s="23"/>
      <c r="VXO620" s="23"/>
      <c r="VXP620" s="23"/>
      <c r="VXQ620" s="23"/>
      <c r="VXR620" s="23"/>
      <c r="VXS620" s="23"/>
      <c r="VXT620" s="23"/>
      <c r="VXU620" s="23"/>
      <c r="VXV620" s="23"/>
      <c r="VXW620" s="23"/>
      <c r="VXX620" s="23"/>
      <c r="VXY620" s="23"/>
      <c r="VXZ620" s="23"/>
      <c r="VYA620" s="23"/>
      <c r="VYB620" s="23"/>
      <c r="VYC620" s="23"/>
      <c r="VYD620" s="23"/>
      <c r="VYE620" s="23"/>
      <c r="VYF620" s="23"/>
      <c r="VYG620" s="23"/>
      <c r="VYH620" s="23"/>
      <c r="VYI620" s="23"/>
      <c r="VYJ620" s="23"/>
      <c r="VYK620" s="23"/>
      <c r="VYL620" s="23"/>
      <c r="VYM620" s="23"/>
      <c r="VYN620" s="23"/>
      <c r="VYO620" s="23"/>
      <c r="VYP620" s="23"/>
      <c r="VYQ620" s="23"/>
      <c r="VYR620" s="23"/>
      <c r="VYS620" s="23"/>
      <c r="VYT620" s="23"/>
      <c r="VYU620" s="23"/>
      <c r="VYV620" s="23"/>
      <c r="VYW620" s="23"/>
      <c r="VYX620" s="23"/>
      <c r="VYY620" s="23"/>
      <c r="VYZ620" s="23"/>
      <c r="VZA620" s="23"/>
      <c r="VZB620" s="23"/>
      <c r="VZC620" s="23"/>
      <c r="VZD620" s="23"/>
      <c r="VZE620" s="23"/>
      <c r="VZF620" s="23"/>
      <c r="VZG620" s="23"/>
      <c r="VZH620" s="23"/>
      <c r="VZI620" s="23"/>
      <c r="VZJ620" s="23"/>
      <c r="VZK620" s="23"/>
      <c r="VZL620" s="23"/>
      <c r="VZM620" s="23"/>
      <c r="VZN620" s="23"/>
      <c r="VZO620" s="23"/>
      <c r="VZP620" s="23"/>
      <c r="VZQ620" s="23"/>
      <c r="VZR620" s="23"/>
      <c r="VZS620" s="23"/>
      <c r="VZT620" s="23"/>
      <c r="VZU620" s="23"/>
      <c r="VZV620" s="23"/>
      <c r="VZW620" s="23"/>
      <c r="VZX620" s="23"/>
      <c r="VZY620" s="23"/>
      <c r="VZZ620" s="23"/>
      <c r="WAA620" s="23"/>
      <c r="WAB620" s="23"/>
      <c r="WAC620" s="23"/>
      <c r="WAD620" s="23"/>
      <c r="WAE620" s="23"/>
      <c r="WAF620" s="23"/>
      <c r="WAG620" s="23"/>
      <c r="WAH620" s="23"/>
      <c r="WAI620" s="23"/>
      <c r="WAJ620" s="23"/>
      <c r="WAK620" s="23"/>
      <c r="WAL620" s="23"/>
      <c r="WAM620" s="23"/>
      <c r="WAN620" s="23"/>
      <c r="WAO620" s="23"/>
      <c r="WAP620" s="23"/>
      <c r="WAQ620" s="23"/>
      <c r="WAR620" s="23"/>
      <c r="WAS620" s="23"/>
      <c r="WAT620" s="23"/>
      <c r="WAU620" s="23"/>
      <c r="WAV620" s="23"/>
      <c r="WAW620" s="23"/>
      <c r="WAX620" s="23"/>
      <c r="WAY620" s="23"/>
      <c r="WAZ620" s="23"/>
      <c r="WBA620" s="23"/>
      <c r="WBB620" s="23"/>
      <c r="WBC620" s="23"/>
      <c r="WBD620" s="23"/>
      <c r="WBE620" s="23"/>
      <c r="WBF620" s="23"/>
      <c r="WBG620" s="23"/>
      <c r="WBH620" s="23"/>
      <c r="WBI620" s="23"/>
      <c r="WBJ620" s="23"/>
      <c r="WBK620" s="23"/>
      <c r="WBL620" s="23"/>
      <c r="WBM620" s="23"/>
      <c r="WBN620" s="23"/>
      <c r="WBO620" s="23"/>
      <c r="WBP620" s="23"/>
      <c r="WBQ620" s="23"/>
      <c r="WBR620" s="23"/>
      <c r="WBS620" s="23"/>
      <c r="WBT620" s="23"/>
      <c r="WBU620" s="23"/>
      <c r="WBV620" s="23"/>
      <c r="WBW620" s="23"/>
      <c r="WBX620" s="23"/>
      <c r="WBY620" s="23"/>
      <c r="WBZ620" s="23"/>
      <c r="WCA620" s="23"/>
      <c r="WCB620" s="23"/>
      <c r="WCC620" s="23"/>
      <c r="WCD620" s="23"/>
      <c r="WCE620" s="23"/>
      <c r="WCF620" s="23"/>
      <c r="WCG620" s="23"/>
      <c r="WCH620" s="23"/>
      <c r="WCI620" s="23"/>
      <c r="WCJ620" s="23"/>
      <c r="WCK620" s="23"/>
      <c r="WCL620" s="23"/>
      <c r="WCM620" s="23"/>
      <c r="WCN620" s="23"/>
      <c r="WCO620" s="23"/>
      <c r="WCP620" s="23"/>
      <c r="WCQ620" s="23"/>
      <c r="WCR620" s="23"/>
      <c r="WCS620" s="23"/>
      <c r="WCT620" s="23"/>
      <c r="WCU620" s="23"/>
      <c r="WCV620" s="23"/>
      <c r="WCW620" s="23"/>
      <c r="WCX620" s="23"/>
      <c r="WCY620" s="23"/>
      <c r="WCZ620" s="23"/>
      <c r="WDA620" s="23"/>
      <c r="WDB620" s="23"/>
      <c r="WDC620" s="23"/>
      <c r="WDD620" s="23"/>
      <c r="WDE620" s="23"/>
      <c r="WDF620" s="23"/>
      <c r="WDG620" s="23"/>
      <c r="WDH620" s="23"/>
      <c r="WDI620" s="23"/>
      <c r="WDJ620" s="23"/>
      <c r="WDK620" s="23"/>
      <c r="WDL620" s="23"/>
      <c r="WDM620" s="23"/>
      <c r="WDN620" s="23"/>
      <c r="WDO620" s="23"/>
      <c r="WDP620" s="23"/>
      <c r="WDQ620" s="23"/>
      <c r="WDR620" s="23"/>
      <c r="WDS620" s="23"/>
      <c r="WDT620" s="23"/>
      <c r="WDU620" s="23"/>
      <c r="WDV620" s="23"/>
      <c r="WDW620" s="23"/>
      <c r="WDX620" s="23"/>
      <c r="WDY620" s="23"/>
      <c r="WDZ620" s="23"/>
      <c r="WEA620" s="23"/>
      <c r="WEB620" s="23"/>
      <c r="WEC620" s="23"/>
      <c r="WED620" s="23"/>
      <c r="WEE620" s="23"/>
      <c r="WEF620" s="23"/>
      <c r="WEG620" s="23"/>
      <c r="WEH620" s="23"/>
      <c r="WEI620" s="23"/>
      <c r="WEJ620" s="23"/>
      <c r="WEK620" s="23"/>
      <c r="WEL620" s="23"/>
      <c r="WEM620" s="23"/>
      <c r="WEN620" s="23"/>
      <c r="WEO620" s="23"/>
      <c r="WEP620" s="23"/>
      <c r="WEQ620" s="23"/>
      <c r="WER620" s="23"/>
      <c r="WES620" s="23"/>
      <c r="WET620" s="23"/>
      <c r="WEU620" s="23"/>
      <c r="WEV620" s="23"/>
      <c r="WEW620" s="23"/>
      <c r="WEX620" s="23"/>
      <c r="WEY620" s="23"/>
      <c r="WEZ620" s="23"/>
      <c r="WFA620" s="23"/>
      <c r="WFB620" s="23"/>
      <c r="WFC620" s="23"/>
      <c r="WFD620" s="23"/>
      <c r="WFE620" s="23"/>
      <c r="WFF620" s="23"/>
      <c r="WFG620" s="23"/>
      <c r="WFH620" s="23"/>
      <c r="WFI620" s="23"/>
      <c r="WFJ620" s="23"/>
      <c r="WFK620" s="23"/>
      <c r="WFL620" s="23"/>
      <c r="WFM620" s="23"/>
      <c r="WFN620" s="23"/>
      <c r="WFO620" s="23"/>
      <c r="WFP620" s="23"/>
      <c r="WFQ620" s="23"/>
      <c r="WFR620" s="23"/>
      <c r="WFS620" s="23"/>
      <c r="WFT620" s="23"/>
      <c r="WFU620" s="23"/>
      <c r="WFV620" s="23"/>
      <c r="WFW620" s="23"/>
      <c r="WFX620" s="23"/>
      <c r="WFY620" s="23"/>
      <c r="WFZ620" s="23"/>
      <c r="WGA620" s="23"/>
      <c r="WGB620" s="23"/>
      <c r="WGC620" s="23"/>
      <c r="WGD620" s="23"/>
      <c r="WGE620" s="23"/>
      <c r="WGF620" s="23"/>
      <c r="WGG620" s="23"/>
      <c r="WGH620" s="23"/>
      <c r="WGI620" s="23"/>
      <c r="WGJ620" s="23"/>
      <c r="WGK620" s="23"/>
      <c r="WGL620" s="23"/>
      <c r="WGM620" s="23"/>
      <c r="WGN620" s="23"/>
      <c r="WGO620" s="23"/>
      <c r="WGP620" s="23"/>
      <c r="WGQ620" s="23"/>
      <c r="WGR620" s="23"/>
      <c r="WGS620" s="23"/>
      <c r="WGT620" s="23"/>
      <c r="WGU620" s="23"/>
      <c r="WGV620" s="23"/>
      <c r="WGW620" s="23"/>
      <c r="WGX620" s="23"/>
      <c r="WGY620" s="23"/>
      <c r="WGZ620" s="23"/>
      <c r="WHA620" s="23"/>
      <c r="WHB620" s="23"/>
      <c r="WHC620" s="23"/>
      <c r="WHD620" s="23"/>
      <c r="WHE620" s="23"/>
      <c r="WHF620" s="23"/>
      <c r="WHG620" s="23"/>
      <c r="WHH620" s="23"/>
      <c r="WHI620" s="23"/>
      <c r="WHJ620" s="23"/>
      <c r="WHK620" s="23"/>
      <c r="WHL620" s="23"/>
      <c r="WHM620" s="23"/>
      <c r="WHN620" s="23"/>
      <c r="WHO620" s="23"/>
      <c r="WHP620" s="23"/>
      <c r="WHQ620" s="23"/>
      <c r="WHR620" s="23"/>
      <c r="WHS620" s="23"/>
      <c r="WHT620" s="23"/>
      <c r="WHU620" s="23"/>
      <c r="WHV620" s="23"/>
      <c r="WHW620" s="23"/>
      <c r="WHX620" s="23"/>
      <c r="WHY620" s="23"/>
      <c r="WHZ620" s="23"/>
      <c r="WIA620" s="23"/>
      <c r="WIB620" s="23"/>
      <c r="WIC620" s="23"/>
      <c r="WID620" s="23"/>
      <c r="WIE620" s="23"/>
      <c r="WIF620" s="23"/>
      <c r="WIG620" s="23"/>
      <c r="WIH620" s="23"/>
      <c r="WII620" s="23"/>
      <c r="WIJ620" s="23"/>
      <c r="WIK620" s="23"/>
      <c r="WIL620" s="23"/>
      <c r="WIM620" s="23"/>
      <c r="WIN620" s="23"/>
      <c r="WIO620" s="23"/>
      <c r="WIP620" s="23"/>
      <c r="WIQ620" s="23"/>
      <c r="WIR620" s="23"/>
      <c r="WIS620" s="23"/>
      <c r="WIT620" s="23"/>
      <c r="WIU620" s="23"/>
      <c r="WIV620" s="23"/>
      <c r="WIW620" s="23"/>
      <c r="WIX620" s="23"/>
      <c r="WIY620" s="23"/>
      <c r="WIZ620" s="23"/>
      <c r="WJA620" s="23"/>
      <c r="WJB620" s="23"/>
      <c r="WJC620" s="23"/>
      <c r="WJD620" s="23"/>
      <c r="WJE620" s="23"/>
      <c r="WJF620" s="23"/>
      <c r="WJG620" s="23"/>
      <c r="WJH620" s="23"/>
      <c r="WJI620" s="23"/>
      <c r="WJJ620" s="23"/>
      <c r="WJK620" s="23"/>
      <c r="WJL620" s="23"/>
      <c r="WJM620" s="23"/>
      <c r="WJN620" s="23"/>
      <c r="WJO620" s="23"/>
      <c r="WJP620" s="23"/>
      <c r="WJQ620" s="23"/>
      <c r="WJR620" s="23"/>
      <c r="WJS620" s="23"/>
      <c r="WJT620" s="23"/>
      <c r="WJU620" s="23"/>
      <c r="WJV620" s="23"/>
      <c r="WJW620" s="23"/>
      <c r="WJX620" s="23"/>
      <c r="WJY620" s="23"/>
      <c r="WJZ620" s="23"/>
      <c r="WKA620" s="23"/>
      <c r="WKB620" s="23"/>
      <c r="WKC620" s="23"/>
      <c r="WKD620" s="23"/>
      <c r="WKE620" s="23"/>
      <c r="WKF620" s="23"/>
      <c r="WKG620" s="23"/>
      <c r="WKH620" s="23"/>
      <c r="WKI620" s="23"/>
      <c r="WKJ620" s="23"/>
      <c r="WKK620" s="23"/>
      <c r="WKL620" s="23"/>
      <c r="WKM620" s="23"/>
      <c r="WKN620" s="23"/>
      <c r="WKO620" s="23"/>
      <c r="WKP620" s="23"/>
      <c r="WKQ620" s="23"/>
      <c r="WKR620" s="23"/>
      <c r="WKS620" s="23"/>
      <c r="WKT620" s="23"/>
      <c r="WKU620" s="23"/>
      <c r="WKV620" s="23"/>
      <c r="WKW620" s="23"/>
      <c r="WKX620" s="23"/>
      <c r="WKY620" s="23"/>
      <c r="WKZ620" s="23"/>
      <c r="WLA620" s="23"/>
      <c r="WLB620" s="23"/>
      <c r="WLC620" s="23"/>
      <c r="WLD620" s="23"/>
      <c r="WLE620" s="23"/>
      <c r="WLF620" s="23"/>
      <c r="WLG620" s="23"/>
      <c r="WLH620" s="23"/>
      <c r="WLI620" s="23"/>
      <c r="WLJ620" s="23"/>
      <c r="WLK620" s="23"/>
      <c r="WLL620" s="23"/>
      <c r="WLM620" s="23"/>
      <c r="WLN620" s="23"/>
      <c r="WLO620" s="23"/>
      <c r="WLP620" s="23"/>
      <c r="WLQ620" s="23"/>
      <c r="WLR620" s="23"/>
      <c r="WLS620" s="23"/>
      <c r="WLT620" s="23"/>
      <c r="WLU620" s="23"/>
      <c r="WLV620" s="23"/>
      <c r="WLW620" s="23"/>
      <c r="WLX620" s="23"/>
      <c r="WLY620" s="23"/>
      <c r="WLZ620" s="23"/>
      <c r="WMA620" s="23"/>
      <c r="WMB620" s="23"/>
      <c r="WMC620" s="23"/>
      <c r="WMD620" s="23"/>
      <c r="WME620" s="23"/>
      <c r="WMF620" s="23"/>
      <c r="WMG620" s="23"/>
      <c r="WMH620" s="23"/>
      <c r="WMI620" s="23"/>
      <c r="WMJ620" s="23"/>
      <c r="WMK620" s="23"/>
      <c r="WML620" s="23"/>
      <c r="WMM620" s="23"/>
      <c r="WMN620" s="23"/>
      <c r="WMO620" s="23"/>
      <c r="WMP620" s="23"/>
      <c r="WMQ620" s="23"/>
      <c r="WMR620" s="23"/>
      <c r="WMS620" s="23"/>
      <c r="WMT620" s="23"/>
      <c r="WMU620" s="23"/>
      <c r="WMV620" s="23"/>
      <c r="WMW620" s="23"/>
      <c r="WMX620" s="23"/>
      <c r="WMY620" s="23"/>
      <c r="WMZ620" s="23"/>
      <c r="WNA620" s="23"/>
      <c r="WNB620" s="23"/>
      <c r="WNC620" s="23"/>
      <c r="WND620" s="23"/>
      <c r="WNE620" s="23"/>
      <c r="WNF620" s="23"/>
      <c r="WNG620" s="23"/>
      <c r="WNH620" s="23"/>
      <c r="WNI620" s="23"/>
      <c r="WNJ620" s="23"/>
      <c r="WNK620" s="23"/>
      <c r="WNL620" s="23"/>
      <c r="WNM620" s="23"/>
      <c r="WNN620" s="23"/>
      <c r="WNO620" s="23"/>
      <c r="WNP620" s="23"/>
      <c r="WNQ620" s="23"/>
      <c r="WNR620" s="23"/>
      <c r="WNS620" s="23"/>
      <c r="WNT620" s="23"/>
      <c r="WNU620" s="23"/>
      <c r="WNV620" s="23"/>
      <c r="WNW620" s="23"/>
      <c r="WNX620" s="23"/>
      <c r="WNY620" s="23"/>
      <c r="WNZ620" s="23"/>
      <c r="WOA620" s="23"/>
      <c r="WOB620" s="23"/>
      <c r="WOC620" s="23"/>
      <c r="WOD620" s="23"/>
      <c r="WOE620" s="23"/>
      <c r="WOF620" s="23"/>
      <c r="WOG620" s="23"/>
      <c r="WOH620" s="23"/>
      <c r="WOI620" s="23"/>
      <c r="WOJ620" s="23"/>
      <c r="WOK620" s="23"/>
      <c r="WOL620" s="23"/>
      <c r="WOM620" s="23"/>
      <c r="WON620" s="23"/>
      <c r="WOO620" s="23"/>
      <c r="WOP620" s="23"/>
      <c r="WOQ620" s="23"/>
      <c r="WOR620" s="23"/>
      <c r="WOS620" s="23"/>
      <c r="WOT620" s="23"/>
      <c r="WOU620" s="23"/>
      <c r="WOV620" s="23"/>
      <c r="WOW620" s="23"/>
      <c r="WOX620" s="23"/>
      <c r="WOY620" s="23"/>
      <c r="WOZ620" s="23"/>
      <c r="WPA620" s="23"/>
      <c r="WPB620" s="23"/>
      <c r="WPC620" s="23"/>
      <c r="WPD620" s="23"/>
      <c r="WPE620" s="23"/>
      <c r="WPF620" s="23"/>
      <c r="WPG620" s="23"/>
      <c r="WPH620" s="23"/>
      <c r="WPI620" s="23"/>
      <c r="WPJ620" s="23"/>
      <c r="WPK620" s="23"/>
      <c r="WPL620" s="23"/>
      <c r="WPM620" s="23"/>
      <c r="WPN620" s="23"/>
      <c r="WPO620" s="23"/>
      <c r="WPP620" s="23"/>
      <c r="WPQ620" s="23"/>
      <c r="WPR620" s="23"/>
      <c r="WPS620" s="23"/>
      <c r="WPT620" s="23"/>
      <c r="WPU620" s="23"/>
      <c r="WPV620" s="23"/>
      <c r="WPW620" s="23"/>
      <c r="WPX620" s="23"/>
      <c r="WPY620" s="23"/>
      <c r="WPZ620" s="23"/>
      <c r="WQA620" s="23"/>
      <c r="WQB620" s="23"/>
      <c r="WQC620" s="23"/>
    </row>
    <row r="621" s="14" customFormat="1" spans="1:15990">
      <c r="A621" s="28" t="s">
        <v>1236</v>
      </c>
      <c r="B621" s="28" t="s">
        <v>1237</v>
      </c>
      <c r="C621" s="28" t="s">
        <v>36</v>
      </c>
      <c r="D621" s="28" t="s">
        <v>87</v>
      </c>
      <c r="E621" s="72">
        <v>2.57</v>
      </c>
      <c r="F621" s="28">
        <v>176.4033</v>
      </c>
      <c r="G621" s="69" t="s">
        <v>1079</v>
      </c>
      <c r="H621" s="28" t="s">
        <v>391</v>
      </c>
      <c r="I621" s="28">
        <v>137</v>
      </c>
      <c r="J621" s="28">
        <v>32</v>
      </c>
      <c r="K621" s="28">
        <v>35.2807</v>
      </c>
      <c r="L621" s="28" t="s">
        <v>1080</v>
      </c>
      <c r="M621" s="28" t="s">
        <v>1080</v>
      </c>
      <c r="N621" s="28">
        <v>2019</v>
      </c>
      <c r="O621" s="28" t="s">
        <v>949</v>
      </c>
      <c r="P621" s="28" t="s">
        <v>417</v>
      </c>
      <c r="Q621" s="48">
        <v>43230</v>
      </c>
      <c r="R621" s="28"/>
      <c r="S621" s="25"/>
      <c r="U621" s="23"/>
      <c r="V621" s="23"/>
      <c r="W621" s="23"/>
      <c r="X621" s="23"/>
      <c r="Y621" s="23"/>
      <c r="Z621" s="23"/>
      <c r="AA621" s="23"/>
      <c r="AB621" s="23"/>
      <c r="AC621" s="23"/>
      <c r="AD621" s="23"/>
      <c r="AE621" s="23"/>
      <c r="AF621" s="23"/>
      <c r="AG621" s="23"/>
      <c r="AH621" s="23"/>
      <c r="AI621" s="23"/>
      <c r="AJ621" s="23"/>
      <c r="AK621" s="23"/>
      <c r="AL621" s="23"/>
      <c r="AM621" s="23"/>
      <c r="AN621" s="23"/>
      <c r="AO621" s="23"/>
      <c r="AP621" s="23"/>
      <c r="AQ621" s="23"/>
      <c r="AR621" s="23"/>
      <c r="AS621" s="23"/>
      <c r="AT621" s="23"/>
      <c r="AU621" s="23"/>
      <c r="AV621" s="23"/>
      <c r="AW621" s="23"/>
      <c r="AX621" s="23"/>
      <c r="AY621" s="23"/>
      <c r="AZ621" s="23"/>
      <c r="BA621" s="23"/>
      <c r="BB621" s="23"/>
      <c r="BC621" s="23"/>
      <c r="BD621" s="23"/>
      <c r="BE621" s="23"/>
      <c r="BF621" s="23"/>
      <c r="BG621" s="23"/>
      <c r="BH621" s="23"/>
      <c r="BI621" s="23"/>
      <c r="BJ621" s="23"/>
      <c r="BK621" s="23"/>
      <c r="BL621" s="23"/>
      <c r="BM621" s="23"/>
      <c r="BN621" s="23"/>
      <c r="BO621" s="23"/>
      <c r="BP621" s="23"/>
      <c r="BQ621" s="23"/>
      <c r="BR621" s="23"/>
      <c r="BS621" s="23"/>
      <c r="BT621" s="23"/>
      <c r="BU621" s="23"/>
      <c r="BV621" s="23"/>
      <c r="BW621" s="23"/>
      <c r="BX621" s="23"/>
      <c r="BY621" s="23"/>
      <c r="BZ621" s="23"/>
      <c r="CA621" s="23"/>
      <c r="CB621" s="23"/>
      <c r="CC621" s="23"/>
      <c r="CD621" s="23"/>
      <c r="CE621" s="23"/>
      <c r="CF621" s="23"/>
      <c r="CG621" s="23"/>
      <c r="CH621" s="23"/>
      <c r="CI621" s="23"/>
      <c r="CJ621" s="23"/>
      <c r="CK621" s="23"/>
      <c r="CL621" s="23"/>
      <c r="CM621" s="23"/>
      <c r="CN621" s="23"/>
      <c r="CO621" s="23"/>
      <c r="CP621" s="23"/>
      <c r="CQ621" s="23"/>
      <c r="CR621" s="23"/>
      <c r="CS621" s="23"/>
      <c r="CT621" s="23"/>
      <c r="CU621" s="23"/>
      <c r="CV621" s="23"/>
      <c r="CW621" s="23"/>
      <c r="CX621" s="23"/>
      <c r="CY621" s="23"/>
      <c r="CZ621" s="23"/>
      <c r="DA621" s="23"/>
      <c r="DB621" s="23"/>
      <c r="DC621" s="23"/>
      <c r="DD621" s="23"/>
      <c r="DE621" s="23"/>
      <c r="DF621" s="23"/>
      <c r="DG621" s="23"/>
      <c r="DH621" s="23"/>
      <c r="DI621" s="23"/>
      <c r="DJ621" s="23"/>
      <c r="DK621" s="23"/>
      <c r="DL621" s="23"/>
      <c r="DM621" s="23"/>
      <c r="DN621" s="23"/>
      <c r="DO621" s="23"/>
      <c r="DP621" s="23"/>
      <c r="DQ621" s="23"/>
      <c r="DR621" s="23"/>
      <c r="DS621" s="23"/>
      <c r="DT621" s="23"/>
      <c r="DU621" s="23"/>
      <c r="DV621" s="23"/>
      <c r="DW621" s="23"/>
      <c r="DX621" s="23"/>
      <c r="DY621" s="23"/>
      <c r="DZ621" s="23"/>
      <c r="EA621" s="23"/>
      <c r="EB621" s="23"/>
      <c r="EC621" s="23"/>
      <c r="ED621" s="23"/>
      <c r="EE621" s="23"/>
      <c r="EF621" s="23"/>
      <c r="EG621" s="23"/>
      <c r="EH621" s="23"/>
      <c r="EI621" s="23"/>
      <c r="EJ621" s="23"/>
      <c r="EK621" s="23"/>
      <c r="EL621" s="23"/>
      <c r="EM621" s="23"/>
      <c r="EN621" s="23"/>
      <c r="EO621" s="23"/>
      <c r="EP621" s="23"/>
      <c r="EQ621" s="23"/>
      <c r="ER621" s="23"/>
      <c r="ES621" s="23"/>
      <c r="ET621" s="23"/>
      <c r="EU621" s="23"/>
      <c r="EV621" s="23"/>
      <c r="EW621" s="23"/>
      <c r="EX621" s="23"/>
      <c r="EY621" s="23"/>
      <c r="EZ621" s="23"/>
      <c r="FA621" s="23"/>
      <c r="FB621" s="23"/>
      <c r="FC621" s="23"/>
      <c r="FD621" s="23"/>
      <c r="FE621" s="23"/>
      <c r="FF621" s="23"/>
      <c r="FG621" s="23"/>
      <c r="FH621" s="23"/>
      <c r="FI621" s="23"/>
      <c r="FJ621" s="23"/>
      <c r="FK621" s="23"/>
      <c r="FL621" s="23"/>
      <c r="FM621" s="23"/>
      <c r="FN621" s="23"/>
      <c r="FO621" s="23"/>
      <c r="FP621" s="23"/>
      <c r="FQ621" s="23"/>
      <c r="FR621" s="23"/>
      <c r="FS621" s="23"/>
      <c r="FT621" s="23"/>
      <c r="FU621" s="23"/>
      <c r="FV621" s="23"/>
      <c r="FW621" s="23"/>
      <c r="FX621" s="23"/>
      <c r="FY621" s="23"/>
      <c r="FZ621" s="23"/>
      <c r="GA621" s="23"/>
      <c r="GB621" s="23"/>
      <c r="GC621" s="23"/>
      <c r="GD621" s="23"/>
      <c r="GE621" s="23"/>
      <c r="GF621" s="23"/>
      <c r="GG621" s="23"/>
      <c r="GH621" s="23"/>
      <c r="GI621" s="23"/>
      <c r="GJ621" s="23"/>
      <c r="GK621" s="23"/>
      <c r="GL621" s="23"/>
      <c r="GM621" s="23"/>
      <c r="GN621" s="23"/>
      <c r="GO621" s="23"/>
      <c r="GP621" s="23"/>
      <c r="GQ621" s="23"/>
      <c r="GR621" s="23"/>
      <c r="GS621" s="23"/>
      <c r="GT621" s="23"/>
      <c r="GU621" s="23"/>
      <c r="GV621" s="23"/>
      <c r="GW621" s="23"/>
      <c r="GX621" s="23"/>
      <c r="GY621" s="23"/>
      <c r="GZ621" s="23"/>
      <c r="HA621" s="23"/>
      <c r="HB621" s="23"/>
      <c r="HC621" s="23"/>
      <c r="HD621" s="23"/>
      <c r="HE621" s="23"/>
      <c r="HF621" s="23"/>
      <c r="HG621" s="23"/>
      <c r="HH621" s="23"/>
      <c r="HI621" s="23"/>
      <c r="HJ621" s="23"/>
      <c r="HK621" s="23"/>
      <c r="HL621" s="23"/>
      <c r="HM621" s="23"/>
      <c r="HN621" s="23"/>
      <c r="HO621" s="23"/>
      <c r="HP621" s="23"/>
      <c r="HQ621" s="23"/>
      <c r="HR621" s="23"/>
      <c r="HS621" s="23"/>
      <c r="HT621" s="23"/>
      <c r="HU621" s="23"/>
      <c r="HV621" s="23"/>
      <c r="HW621" s="23"/>
      <c r="HX621" s="23"/>
      <c r="HY621" s="23"/>
      <c r="HZ621" s="23"/>
      <c r="IA621" s="23"/>
      <c r="IB621" s="23"/>
      <c r="IC621" s="23"/>
      <c r="ID621" s="23"/>
      <c r="IE621" s="23"/>
      <c r="IF621" s="23"/>
      <c r="IG621" s="23"/>
      <c r="IH621" s="23"/>
      <c r="II621" s="23"/>
      <c r="IJ621" s="23"/>
      <c r="IK621" s="23"/>
      <c r="IL621" s="23"/>
      <c r="IM621" s="23"/>
      <c r="IN621" s="23"/>
      <c r="IO621" s="23"/>
      <c r="IP621" s="23"/>
      <c r="IQ621" s="23"/>
      <c r="IR621" s="23"/>
      <c r="IS621" s="23"/>
      <c r="IT621" s="23"/>
      <c r="IU621" s="23"/>
      <c r="IV621" s="23"/>
      <c r="IW621" s="23"/>
      <c r="IX621" s="23"/>
      <c r="IY621" s="23"/>
      <c r="IZ621" s="23"/>
      <c r="JA621" s="23"/>
      <c r="JB621" s="23"/>
      <c r="JC621" s="23"/>
      <c r="JD621" s="23"/>
      <c r="JE621" s="23"/>
      <c r="JF621" s="23"/>
      <c r="JG621" s="23"/>
      <c r="JH621" s="23"/>
      <c r="JI621" s="23"/>
      <c r="JJ621" s="23"/>
      <c r="JK621" s="23"/>
      <c r="JL621" s="23"/>
      <c r="JM621" s="23"/>
      <c r="JN621" s="23"/>
      <c r="JO621" s="23"/>
      <c r="JP621" s="23"/>
      <c r="JQ621" s="23"/>
      <c r="JR621" s="23"/>
      <c r="JS621" s="23"/>
      <c r="JT621" s="23"/>
      <c r="JU621" s="23"/>
      <c r="JV621" s="23"/>
      <c r="JW621" s="23"/>
      <c r="JX621" s="23"/>
      <c r="JY621" s="23"/>
      <c r="JZ621" s="23"/>
      <c r="KA621" s="23"/>
      <c r="KB621" s="23"/>
      <c r="KC621" s="23"/>
      <c r="KD621" s="23"/>
      <c r="KE621" s="23"/>
      <c r="KF621" s="23"/>
      <c r="KG621" s="23"/>
      <c r="KH621" s="23"/>
      <c r="KI621" s="23"/>
      <c r="KJ621" s="23"/>
      <c r="KK621" s="23"/>
      <c r="KL621" s="23"/>
      <c r="KM621" s="23"/>
      <c r="KN621" s="23"/>
      <c r="KO621" s="23"/>
      <c r="KP621" s="23"/>
      <c r="KQ621" s="23"/>
      <c r="KR621" s="23"/>
      <c r="KS621" s="23"/>
      <c r="KT621" s="23"/>
      <c r="KU621" s="23"/>
      <c r="KV621" s="23"/>
      <c r="KW621" s="23"/>
      <c r="KX621" s="23"/>
      <c r="KY621" s="23"/>
      <c r="KZ621" s="23"/>
      <c r="LA621" s="23"/>
      <c r="LB621" s="23"/>
      <c r="LC621" s="23"/>
      <c r="LD621" s="23"/>
      <c r="LE621" s="23"/>
      <c r="LF621" s="23"/>
      <c r="LG621" s="23"/>
      <c r="LH621" s="23"/>
      <c r="LI621" s="23"/>
      <c r="LJ621" s="23"/>
      <c r="LK621" s="23"/>
      <c r="LL621" s="23"/>
      <c r="LM621" s="23"/>
      <c r="LN621" s="23"/>
      <c r="LO621" s="23"/>
      <c r="LP621" s="23"/>
      <c r="LQ621" s="23"/>
      <c r="LR621" s="23"/>
      <c r="LS621" s="23"/>
      <c r="LT621" s="23"/>
      <c r="LU621" s="23"/>
      <c r="LV621" s="23"/>
      <c r="LW621" s="23"/>
      <c r="LX621" s="23"/>
      <c r="LY621" s="23"/>
      <c r="LZ621" s="23"/>
      <c r="MA621" s="23"/>
      <c r="MB621" s="23"/>
      <c r="MC621" s="23"/>
      <c r="MD621" s="23"/>
      <c r="ME621" s="23"/>
      <c r="MF621" s="23"/>
      <c r="MG621" s="23"/>
      <c r="MH621" s="23"/>
      <c r="MI621" s="23"/>
      <c r="MJ621" s="23"/>
      <c r="MK621" s="23"/>
      <c r="ML621" s="23"/>
      <c r="MM621" s="23"/>
      <c r="MN621" s="23"/>
      <c r="MO621" s="23"/>
      <c r="MP621" s="23"/>
      <c r="MQ621" s="23"/>
      <c r="MR621" s="23"/>
      <c r="MS621" s="23"/>
      <c r="MT621" s="23"/>
      <c r="MU621" s="23"/>
      <c r="MV621" s="23"/>
      <c r="MW621" s="23"/>
      <c r="MX621" s="23"/>
      <c r="MY621" s="23"/>
      <c r="MZ621" s="23"/>
      <c r="NA621" s="23"/>
      <c r="NB621" s="23"/>
      <c r="NC621" s="23"/>
      <c r="ND621" s="23"/>
      <c r="NE621" s="23"/>
      <c r="NF621" s="23"/>
      <c r="NG621" s="23"/>
      <c r="NH621" s="23"/>
      <c r="NI621" s="23"/>
      <c r="NJ621" s="23"/>
      <c r="NK621" s="23"/>
      <c r="NL621" s="23"/>
      <c r="NM621" s="23"/>
      <c r="NN621" s="23"/>
      <c r="NO621" s="23"/>
      <c r="NP621" s="23"/>
      <c r="NQ621" s="23"/>
      <c r="NR621" s="23"/>
      <c r="NS621" s="23"/>
      <c r="NT621" s="23"/>
      <c r="NU621" s="23"/>
      <c r="NV621" s="23"/>
      <c r="NW621" s="23"/>
      <c r="NX621" s="23"/>
      <c r="NY621" s="23"/>
      <c r="NZ621" s="23"/>
      <c r="OA621" s="23"/>
      <c r="OB621" s="23"/>
      <c r="OC621" s="23"/>
      <c r="OD621" s="23"/>
      <c r="OE621" s="23"/>
      <c r="OF621" s="23"/>
      <c r="OG621" s="23"/>
      <c r="OH621" s="23"/>
      <c r="OI621" s="23"/>
      <c r="OJ621" s="23"/>
      <c r="OK621" s="23"/>
      <c r="OL621" s="23"/>
      <c r="OM621" s="23"/>
      <c r="ON621" s="23"/>
      <c r="OO621" s="23"/>
      <c r="OP621" s="23"/>
      <c r="OQ621" s="23"/>
      <c r="OR621" s="23"/>
      <c r="OS621" s="23"/>
      <c r="OT621" s="23"/>
      <c r="OU621" s="23"/>
      <c r="OV621" s="23"/>
      <c r="OW621" s="23"/>
      <c r="OX621" s="23"/>
      <c r="OY621" s="23"/>
      <c r="OZ621" s="23"/>
      <c r="PA621" s="23"/>
      <c r="PB621" s="23"/>
      <c r="PC621" s="23"/>
      <c r="PD621" s="23"/>
      <c r="PE621" s="23"/>
      <c r="PF621" s="23"/>
      <c r="PG621" s="23"/>
      <c r="PH621" s="23"/>
      <c r="PI621" s="23"/>
      <c r="PJ621" s="23"/>
      <c r="PK621" s="23"/>
      <c r="PL621" s="23"/>
      <c r="PM621" s="23"/>
      <c r="PN621" s="23"/>
      <c r="PO621" s="23"/>
      <c r="PP621" s="23"/>
      <c r="PQ621" s="23"/>
      <c r="PR621" s="23"/>
      <c r="PS621" s="23"/>
      <c r="PT621" s="23"/>
      <c r="PU621" s="23"/>
      <c r="PV621" s="23"/>
      <c r="PW621" s="23"/>
      <c r="PX621" s="23"/>
      <c r="PY621" s="23"/>
      <c r="PZ621" s="23"/>
      <c r="QA621" s="23"/>
      <c r="QB621" s="23"/>
      <c r="QC621" s="23"/>
      <c r="QD621" s="23"/>
      <c r="QE621" s="23"/>
      <c r="QF621" s="23"/>
      <c r="QG621" s="23"/>
      <c r="QH621" s="23"/>
      <c r="QI621" s="23"/>
      <c r="QJ621" s="23"/>
      <c r="QK621" s="23"/>
      <c r="QL621" s="23"/>
      <c r="QM621" s="23"/>
      <c r="QN621" s="23"/>
      <c r="QO621" s="23"/>
      <c r="QP621" s="23"/>
      <c r="QQ621" s="23"/>
      <c r="QR621" s="23"/>
      <c r="QS621" s="23"/>
      <c r="QT621" s="23"/>
      <c r="QU621" s="23"/>
      <c r="QV621" s="23"/>
      <c r="QW621" s="23"/>
      <c r="QX621" s="23"/>
      <c r="QY621" s="23"/>
      <c r="QZ621" s="23"/>
      <c r="RA621" s="23"/>
      <c r="RB621" s="23"/>
      <c r="RC621" s="23"/>
      <c r="RD621" s="23"/>
      <c r="RE621" s="23"/>
      <c r="RF621" s="23"/>
      <c r="RG621" s="23"/>
      <c r="RH621" s="23"/>
      <c r="RI621" s="23"/>
      <c r="RJ621" s="23"/>
      <c r="RK621" s="23"/>
      <c r="RL621" s="23"/>
      <c r="RM621" s="23"/>
      <c r="RN621" s="23"/>
      <c r="RO621" s="23"/>
      <c r="RP621" s="23"/>
      <c r="RQ621" s="23"/>
      <c r="RR621" s="23"/>
      <c r="RS621" s="23"/>
      <c r="RT621" s="23"/>
      <c r="RU621" s="23"/>
      <c r="RV621" s="23"/>
      <c r="RW621" s="23"/>
      <c r="RX621" s="23"/>
      <c r="RY621" s="23"/>
      <c r="RZ621" s="23"/>
      <c r="SA621" s="23"/>
      <c r="SB621" s="23"/>
      <c r="SC621" s="23"/>
      <c r="SD621" s="23"/>
      <c r="SE621" s="23"/>
      <c r="SF621" s="23"/>
      <c r="SG621" s="23"/>
      <c r="SH621" s="23"/>
      <c r="SI621" s="23"/>
      <c r="SJ621" s="23"/>
      <c r="SK621" s="23"/>
      <c r="SL621" s="23"/>
      <c r="SM621" s="23"/>
      <c r="SN621" s="23"/>
      <c r="SO621" s="23"/>
      <c r="SP621" s="23"/>
      <c r="SQ621" s="23"/>
      <c r="SR621" s="23"/>
      <c r="SS621" s="23"/>
      <c r="ST621" s="23"/>
      <c r="SU621" s="23"/>
      <c r="SV621" s="23"/>
      <c r="SW621" s="23"/>
      <c r="SX621" s="23"/>
      <c r="SY621" s="23"/>
      <c r="SZ621" s="23"/>
      <c r="TA621" s="23"/>
      <c r="TB621" s="23"/>
      <c r="TC621" s="23"/>
      <c r="TD621" s="23"/>
      <c r="TE621" s="23"/>
      <c r="TF621" s="23"/>
      <c r="TG621" s="23"/>
      <c r="TH621" s="23"/>
      <c r="TI621" s="23"/>
      <c r="TJ621" s="23"/>
      <c r="TK621" s="23"/>
      <c r="TL621" s="23"/>
      <c r="TM621" s="23"/>
      <c r="TN621" s="23"/>
      <c r="TO621" s="23"/>
      <c r="TP621" s="23"/>
      <c r="TQ621" s="23"/>
      <c r="TR621" s="23"/>
      <c r="TS621" s="23"/>
      <c r="TT621" s="23"/>
      <c r="TU621" s="23"/>
      <c r="TV621" s="23"/>
      <c r="TW621" s="23"/>
      <c r="TX621" s="23"/>
      <c r="TY621" s="23"/>
      <c r="TZ621" s="23"/>
      <c r="UA621" s="23"/>
      <c r="UB621" s="23"/>
      <c r="UC621" s="23"/>
      <c r="UD621" s="23"/>
      <c r="UE621" s="23"/>
      <c r="UF621" s="23"/>
      <c r="UG621" s="23"/>
      <c r="UH621" s="23"/>
      <c r="UI621" s="23"/>
      <c r="UJ621" s="23"/>
      <c r="UK621" s="23"/>
      <c r="UL621" s="23"/>
      <c r="UM621" s="23"/>
      <c r="UN621" s="23"/>
      <c r="UO621" s="23"/>
      <c r="UP621" s="23"/>
      <c r="UQ621" s="23"/>
      <c r="UR621" s="23"/>
      <c r="US621" s="23"/>
      <c r="UT621" s="23"/>
      <c r="UU621" s="23"/>
      <c r="UV621" s="23"/>
      <c r="UW621" s="23"/>
      <c r="UX621" s="23"/>
      <c r="UY621" s="23"/>
      <c r="UZ621" s="23"/>
      <c r="VA621" s="23"/>
      <c r="VB621" s="23"/>
      <c r="VC621" s="23"/>
      <c r="VD621" s="23"/>
      <c r="VE621" s="23"/>
      <c r="VF621" s="23"/>
      <c r="VG621" s="23"/>
      <c r="VH621" s="23"/>
      <c r="VI621" s="23"/>
      <c r="VJ621" s="23"/>
      <c r="VK621" s="23"/>
      <c r="VL621" s="23"/>
      <c r="VM621" s="23"/>
      <c r="VN621" s="23"/>
      <c r="VO621" s="23"/>
      <c r="VP621" s="23"/>
      <c r="VQ621" s="23"/>
      <c r="VR621" s="23"/>
      <c r="VS621" s="23"/>
      <c r="VT621" s="23"/>
      <c r="VU621" s="23"/>
      <c r="VV621" s="23"/>
      <c r="VW621" s="23"/>
      <c r="VX621" s="23"/>
      <c r="VY621" s="23"/>
      <c r="VZ621" s="23"/>
      <c r="WA621" s="23"/>
      <c r="WB621" s="23"/>
      <c r="WC621" s="23"/>
      <c r="WD621" s="23"/>
      <c r="WE621" s="23"/>
      <c r="WF621" s="23"/>
      <c r="WG621" s="23"/>
      <c r="WH621" s="23"/>
      <c r="WI621" s="23"/>
      <c r="WJ621" s="23"/>
      <c r="WK621" s="23"/>
      <c r="WL621" s="23"/>
      <c r="WM621" s="23"/>
      <c r="WN621" s="23"/>
      <c r="WO621" s="23"/>
      <c r="WP621" s="23"/>
      <c r="WQ621" s="23"/>
      <c r="WR621" s="23"/>
      <c r="WS621" s="23"/>
      <c r="WT621" s="23"/>
      <c r="WU621" s="23"/>
      <c r="WV621" s="23"/>
      <c r="WW621" s="23"/>
      <c r="WX621" s="23"/>
      <c r="WY621" s="23"/>
      <c r="WZ621" s="23"/>
      <c r="XA621" s="23"/>
      <c r="XB621" s="23"/>
      <c r="XC621" s="23"/>
      <c r="XD621" s="23"/>
      <c r="XE621" s="23"/>
      <c r="XF621" s="23"/>
      <c r="XG621" s="23"/>
      <c r="XH621" s="23"/>
      <c r="XI621" s="23"/>
      <c r="XJ621" s="23"/>
      <c r="XK621" s="23"/>
      <c r="XL621" s="23"/>
      <c r="XM621" s="23"/>
      <c r="XN621" s="23"/>
      <c r="XO621" s="23"/>
      <c r="XP621" s="23"/>
      <c r="XQ621" s="23"/>
      <c r="XR621" s="23"/>
      <c r="XS621" s="23"/>
      <c r="XT621" s="23"/>
      <c r="XU621" s="23"/>
      <c r="XV621" s="23"/>
      <c r="XW621" s="23"/>
      <c r="XX621" s="23"/>
      <c r="XY621" s="23"/>
      <c r="XZ621" s="23"/>
      <c r="YA621" s="23"/>
      <c r="YB621" s="23"/>
      <c r="YC621" s="23"/>
      <c r="YD621" s="23"/>
      <c r="YE621" s="23"/>
      <c r="YF621" s="23"/>
      <c r="YG621" s="23"/>
      <c r="YH621" s="23"/>
      <c r="YI621" s="23"/>
      <c r="YJ621" s="23"/>
      <c r="YK621" s="23"/>
      <c r="YL621" s="23"/>
      <c r="YM621" s="23"/>
      <c r="YN621" s="23"/>
      <c r="YO621" s="23"/>
      <c r="YP621" s="23"/>
      <c r="YQ621" s="23"/>
      <c r="YR621" s="23"/>
      <c r="YS621" s="23"/>
      <c r="YT621" s="23"/>
      <c r="YU621" s="23"/>
      <c r="YV621" s="23"/>
      <c r="YW621" s="23"/>
      <c r="YX621" s="23"/>
      <c r="YY621" s="23"/>
      <c r="YZ621" s="23"/>
      <c r="ZA621" s="23"/>
      <c r="ZB621" s="23"/>
      <c r="ZC621" s="23"/>
      <c r="ZD621" s="23"/>
      <c r="ZE621" s="23"/>
      <c r="ZF621" s="23"/>
      <c r="ZG621" s="23"/>
      <c r="ZH621" s="23"/>
      <c r="ZI621" s="23"/>
      <c r="ZJ621" s="23"/>
      <c r="ZK621" s="23"/>
      <c r="ZL621" s="23"/>
      <c r="ZM621" s="23"/>
      <c r="ZN621" s="23"/>
      <c r="ZO621" s="23"/>
      <c r="ZP621" s="23"/>
      <c r="ZQ621" s="23"/>
      <c r="ZR621" s="23"/>
      <c r="ZS621" s="23"/>
      <c r="ZT621" s="23"/>
      <c r="ZU621" s="23"/>
      <c r="ZV621" s="23"/>
      <c r="ZW621" s="23"/>
      <c r="ZX621" s="23"/>
      <c r="ZY621" s="23"/>
      <c r="ZZ621" s="23"/>
      <c r="AAA621" s="23"/>
      <c r="AAB621" s="23"/>
      <c r="AAC621" s="23"/>
      <c r="AAD621" s="23"/>
      <c r="AAE621" s="23"/>
      <c r="AAF621" s="23"/>
      <c r="AAG621" s="23"/>
      <c r="AAH621" s="23"/>
      <c r="AAI621" s="23"/>
      <c r="AAJ621" s="23"/>
      <c r="AAK621" s="23"/>
      <c r="AAL621" s="23"/>
      <c r="AAM621" s="23"/>
      <c r="AAN621" s="23"/>
      <c r="AAO621" s="23"/>
      <c r="AAP621" s="23"/>
      <c r="AAQ621" s="23"/>
      <c r="AAR621" s="23"/>
      <c r="AAS621" s="23"/>
      <c r="AAT621" s="23"/>
      <c r="AAU621" s="23"/>
      <c r="AAV621" s="23"/>
      <c r="AAW621" s="23"/>
      <c r="AAX621" s="23"/>
      <c r="AAY621" s="23"/>
      <c r="AAZ621" s="23"/>
      <c r="ABA621" s="23"/>
      <c r="ABB621" s="23"/>
      <c r="ABC621" s="23"/>
      <c r="ABD621" s="23"/>
      <c r="ABE621" s="23"/>
      <c r="ABF621" s="23"/>
      <c r="ABG621" s="23"/>
      <c r="ABH621" s="23"/>
      <c r="ABI621" s="23"/>
      <c r="ABJ621" s="23"/>
      <c r="ABK621" s="23"/>
      <c r="ABL621" s="23"/>
      <c r="ABM621" s="23"/>
      <c r="ABN621" s="23"/>
      <c r="ABO621" s="23"/>
      <c r="ABP621" s="23"/>
      <c r="ABQ621" s="23"/>
      <c r="ABR621" s="23"/>
      <c r="ABS621" s="23"/>
      <c r="ABT621" s="23"/>
      <c r="ABU621" s="23"/>
      <c r="ABV621" s="23"/>
      <c r="ABW621" s="23"/>
      <c r="ABX621" s="23"/>
      <c r="ABY621" s="23"/>
      <c r="ABZ621" s="23"/>
      <c r="ACA621" s="23"/>
      <c r="ACB621" s="23"/>
      <c r="ACC621" s="23"/>
      <c r="ACD621" s="23"/>
      <c r="ACE621" s="23"/>
      <c r="ACF621" s="23"/>
      <c r="ACG621" s="23"/>
      <c r="ACH621" s="23"/>
      <c r="ACI621" s="23"/>
      <c r="ACJ621" s="23"/>
      <c r="ACK621" s="23"/>
      <c r="ACL621" s="23"/>
      <c r="ACM621" s="23"/>
      <c r="ACN621" s="23"/>
      <c r="ACO621" s="23"/>
      <c r="ACP621" s="23"/>
      <c r="ACQ621" s="23"/>
      <c r="ACR621" s="23"/>
      <c r="ACS621" s="23"/>
      <c r="ACT621" s="23"/>
      <c r="ACU621" s="23"/>
      <c r="ACV621" s="23"/>
      <c r="ACW621" s="23"/>
      <c r="ACX621" s="23"/>
      <c r="ACY621" s="23"/>
      <c r="ACZ621" s="23"/>
      <c r="ADA621" s="23"/>
      <c r="ADB621" s="23"/>
      <c r="ADC621" s="23"/>
      <c r="ADD621" s="23"/>
      <c r="ADE621" s="23"/>
      <c r="ADF621" s="23"/>
      <c r="ADG621" s="23"/>
      <c r="ADH621" s="23"/>
      <c r="ADI621" s="23"/>
      <c r="ADJ621" s="23"/>
      <c r="ADK621" s="23"/>
      <c r="ADL621" s="23"/>
      <c r="ADM621" s="23"/>
      <c r="ADN621" s="23"/>
      <c r="ADO621" s="23"/>
      <c r="ADP621" s="23"/>
      <c r="ADQ621" s="23"/>
      <c r="ADR621" s="23"/>
      <c r="ADS621" s="23"/>
      <c r="ADT621" s="23"/>
      <c r="ADU621" s="23"/>
      <c r="ADV621" s="23"/>
      <c r="ADW621" s="23"/>
      <c r="ADX621" s="23"/>
      <c r="ADY621" s="23"/>
      <c r="ADZ621" s="23"/>
      <c r="AEA621" s="23"/>
      <c r="AEB621" s="23"/>
      <c r="AEC621" s="23"/>
      <c r="AED621" s="23"/>
      <c r="AEE621" s="23"/>
      <c r="AEF621" s="23"/>
      <c r="AEG621" s="23"/>
      <c r="AEH621" s="23"/>
      <c r="AEI621" s="23"/>
      <c r="AEJ621" s="23"/>
      <c r="AEK621" s="23"/>
      <c r="AEL621" s="23"/>
      <c r="AEM621" s="23"/>
      <c r="AEN621" s="23"/>
      <c r="AEO621" s="23"/>
      <c r="AEP621" s="23"/>
      <c r="AEQ621" s="23"/>
      <c r="AER621" s="23"/>
      <c r="AES621" s="23"/>
      <c r="AET621" s="23"/>
      <c r="AEU621" s="23"/>
      <c r="AEV621" s="23"/>
      <c r="AEW621" s="23"/>
      <c r="AEX621" s="23"/>
      <c r="AEY621" s="23"/>
      <c r="AEZ621" s="23"/>
      <c r="AFA621" s="23"/>
      <c r="AFB621" s="23"/>
      <c r="AFC621" s="23"/>
      <c r="AFD621" s="23"/>
      <c r="AFE621" s="23"/>
      <c r="AFF621" s="23"/>
      <c r="AFG621" s="23"/>
      <c r="AFH621" s="23"/>
      <c r="AFI621" s="23"/>
      <c r="AFJ621" s="23"/>
      <c r="AFK621" s="23"/>
      <c r="AFL621" s="23"/>
      <c r="AFM621" s="23"/>
      <c r="AFN621" s="23"/>
      <c r="AFO621" s="23"/>
      <c r="AFP621" s="23"/>
      <c r="AFQ621" s="23"/>
      <c r="AFR621" s="23"/>
      <c r="AFS621" s="23"/>
      <c r="AFT621" s="23"/>
      <c r="AFU621" s="23"/>
      <c r="AFV621" s="23"/>
      <c r="AFW621" s="23"/>
      <c r="AFX621" s="23"/>
      <c r="AFY621" s="23"/>
      <c r="AFZ621" s="23"/>
      <c r="AGA621" s="23"/>
      <c r="AGB621" s="23"/>
      <c r="AGC621" s="23"/>
      <c r="AGD621" s="23"/>
      <c r="AGE621" s="23"/>
      <c r="AGF621" s="23"/>
      <c r="AGG621" s="23"/>
      <c r="AGH621" s="23"/>
      <c r="AGI621" s="23"/>
      <c r="AGJ621" s="23"/>
      <c r="AGK621" s="23"/>
      <c r="AGL621" s="23"/>
      <c r="AGM621" s="23"/>
      <c r="AGN621" s="23"/>
      <c r="AGO621" s="23"/>
      <c r="AGP621" s="23"/>
      <c r="AGQ621" s="23"/>
      <c r="AGR621" s="23"/>
      <c r="AGS621" s="23"/>
      <c r="AGT621" s="23"/>
      <c r="AGU621" s="23"/>
      <c r="AGV621" s="23"/>
      <c r="AGW621" s="23"/>
      <c r="AGX621" s="23"/>
      <c r="AGY621" s="23"/>
      <c r="AGZ621" s="23"/>
      <c r="AHA621" s="23"/>
      <c r="AHB621" s="23"/>
      <c r="AHC621" s="23"/>
      <c r="AHD621" s="23"/>
      <c r="AHE621" s="23"/>
      <c r="AHF621" s="23"/>
      <c r="AHG621" s="23"/>
      <c r="AHH621" s="23"/>
      <c r="AHI621" s="23"/>
      <c r="AHJ621" s="23"/>
      <c r="AHK621" s="23"/>
      <c r="AHL621" s="23"/>
      <c r="AHM621" s="23"/>
      <c r="AHN621" s="23"/>
      <c r="AHO621" s="23"/>
      <c r="AHP621" s="23"/>
      <c r="AHQ621" s="23"/>
      <c r="AHR621" s="23"/>
      <c r="AHS621" s="23"/>
      <c r="AHT621" s="23"/>
      <c r="AHU621" s="23"/>
      <c r="AHV621" s="23"/>
      <c r="AHW621" s="23"/>
      <c r="AHX621" s="23"/>
      <c r="AHY621" s="23"/>
      <c r="AHZ621" s="23"/>
      <c r="AIA621" s="23"/>
      <c r="AIB621" s="23"/>
      <c r="AIC621" s="23"/>
      <c r="AID621" s="23"/>
      <c r="AIE621" s="23"/>
      <c r="AIF621" s="23"/>
      <c r="AIG621" s="23"/>
      <c r="AIH621" s="23"/>
      <c r="AII621" s="23"/>
      <c r="AIJ621" s="23"/>
      <c r="AIK621" s="23"/>
      <c r="AIL621" s="23"/>
      <c r="AIM621" s="23"/>
      <c r="AIN621" s="23"/>
      <c r="AIO621" s="23"/>
      <c r="AIP621" s="23"/>
      <c r="AIQ621" s="23"/>
      <c r="AIR621" s="23"/>
      <c r="AIS621" s="23"/>
      <c r="AIT621" s="23"/>
      <c r="AIU621" s="23"/>
      <c r="AIV621" s="23"/>
      <c r="AIW621" s="23"/>
      <c r="AIX621" s="23"/>
      <c r="AIY621" s="23"/>
      <c r="AIZ621" s="23"/>
      <c r="AJA621" s="23"/>
      <c r="AJB621" s="23"/>
      <c r="AJC621" s="23"/>
      <c r="AJD621" s="23"/>
      <c r="AJE621" s="23"/>
      <c r="AJF621" s="23"/>
      <c r="AJG621" s="23"/>
      <c r="AJH621" s="23"/>
      <c r="AJI621" s="23"/>
      <c r="AJJ621" s="23"/>
      <c r="AJK621" s="23"/>
      <c r="AJL621" s="23"/>
      <c r="AJM621" s="23"/>
      <c r="AJN621" s="23"/>
      <c r="AJO621" s="23"/>
      <c r="AJP621" s="23"/>
      <c r="AJQ621" s="23"/>
      <c r="AJR621" s="23"/>
      <c r="AJS621" s="23"/>
      <c r="AJT621" s="23"/>
      <c r="AJU621" s="23"/>
      <c r="AJV621" s="23"/>
      <c r="AJW621" s="23"/>
      <c r="AJX621" s="23"/>
      <c r="AJY621" s="23"/>
      <c r="AJZ621" s="23"/>
      <c r="AKA621" s="23"/>
      <c r="AKB621" s="23"/>
      <c r="AKC621" s="23"/>
      <c r="AKD621" s="23"/>
      <c r="AKE621" s="23"/>
      <c r="AKF621" s="23"/>
      <c r="AKG621" s="23"/>
      <c r="AKH621" s="23"/>
      <c r="AKI621" s="23"/>
      <c r="AKJ621" s="23"/>
      <c r="AKK621" s="23"/>
      <c r="AKL621" s="23"/>
      <c r="AKM621" s="23"/>
      <c r="AKN621" s="23"/>
      <c r="AKO621" s="23"/>
      <c r="AKP621" s="23"/>
      <c r="AKQ621" s="23"/>
      <c r="AKR621" s="23"/>
      <c r="AKS621" s="23"/>
      <c r="AKT621" s="23"/>
      <c r="AKU621" s="23"/>
      <c r="AKV621" s="23"/>
      <c r="AKW621" s="23"/>
      <c r="AKX621" s="23"/>
      <c r="AKY621" s="23"/>
      <c r="AKZ621" s="23"/>
      <c r="ALA621" s="23"/>
      <c r="ALB621" s="23"/>
      <c r="ALC621" s="23"/>
      <c r="ALD621" s="23"/>
      <c r="ALE621" s="23"/>
      <c r="ALF621" s="23"/>
      <c r="ALG621" s="23"/>
      <c r="ALH621" s="23"/>
      <c r="ALI621" s="23"/>
      <c r="ALJ621" s="23"/>
      <c r="ALK621" s="23"/>
      <c r="ALL621" s="23"/>
      <c r="ALM621" s="23"/>
      <c r="ALN621" s="23"/>
      <c r="ALO621" s="23"/>
      <c r="ALP621" s="23"/>
      <c r="ALQ621" s="23"/>
      <c r="ALR621" s="23"/>
      <c r="ALS621" s="23"/>
      <c r="ALT621" s="23"/>
      <c r="ALU621" s="23"/>
      <c r="ALV621" s="23"/>
      <c r="ALW621" s="23"/>
      <c r="ALX621" s="23"/>
      <c r="ALY621" s="23"/>
      <c r="ALZ621" s="23"/>
      <c r="AMA621" s="23"/>
      <c r="AMB621" s="23"/>
      <c r="AMC621" s="23"/>
      <c r="AMD621" s="23"/>
      <c r="AME621" s="23"/>
      <c r="AMF621" s="23"/>
      <c r="AMG621" s="23"/>
      <c r="AMH621" s="23"/>
      <c r="AMI621" s="23"/>
      <c r="AMJ621" s="23"/>
      <c r="AMK621" s="23"/>
      <c r="AML621" s="23"/>
      <c r="AMM621" s="23"/>
      <c r="AMN621" s="23"/>
      <c r="AMO621" s="23"/>
      <c r="AMP621" s="23"/>
      <c r="AMQ621" s="23"/>
      <c r="AMR621" s="23"/>
      <c r="AMS621" s="23"/>
      <c r="AMT621" s="23"/>
      <c r="AMU621" s="23"/>
      <c r="AMV621" s="23"/>
      <c r="AMW621" s="23"/>
      <c r="AMX621" s="23"/>
      <c r="AMY621" s="23"/>
      <c r="AMZ621" s="23"/>
      <c r="ANA621" s="23"/>
      <c r="ANB621" s="23"/>
      <c r="ANC621" s="23"/>
      <c r="AND621" s="23"/>
      <c r="ANE621" s="23"/>
      <c r="ANF621" s="23"/>
      <c r="ANG621" s="23"/>
      <c r="ANH621" s="23"/>
      <c r="ANI621" s="23"/>
      <c r="ANJ621" s="23"/>
      <c r="ANK621" s="23"/>
      <c r="ANL621" s="23"/>
      <c r="ANM621" s="23"/>
      <c r="ANN621" s="23"/>
      <c r="ANO621" s="23"/>
      <c r="ANP621" s="23"/>
      <c r="ANQ621" s="23"/>
      <c r="ANR621" s="23"/>
      <c r="ANS621" s="23"/>
      <c r="ANT621" s="23"/>
      <c r="ANU621" s="23"/>
      <c r="ANV621" s="23"/>
      <c r="ANW621" s="23"/>
      <c r="ANX621" s="23"/>
      <c r="ANY621" s="23"/>
      <c r="ANZ621" s="23"/>
      <c r="AOA621" s="23"/>
      <c r="AOB621" s="23"/>
      <c r="AOC621" s="23"/>
      <c r="AOD621" s="23"/>
      <c r="AOE621" s="23"/>
      <c r="AOF621" s="23"/>
      <c r="AOG621" s="23"/>
      <c r="AOH621" s="23"/>
      <c r="AOI621" s="23"/>
      <c r="AOJ621" s="23"/>
      <c r="AOK621" s="23"/>
      <c r="AOL621" s="23"/>
      <c r="AOM621" s="23"/>
      <c r="AON621" s="23"/>
      <c r="AOO621" s="23"/>
      <c r="AOP621" s="23"/>
      <c r="AOQ621" s="23"/>
      <c r="AOR621" s="23"/>
      <c r="AOS621" s="23"/>
      <c r="AOT621" s="23"/>
      <c r="AOU621" s="23"/>
      <c r="AOV621" s="23"/>
      <c r="AOW621" s="23"/>
      <c r="AOX621" s="23"/>
      <c r="AOY621" s="23"/>
      <c r="AOZ621" s="23"/>
      <c r="APA621" s="23"/>
      <c r="APB621" s="23"/>
      <c r="APC621" s="23"/>
      <c r="APD621" s="23"/>
      <c r="APE621" s="23"/>
      <c r="APF621" s="23"/>
      <c r="APG621" s="23"/>
      <c r="APH621" s="23"/>
      <c r="API621" s="23"/>
      <c r="APJ621" s="23"/>
      <c r="APK621" s="23"/>
      <c r="APL621" s="23"/>
      <c r="APM621" s="23"/>
      <c r="APN621" s="23"/>
      <c r="APO621" s="23"/>
      <c r="APP621" s="23"/>
      <c r="APQ621" s="23"/>
      <c r="APR621" s="23"/>
      <c r="APS621" s="23"/>
      <c r="APT621" s="23"/>
      <c r="APU621" s="23"/>
      <c r="APV621" s="23"/>
      <c r="APW621" s="23"/>
      <c r="APX621" s="23"/>
      <c r="APY621" s="23"/>
      <c r="APZ621" s="23"/>
      <c r="AQA621" s="23"/>
      <c r="AQB621" s="23"/>
      <c r="AQC621" s="23"/>
      <c r="AQD621" s="23"/>
      <c r="AQE621" s="23"/>
      <c r="AQF621" s="23"/>
      <c r="AQG621" s="23"/>
      <c r="AQH621" s="23"/>
      <c r="AQI621" s="23"/>
      <c r="AQJ621" s="23"/>
      <c r="AQK621" s="23"/>
      <c r="AQL621" s="23"/>
      <c r="AQM621" s="23"/>
      <c r="AQN621" s="23"/>
      <c r="AQO621" s="23"/>
      <c r="AQP621" s="23"/>
      <c r="AQQ621" s="23"/>
      <c r="AQR621" s="23"/>
      <c r="AQS621" s="23"/>
      <c r="AQT621" s="23"/>
      <c r="AQU621" s="23"/>
      <c r="AQV621" s="23"/>
      <c r="AQW621" s="23"/>
      <c r="AQX621" s="23"/>
      <c r="AQY621" s="23"/>
      <c r="AQZ621" s="23"/>
      <c r="ARA621" s="23"/>
      <c r="ARB621" s="23"/>
      <c r="ARC621" s="23"/>
      <c r="ARD621" s="23"/>
      <c r="ARE621" s="23"/>
      <c r="ARF621" s="23"/>
      <c r="ARG621" s="23"/>
      <c r="ARH621" s="23"/>
      <c r="ARI621" s="23"/>
      <c r="ARJ621" s="23"/>
      <c r="ARK621" s="23"/>
      <c r="ARL621" s="23"/>
      <c r="ARM621" s="23"/>
      <c r="ARN621" s="23"/>
      <c r="ARO621" s="23"/>
      <c r="ARP621" s="23"/>
      <c r="ARQ621" s="23"/>
      <c r="ARR621" s="23"/>
      <c r="ARS621" s="23"/>
      <c r="ART621" s="23"/>
      <c r="ARU621" s="23"/>
      <c r="ARV621" s="23"/>
      <c r="ARW621" s="23"/>
      <c r="ARX621" s="23"/>
      <c r="ARY621" s="23"/>
      <c r="ARZ621" s="23"/>
      <c r="ASA621" s="23"/>
      <c r="ASB621" s="23"/>
      <c r="ASC621" s="23"/>
      <c r="ASD621" s="23"/>
      <c r="ASE621" s="23"/>
      <c r="ASF621" s="23"/>
      <c r="ASG621" s="23"/>
      <c r="ASH621" s="23"/>
      <c r="ASI621" s="23"/>
      <c r="ASJ621" s="23"/>
      <c r="ASK621" s="23"/>
      <c r="ASL621" s="23"/>
      <c r="ASM621" s="23"/>
      <c r="ASN621" s="23"/>
      <c r="ASO621" s="23"/>
      <c r="ASP621" s="23"/>
      <c r="ASQ621" s="23"/>
      <c r="ASR621" s="23"/>
      <c r="ASS621" s="23"/>
      <c r="AST621" s="23"/>
      <c r="ASU621" s="23"/>
      <c r="ASV621" s="23"/>
      <c r="ASW621" s="23"/>
      <c r="ASX621" s="23"/>
      <c r="ASY621" s="23"/>
      <c r="ASZ621" s="23"/>
      <c r="ATA621" s="23"/>
      <c r="ATB621" s="23"/>
      <c r="ATC621" s="23"/>
      <c r="ATD621" s="23"/>
      <c r="ATE621" s="23"/>
      <c r="ATF621" s="23"/>
      <c r="ATG621" s="23"/>
      <c r="ATH621" s="23"/>
      <c r="ATI621" s="23"/>
      <c r="ATJ621" s="23"/>
      <c r="ATK621" s="23"/>
      <c r="ATL621" s="23"/>
      <c r="ATM621" s="23"/>
      <c r="ATN621" s="23"/>
      <c r="ATO621" s="23"/>
      <c r="ATP621" s="23"/>
      <c r="ATQ621" s="23"/>
      <c r="ATR621" s="23"/>
      <c r="ATS621" s="23"/>
      <c r="ATT621" s="23"/>
      <c r="ATU621" s="23"/>
      <c r="ATV621" s="23"/>
      <c r="ATW621" s="23"/>
      <c r="ATX621" s="23"/>
      <c r="ATY621" s="23"/>
      <c r="ATZ621" s="23"/>
      <c r="AUA621" s="23"/>
      <c r="AUB621" s="23"/>
      <c r="AUC621" s="23"/>
      <c r="AUD621" s="23"/>
      <c r="AUE621" s="23"/>
      <c r="AUF621" s="23"/>
      <c r="AUG621" s="23"/>
      <c r="AUH621" s="23"/>
      <c r="AUI621" s="23"/>
      <c r="AUJ621" s="23"/>
      <c r="AUK621" s="23"/>
      <c r="AUL621" s="23"/>
      <c r="AUM621" s="23"/>
      <c r="AUN621" s="23"/>
      <c r="AUO621" s="23"/>
      <c r="AUP621" s="23"/>
      <c r="AUQ621" s="23"/>
      <c r="AUR621" s="23"/>
      <c r="AUS621" s="23"/>
      <c r="AUT621" s="23"/>
      <c r="AUU621" s="23"/>
      <c r="AUV621" s="23"/>
      <c r="AUW621" s="23"/>
      <c r="AUX621" s="23"/>
      <c r="AUY621" s="23"/>
      <c r="AUZ621" s="23"/>
      <c r="AVA621" s="23"/>
      <c r="AVB621" s="23"/>
      <c r="AVC621" s="23"/>
      <c r="AVD621" s="23"/>
      <c r="AVE621" s="23"/>
      <c r="AVF621" s="23"/>
      <c r="AVG621" s="23"/>
      <c r="AVH621" s="23"/>
      <c r="AVI621" s="23"/>
      <c r="AVJ621" s="23"/>
      <c r="AVK621" s="23"/>
      <c r="AVL621" s="23"/>
      <c r="AVM621" s="23"/>
      <c r="AVN621" s="23"/>
      <c r="AVO621" s="23"/>
      <c r="AVP621" s="23"/>
      <c r="AVQ621" s="23"/>
      <c r="AVR621" s="23"/>
      <c r="AVS621" s="23"/>
      <c r="AVT621" s="23"/>
      <c r="AVU621" s="23"/>
      <c r="AVV621" s="23"/>
      <c r="AVW621" s="23"/>
      <c r="AVX621" s="23"/>
      <c r="AVY621" s="23"/>
      <c r="AVZ621" s="23"/>
      <c r="AWA621" s="23"/>
      <c r="AWB621" s="23"/>
      <c r="AWC621" s="23"/>
      <c r="AWD621" s="23"/>
      <c r="AWE621" s="23"/>
      <c r="AWF621" s="23"/>
      <c r="AWG621" s="23"/>
      <c r="AWH621" s="23"/>
      <c r="AWI621" s="23"/>
      <c r="AWJ621" s="23"/>
      <c r="AWK621" s="23"/>
      <c r="AWL621" s="23"/>
      <c r="AWM621" s="23"/>
      <c r="AWN621" s="23"/>
      <c r="AWO621" s="23"/>
      <c r="AWP621" s="23"/>
      <c r="AWQ621" s="23"/>
      <c r="AWR621" s="23"/>
      <c r="AWS621" s="23"/>
      <c r="AWT621" s="23"/>
      <c r="AWU621" s="23"/>
      <c r="AWV621" s="23"/>
      <c r="AWW621" s="23"/>
      <c r="AWX621" s="23"/>
      <c r="AWY621" s="23"/>
      <c r="AWZ621" s="23"/>
      <c r="AXA621" s="23"/>
      <c r="AXB621" s="23"/>
      <c r="AXC621" s="23"/>
      <c r="AXD621" s="23"/>
      <c r="AXE621" s="23"/>
      <c r="AXF621" s="23"/>
      <c r="AXG621" s="23"/>
      <c r="AXH621" s="23"/>
      <c r="AXI621" s="23"/>
      <c r="AXJ621" s="23"/>
      <c r="AXK621" s="23"/>
      <c r="AXL621" s="23"/>
      <c r="AXM621" s="23"/>
      <c r="AXN621" s="23"/>
      <c r="AXO621" s="23"/>
      <c r="AXP621" s="23"/>
      <c r="AXQ621" s="23"/>
      <c r="AXR621" s="23"/>
      <c r="AXS621" s="23"/>
      <c r="AXT621" s="23"/>
      <c r="AXU621" s="23"/>
      <c r="AXV621" s="23"/>
      <c r="AXW621" s="23"/>
      <c r="AXX621" s="23"/>
      <c r="AXY621" s="23"/>
      <c r="AXZ621" s="23"/>
      <c r="AYA621" s="23"/>
      <c r="AYB621" s="23"/>
      <c r="AYC621" s="23"/>
      <c r="AYD621" s="23"/>
      <c r="AYE621" s="23"/>
      <c r="AYF621" s="23"/>
      <c r="AYG621" s="23"/>
      <c r="AYH621" s="23"/>
      <c r="AYI621" s="23"/>
      <c r="AYJ621" s="23"/>
      <c r="AYK621" s="23"/>
      <c r="AYL621" s="23"/>
      <c r="AYM621" s="23"/>
      <c r="AYN621" s="23"/>
      <c r="AYO621" s="23"/>
      <c r="AYP621" s="23"/>
      <c r="AYQ621" s="23"/>
      <c r="AYR621" s="23"/>
      <c r="AYS621" s="23"/>
      <c r="AYT621" s="23"/>
      <c r="AYU621" s="23"/>
      <c r="AYV621" s="23"/>
      <c r="AYW621" s="23"/>
      <c r="AYX621" s="23"/>
      <c r="AYY621" s="23"/>
      <c r="AYZ621" s="23"/>
      <c r="AZA621" s="23"/>
      <c r="AZB621" s="23"/>
      <c r="AZC621" s="23"/>
      <c r="AZD621" s="23"/>
      <c r="AZE621" s="23"/>
      <c r="AZF621" s="23"/>
      <c r="AZG621" s="23"/>
      <c r="AZH621" s="23"/>
      <c r="AZI621" s="23"/>
      <c r="AZJ621" s="23"/>
      <c r="AZK621" s="23"/>
      <c r="AZL621" s="23"/>
      <c r="AZM621" s="23"/>
      <c r="AZN621" s="23"/>
      <c r="AZO621" s="23"/>
      <c r="AZP621" s="23"/>
      <c r="AZQ621" s="23"/>
      <c r="AZR621" s="23"/>
      <c r="AZS621" s="23"/>
      <c r="AZT621" s="23"/>
      <c r="AZU621" s="23"/>
      <c r="AZV621" s="23"/>
      <c r="AZW621" s="23"/>
      <c r="AZX621" s="23"/>
      <c r="AZY621" s="23"/>
      <c r="AZZ621" s="23"/>
      <c r="BAA621" s="23"/>
      <c r="BAB621" s="23"/>
      <c r="BAC621" s="23"/>
      <c r="BAD621" s="23"/>
      <c r="BAE621" s="23"/>
      <c r="BAF621" s="23"/>
      <c r="BAG621" s="23"/>
      <c r="BAH621" s="23"/>
      <c r="BAI621" s="23"/>
      <c r="BAJ621" s="23"/>
      <c r="BAK621" s="23"/>
      <c r="BAL621" s="23"/>
      <c r="BAM621" s="23"/>
      <c r="BAN621" s="23"/>
      <c r="BAO621" s="23"/>
      <c r="BAP621" s="23"/>
      <c r="BAQ621" s="23"/>
      <c r="BAR621" s="23"/>
      <c r="BAS621" s="23"/>
      <c r="BAT621" s="23"/>
      <c r="BAU621" s="23"/>
      <c r="BAV621" s="23"/>
      <c r="BAW621" s="23"/>
      <c r="BAX621" s="23"/>
      <c r="BAY621" s="23"/>
      <c r="BAZ621" s="23"/>
      <c r="BBA621" s="23"/>
      <c r="BBB621" s="23"/>
      <c r="BBC621" s="23"/>
      <c r="BBD621" s="23"/>
      <c r="BBE621" s="23"/>
      <c r="BBF621" s="23"/>
      <c r="BBG621" s="23"/>
      <c r="BBH621" s="23"/>
      <c r="BBI621" s="23"/>
      <c r="BBJ621" s="23"/>
      <c r="BBK621" s="23"/>
      <c r="BBL621" s="23"/>
      <c r="BBM621" s="23"/>
      <c r="BBN621" s="23"/>
      <c r="BBO621" s="23"/>
      <c r="BBP621" s="23"/>
      <c r="BBQ621" s="23"/>
      <c r="BBR621" s="23"/>
      <c r="BBS621" s="23"/>
      <c r="BBT621" s="23"/>
      <c r="BBU621" s="23"/>
      <c r="BBV621" s="23"/>
      <c r="BBW621" s="23"/>
      <c r="BBX621" s="23"/>
      <c r="BBY621" s="23"/>
      <c r="BBZ621" s="23"/>
      <c r="BCA621" s="23"/>
      <c r="BCB621" s="23"/>
      <c r="BCC621" s="23"/>
      <c r="BCD621" s="23"/>
      <c r="BCE621" s="23"/>
      <c r="BCF621" s="23"/>
      <c r="BCG621" s="23"/>
      <c r="BCH621" s="23"/>
      <c r="BCI621" s="23"/>
      <c r="BCJ621" s="23"/>
      <c r="BCK621" s="23"/>
      <c r="BCL621" s="23"/>
      <c r="BCM621" s="23"/>
      <c r="BCN621" s="23"/>
      <c r="BCO621" s="23"/>
      <c r="BCP621" s="23"/>
      <c r="BCQ621" s="23"/>
      <c r="BCR621" s="23"/>
      <c r="BCS621" s="23"/>
      <c r="BCT621" s="23"/>
      <c r="BCU621" s="23"/>
      <c r="BCV621" s="23"/>
      <c r="BCW621" s="23"/>
      <c r="BCX621" s="23"/>
      <c r="BCY621" s="23"/>
      <c r="BCZ621" s="23"/>
      <c r="BDA621" s="23"/>
      <c r="BDB621" s="23"/>
      <c r="BDC621" s="23"/>
      <c r="BDD621" s="23"/>
      <c r="BDE621" s="23"/>
      <c r="BDF621" s="23"/>
      <c r="BDG621" s="23"/>
      <c r="BDH621" s="23"/>
      <c r="BDI621" s="23"/>
      <c r="BDJ621" s="23"/>
      <c r="BDK621" s="23"/>
      <c r="BDL621" s="23"/>
      <c r="BDM621" s="23"/>
      <c r="BDN621" s="23"/>
      <c r="BDO621" s="23"/>
      <c r="BDP621" s="23"/>
      <c r="BDQ621" s="23"/>
      <c r="BDR621" s="23"/>
      <c r="BDS621" s="23"/>
      <c r="BDT621" s="23"/>
      <c r="BDU621" s="23"/>
      <c r="BDV621" s="23"/>
      <c r="BDW621" s="23"/>
      <c r="BDX621" s="23"/>
      <c r="BDY621" s="23"/>
      <c r="BDZ621" s="23"/>
      <c r="BEA621" s="23"/>
      <c r="BEB621" s="23"/>
      <c r="BEC621" s="23"/>
      <c r="BED621" s="23"/>
      <c r="BEE621" s="23"/>
      <c r="BEF621" s="23"/>
      <c r="BEG621" s="23"/>
      <c r="BEH621" s="23"/>
      <c r="BEI621" s="23"/>
      <c r="BEJ621" s="23"/>
      <c r="BEK621" s="23"/>
      <c r="BEL621" s="23"/>
      <c r="BEM621" s="23"/>
      <c r="BEN621" s="23"/>
      <c r="BEO621" s="23"/>
      <c r="BEP621" s="23"/>
      <c r="BEQ621" s="23"/>
      <c r="BER621" s="23"/>
      <c r="BES621" s="23"/>
      <c r="BET621" s="23"/>
      <c r="BEU621" s="23"/>
      <c r="BEV621" s="23"/>
      <c r="BEW621" s="23"/>
      <c r="BEX621" s="23"/>
      <c r="BEY621" s="23"/>
      <c r="BEZ621" s="23"/>
      <c r="BFA621" s="23"/>
      <c r="BFB621" s="23"/>
      <c r="BFC621" s="23"/>
      <c r="BFD621" s="23"/>
      <c r="BFE621" s="23"/>
      <c r="BFF621" s="23"/>
      <c r="BFG621" s="23"/>
      <c r="BFH621" s="23"/>
      <c r="BFI621" s="23"/>
      <c r="BFJ621" s="23"/>
      <c r="BFK621" s="23"/>
      <c r="BFL621" s="23"/>
      <c r="BFM621" s="23"/>
      <c r="BFN621" s="23"/>
      <c r="BFO621" s="23"/>
      <c r="BFP621" s="23"/>
      <c r="BFQ621" s="23"/>
      <c r="BFR621" s="23"/>
      <c r="BFS621" s="23"/>
      <c r="BFT621" s="23"/>
      <c r="BFU621" s="23"/>
      <c r="BFV621" s="23"/>
      <c r="BFW621" s="23"/>
      <c r="BFX621" s="23"/>
      <c r="BFY621" s="23"/>
      <c r="BFZ621" s="23"/>
      <c r="BGA621" s="23"/>
      <c r="BGB621" s="23"/>
      <c r="BGC621" s="23"/>
      <c r="BGD621" s="23"/>
      <c r="BGE621" s="23"/>
      <c r="BGF621" s="23"/>
      <c r="BGG621" s="23"/>
      <c r="BGH621" s="23"/>
      <c r="BGI621" s="23"/>
      <c r="BGJ621" s="23"/>
      <c r="BGK621" s="23"/>
      <c r="BGL621" s="23"/>
      <c r="BGM621" s="23"/>
      <c r="BGN621" s="23"/>
      <c r="BGO621" s="23"/>
      <c r="BGP621" s="23"/>
      <c r="BGQ621" s="23"/>
      <c r="BGR621" s="23"/>
      <c r="BGS621" s="23"/>
      <c r="BGT621" s="23"/>
      <c r="BGU621" s="23"/>
      <c r="BGV621" s="23"/>
      <c r="BGW621" s="23"/>
      <c r="BGX621" s="23"/>
      <c r="BGY621" s="23"/>
      <c r="BGZ621" s="23"/>
      <c r="BHA621" s="23"/>
      <c r="BHB621" s="23"/>
      <c r="BHC621" s="23"/>
      <c r="BHD621" s="23"/>
      <c r="BHE621" s="23"/>
      <c r="BHF621" s="23"/>
      <c r="BHG621" s="23"/>
      <c r="BHH621" s="23"/>
      <c r="BHI621" s="23"/>
      <c r="BHJ621" s="23"/>
      <c r="BHK621" s="23"/>
      <c r="BHL621" s="23"/>
      <c r="BHM621" s="23"/>
      <c r="BHN621" s="23"/>
      <c r="BHO621" s="23"/>
      <c r="BHP621" s="23"/>
      <c r="BHQ621" s="23"/>
      <c r="BHR621" s="23"/>
      <c r="BHS621" s="23"/>
      <c r="BHT621" s="23"/>
      <c r="BHU621" s="23"/>
      <c r="BHV621" s="23"/>
      <c r="BHW621" s="23"/>
      <c r="BHX621" s="23"/>
      <c r="BHY621" s="23"/>
      <c r="BHZ621" s="23"/>
      <c r="BIA621" s="23"/>
      <c r="BIB621" s="23"/>
      <c r="BIC621" s="23"/>
      <c r="BID621" s="23"/>
      <c r="BIE621" s="23"/>
      <c r="BIF621" s="23"/>
      <c r="BIG621" s="23"/>
      <c r="BIH621" s="23"/>
      <c r="BII621" s="23"/>
      <c r="BIJ621" s="23"/>
      <c r="BIK621" s="23"/>
      <c r="BIL621" s="23"/>
      <c r="BIM621" s="23"/>
      <c r="BIN621" s="23"/>
      <c r="BIO621" s="23"/>
      <c r="BIP621" s="23"/>
      <c r="BIQ621" s="23"/>
      <c r="BIR621" s="23"/>
      <c r="BIS621" s="23"/>
      <c r="BIT621" s="23"/>
      <c r="BIU621" s="23"/>
      <c r="BIV621" s="23"/>
      <c r="BIW621" s="23"/>
      <c r="BIX621" s="23"/>
      <c r="BIY621" s="23"/>
      <c r="BIZ621" s="23"/>
      <c r="BJA621" s="23"/>
      <c r="BJB621" s="23"/>
      <c r="BJC621" s="23"/>
      <c r="BJD621" s="23"/>
      <c r="BJE621" s="23"/>
      <c r="BJF621" s="23"/>
      <c r="BJG621" s="23"/>
      <c r="BJH621" s="23"/>
      <c r="BJI621" s="23"/>
      <c r="BJJ621" s="23"/>
      <c r="BJK621" s="23"/>
      <c r="BJL621" s="23"/>
      <c r="BJM621" s="23"/>
      <c r="BJN621" s="23"/>
      <c r="BJO621" s="23"/>
      <c r="BJP621" s="23"/>
      <c r="BJQ621" s="23"/>
      <c r="BJR621" s="23"/>
      <c r="BJS621" s="23"/>
      <c r="BJT621" s="23"/>
      <c r="BJU621" s="23"/>
      <c r="BJV621" s="23"/>
      <c r="BJW621" s="23"/>
      <c r="BJX621" s="23"/>
      <c r="BJY621" s="23"/>
      <c r="BJZ621" s="23"/>
      <c r="BKA621" s="23"/>
      <c r="BKB621" s="23"/>
      <c r="BKC621" s="23"/>
      <c r="BKD621" s="23"/>
      <c r="BKE621" s="23"/>
      <c r="BKF621" s="23"/>
      <c r="BKG621" s="23"/>
      <c r="BKH621" s="23"/>
      <c r="BKI621" s="23"/>
      <c r="BKJ621" s="23"/>
      <c r="BKK621" s="23"/>
      <c r="BKL621" s="23"/>
      <c r="BKM621" s="23"/>
      <c r="BKN621" s="23"/>
      <c r="BKO621" s="23"/>
      <c r="BKP621" s="23"/>
      <c r="BKQ621" s="23"/>
      <c r="BKR621" s="23"/>
      <c r="BKS621" s="23"/>
      <c r="BKT621" s="23"/>
      <c r="BKU621" s="23"/>
      <c r="BKV621" s="23"/>
      <c r="BKW621" s="23"/>
      <c r="BKX621" s="23"/>
      <c r="BKY621" s="23"/>
      <c r="BKZ621" s="23"/>
      <c r="BLA621" s="23"/>
      <c r="BLB621" s="23"/>
      <c r="BLC621" s="23"/>
      <c r="BLD621" s="23"/>
      <c r="BLE621" s="23"/>
      <c r="BLF621" s="23"/>
      <c r="BLG621" s="23"/>
      <c r="BLH621" s="23"/>
      <c r="BLI621" s="23"/>
      <c r="BLJ621" s="23"/>
      <c r="BLK621" s="23"/>
      <c r="BLL621" s="23"/>
      <c r="BLM621" s="23"/>
      <c r="BLN621" s="23"/>
      <c r="BLO621" s="23"/>
      <c r="BLP621" s="23"/>
      <c r="BLQ621" s="23"/>
      <c r="BLR621" s="23"/>
      <c r="BLS621" s="23"/>
      <c r="BLT621" s="23"/>
      <c r="BLU621" s="23"/>
      <c r="BLV621" s="23"/>
      <c r="BLW621" s="23"/>
      <c r="BLX621" s="23"/>
      <c r="BLY621" s="23"/>
      <c r="BLZ621" s="23"/>
      <c r="BMA621" s="23"/>
      <c r="BMB621" s="23"/>
      <c r="BMC621" s="23"/>
      <c r="BMD621" s="23"/>
      <c r="BME621" s="23"/>
      <c r="BMF621" s="23"/>
      <c r="BMG621" s="23"/>
      <c r="BMH621" s="23"/>
      <c r="BMI621" s="23"/>
      <c r="BMJ621" s="23"/>
      <c r="BMK621" s="23"/>
      <c r="BML621" s="23"/>
      <c r="BMM621" s="23"/>
      <c r="BMN621" s="23"/>
      <c r="BMO621" s="23"/>
      <c r="BMP621" s="23"/>
      <c r="BMQ621" s="23"/>
      <c r="BMR621" s="23"/>
      <c r="BMS621" s="23"/>
      <c r="BMT621" s="23"/>
      <c r="BMU621" s="23"/>
      <c r="BMV621" s="23"/>
      <c r="BMW621" s="23"/>
      <c r="BMX621" s="23"/>
      <c r="BMY621" s="23"/>
      <c r="BMZ621" s="23"/>
      <c r="BNA621" s="23"/>
      <c r="BNB621" s="23"/>
      <c r="BNC621" s="23"/>
      <c r="BND621" s="23"/>
      <c r="BNE621" s="23"/>
      <c r="BNF621" s="23"/>
      <c r="BNG621" s="23"/>
      <c r="BNH621" s="23"/>
      <c r="BNI621" s="23"/>
      <c r="BNJ621" s="23"/>
      <c r="BNK621" s="23"/>
      <c r="BNL621" s="23"/>
      <c r="BNM621" s="23"/>
      <c r="BNN621" s="23"/>
      <c r="BNO621" s="23"/>
      <c r="BNP621" s="23"/>
      <c r="BNQ621" s="23"/>
      <c r="BNR621" s="23"/>
      <c r="BNS621" s="23"/>
      <c r="BNT621" s="23"/>
      <c r="BNU621" s="23"/>
      <c r="BNV621" s="23"/>
      <c r="BNW621" s="23"/>
      <c r="BNX621" s="23"/>
      <c r="BNY621" s="23"/>
      <c r="BNZ621" s="23"/>
      <c r="BOA621" s="23"/>
      <c r="BOB621" s="23"/>
      <c r="BOC621" s="23"/>
      <c r="BOD621" s="23"/>
      <c r="BOE621" s="23"/>
      <c r="BOF621" s="23"/>
      <c r="BOG621" s="23"/>
      <c r="BOH621" s="23"/>
      <c r="BOI621" s="23"/>
      <c r="BOJ621" s="23"/>
      <c r="BOK621" s="23"/>
      <c r="BOL621" s="23"/>
      <c r="BOM621" s="23"/>
      <c r="BON621" s="23"/>
      <c r="BOO621" s="23"/>
      <c r="BOP621" s="23"/>
      <c r="BOQ621" s="23"/>
      <c r="BOR621" s="23"/>
      <c r="BOS621" s="23"/>
      <c r="BOT621" s="23"/>
      <c r="BOU621" s="23"/>
      <c r="BOV621" s="23"/>
      <c r="BOW621" s="23"/>
      <c r="BOX621" s="23"/>
      <c r="BOY621" s="23"/>
      <c r="BOZ621" s="23"/>
      <c r="BPA621" s="23"/>
      <c r="BPB621" s="23"/>
      <c r="BPC621" s="23"/>
      <c r="BPD621" s="23"/>
      <c r="BPE621" s="23"/>
      <c r="BPF621" s="23"/>
      <c r="BPG621" s="23"/>
      <c r="BPH621" s="23"/>
      <c r="BPI621" s="23"/>
      <c r="BPJ621" s="23"/>
      <c r="BPK621" s="23"/>
      <c r="BPL621" s="23"/>
      <c r="BPM621" s="23"/>
      <c r="BPN621" s="23"/>
      <c r="BPO621" s="23"/>
      <c r="BPP621" s="23"/>
      <c r="BPQ621" s="23"/>
      <c r="BPR621" s="23"/>
      <c r="BPS621" s="23"/>
      <c r="BPT621" s="23"/>
      <c r="BPU621" s="23"/>
      <c r="BPV621" s="23"/>
      <c r="BPW621" s="23"/>
      <c r="BPX621" s="23"/>
      <c r="BPY621" s="23"/>
      <c r="BPZ621" s="23"/>
      <c r="BQA621" s="23"/>
      <c r="BQB621" s="23"/>
      <c r="BQC621" s="23"/>
      <c r="BQD621" s="23"/>
      <c r="BQE621" s="23"/>
      <c r="BQF621" s="23"/>
      <c r="BQG621" s="23"/>
      <c r="BQH621" s="23"/>
      <c r="BQI621" s="23"/>
      <c r="BQJ621" s="23"/>
      <c r="BQK621" s="23"/>
      <c r="BQL621" s="23"/>
      <c r="BQM621" s="23"/>
      <c r="BQN621" s="23"/>
      <c r="BQO621" s="23"/>
      <c r="BQP621" s="23"/>
      <c r="BQQ621" s="23"/>
      <c r="BQR621" s="23"/>
      <c r="BQS621" s="23"/>
      <c r="BQT621" s="23"/>
      <c r="BQU621" s="23"/>
      <c r="BQV621" s="23"/>
      <c r="BQW621" s="23"/>
      <c r="BQX621" s="23"/>
      <c r="BQY621" s="23"/>
      <c r="BQZ621" s="23"/>
      <c r="BRA621" s="23"/>
      <c r="BRB621" s="23"/>
      <c r="BRC621" s="23"/>
      <c r="BRD621" s="23"/>
      <c r="BRE621" s="23"/>
      <c r="BRF621" s="23"/>
      <c r="BRG621" s="23"/>
      <c r="BRH621" s="23"/>
      <c r="BRI621" s="23"/>
      <c r="BRJ621" s="23"/>
      <c r="BRK621" s="23"/>
      <c r="BRL621" s="23"/>
      <c r="BRM621" s="23"/>
      <c r="BRN621" s="23"/>
      <c r="BRO621" s="23"/>
      <c r="BRP621" s="23"/>
      <c r="BRQ621" s="23"/>
      <c r="BRR621" s="23"/>
      <c r="BRS621" s="23"/>
      <c r="BRT621" s="23"/>
      <c r="BRU621" s="23"/>
      <c r="BRV621" s="23"/>
      <c r="BRW621" s="23"/>
      <c r="BRX621" s="23"/>
      <c r="BRY621" s="23"/>
      <c r="BRZ621" s="23"/>
      <c r="BSA621" s="23"/>
      <c r="BSB621" s="23"/>
      <c r="BSC621" s="23"/>
      <c r="BSD621" s="23"/>
      <c r="BSE621" s="23"/>
      <c r="BSF621" s="23"/>
      <c r="BSG621" s="23"/>
      <c r="BSH621" s="23"/>
      <c r="BSI621" s="23"/>
      <c r="BSJ621" s="23"/>
      <c r="BSK621" s="23"/>
      <c r="BSL621" s="23"/>
      <c r="BSM621" s="23"/>
      <c r="BSN621" s="23"/>
      <c r="BSO621" s="23"/>
      <c r="BSP621" s="23"/>
      <c r="BSQ621" s="23"/>
      <c r="BSR621" s="23"/>
      <c r="BSS621" s="23"/>
      <c r="BST621" s="23"/>
      <c r="BSU621" s="23"/>
      <c r="BSV621" s="23"/>
      <c r="BSW621" s="23"/>
      <c r="BSX621" s="23"/>
      <c r="BSY621" s="23"/>
      <c r="BSZ621" s="23"/>
      <c r="BTA621" s="23"/>
      <c r="BTB621" s="23"/>
      <c r="BTC621" s="23"/>
      <c r="BTD621" s="23"/>
      <c r="BTE621" s="23"/>
      <c r="BTF621" s="23"/>
      <c r="BTG621" s="23"/>
      <c r="BTH621" s="23"/>
      <c r="BTI621" s="23"/>
      <c r="BTJ621" s="23"/>
      <c r="BTK621" s="23"/>
      <c r="BTL621" s="23"/>
      <c r="BTM621" s="23"/>
      <c r="BTN621" s="23"/>
      <c r="BTO621" s="23"/>
      <c r="BTP621" s="23"/>
      <c r="BTQ621" s="23"/>
      <c r="BTR621" s="23"/>
      <c r="BTS621" s="23"/>
      <c r="BTT621" s="23"/>
      <c r="BTU621" s="23"/>
      <c r="BTV621" s="23"/>
      <c r="BTW621" s="23"/>
      <c r="BTX621" s="23"/>
      <c r="BTY621" s="23"/>
      <c r="BTZ621" s="23"/>
      <c r="BUA621" s="23"/>
      <c r="BUB621" s="23"/>
      <c r="BUC621" s="23"/>
      <c r="BUD621" s="23"/>
      <c r="BUE621" s="23"/>
      <c r="BUF621" s="23"/>
      <c r="BUG621" s="23"/>
      <c r="BUH621" s="23"/>
      <c r="BUI621" s="23"/>
      <c r="BUJ621" s="23"/>
      <c r="BUK621" s="23"/>
      <c r="BUL621" s="23"/>
      <c r="BUM621" s="23"/>
      <c r="BUN621" s="23"/>
      <c r="BUO621" s="23"/>
      <c r="BUP621" s="23"/>
      <c r="BUQ621" s="23"/>
      <c r="BUR621" s="23"/>
      <c r="BUS621" s="23"/>
      <c r="BUT621" s="23"/>
      <c r="BUU621" s="23"/>
      <c r="BUV621" s="23"/>
      <c r="BUW621" s="23"/>
      <c r="BUX621" s="23"/>
      <c r="BUY621" s="23"/>
      <c r="BUZ621" s="23"/>
      <c r="BVA621" s="23"/>
      <c r="BVB621" s="23"/>
      <c r="BVC621" s="23"/>
      <c r="BVD621" s="23"/>
      <c r="BVE621" s="23"/>
      <c r="BVF621" s="23"/>
      <c r="BVG621" s="23"/>
      <c r="BVH621" s="23"/>
      <c r="BVI621" s="23"/>
      <c r="BVJ621" s="23"/>
      <c r="BVK621" s="23"/>
      <c r="BVL621" s="23"/>
      <c r="BVM621" s="23"/>
      <c r="BVN621" s="23"/>
      <c r="BVO621" s="23"/>
      <c r="BVP621" s="23"/>
      <c r="BVQ621" s="23"/>
      <c r="BVR621" s="23"/>
      <c r="BVS621" s="23"/>
      <c r="BVT621" s="23"/>
      <c r="BVU621" s="23"/>
      <c r="BVV621" s="23"/>
      <c r="BVW621" s="23"/>
      <c r="BVX621" s="23"/>
      <c r="BVY621" s="23"/>
      <c r="BVZ621" s="23"/>
      <c r="BWA621" s="23"/>
      <c r="BWB621" s="23"/>
      <c r="BWC621" s="23"/>
      <c r="BWD621" s="23"/>
      <c r="BWE621" s="23"/>
      <c r="BWF621" s="23"/>
      <c r="BWG621" s="23"/>
      <c r="BWH621" s="23"/>
      <c r="BWI621" s="23"/>
      <c r="BWJ621" s="23"/>
      <c r="BWK621" s="23"/>
      <c r="BWL621" s="23"/>
      <c r="BWM621" s="23"/>
      <c r="BWN621" s="23"/>
      <c r="BWO621" s="23"/>
      <c r="BWP621" s="23"/>
      <c r="BWQ621" s="23"/>
      <c r="BWR621" s="23"/>
      <c r="BWS621" s="23"/>
      <c r="BWT621" s="23"/>
      <c r="BWU621" s="23"/>
      <c r="BWV621" s="23"/>
      <c r="BWW621" s="23"/>
      <c r="BWX621" s="23"/>
      <c r="BWY621" s="23"/>
      <c r="BWZ621" s="23"/>
      <c r="BXA621" s="23"/>
      <c r="BXB621" s="23"/>
      <c r="BXC621" s="23"/>
      <c r="BXD621" s="23"/>
      <c r="BXE621" s="23"/>
      <c r="BXF621" s="23"/>
      <c r="BXG621" s="23"/>
      <c r="BXH621" s="23"/>
      <c r="BXI621" s="23"/>
      <c r="BXJ621" s="23"/>
      <c r="BXK621" s="23"/>
      <c r="BXL621" s="23"/>
      <c r="BXM621" s="23"/>
      <c r="BXN621" s="23"/>
      <c r="BXO621" s="23"/>
      <c r="BXP621" s="23"/>
      <c r="BXQ621" s="23"/>
      <c r="BXR621" s="23"/>
      <c r="BXS621" s="23"/>
      <c r="BXT621" s="23"/>
      <c r="BXU621" s="23"/>
      <c r="BXV621" s="23"/>
      <c r="BXW621" s="23"/>
      <c r="BXX621" s="23"/>
      <c r="BXY621" s="23"/>
      <c r="BXZ621" s="23"/>
      <c r="BYA621" s="23"/>
      <c r="BYB621" s="23"/>
      <c r="BYC621" s="23"/>
      <c r="BYD621" s="23"/>
      <c r="BYE621" s="23"/>
      <c r="BYF621" s="23"/>
      <c r="BYG621" s="23"/>
      <c r="BYH621" s="23"/>
      <c r="BYI621" s="23"/>
      <c r="BYJ621" s="23"/>
      <c r="BYK621" s="23"/>
      <c r="BYL621" s="23"/>
      <c r="BYM621" s="23"/>
      <c r="BYN621" s="23"/>
      <c r="BYO621" s="23"/>
      <c r="BYP621" s="23"/>
      <c r="BYQ621" s="23"/>
      <c r="BYR621" s="23"/>
      <c r="BYS621" s="23"/>
      <c r="BYT621" s="23"/>
      <c r="BYU621" s="23"/>
      <c r="BYV621" s="23"/>
      <c r="BYW621" s="23"/>
      <c r="BYX621" s="23"/>
      <c r="BYY621" s="23"/>
      <c r="BYZ621" s="23"/>
      <c r="BZA621" s="23"/>
      <c r="BZB621" s="23"/>
      <c r="BZC621" s="23"/>
      <c r="BZD621" s="23"/>
      <c r="BZE621" s="23"/>
      <c r="BZF621" s="23"/>
      <c r="BZG621" s="23"/>
      <c r="BZH621" s="23"/>
      <c r="BZI621" s="23"/>
      <c r="BZJ621" s="23"/>
      <c r="BZK621" s="23"/>
      <c r="BZL621" s="23"/>
      <c r="BZM621" s="23"/>
      <c r="BZN621" s="23"/>
      <c r="BZO621" s="23"/>
      <c r="BZP621" s="23"/>
      <c r="BZQ621" s="23"/>
      <c r="BZR621" s="23"/>
      <c r="BZS621" s="23"/>
      <c r="BZT621" s="23"/>
      <c r="BZU621" s="23"/>
      <c r="BZV621" s="23"/>
      <c r="BZW621" s="23"/>
      <c r="BZX621" s="23"/>
      <c r="BZY621" s="23"/>
      <c r="BZZ621" s="23"/>
      <c r="CAA621" s="23"/>
      <c r="CAB621" s="23"/>
      <c r="CAC621" s="23"/>
      <c r="CAD621" s="23"/>
      <c r="CAE621" s="23"/>
      <c r="CAF621" s="23"/>
      <c r="CAG621" s="23"/>
      <c r="CAH621" s="23"/>
      <c r="CAI621" s="23"/>
      <c r="CAJ621" s="23"/>
      <c r="CAK621" s="23"/>
      <c r="CAL621" s="23"/>
      <c r="CAM621" s="23"/>
      <c r="CAN621" s="23"/>
      <c r="CAO621" s="23"/>
      <c r="CAP621" s="23"/>
      <c r="CAQ621" s="23"/>
      <c r="CAR621" s="23"/>
      <c r="CAS621" s="23"/>
      <c r="CAT621" s="23"/>
      <c r="CAU621" s="23"/>
      <c r="CAV621" s="23"/>
      <c r="CAW621" s="23"/>
      <c r="CAX621" s="23"/>
      <c r="CAY621" s="23"/>
      <c r="CAZ621" s="23"/>
      <c r="CBA621" s="23"/>
      <c r="CBB621" s="23"/>
      <c r="CBC621" s="23"/>
      <c r="CBD621" s="23"/>
      <c r="CBE621" s="23"/>
      <c r="CBF621" s="23"/>
      <c r="CBG621" s="23"/>
      <c r="CBH621" s="23"/>
      <c r="CBI621" s="23"/>
      <c r="CBJ621" s="23"/>
      <c r="CBK621" s="23"/>
      <c r="CBL621" s="23"/>
      <c r="CBM621" s="23"/>
      <c r="CBN621" s="23"/>
      <c r="CBO621" s="23"/>
      <c r="CBP621" s="23"/>
      <c r="CBQ621" s="23"/>
      <c r="CBR621" s="23"/>
      <c r="CBS621" s="23"/>
      <c r="CBT621" s="23"/>
      <c r="CBU621" s="23"/>
      <c r="CBV621" s="23"/>
      <c r="CBW621" s="23"/>
      <c r="CBX621" s="23"/>
      <c r="CBY621" s="23"/>
      <c r="CBZ621" s="23"/>
      <c r="CCA621" s="23"/>
      <c r="CCB621" s="23"/>
      <c r="CCC621" s="23"/>
      <c r="CCD621" s="23"/>
      <c r="CCE621" s="23"/>
      <c r="CCF621" s="23"/>
      <c r="CCG621" s="23"/>
      <c r="CCH621" s="23"/>
      <c r="CCI621" s="23"/>
      <c r="CCJ621" s="23"/>
      <c r="CCK621" s="23"/>
      <c r="CCL621" s="23"/>
      <c r="CCM621" s="23"/>
      <c r="CCN621" s="23"/>
      <c r="CCO621" s="23"/>
      <c r="CCP621" s="23"/>
      <c r="CCQ621" s="23"/>
      <c r="CCR621" s="23"/>
      <c r="CCS621" s="23"/>
      <c r="CCT621" s="23"/>
      <c r="CCU621" s="23"/>
      <c r="CCV621" s="23"/>
      <c r="CCW621" s="23"/>
      <c r="CCX621" s="23"/>
      <c r="CCY621" s="23"/>
      <c r="CCZ621" s="23"/>
      <c r="CDA621" s="23"/>
      <c r="CDB621" s="23"/>
      <c r="CDC621" s="23"/>
      <c r="CDD621" s="23"/>
      <c r="CDE621" s="23"/>
      <c r="CDF621" s="23"/>
      <c r="CDG621" s="23"/>
      <c r="CDH621" s="23"/>
      <c r="CDI621" s="23"/>
      <c r="CDJ621" s="23"/>
      <c r="CDK621" s="23"/>
      <c r="CDL621" s="23"/>
      <c r="CDM621" s="23"/>
      <c r="CDN621" s="23"/>
      <c r="CDO621" s="23"/>
      <c r="CDP621" s="23"/>
      <c r="CDQ621" s="23"/>
      <c r="CDR621" s="23"/>
      <c r="CDS621" s="23"/>
      <c r="CDT621" s="23"/>
      <c r="CDU621" s="23"/>
      <c r="CDV621" s="23"/>
      <c r="CDW621" s="23"/>
      <c r="CDX621" s="23"/>
      <c r="CDY621" s="23"/>
      <c r="CDZ621" s="23"/>
      <c r="CEA621" s="23"/>
      <c r="CEB621" s="23"/>
      <c r="CEC621" s="23"/>
      <c r="CED621" s="23"/>
      <c r="CEE621" s="23"/>
      <c r="CEF621" s="23"/>
      <c r="CEG621" s="23"/>
      <c r="CEH621" s="23"/>
      <c r="CEI621" s="23"/>
      <c r="CEJ621" s="23"/>
      <c r="CEK621" s="23"/>
      <c r="CEL621" s="23"/>
      <c r="CEM621" s="23"/>
      <c r="CEN621" s="23"/>
      <c r="CEO621" s="23"/>
      <c r="CEP621" s="23"/>
      <c r="CEQ621" s="23"/>
      <c r="CER621" s="23"/>
      <c r="CES621" s="23"/>
      <c r="CET621" s="23"/>
      <c r="CEU621" s="23"/>
      <c r="CEV621" s="23"/>
      <c r="CEW621" s="23"/>
      <c r="CEX621" s="23"/>
      <c r="CEY621" s="23"/>
      <c r="CEZ621" s="23"/>
      <c r="CFA621" s="23"/>
      <c r="CFB621" s="23"/>
      <c r="CFC621" s="23"/>
      <c r="CFD621" s="23"/>
      <c r="CFE621" s="23"/>
      <c r="CFF621" s="23"/>
      <c r="CFG621" s="23"/>
      <c r="CFH621" s="23"/>
      <c r="CFI621" s="23"/>
      <c r="CFJ621" s="23"/>
      <c r="CFK621" s="23"/>
      <c r="CFL621" s="23"/>
      <c r="CFM621" s="23"/>
      <c r="CFN621" s="23"/>
      <c r="CFO621" s="23"/>
      <c r="CFP621" s="23"/>
      <c r="CFQ621" s="23"/>
      <c r="CFR621" s="23"/>
      <c r="CFS621" s="23"/>
      <c r="CFT621" s="23"/>
      <c r="CFU621" s="23"/>
      <c r="CFV621" s="23"/>
      <c r="CFW621" s="23"/>
      <c r="CFX621" s="23"/>
      <c r="CFY621" s="23"/>
      <c r="CFZ621" s="23"/>
      <c r="CGA621" s="23"/>
      <c r="CGB621" s="23"/>
      <c r="CGC621" s="23"/>
      <c r="CGD621" s="23"/>
      <c r="CGE621" s="23"/>
      <c r="CGF621" s="23"/>
      <c r="CGG621" s="23"/>
      <c r="CGH621" s="23"/>
      <c r="CGI621" s="23"/>
      <c r="CGJ621" s="23"/>
      <c r="CGK621" s="23"/>
      <c r="CGL621" s="23"/>
      <c r="CGM621" s="23"/>
      <c r="CGN621" s="23"/>
      <c r="CGO621" s="23"/>
      <c r="CGP621" s="23"/>
      <c r="CGQ621" s="23"/>
      <c r="CGR621" s="23"/>
      <c r="CGS621" s="23"/>
      <c r="CGT621" s="23"/>
      <c r="CGU621" s="23"/>
      <c r="CGV621" s="23"/>
      <c r="CGW621" s="23"/>
      <c r="CGX621" s="23"/>
      <c r="CGY621" s="23"/>
      <c r="CGZ621" s="23"/>
      <c r="CHA621" s="23"/>
      <c r="CHB621" s="23"/>
      <c r="CHC621" s="23"/>
      <c r="CHD621" s="23"/>
      <c r="CHE621" s="23"/>
      <c r="CHF621" s="23"/>
      <c r="CHG621" s="23"/>
      <c r="CHH621" s="23"/>
      <c r="CHI621" s="23"/>
      <c r="CHJ621" s="23"/>
      <c r="CHK621" s="23"/>
      <c r="CHL621" s="23"/>
      <c r="CHM621" s="23"/>
      <c r="CHN621" s="23"/>
      <c r="CHO621" s="23"/>
      <c r="CHP621" s="23"/>
      <c r="CHQ621" s="23"/>
      <c r="CHR621" s="23"/>
      <c r="CHS621" s="23"/>
      <c r="CHT621" s="23"/>
      <c r="CHU621" s="23"/>
      <c r="CHV621" s="23"/>
      <c r="CHW621" s="23"/>
      <c r="CHX621" s="23"/>
      <c r="CHY621" s="23"/>
      <c r="CHZ621" s="23"/>
      <c r="CIA621" s="23"/>
      <c r="CIB621" s="23"/>
      <c r="CIC621" s="23"/>
      <c r="CID621" s="23"/>
      <c r="CIE621" s="23"/>
      <c r="CIF621" s="23"/>
      <c r="CIG621" s="23"/>
      <c r="CIH621" s="23"/>
      <c r="CII621" s="23"/>
      <c r="CIJ621" s="23"/>
      <c r="CIK621" s="23"/>
      <c r="CIL621" s="23"/>
      <c r="CIM621" s="23"/>
      <c r="CIN621" s="23"/>
      <c r="CIO621" s="23"/>
      <c r="CIP621" s="23"/>
      <c r="CIQ621" s="23"/>
      <c r="CIR621" s="23"/>
      <c r="CIS621" s="23"/>
      <c r="CIT621" s="23"/>
      <c r="CIU621" s="23"/>
      <c r="CIV621" s="23"/>
      <c r="CIW621" s="23"/>
      <c r="CIX621" s="23"/>
      <c r="CIY621" s="23"/>
      <c r="CIZ621" s="23"/>
      <c r="CJA621" s="23"/>
      <c r="CJB621" s="23"/>
      <c r="CJC621" s="23"/>
      <c r="CJD621" s="23"/>
      <c r="CJE621" s="23"/>
      <c r="CJF621" s="23"/>
      <c r="CJG621" s="23"/>
      <c r="CJH621" s="23"/>
      <c r="CJI621" s="23"/>
      <c r="CJJ621" s="23"/>
      <c r="CJK621" s="23"/>
      <c r="CJL621" s="23"/>
      <c r="CJM621" s="23"/>
      <c r="CJN621" s="23"/>
      <c r="CJO621" s="23"/>
      <c r="CJP621" s="23"/>
      <c r="CJQ621" s="23"/>
      <c r="CJR621" s="23"/>
      <c r="CJS621" s="23"/>
      <c r="CJT621" s="23"/>
      <c r="CJU621" s="23"/>
      <c r="CJV621" s="23"/>
      <c r="CJW621" s="23"/>
      <c r="CJX621" s="23"/>
      <c r="CJY621" s="23"/>
      <c r="CJZ621" s="23"/>
      <c r="CKA621" s="23"/>
      <c r="CKB621" s="23"/>
      <c r="CKC621" s="23"/>
      <c r="CKD621" s="23"/>
      <c r="CKE621" s="23"/>
      <c r="CKF621" s="23"/>
      <c r="CKG621" s="23"/>
      <c r="CKH621" s="23"/>
      <c r="CKI621" s="23"/>
      <c r="CKJ621" s="23"/>
      <c r="CKK621" s="23"/>
      <c r="CKL621" s="23"/>
      <c r="CKM621" s="23"/>
      <c r="CKN621" s="23"/>
      <c r="CKO621" s="23"/>
      <c r="CKP621" s="23"/>
      <c r="CKQ621" s="23"/>
      <c r="CKR621" s="23"/>
      <c r="CKS621" s="23"/>
      <c r="CKT621" s="23"/>
      <c r="CKU621" s="23"/>
      <c r="CKV621" s="23"/>
      <c r="CKW621" s="23"/>
      <c r="CKX621" s="23"/>
      <c r="CKY621" s="23"/>
      <c r="CKZ621" s="23"/>
      <c r="CLA621" s="23"/>
      <c r="CLB621" s="23"/>
      <c r="CLC621" s="23"/>
      <c r="CLD621" s="23"/>
      <c r="CLE621" s="23"/>
      <c r="CLF621" s="23"/>
      <c r="CLG621" s="23"/>
      <c r="CLH621" s="23"/>
      <c r="CLI621" s="23"/>
      <c r="CLJ621" s="23"/>
      <c r="CLK621" s="23"/>
      <c r="CLL621" s="23"/>
      <c r="CLM621" s="23"/>
      <c r="CLN621" s="23"/>
      <c r="CLO621" s="23"/>
      <c r="CLP621" s="23"/>
      <c r="CLQ621" s="23"/>
      <c r="CLR621" s="23"/>
      <c r="CLS621" s="23"/>
      <c r="CLT621" s="23"/>
      <c r="CLU621" s="23"/>
      <c r="CLV621" s="23"/>
      <c r="CLW621" s="23"/>
      <c r="CLX621" s="23"/>
      <c r="CLY621" s="23"/>
      <c r="CLZ621" s="23"/>
      <c r="CMA621" s="23"/>
      <c r="CMB621" s="23"/>
      <c r="CMC621" s="23"/>
      <c r="CMD621" s="23"/>
      <c r="CME621" s="23"/>
      <c r="CMF621" s="23"/>
      <c r="CMG621" s="23"/>
      <c r="CMH621" s="23"/>
      <c r="CMI621" s="23"/>
      <c r="CMJ621" s="23"/>
      <c r="CMK621" s="23"/>
      <c r="CML621" s="23"/>
      <c r="CMM621" s="23"/>
      <c r="CMN621" s="23"/>
      <c r="CMO621" s="23"/>
      <c r="CMP621" s="23"/>
      <c r="CMQ621" s="23"/>
      <c r="CMR621" s="23"/>
      <c r="CMS621" s="23"/>
      <c r="CMT621" s="23"/>
      <c r="CMU621" s="23"/>
      <c r="CMV621" s="23"/>
      <c r="CMW621" s="23"/>
      <c r="CMX621" s="23"/>
      <c r="CMY621" s="23"/>
      <c r="CMZ621" s="23"/>
      <c r="CNA621" s="23"/>
      <c r="CNB621" s="23"/>
      <c r="CNC621" s="23"/>
      <c r="CND621" s="23"/>
      <c r="CNE621" s="23"/>
      <c r="CNF621" s="23"/>
      <c r="CNG621" s="23"/>
      <c r="CNH621" s="23"/>
      <c r="CNI621" s="23"/>
      <c r="CNJ621" s="23"/>
      <c r="CNK621" s="23"/>
      <c r="CNL621" s="23"/>
      <c r="CNM621" s="23"/>
      <c r="CNN621" s="23"/>
      <c r="CNO621" s="23"/>
      <c r="CNP621" s="23"/>
      <c r="CNQ621" s="23"/>
      <c r="CNR621" s="23"/>
      <c r="CNS621" s="23"/>
      <c r="CNT621" s="23"/>
      <c r="CNU621" s="23"/>
      <c r="CNV621" s="23"/>
      <c r="CNW621" s="23"/>
      <c r="CNX621" s="23"/>
      <c r="CNY621" s="23"/>
      <c r="CNZ621" s="23"/>
      <c r="COA621" s="23"/>
      <c r="COB621" s="23"/>
      <c r="COC621" s="23"/>
      <c r="COD621" s="23"/>
      <c r="COE621" s="23"/>
      <c r="COF621" s="23"/>
      <c r="COG621" s="23"/>
      <c r="COH621" s="23"/>
      <c r="COI621" s="23"/>
      <c r="COJ621" s="23"/>
      <c r="COK621" s="23"/>
      <c r="COL621" s="23"/>
      <c r="COM621" s="23"/>
      <c r="CON621" s="23"/>
      <c r="COO621" s="23"/>
      <c r="COP621" s="23"/>
      <c r="COQ621" s="23"/>
      <c r="COR621" s="23"/>
      <c r="COS621" s="23"/>
      <c r="COT621" s="23"/>
      <c r="COU621" s="23"/>
      <c r="COV621" s="23"/>
      <c r="COW621" s="23"/>
      <c r="COX621" s="23"/>
      <c r="COY621" s="23"/>
      <c r="COZ621" s="23"/>
      <c r="CPA621" s="23"/>
      <c r="CPB621" s="23"/>
      <c r="CPC621" s="23"/>
      <c r="CPD621" s="23"/>
      <c r="CPE621" s="23"/>
      <c r="CPF621" s="23"/>
      <c r="CPG621" s="23"/>
      <c r="CPH621" s="23"/>
      <c r="CPI621" s="23"/>
      <c r="CPJ621" s="23"/>
      <c r="CPK621" s="23"/>
      <c r="CPL621" s="23"/>
      <c r="CPM621" s="23"/>
      <c r="CPN621" s="23"/>
      <c r="CPO621" s="23"/>
      <c r="CPP621" s="23"/>
      <c r="CPQ621" s="23"/>
      <c r="CPR621" s="23"/>
      <c r="CPS621" s="23"/>
      <c r="CPT621" s="23"/>
      <c r="CPU621" s="23"/>
      <c r="CPV621" s="23"/>
      <c r="CPW621" s="23"/>
      <c r="CPX621" s="23"/>
      <c r="CPY621" s="23"/>
      <c r="CPZ621" s="23"/>
      <c r="CQA621" s="23"/>
      <c r="CQB621" s="23"/>
      <c r="CQC621" s="23"/>
      <c r="CQD621" s="23"/>
      <c r="CQE621" s="23"/>
      <c r="CQF621" s="23"/>
      <c r="CQG621" s="23"/>
      <c r="CQH621" s="23"/>
      <c r="CQI621" s="23"/>
      <c r="CQJ621" s="23"/>
      <c r="CQK621" s="23"/>
      <c r="CQL621" s="23"/>
      <c r="CQM621" s="23"/>
      <c r="CQN621" s="23"/>
      <c r="CQO621" s="23"/>
      <c r="CQP621" s="23"/>
      <c r="CQQ621" s="23"/>
      <c r="CQR621" s="23"/>
      <c r="CQS621" s="23"/>
      <c r="CQT621" s="23"/>
      <c r="CQU621" s="23"/>
      <c r="CQV621" s="23"/>
      <c r="CQW621" s="23"/>
      <c r="CQX621" s="23"/>
      <c r="CQY621" s="23"/>
      <c r="CQZ621" s="23"/>
      <c r="CRA621" s="23"/>
      <c r="CRB621" s="23"/>
      <c r="CRC621" s="23"/>
      <c r="CRD621" s="23"/>
      <c r="CRE621" s="23"/>
      <c r="CRF621" s="23"/>
      <c r="CRG621" s="23"/>
      <c r="CRH621" s="23"/>
      <c r="CRI621" s="23"/>
      <c r="CRJ621" s="23"/>
      <c r="CRK621" s="23"/>
      <c r="CRL621" s="23"/>
      <c r="CRM621" s="23"/>
      <c r="CRN621" s="23"/>
      <c r="CRO621" s="23"/>
      <c r="CRP621" s="23"/>
      <c r="CRQ621" s="23"/>
      <c r="CRR621" s="23"/>
      <c r="CRS621" s="23"/>
      <c r="CRT621" s="23"/>
      <c r="CRU621" s="23"/>
      <c r="CRV621" s="23"/>
      <c r="CRW621" s="23"/>
      <c r="CRX621" s="23"/>
      <c r="CRY621" s="23"/>
      <c r="CRZ621" s="23"/>
      <c r="CSA621" s="23"/>
      <c r="CSB621" s="23"/>
      <c r="CSC621" s="23"/>
      <c r="CSD621" s="23"/>
      <c r="CSE621" s="23"/>
      <c r="CSF621" s="23"/>
      <c r="CSG621" s="23"/>
      <c r="CSH621" s="23"/>
      <c r="CSI621" s="23"/>
      <c r="CSJ621" s="23"/>
      <c r="CSK621" s="23"/>
      <c r="CSL621" s="23"/>
      <c r="CSM621" s="23"/>
      <c r="CSN621" s="23"/>
      <c r="CSO621" s="23"/>
      <c r="CSP621" s="23"/>
      <c r="CSQ621" s="23"/>
      <c r="CSR621" s="23"/>
      <c r="CSS621" s="23"/>
      <c r="CST621" s="23"/>
      <c r="CSU621" s="23"/>
      <c r="CSV621" s="23"/>
      <c r="CSW621" s="23"/>
      <c r="CSX621" s="23"/>
      <c r="CSY621" s="23"/>
      <c r="CSZ621" s="23"/>
      <c r="CTA621" s="23"/>
      <c r="CTB621" s="23"/>
      <c r="CTC621" s="23"/>
      <c r="CTD621" s="23"/>
      <c r="CTE621" s="23"/>
      <c r="CTF621" s="23"/>
      <c r="CTG621" s="23"/>
      <c r="CTH621" s="23"/>
      <c r="CTI621" s="23"/>
      <c r="CTJ621" s="23"/>
      <c r="CTK621" s="23"/>
      <c r="CTL621" s="23"/>
      <c r="CTM621" s="23"/>
      <c r="CTN621" s="23"/>
      <c r="CTO621" s="23"/>
      <c r="CTP621" s="23"/>
      <c r="CTQ621" s="23"/>
      <c r="CTR621" s="23"/>
      <c r="CTS621" s="23"/>
      <c r="CTT621" s="23"/>
      <c r="CTU621" s="23"/>
      <c r="CTV621" s="23"/>
      <c r="CTW621" s="23"/>
      <c r="CTX621" s="23"/>
      <c r="CTY621" s="23"/>
      <c r="CTZ621" s="23"/>
      <c r="CUA621" s="23"/>
      <c r="CUB621" s="23"/>
      <c r="CUC621" s="23"/>
      <c r="CUD621" s="23"/>
      <c r="CUE621" s="23"/>
      <c r="CUF621" s="23"/>
      <c r="CUG621" s="23"/>
      <c r="CUH621" s="23"/>
      <c r="CUI621" s="23"/>
      <c r="CUJ621" s="23"/>
      <c r="CUK621" s="23"/>
      <c r="CUL621" s="23"/>
      <c r="CUM621" s="23"/>
      <c r="CUN621" s="23"/>
      <c r="CUO621" s="23"/>
      <c r="CUP621" s="23"/>
      <c r="CUQ621" s="23"/>
      <c r="CUR621" s="23"/>
      <c r="CUS621" s="23"/>
      <c r="CUT621" s="23"/>
      <c r="CUU621" s="23"/>
      <c r="CUV621" s="23"/>
      <c r="CUW621" s="23"/>
      <c r="CUX621" s="23"/>
      <c r="CUY621" s="23"/>
      <c r="CUZ621" s="23"/>
      <c r="CVA621" s="23"/>
      <c r="CVB621" s="23"/>
      <c r="CVC621" s="23"/>
      <c r="CVD621" s="23"/>
      <c r="CVE621" s="23"/>
      <c r="CVF621" s="23"/>
      <c r="CVG621" s="23"/>
      <c r="CVH621" s="23"/>
      <c r="CVI621" s="23"/>
      <c r="CVJ621" s="23"/>
      <c r="CVK621" s="23"/>
      <c r="CVL621" s="23"/>
      <c r="CVM621" s="23"/>
      <c r="CVN621" s="23"/>
      <c r="CVO621" s="23"/>
      <c r="CVP621" s="23"/>
      <c r="CVQ621" s="23"/>
      <c r="CVR621" s="23"/>
      <c r="CVS621" s="23"/>
      <c r="CVT621" s="23"/>
      <c r="CVU621" s="23"/>
      <c r="CVV621" s="23"/>
      <c r="CVW621" s="23"/>
      <c r="CVX621" s="23"/>
      <c r="CVY621" s="23"/>
      <c r="CVZ621" s="23"/>
      <c r="CWA621" s="23"/>
      <c r="CWB621" s="23"/>
      <c r="CWC621" s="23"/>
      <c r="CWD621" s="23"/>
      <c r="CWE621" s="23"/>
      <c r="CWF621" s="23"/>
      <c r="CWG621" s="23"/>
      <c r="CWH621" s="23"/>
      <c r="CWI621" s="23"/>
      <c r="CWJ621" s="23"/>
      <c r="CWK621" s="23"/>
      <c r="CWL621" s="23"/>
      <c r="CWM621" s="23"/>
      <c r="CWN621" s="23"/>
      <c r="CWO621" s="23"/>
      <c r="CWP621" s="23"/>
      <c r="CWQ621" s="23"/>
      <c r="CWR621" s="23"/>
      <c r="CWS621" s="23"/>
      <c r="CWT621" s="23"/>
      <c r="CWU621" s="23"/>
      <c r="CWV621" s="23"/>
      <c r="CWW621" s="23"/>
      <c r="CWX621" s="23"/>
      <c r="CWY621" s="23"/>
      <c r="CWZ621" s="23"/>
      <c r="CXA621" s="23"/>
      <c r="CXB621" s="23"/>
      <c r="CXC621" s="23"/>
      <c r="CXD621" s="23"/>
      <c r="CXE621" s="23"/>
      <c r="CXF621" s="23"/>
      <c r="CXG621" s="23"/>
      <c r="CXH621" s="23"/>
      <c r="CXI621" s="23"/>
      <c r="CXJ621" s="23"/>
      <c r="CXK621" s="23"/>
      <c r="CXL621" s="23"/>
      <c r="CXM621" s="23"/>
      <c r="CXN621" s="23"/>
      <c r="CXO621" s="23"/>
      <c r="CXP621" s="23"/>
      <c r="CXQ621" s="23"/>
      <c r="CXR621" s="23"/>
      <c r="CXS621" s="23"/>
      <c r="CXT621" s="23"/>
      <c r="CXU621" s="23"/>
      <c r="CXV621" s="23"/>
      <c r="CXW621" s="23"/>
      <c r="CXX621" s="23"/>
      <c r="CXY621" s="23"/>
      <c r="CXZ621" s="23"/>
      <c r="CYA621" s="23"/>
      <c r="CYB621" s="23"/>
      <c r="CYC621" s="23"/>
      <c r="CYD621" s="23"/>
      <c r="CYE621" s="23"/>
      <c r="CYF621" s="23"/>
      <c r="CYG621" s="23"/>
      <c r="CYH621" s="23"/>
      <c r="CYI621" s="23"/>
      <c r="CYJ621" s="23"/>
      <c r="CYK621" s="23"/>
      <c r="CYL621" s="23"/>
      <c r="CYM621" s="23"/>
      <c r="CYN621" s="23"/>
      <c r="CYO621" s="23"/>
      <c r="CYP621" s="23"/>
      <c r="CYQ621" s="23"/>
      <c r="CYR621" s="23"/>
      <c r="CYS621" s="23"/>
      <c r="CYT621" s="23"/>
      <c r="CYU621" s="23"/>
      <c r="CYV621" s="23"/>
      <c r="CYW621" s="23"/>
      <c r="CYX621" s="23"/>
      <c r="CYY621" s="23"/>
      <c r="CYZ621" s="23"/>
      <c r="CZA621" s="23"/>
      <c r="CZB621" s="23"/>
      <c r="CZC621" s="23"/>
      <c r="CZD621" s="23"/>
      <c r="CZE621" s="23"/>
      <c r="CZF621" s="23"/>
      <c r="CZG621" s="23"/>
      <c r="CZH621" s="23"/>
      <c r="CZI621" s="23"/>
      <c r="CZJ621" s="23"/>
      <c r="CZK621" s="23"/>
      <c r="CZL621" s="23"/>
      <c r="CZM621" s="23"/>
      <c r="CZN621" s="23"/>
      <c r="CZO621" s="23"/>
      <c r="CZP621" s="23"/>
      <c r="CZQ621" s="23"/>
      <c r="CZR621" s="23"/>
      <c r="CZS621" s="23"/>
      <c r="CZT621" s="23"/>
      <c r="CZU621" s="23"/>
      <c r="CZV621" s="23"/>
      <c r="CZW621" s="23"/>
      <c r="CZX621" s="23"/>
      <c r="CZY621" s="23"/>
      <c r="CZZ621" s="23"/>
      <c r="DAA621" s="23"/>
      <c r="DAB621" s="23"/>
      <c r="DAC621" s="23"/>
      <c r="DAD621" s="23"/>
      <c r="DAE621" s="23"/>
      <c r="DAF621" s="23"/>
      <c r="DAG621" s="23"/>
      <c r="DAH621" s="23"/>
      <c r="DAI621" s="23"/>
      <c r="DAJ621" s="23"/>
      <c r="DAK621" s="23"/>
      <c r="DAL621" s="23"/>
      <c r="DAM621" s="23"/>
      <c r="DAN621" s="23"/>
      <c r="DAO621" s="23"/>
      <c r="DAP621" s="23"/>
      <c r="DAQ621" s="23"/>
      <c r="DAR621" s="23"/>
      <c r="DAS621" s="23"/>
      <c r="DAT621" s="23"/>
      <c r="DAU621" s="23"/>
      <c r="DAV621" s="23"/>
      <c r="DAW621" s="23"/>
      <c r="DAX621" s="23"/>
      <c r="DAY621" s="23"/>
      <c r="DAZ621" s="23"/>
      <c r="DBA621" s="23"/>
      <c r="DBB621" s="23"/>
      <c r="DBC621" s="23"/>
      <c r="DBD621" s="23"/>
      <c r="DBE621" s="23"/>
      <c r="DBF621" s="23"/>
      <c r="DBG621" s="23"/>
      <c r="DBH621" s="23"/>
      <c r="DBI621" s="23"/>
      <c r="DBJ621" s="23"/>
      <c r="DBK621" s="23"/>
      <c r="DBL621" s="23"/>
      <c r="DBM621" s="23"/>
      <c r="DBN621" s="23"/>
      <c r="DBO621" s="23"/>
      <c r="DBP621" s="23"/>
      <c r="DBQ621" s="23"/>
      <c r="DBR621" s="23"/>
      <c r="DBS621" s="23"/>
      <c r="DBT621" s="23"/>
      <c r="DBU621" s="23"/>
      <c r="DBV621" s="23"/>
      <c r="DBW621" s="23"/>
      <c r="DBX621" s="23"/>
      <c r="DBY621" s="23"/>
      <c r="DBZ621" s="23"/>
      <c r="DCA621" s="23"/>
      <c r="DCB621" s="23"/>
      <c r="DCC621" s="23"/>
      <c r="DCD621" s="23"/>
      <c r="DCE621" s="23"/>
      <c r="DCF621" s="23"/>
      <c r="DCG621" s="23"/>
      <c r="DCH621" s="23"/>
      <c r="DCI621" s="23"/>
      <c r="DCJ621" s="23"/>
      <c r="DCK621" s="23"/>
      <c r="DCL621" s="23"/>
      <c r="DCM621" s="23"/>
      <c r="DCN621" s="23"/>
      <c r="DCO621" s="23"/>
      <c r="DCP621" s="23"/>
      <c r="DCQ621" s="23"/>
      <c r="DCR621" s="23"/>
      <c r="DCS621" s="23"/>
      <c r="DCT621" s="23"/>
      <c r="DCU621" s="23"/>
      <c r="DCV621" s="23"/>
      <c r="DCW621" s="23"/>
      <c r="DCX621" s="23"/>
      <c r="DCY621" s="23"/>
      <c r="DCZ621" s="23"/>
      <c r="DDA621" s="23"/>
      <c r="DDB621" s="23"/>
      <c r="DDC621" s="23"/>
      <c r="DDD621" s="23"/>
      <c r="DDE621" s="23"/>
      <c r="DDF621" s="23"/>
      <c r="DDG621" s="23"/>
      <c r="DDH621" s="23"/>
      <c r="DDI621" s="23"/>
      <c r="DDJ621" s="23"/>
      <c r="DDK621" s="23"/>
      <c r="DDL621" s="23"/>
      <c r="DDM621" s="23"/>
      <c r="DDN621" s="23"/>
      <c r="DDO621" s="23"/>
      <c r="DDP621" s="23"/>
      <c r="DDQ621" s="23"/>
      <c r="DDR621" s="23"/>
      <c r="DDS621" s="23"/>
      <c r="DDT621" s="23"/>
      <c r="DDU621" s="23"/>
      <c r="DDV621" s="23"/>
      <c r="DDW621" s="23"/>
      <c r="DDX621" s="23"/>
      <c r="DDY621" s="23"/>
      <c r="DDZ621" s="23"/>
      <c r="DEA621" s="23"/>
      <c r="DEB621" s="23"/>
      <c r="DEC621" s="23"/>
      <c r="DED621" s="23"/>
      <c r="DEE621" s="23"/>
      <c r="DEF621" s="23"/>
      <c r="DEG621" s="23"/>
      <c r="DEH621" s="23"/>
      <c r="DEI621" s="23"/>
      <c r="DEJ621" s="23"/>
      <c r="DEK621" s="23"/>
      <c r="DEL621" s="23"/>
      <c r="DEM621" s="23"/>
      <c r="DEN621" s="23"/>
      <c r="DEO621" s="23"/>
      <c r="DEP621" s="23"/>
      <c r="DEQ621" s="23"/>
      <c r="DER621" s="23"/>
      <c r="DES621" s="23"/>
      <c r="DET621" s="23"/>
      <c r="DEU621" s="23"/>
      <c r="DEV621" s="23"/>
      <c r="DEW621" s="23"/>
      <c r="DEX621" s="23"/>
      <c r="DEY621" s="23"/>
      <c r="DEZ621" s="23"/>
      <c r="DFA621" s="23"/>
      <c r="DFB621" s="23"/>
      <c r="DFC621" s="23"/>
      <c r="DFD621" s="23"/>
      <c r="DFE621" s="23"/>
      <c r="DFF621" s="23"/>
      <c r="DFG621" s="23"/>
      <c r="DFH621" s="23"/>
      <c r="DFI621" s="23"/>
      <c r="DFJ621" s="23"/>
      <c r="DFK621" s="23"/>
      <c r="DFL621" s="23"/>
      <c r="DFM621" s="23"/>
      <c r="DFN621" s="23"/>
      <c r="DFO621" s="23"/>
      <c r="DFP621" s="23"/>
      <c r="DFQ621" s="23"/>
      <c r="DFR621" s="23"/>
      <c r="DFS621" s="23"/>
      <c r="DFT621" s="23"/>
      <c r="DFU621" s="23"/>
      <c r="DFV621" s="23"/>
      <c r="DFW621" s="23"/>
      <c r="DFX621" s="23"/>
      <c r="DFY621" s="23"/>
      <c r="DFZ621" s="23"/>
      <c r="DGA621" s="23"/>
      <c r="DGB621" s="23"/>
      <c r="DGC621" s="23"/>
      <c r="DGD621" s="23"/>
      <c r="DGE621" s="23"/>
      <c r="DGF621" s="23"/>
      <c r="DGG621" s="23"/>
      <c r="DGH621" s="23"/>
      <c r="DGI621" s="23"/>
      <c r="DGJ621" s="23"/>
      <c r="DGK621" s="23"/>
      <c r="DGL621" s="23"/>
      <c r="DGM621" s="23"/>
      <c r="DGN621" s="23"/>
      <c r="DGO621" s="23"/>
      <c r="DGP621" s="23"/>
      <c r="DGQ621" s="23"/>
      <c r="DGR621" s="23"/>
      <c r="DGS621" s="23"/>
      <c r="DGT621" s="23"/>
      <c r="DGU621" s="23"/>
      <c r="DGV621" s="23"/>
      <c r="DGW621" s="23"/>
      <c r="DGX621" s="23"/>
      <c r="DGY621" s="23"/>
      <c r="DGZ621" s="23"/>
      <c r="DHA621" s="23"/>
      <c r="DHB621" s="23"/>
      <c r="DHC621" s="23"/>
      <c r="DHD621" s="23"/>
      <c r="DHE621" s="23"/>
      <c r="DHF621" s="23"/>
      <c r="DHG621" s="23"/>
      <c r="DHH621" s="23"/>
      <c r="DHI621" s="23"/>
      <c r="DHJ621" s="23"/>
      <c r="DHK621" s="23"/>
      <c r="DHL621" s="23"/>
      <c r="DHM621" s="23"/>
      <c r="DHN621" s="23"/>
      <c r="DHO621" s="23"/>
      <c r="DHP621" s="23"/>
      <c r="DHQ621" s="23"/>
      <c r="DHR621" s="23"/>
      <c r="DHS621" s="23"/>
      <c r="DHT621" s="23"/>
      <c r="DHU621" s="23"/>
      <c r="DHV621" s="23"/>
      <c r="DHW621" s="23"/>
      <c r="DHX621" s="23"/>
      <c r="DHY621" s="23"/>
      <c r="DHZ621" s="23"/>
      <c r="DIA621" s="23"/>
      <c r="DIB621" s="23"/>
      <c r="DIC621" s="23"/>
      <c r="DID621" s="23"/>
      <c r="DIE621" s="23"/>
      <c r="DIF621" s="23"/>
      <c r="DIG621" s="23"/>
      <c r="DIH621" s="23"/>
      <c r="DII621" s="23"/>
      <c r="DIJ621" s="23"/>
      <c r="DIK621" s="23"/>
      <c r="DIL621" s="23"/>
      <c r="DIM621" s="23"/>
      <c r="DIN621" s="23"/>
      <c r="DIO621" s="23"/>
      <c r="DIP621" s="23"/>
      <c r="DIQ621" s="23"/>
      <c r="DIR621" s="23"/>
      <c r="DIS621" s="23"/>
      <c r="DIT621" s="23"/>
      <c r="DIU621" s="23"/>
      <c r="DIV621" s="23"/>
      <c r="DIW621" s="23"/>
      <c r="DIX621" s="23"/>
      <c r="DIY621" s="23"/>
      <c r="DIZ621" s="23"/>
      <c r="DJA621" s="23"/>
      <c r="DJB621" s="23"/>
      <c r="DJC621" s="23"/>
      <c r="DJD621" s="23"/>
      <c r="DJE621" s="23"/>
      <c r="DJF621" s="23"/>
      <c r="DJG621" s="23"/>
      <c r="DJH621" s="23"/>
      <c r="DJI621" s="23"/>
      <c r="DJJ621" s="23"/>
      <c r="DJK621" s="23"/>
      <c r="DJL621" s="23"/>
      <c r="DJM621" s="23"/>
      <c r="DJN621" s="23"/>
      <c r="DJO621" s="23"/>
      <c r="DJP621" s="23"/>
      <c r="DJQ621" s="23"/>
      <c r="DJR621" s="23"/>
      <c r="DJS621" s="23"/>
      <c r="DJT621" s="23"/>
      <c r="DJU621" s="23"/>
      <c r="DJV621" s="23"/>
      <c r="DJW621" s="23"/>
      <c r="DJX621" s="23"/>
      <c r="DJY621" s="23"/>
      <c r="DJZ621" s="23"/>
      <c r="DKA621" s="23"/>
      <c r="DKB621" s="23"/>
      <c r="DKC621" s="23"/>
      <c r="DKD621" s="23"/>
      <c r="DKE621" s="23"/>
      <c r="DKF621" s="23"/>
      <c r="DKG621" s="23"/>
      <c r="DKH621" s="23"/>
      <c r="DKI621" s="23"/>
      <c r="DKJ621" s="23"/>
      <c r="DKK621" s="23"/>
      <c r="DKL621" s="23"/>
      <c r="DKM621" s="23"/>
      <c r="DKN621" s="23"/>
      <c r="DKO621" s="23"/>
      <c r="DKP621" s="23"/>
      <c r="DKQ621" s="23"/>
      <c r="DKR621" s="23"/>
      <c r="DKS621" s="23"/>
      <c r="DKT621" s="23"/>
      <c r="DKU621" s="23"/>
      <c r="DKV621" s="23"/>
      <c r="DKW621" s="23"/>
      <c r="DKX621" s="23"/>
      <c r="DKY621" s="23"/>
      <c r="DKZ621" s="23"/>
      <c r="DLA621" s="23"/>
      <c r="DLB621" s="23"/>
      <c r="DLC621" s="23"/>
      <c r="DLD621" s="23"/>
      <c r="DLE621" s="23"/>
      <c r="DLF621" s="23"/>
      <c r="DLG621" s="23"/>
      <c r="DLH621" s="23"/>
      <c r="DLI621" s="23"/>
      <c r="DLJ621" s="23"/>
      <c r="DLK621" s="23"/>
      <c r="DLL621" s="23"/>
      <c r="DLM621" s="23"/>
      <c r="DLN621" s="23"/>
      <c r="DLO621" s="23"/>
      <c r="DLP621" s="23"/>
      <c r="DLQ621" s="23"/>
      <c r="DLR621" s="23"/>
      <c r="DLS621" s="23"/>
      <c r="DLT621" s="23"/>
      <c r="DLU621" s="23"/>
      <c r="DLV621" s="23"/>
      <c r="DLW621" s="23"/>
      <c r="DLX621" s="23"/>
      <c r="DLY621" s="23"/>
      <c r="DLZ621" s="23"/>
      <c r="DMA621" s="23"/>
      <c r="DMB621" s="23"/>
      <c r="DMC621" s="23"/>
      <c r="DMD621" s="23"/>
      <c r="DME621" s="23"/>
      <c r="DMF621" s="23"/>
      <c r="DMG621" s="23"/>
      <c r="DMH621" s="23"/>
      <c r="DMI621" s="23"/>
      <c r="DMJ621" s="23"/>
      <c r="DMK621" s="23"/>
      <c r="DML621" s="23"/>
      <c r="DMM621" s="23"/>
      <c r="DMN621" s="23"/>
      <c r="DMO621" s="23"/>
      <c r="DMP621" s="23"/>
      <c r="DMQ621" s="23"/>
      <c r="DMR621" s="23"/>
      <c r="DMS621" s="23"/>
      <c r="DMT621" s="23"/>
      <c r="DMU621" s="23"/>
      <c r="DMV621" s="23"/>
      <c r="DMW621" s="23"/>
      <c r="DMX621" s="23"/>
      <c r="DMY621" s="23"/>
      <c r="DMZ621" s="23"/>
      <c r="DNA621" s="23"/>
      <c r="DNB621" s="23"/>
      <c r="DNC621" s="23"/>
      <c r="DND621" s="23"/>
      <c r="DNE621" s="23"/>
      <c r="DNF621" s="23"/>
      <c r="DNG621" s="23"/>
      <c r="DNH621" s="23"/>
      <c r="DNI621" s="23"/>
      <c r="DNJ621" s="23"/>
      <c r="DNK621" s="23"/>
      <c r="DNL621" s="23"/>
      <c r="DNM621" s="23"/>
      <c r="DNN621" s="23"/>
      <c r="DNO621" s="23"/>
      <c r="DNP621" s="23"/>
      <c r="DNQ621" s="23"/>
      <c r="DNR621" s="23"/>
      <c r="DNS621" s="23"/>
      <c r="DNT621" s="23"/>
      <c r="DNU621" s="23"/>
      <c r="DNV621" s="23"/>
      <c r="DNW621" s="23"/>
      <c r="DNX621" s="23"/>
      <c r="DNY621" s="23"/>
      <c r="DNZ621" s="23"/>
      <c r="DOA621" s="23"/>
      <c r="DOB621" s="23"/>
      <c r="DOC621" s="23"/>
      <c r="DOD621" s="23"/>
      <c r="DOE621" s="23"/>
      <c r="DOF621" s="23"/>
      <c r="DOG621" s="23"/>
      <c r="DOH621" s="23"/>
      <c r="DOI621" s="23"/>
      <c r="DOJ621" s="23"/>
      <c r="DOK621" s="23"/>
      <c r="DOL621" s="23"/>
      <c r="DOM621" s="23"/>
      <c r="DON621" s="23"/>
      <c r="DOO621" s="23"/>
      <c r="DOP621" s="23"/>
      <c r="DOQ621" s="23"/>
      <c r="DOR621" s="23"/>
      <c r="DOS621" s="23"/>
      <c r="DOT621" s="23"/>
      <c r="DOU621" s="23"/>
      <c r="DOV621" s="23"/>
      <c r="DOW621" s="23"/>
      <c r="DOX621" s="23"/>
      <c r="DOY621" s="23"/>
      <c r="DOZ621" s="23"/>
      <c r="DPA621" s="23"/>
      <c r="DPB621" s="23"/>
      <c r="DPC621" s="23"/>
      <c r="DPD621" s="23"/>
      <c r="DPE621" s="23"/>
      <c r="DPF621" s="23"/>
      <c r="DPG621" s="23"/>
      <c r="DPH621" s="23"/>
      <c r="DPI621" s="23"/>
      <c r="DPJ621" s="23"/>
      <c r="DPK621" s="23"/>
      <c r="DPL621" s="23"/>
      <c r="DPM621" s="23"/>
      <c r="DPN621" s="23"/>
      <c r="DPO621" s="23"/>
      <c r="DPP621" s="23"/>
      <c r="DPQ621" s="23"/>
      <c r="DPR621" s="23"/>
      <c r="DPS621" s="23"/>
      <c r="DPT621" s="23"/>
      <c r="DPU621" s="23"/>
      <c r="DPV621" s="23"/>
      <c r="DPW621" s="23"/>
      <c r="DPX621" s="23"/>
      <c r="DPY621" s="23"/>
      <c r="DPZ621" s="23"/>
      <c r="DQA621" s="23"/>
      <c r="DQB621" s="23"/>
      <c r="DQC621" s="23"/>
      <c r="DQD621" s="23"/>
      <c r="DQE621" s="23"/>
      <c r="DQF621" s="23"/>
      <c r="DQG621" s="23"/>
      <c r="DQH621" s="23"/>
      <c r="DQI621" s="23"/>
      <c r="DQJ621" s="23"/>
      <c r="DQK621" s="23"/>
      <c r="DQL621" s="23"/>
      <c r="DQM621" s="23"/>
      <c r="DQN621" s="23"/>
      <c r="DQO621" s="23"/>
      <c r="DQP621" s="23"/>
      <c r="DQQ621" s="23"/>
      <c r="DQR621" s="23"/>
      <c r="DQS621" s="23"/>
      <c r="DQT621" s="23"/>
      <c r="DQU621" s="23"/>
      <c r="DQV621" s="23"/>
      <c r="DQW621" s="23"/>
      <c r="DQX621" s="23"/>
      <c r="DQY621" s="23"/>
      <c r="DQZ621" s="23"/>
      <c r="DRA621" s="23"/>
      <c r="DRB621" s="23"/>
      <c r="DRC621" s="23"/>
      <c r="DRD621" s="23"/>
      <c r="DRE621" s="23"/>
      <c r="DRF621" s="23"/>
      <c r="DRG621" s="23"/>
      <c r="DRH621" s="23"/>
      <c r="DRI621" s="23"/>
      <c r="DRJ621" s="23"/>
      <c r="DRK621" s="23"/>
      <c r="DRL621" s="23"/>
      <c r="DRM621" s="23"/>
      <c r="DRN621" s="23"/>
      <c r="DRO621" s="23"/>
      <c r="DRP621" s="23"/>
      <c r="DRQ621" s="23"/>
      <c r="DRR621" s="23"/>
      <c r="DRS621" s="23"/>
      <c r="DRT621" s="23"/>
      <c r="DRU621" s="23"/>
      <c r="DRV621" s="23"/>
      <c r="DRW621" s="23"/>
      <c r="DRX621" s="23"/>
      <c r="DRY621" s="23"/>
      <c r="DRZ621" s="23"/>
      <c r="DSA621" s="23"/>
      <c r="DSB621" s="23"/>
      <c r="DSC621" s="23"/>
      <c r="DSD621" s="23"/>
      <c r="DSE621" s="23"/>
      <c r="DSF621" s="23"/>
      <c r="DSG621" s="23"/>
      <c r="DSH621" s="23"/>
      <c r="DSI621" s="23"/>
      <c r="DSJ621" s="23"/>
      <c r="DSK621" s="23"/>
      <c r="DSL621" s="23"/>
      <c r="DSM621" s="23"/>
      <c r="DSN621" s="23"/>
      <c r="DSO621" s="23"/>
      <c r="DSP621" s="23"/>
      <c r="DSQ621" s="23"/>
      <c r="DSR621" s="23"/>
      <c r="DSS621" s="23"/>
      <c r="DST621" s="23"/>
      <c r="DSU621" s="23"/>
      <c r="DSV621" s="23"/>
      <c r="DSW621" s="23"/>
      <c r="DSX621" s="23"/>
      <c r="DSY621" s="23"/>
      <c r="DSZ621" s="23"/>
      <c r="DTA621" s="23"/>
      <c r="DTB621" s="23"/>
      <c r="DTC621" s="23"/>
      <c r="DTD621" s="23"/>
      <c r="DTE621" s="23"/>
      <c r="DTF621" s="23"/>
      <c r="DTG621" s="23"/>
      <c r="DTH621" s="23"/>
      <c r="DTI621" s="23"/>
      <c r="DTJ621" s="23"/>
      <c r="DTK621" s="23"/>
      <c r="DTL621" s="23"/>
      <c r="DTM621" s="23"/>
      <c r="DTN621" s="23"/>
      <c r="DTO621" s="23"/>
      <c r="DTP621" s="23"/>
      <c r="DTQ621" s="23"/>
      <c r="DTR621" s="23"/>
      <c r="DTS621" s="23"/>
      <c r="DTT621" s="23"/>
      <c r="DTU621" s="23"/>
      <c r="DTV621" s="23"/>
      <c r="DTW621" s="23"/>
      <c r="DTX621" s="23"/>
      <c r="DTY621" s="23"/>
      <c r="DTZ621" s="23"/>
      <c r="DUA621" s="23"/>
      <c r="DUB621" s="23"/>
      <c r="DUC621" s="23"/>
      <c r="DUD621" s="23"/>
      <c r="DUE621" s="23"/>
      <c r="DUF621" s="23"/>
      <c r="DUG621" s="23"/>
      <c r="DUH621" s="23"/>
      <c r="DUI621" s="23"/>
      <c r="DUJ621" s="23"/>
      <c r="DUK621" s="23"/>
      <c r="DUL621" s="23"/>
      <c r="DUM621" s="23"/>
      <c r="DUN621" s="23"/>
      <c r="DUO621" s="23"/>
      <c r="DUP621" s="23"/>
      <c r="DUQ621" s="23"/>
      <c r="DUR621" s="23"/>
      <c r="DUS621" s="23"/>
      <c r="DUT621" s="23"/>
      <c r="DUU621" s="23"/>
      <c r="DUV621" s="23"/>
      <c r="DUW621" s="23"/>
      <c r="DUX621" s="23"/>
      <c r="DUY621" s="23"/>
      <c r="DUZ621" s="23"/>
      <c r="DVA621" s="23"/>
      <c r="DVB621" s="23"/>
      <c r="DVC621" s="23"/>
      <c r="DVD621" s="23"/>
      <c r="DVE621" s="23"/>
      <c r="DVF621" s="23"/>
      <c r="DVG621" s="23"/>
      <c r="DVH621" s="23"/>
      <c r="DVI621" s="23"/>
      <c r="DVJ621" s="23"/>
      <c r="DVK621" s="23"/>
      <c r="DVL621" s="23"/>
      <c r="DVM621" s="23"/>
      <c r="DVN621" s="23"/>
      <c r="DVO621" s="23"/>
      <c r="DVP621" s="23"/>
      <c r="DVQ621" s="23"/>
      <c r="DVR621" s="23"/>
      <c r="DVS621" s="23"/>
      <c r="DVT621" s="23"/>
      <c r="DVU621" s="23"/>
      <c r="DVV621" s="23"/>
      <c r="DVW621" s="23"/>
      <c r="DVX621" s="23"/>
      <c r="DVY621" s="23"/>
      <c r="DVZ621" s="23"/>
      <c r="DWA621" s="23"/>
      <c r="DWB621" s="23"/>
      <c r="DWC621" s="23"/>
      <c r="DWD621" s="23"/>
      <c r="DWE621" s="23"/>
      <c r="DWF621" s="23"/>
      <c r="DWG621" s="23"/>
      <c r="DWH621" s="23"/>
      <c r="DWI621" s="23"/>
      <c r="DWJ621" s="23"/>
      <c r="DWK621" s="23"/>
      <c r="DWL621" s="23"/>
      <c r="DWM621" s="23"/>
      <c r="DWN621" s="23"/>
      <c r="DWO621" s="23"/>
      <c r="DWP621" s="23"/>
      <c r="DWQ621" s="23"/>
      <c r="DWR621" s="23"/>
      <c r="DWS621" s="23"/>
      <c r="DWT621" s="23"/>
      <c r="DWU621" s="23"/>
      <c r="DWV621" s="23"/>
      <c r="DWW621" s="23"/>
      <c r="DWX621" s="23"/>
      <c r="DWY621" s="23"/>
      <c r="DWZ621" s="23"/>
      <c r="DXA621" s="23"/>
      <c r="DXB621" s="23"/>
      <c r="DXC621" s="23"/>
      <c r="DXD621" s="23"/>
      <c r="DXE621" s="23"/>
      <c r="DXF621" s="23"/>
      <c r="DXG621" s="23"/>
      <c r="DXH621" s="23"/>
      <c r="DXI621" s="23"/>
      <c r="DXJ621" s="23"/>
      <c r="DXK621" s="23"/>
      <c r="DXL621" s="23"/>
      <c r="DXM621" s="23"/>
      <c r="DXN621" s="23"/>
      <c r="DXO621" s="23"/>
      <c r="DXP621" s="23"/>
      <c r="DXQ621" s="23"/>
      <c r="DXR621" s="23"/>
      <c r="DXS621" s="23"/>
      <c r="DXT621" s="23"/>
      <c r="DXU621" s="23"/>
      <c r="DXV621" s="23"/>
      <c r="DXW621" s="23"/>
      <c r="DXX621" s="23"/>
      <c r="DXY621" s="23"/>
      <c r="DXZ621" s="23"/>
      <c r="DYA621" s="23"/>
      <c r="DYB621" s="23"/>
      <c r="DYC621" s="23"/>
      <c r="DYD621" s="23"/>
      <c r="DYE621" s="23"/>
      <c r="DYF621" s="23"/>
      <c r="DYG621" s="23"/>
      <c r="DYH621" s="23"/>
      <c r="DYI621" s="23"/>
      <c r="DYJ621" s="23"/>
      <c r="DYK621" s="23"/>
      <c r="DYL621" s="23"/>
      <c r="DYM621" s="23"/>
      <c r="DYN621" s="23"/>
      <c r="DYO621" s="23"/>
      <c r="DYP621" s="23"/>
      <c r="DYQ621" s="23"/>
      <c r="DYR621" s="23"/>
      <c r="DYS621" s="23"/>
      <c r="DYT621" s="23"/>
      <c r="DYU621" s="23"/>
      <c r="DYV621" s="23"/>
      <c r="DYW621" s="23"/>
      <c r="DYX621" s="23"/>
      <c r="DYY621" s="23"/>
      <c r="DYZ621" s="23"/>
      <c r="DZA621" s="23"/>
      <c r="DZB621" s="23"/>
      <c r="DZC621" s="23"/>
      <c r="DZD621" s="23"/>
      <c r="DZE621" s="23"/>
      <c r="DZF621" s="23"/>
      <c r="DZG621" s="23"/>
      <c r="DZH621" s="23"/>
      <c r="DZI621" s="23"/>
      <c r="DZJ621" s="23"/>
      <c r="DZK621" s="23"/>
      <c r="DZL621" s="23"/>
      <c r="DZM621" s="23"/>
      <c r="DZN621" s="23"/>
      <c r="DZO621" s="23"/>
      <c r="DZP621" s="23"/>
      <c r="DZQ621" s="23"/>
      <c r="DZR621" s="23"/>
      <c r="DZS621" s="23"/>
      <c r="DZT621" s="23"/>
      <c r="DZU621" s="23"/>
      <c r="DZV621" s="23"/>
      <c r="DZW621" s="23"/>
      <c r="DZX621" s="23"/>
      <c r="DZY621" s="23"/>
      <c r="DZZ621" s="23"/>
      <c r="EAA621" s="23"/>
      <c r="EAB621" s="23"/>
      <c r="EAC621" s="23"/>
      <c r="EAD621" s="23"/>
      <c r="EAE621" s="23"/>
      <c r="EAF621" s="23"/>
      <c r="EAG621" s="23"/>
      <c r="EAH621" s="23"/>
      <c r="EAI621" s="23"/>
      <c r="EAJ621" s="23"/>
      <c r="EAK621" s="23"/>
      <c r="EAL621" s="23"/>
      <c r="EAM621" s="23"/>
      <c r="EAN621" s="23"/>
      <c r="EAO621" s="23"/>
      <c r="EAP621" s="23"/>
      <c r="EAQ621" s="23"/>
      <c r="EAR621" s="23"/>
      <c r="EAS621" s="23"/>
      <c r="EAT621" s="23"/>
      <c r="EAU621" s="23"/>
      <c r="EAV621" s="23"/>
      <c r="EAW621" s="23"/>
      <c r="EAX621" s="23"/>
      <c r="EAY621" s="23"/>
      <c r="EAZ621" s="23"/>
      <c r="EBA621" s="23"/>
      <c r="EBB621" s="23"/>
      <c r="EBC621" s="23"/>
      <c r="EBD621" s="23"/>
      <c r="EBE621" s="23"/>
      <c r="EBF621" s="23"/>
      <c r="EBG621" s="23"/>
      <c r="EBH621" s="23"/>
      <c r="EBI621" s="23"/>
      <c r="EBJ621" s="23"/>
      <c r="EBK621" s="23"/>
      <c r="EBL621" s="23"/>
      <c r="EBM621" s="23"/>
      <c r="EBN621" s="23"/>
      <c r="EBO621" s="23"/>
      <c r="EBP621" s="23"/>
      <c r="EBQ621" s="23"/>
      <c r="EBR621" s="23"/>
      <c r="EBS621" s="23"/>
      <c r="EBT621" s="23"/>
      <c r="EBU621" s="23"/>
      <c r="EBV621" s="23"/>
      <c r="EBW621" s="23"/>
      <c r="EBX621" s="23"/>
      <c r="EBY621" s="23"/>
      <c r="EBZ621" s="23"/>
      <c r="ECA621" s="23"/>
      <c r="ECB621" s="23"/>
      <c r="ECC621" s="23"/>
      <c r="ECD621" s="23"/>
      <c r="ECE621" s="23"/>
      <c r="ECF621" s="23"/>
      <c r="ECG621" s="23"/>
      <c r="ECH621" s="23"/>
      <c r="ECI621" s="23"/>
      <c r="ECJ621" s="23"/>
      <c r="ECK621" s="23"/>
      <c r="ECL621" s="23"/>
      <c r="ECM621" s="23"/>
      <c r="ECN621" s="23"/>
      <c r="ECO621" s="23"/>
      <c r="ECP621" s="23"/>
      <c r="ECQ621" s="23"/>
      <c r="ECR621" s="23"/>
      <c r="ECS621" s="23"/>
      <c r="ECT621" s="23"/>
      <c r="ECU621" s="23"/>
      <c r="ECV621" s="23"/>
      <c r="ECW621" s="23"/>
      <c r="ECX621" s="23"/>
      <c r="ECY621" s="23"/>
      <c r="ECZ621" s="23"/>
      <c r="EDA621" s="23"/>
      <c r="EDB621" s="23"/>
      <c r="EDC621" s="23"/>
      <c r="EDD621" s="23"/>
      <c r="EDE621" s="23"/>
      <c r="EDF621" s="23"/>
      <c r="EDG621" s="23"/>
      <c r="EDH621" s="23"/>
      <c r="EDI621" s="23"/>
      <c r="EDJ621" s="23"/>
      <c r="EDK621" s="23"/>
      <c r="EDL621" s="23"/>
      <c r="EDM621" s="23"/>
      <c r="EDN621" s="23"/>
      <c r="EDO621" s="23"/>
      <c r="EDP621" s="23"/>
      <c r="EDQ621" s="23"/>
      <c r="EDR621" s="23"/>
      <c r="EDS621" s="23"/>
      <c r="EDT621" s="23"/>
      <c r="EDU621" s="23"/>
      <c r="EDV621" s="23"/>
      <c r="EDW621" s="23"/>
      <c r="EDX621" s="23"/>
      <c r="EDY621" s="23"/>
      <c r="EDZ621" s="23"/>
      <c r="EEA621" s="23"/>
      <c r="EEB621" s="23"/>
      <c r="EEC621" s="23"/>
      <c r="EED621" s="23"/>
      <c r="EEE621" s="23"/>
      <c r="EEF621" s="23"/>
      <c r="EEG621" s="23"/>
      <c r="EEH621" s="23"/>
      <c r="EEI621" s="23"/>
      <c r="EEJ621" s="23"/>
      <c r="EEK621" s="23"/>
      <c r="EEL621" s="23"/>
      <c r="EEM621" s="23"/>
      <c r="EEN621" s="23"/>
      <c r="EEO621" s="23"/>
      <c r="EEP621" s="23"/>
      <c r="EEQ621" s="23"/>
      <c r="EER621" s="23"/>
      <c r="EES621" s="23"/>
      <c r="EET621" s="23"/>
      <c r="EEU621" s="23"/>
      <c r="EEV621" s="23"/>
      <c r="EEW621" s="23"/>
      <c r="EEX621" s="23"/>
      <c r="EEY621" s="23"/>
      <c r="EEZ621" s="23"/>
      <c r="EFA621" s="23"/>
      <c r="EFB621" s="23"/>
      <c r="EFC621" s="23"/>
      <c r="EFD621" s="23"/>
      <c r="EFE621" s="23"/>
      <c r="EFF621" s="23"/>
      <c r="EFG621" s="23"/>
      <c r="EFH621" s="23"/>
      <c r="EFI621" s="23"/>
      <c r="EFJ621" s="23"/>
      <c r="EFK621" s="23"/>
      <c r="EFL621" s="23"/>
      <c r="EFM621" s="23"/>
      <c r="EFN621" s="23"/>
      <c r="EFO621" s="23"/>
      <c r="EFP621" s="23"/>
      <c r="EFQ621" s="23"/>
      <c r="EFR621" s="23"/>
      <c r="EFS621" s="23"/>
      <c r="EFT621" s="23"/>
      <c r="EFU621" s="23"/>
      <c r="EFV621" s="23"/>
      <c r="EFW621" s="23"/>
      <c r="EFX621" s="23"/>
      <c r="EFY621" s="23"/>
      <c r="EFZ621" s="23"/>
      <c r="EGA621" s="23"/>
      <c r="EGB621" s="23"/>
      <c r="EGC621" s="23"/>
      <c r="EGD621" s="23"/>
      <c r="EGE621" s="23"/>
      <c r="EGF621" s="23"/>
      <c r="EGG621" s="23"/>
      <c r="EGH621" s="23"/>
      <c r="EGI621" s="23"/>
      <c r="EGJ621" s="23"/>
      <c r="EGK621" s="23"/>
      <c r="EGL621" s="23"/>
      <c r="EGM621" s="23"/>
      <c r="EGN621" s="23"/>
      <c r="EGO621" s="23"/>
      <c r="EGP621" s="23"/>
      <c r="EGQ621" s="23"/>
      <c r="EGR621" s="23"/>
      <c r="EGS621" s="23"/>
      <c r="EGT621" s="23"/>
      <c r="EGU621" s="23"/>
      <c r="EGV621" s="23"/>
      <c r="EGW621" s="23"/>
      <c r="EGX621" s="23"/>
      <c r="EGY621" s="23"/>
      <c r="EGZ621" s="23"/>
      <c r="EHA621" s="23"/>
      <c r="EHB621" s="23"/>
      <c r="EHC621" s="23"/>
      <c r="EHD621" s="23"/>
      <c r="EHE621" s="23"/>
      <c r="EHF621" s="23"/>
      <c r="EHG621" s="23"/>
      <c r="EHH621" s="23"/>
      <c r="EHI621" s="23"/>
      <c r="EHJ621" s="23"/>
      <c r="EHK621" s="23"/>
      <c r="EHL621" s="23"/>
      <c r="EHM621" s="23"/>
      <c r="EHN621" s="23"/>
      <c r="EHO621" s="23"/>
      <c r="EHP621" s="23"/>
      <c r="EHQ621" s="23"/>
      <c r="EHR621" s="23"/>
      <c r="EHS621" s="23"/>
      <c r="EHT621" s="23"/>
      <c r="EHU621" s="23"/>
      <c r="EHV621" s="23"/>
      <c r="EHW621" s="23"/>
      <c r="EHX621" s="23"/>
      <c r="EHY621" s="23"/>
      <c r="EHZ621" s="23"/>
      <c r="EIA621" s="23"/>
      <c r="EIB621" s="23"/>
      <c r="EIC621" s="23"/>
      <c r="EID621" s="23"/>
      <c r="EIE621" s="23"/>
      <c r="EIF621" s="23"/>
      <c r="EIG621" s="23"/>
      <c r="EIH621" s="23"/>
      <c r="EII621" s="23"/>
      <c r="EIJ621" s="23"/>
      <c r="EIK621" s="23"/>
      <c r="EIL621" s="23"/>
      <c r="EIM621" s="23"/>
      <c r="EIN621" s="23"/>
      <c r="EIO621" s="23"/>
      <c r="EIP621" s="23"/>
      <c r="EIQ621" s="23"/>
      <c r="EIR621" s="23"/>
      <c r="EIS621" s="23"/>
      <c r="EIT621" s="23"/>
      <c r="EIU621" s="23"/>
      <c r="EIV621" s="23"/>
      <c r="EIW621" s="23"/>
      <c r="EIX621" s="23"/>
      <c r="EIY621" s="23"/>
      <c r="EIZ621" s="23"/>
      <c r="EJA621" s="23"/>
      <c r="EJB621" s="23"/>
      <c r="EJC621" s="23"/>
      <c r="EJD621" s="23"/>
      <c r="EJE621" s="23"/>
      <c r="EJF621" s="23"/>
      <c r="EJG621" s="23"/>
      <c r="EJH621" s="23"/>
      <c r="EJI621" s="23"/>
      <c r="EJJ621" s="23"/>
      <c r="EJK621" s="23"/>
      <c r="EJL621" s="23"/>
      <c r="EJM621" s="23"/>
      <c r="EJN621" s="23"/>
      <c r="EJO621" s="23"/>
      <c r="EJP621" s="23"/>
      <c r="EJQ621" s="23"/>
      <c r="EJR621" s="23"/>
      <c r="EJS621" s="23"/>
      <c r="EJT621" s="23"/>
      <c r="EJU621" s="23"/>
      <c r="EJV621" s="23"/>
      <c r="EJW621" s="23"/>
      <c r="EJX621" s="23"/>
      <c r="EJY621" s="23"/>
      <c r="EJZ621" s="23"/>
      <c r="EKA621" s="23"/>
      <c r="EKB621" s="23"/>
      <c r="EKC621" s="23"/>
      <c r="EKD621" s="23"/>
      <c r="EKE621" s="23"/>
      <c r="EKF621" s="23"/>
      <c r="EKG621" s="23"/>
      <c r="EKH621" s="23"/>
      <c r="EKI621" s="23"/>
      <c r="EKJ621" s="23"/>
      <c r="EKK621" s="23"/>
      <c r="EKL621" s="23"/>
      <c r="EKM621" s="23"/>
      <c r="EKN621" s="23"/>
      <c r="EKO621" s="23"/>
      <c r="EKP621" s="23"/>
      <c r="EKQ621" s="23"/>
      <c r="EKR621" s="23"/>
      <c r="EKS621" s="23"/>
      <c r="EKT621" s="23"/>
      <c r="EKU621" s="23"/>
      <c r="EKV621" s="23"/>
      <c r="EKW621" s="23"/>
      <c r="EKX621" s="23"/>
      <c r="EKY621" s="23"/>
      <c r="EKZ621" s="23"/>
      <c r="ELA621" s="23"/>
      <c r="ELB621" s="23"/>
      <c r="ELC621" s="23"/>
      <c r="ELD621" s="23"/>
      <c r="ELE621" s="23"/>
      <c r="ELF621" s="23"/>
      <c r="ELG621" s="23"/>
      <c r="ELH621" s="23"/>
      <c r="ELI621" s="23"/>
      <c r="ELJ621" s="23"/>
      <c r="ELK621" s="23"/>
      <c r="ELL621" s="23"/>
      <c r="ELM621" s="23"/>
      <c r="ELN621" s="23"/>
      <c r="ELO621" s="23"/>
      <c r="ELP621" s="23"/>
      <c r="ELQ621" s="23"/>
      <c r="ELR621" s="23"/>
      <c r="ELS621" s="23"/>
      <c r="ELT621" s="23"/>
      <c r="ELU621" s="23"/>
      <c r="ELV621" s="23"/>
      <c r="ELW621" s="23"/>
      <c r="ELX621" s="23"/>
      <c r="ELY621" s="23"/>
      <c r="ELZ621" s="23"/>
      <c r="EMA621" s="23"/>
      <c r="EMB621" s="23"/>
      <c r="EMC621" s="23"/>
      <c r="EMD621" s="23"/>
      <c r="EME621" s="23"/>
      <c r="EMF621" s="23"/>
      <c r="EMG621" s="23"/>
      <c r="EMH621" s="23"/>
      <c r="EMI621" s="23"/>
      <c r="EMJ621" s="23"/>
      <c r="EMK621" s="23"/>
      <c r="EML621" s="23"/>
      <c r="EMM621" s="23"/>
      <c r="EMN621" s="23"/>
      <c r="EMO621" s="23"/>
      <c r="EMP621" s="23"/>
      <c r="EMQ621" s="23"/>
      <c r="EMR621" s="23"/>
      <c r="EMS621" s="23"/>
      <c r="EMT621" s="23"/>
      <c r="EMU621" s="23"/>
      <c r="EMV621" s="23"/>
      <c r="EMW621" s="23"/>
      <c r="EMX621" s="23"/>
      <c r="EMY621" s="23"/>
      <c r="EMZ621" s="23"/>
      <c r="ENA621" s="23"/>
      <c r="ENB621" s="23"/>
      <c r="ENC621" s="23"/>
      <c r="END621" s="23"/>
      <c r="ENE621" s="23"/>
      <c r="ENF621" s="23"/>
      <c r="ENG621" s="23"/>
      <c r="ENH621" s="23"/>
      <c r="ENI621" s="23"/>
      <c r="ENJ621" s="23"/>
      <c r="ENK621" s="23"/>
      <c r="ENL621" s="23"/>
      <c r="ENM621" s="23"/>
      <c r="ENN621" s="23"/>
      <c r="ENO621" s="23"/>
      <c r="ENP621" s="23"/>
      <c r="ENQ621" s="23"/>
      <c r="ENR621" s="23"/>
      <c r="ENS621" s="23"/>
      <c r="ENT621" s="23"/>
      <c r="ENU621" s="23"/>
      <c r="ENV621" s="23"/>
      <c r="ENW621" s="23"/>
      <c r="ENX621" s="23"/>
      <c r="ENY621" s="23"/>
      <c r="ENZ621" s="23"/>
      <c r="EOA621" s="23"/>
      <c r="EOB621" s="23"/>
      <c r="EOC621" s="23"/>
      <c r="EOD621" s="23"/>
      <c r="EOE621" s="23"/>
      <c r="EOF621" s="23"/>
      <c r="EOG621" s="23"/>
      <c r="EOH621" s="23"/>
      <c r="EOI621" s="23"/>
      <c r="EOJ621" s="23"/>
      <c r="EOK621" s="23"/>
      <c r="EOL621" s="23"/>
      <c r="EOM621" s="23"/>
      <c r="EON621" s="23"/>
      <c r="EOO621" s="23"/>
      <c r="EOP621" s="23"/>
      <c r="EOQ621" s="23"/>
      <c r="EOR621" s="23"/>
      <c r="EOS621" s="23"/>
      <c r="EOT621" s="23"/>
      <c r="EOU621" s="23"/>
      <c r="EOV621" s="23"/>
      <c r="EOW621" s="23"/>
      <c r="EOX621" s="23"/>
      <c r="EOY621" s="23"/>
      <c r="EOZ621" s="23"/>
      <c r="EPA621" s="23"/>
      <c r="EPB621" s="23"/>
      <c r="EPC621" s="23"/>
      <c r="EPD621" s="23"/>
      <c r="EPE621" s="23"/>
      <c r="EPF621" s="23"/>
      <c r="EPG621" s="23"/>
      <c r="EPH621" s="23"/>
      <c r="EPI621" s="23"/>
      <c r="EPJ621" s="23"/>
      <c r="EPK621" s="23"/>
      <c r="EPL621" s="23"/>
      <c r="EPM621" s="23"/>
      <c r="EPN621" s="23"/>
      <c r="EPO621" s="23"/>
      <c r="EPP621" s="23"/>
      <c r="EPQ621" s="23"/>
      <c r="EPR621" s="23"/>
      <c r="EPS621" s="23"/>
      <c r="EPT621" s="23"/>
      <c r="EPU621" s="23"/>
      <c r="EPV621" s="23"/>
      <c r="EPW621" s="23"/>
      <c r="EPX621" s="23"/>
      <c r="EPY621" s="23"/>
      <c r="EPZ621" s="23"/>
      <c r="EQA621" s="23"/>
      <c r="EQB621" s="23"/>
      <c r="EQC621" s="23"/>
      <c r="EQD621" s="23"/>
      <c r="EQE621" s="23"/>
      <c r="EQF621" s="23"/>
      <c r="EQG621" s="23"/>
      <c r="EQH621" s="23"/>
      <c r="EQI621" s="23"/>
      <c r="EQJ621" s="23"/>
      <c r="EQK621" s="23"/>
      <c r="EQL621" s="23"/>
      <c r="EQM621" s="23"/>
      <c r="EQN621" s="23"/>
      <c r="EQO621" s="23"/>
      <c r="EQP621" s="23"/>
      <c r="EQQ621" s="23"/>
      <c r="EQR621" s="23"/>
      <c r="EQS621" s="23"/>
      <c r="EQT621" s="23"/>
      <c r="EQU621" s="23"/>
      <c r="EQV621" s="23"/>
      <c r="EQW621" s="23"/>
      <c r="EQX621" s="23"/>
      <c r="EQY621" s="23"/>
      <c r="EQZ621" s="23"/>
      <c r="ERA621" s="23"/>
      <c r="ERB621" s="23"/>
      <c r="ERC621" s="23"/>
      <c r="ERD621" s="23"/>
      <c r="ERE621" s="23"/>
      <c r="ERF621" s="23"/>
      <c r="ERG621" s="23"/>
      <c r="ERH621" s="23"/>
      <c r="ERI621" s="23"/>
      <c r="ERJ621" s="23"/>
      <c r="ERK621" s="23"/>
      <c r="ERL621" s="23"/>
      <c r="ERM621" s="23"/>
      <c r="ERN621" s="23"/>
      <c r="ERO621" s="23"/>
      <c r="ERP621" s="23"/>
      <c r="ERQ621" s="23"/>
      <c r="ERR621" s="23"/>
      <c r="ERS621" s="23"/>
      <c r="ERT621" s="23"/>
      <c r="ERU621" s="23"/>
      <c r="ERV621" s="23"/>
      <c r="ERW621" s="23"/>
      <c r="ERX621" s="23"/>
      <c r="ERY621" s="23"/>
      <c r="ERZ621" s="23"/>
      <c r="ESA621" s="23"/>
      <c r="ESB621" s="23"/>
      <c r="ESC621" s="23"/>
      <c r="ESD621" s="23"/>
      <c r="ESE621" s="23"/>
      <c r="ESF621" s="23"/>
      <c r="ESG621" s="23"/>
      <c r="ESH621" s="23"/>
      <c r="ESI621" s="23"/>
      <c r="ESJ621" s="23"/>
      <c r="ESK621" s="23"/>
      <c r="ESL621" s="23"/>
      <c r="ESM621" s="23"/>
      <c r="ESN621" s="23"/>
      <c r="ESO621" s="23"/>
      <c r="ESP621" s="23"/>
      <c r="ESQ621" s="23"/>
      <c r="ESR621" s="23"/>
      <c r="ESS621" s="23"/>
      <c r="EST621" s="23"/>
      <c r="ESU621" s="23"/>
      <c r="ESV621" s="23"/>
      <c r="ESW621" s="23"/>
      <c r="ESX621" s="23"/>
      <c r="ESY621" s="23"/>
      <c r="ESZ621" s="23"/>
      <c r="ETA621" s="23"/>
      <c r="ETB621" s="23"/>
      <c r="ETC621" s="23"/>
      <c r="ETD621" s="23"/>
      <c r="ETE621" s="23"/>
      <c r="ETF621" s="23"/>
      <c r="ETG621" s="23"/>
      <c r="ETH621" s="23"/>
      <c r="ETI621" s="23"/>
      <c r="ETJ621" s="23"/>
      <c r="ETK621" s="23"/>
      <c r="ETL621" s="23"/>
      <c r="ETM621" s="23"/>
      <c r="ETN621" s="23"/>
      <c r="ETO621" s="23"/>
      <c r="ETP621" s="23"/>
      <c r="ETQ621" s="23"/>
      <c r="ETR621" s="23"/>
      <c r="ETS621" s="23"/>
      <c r="ETT621" s="23"/>
      <c r="ETU621" s="23"/>
      <c r="ETV621" s="23"/>
      <c r="ETW621" s="23"/>
      <c r="ETX621" s="23"/>
      <c r="ETY621" s="23"/>
      <c r="ETZ621" s="23"/>
      <c r="EUA621" s="23"/>
      <c r="EUB621" s="23"/>
      <c r="EUC621" s="23"/>
      <c r="EUD621" s="23"/>
      <c r="EUE621" s="23"/>
      <c r="EUF621" s="23"/>
      <c r="EUG621" s="23"/>
      <c r="EUH621" s="23"/>
      <c r="EUI621" s="23"/>
      <c r="EUJ621" s="23"/>
      <c r="EUK621" s="23"/>
      <c r="EUL621" s="23"/>
      <c r="EUM621" s="23"/>
      <c r="EUN621" s="23"/>
      <c r="EUO621" s="23"/>
      <c r="EUP621" s="23"/>
      <c r="EUQ621" s="23"/>
      <c r="EUR621" s="23"/>
      <c r="EUS621" s="23"/>
      <c r="EUT621" s="23"/>
      <c r="EUU621" s="23"/>
      <c r="EUV621" s="23"/>
      <c r="EUW621" s="23"/>
      <c r="EUX621" s="23"/>
      <c r="EUY621" s="23"/>
      <c r="EUZ621" s="23"/>
      <c r="EVA621" s="23"/>
      <c r="EVB621" s="23"/>
      <c r="EVC621" s="23"/>
      <c r="EVD621" s="23"/>
      <c r="EVE621" s="23"/>
      <c r="EVF621" s="23"/>
      <c r="EVG621" s="23"/>
      <c r="EVH621" s="23"/>
      <c r="EVI621" s="23"/>
      <c r="EVJ621" s="23"/>
      <c r="EVK621" s="23"/>
      <c r="EVL621" s="23"/>
      <c r="EVM621" s="23"/>
      <c r="EVN621" s="23"/>
      <c r="EVO621" s="23"/>
      <c r="EVP621" s="23"/>
      <c r="EVQ621" s="23"/>
      <c r="EVR621" s="23"/>
      <c r="EVS621" s="23"/>
      <c r="EVT621" s="23"/>
      <c r="EVU621" s="23"/>
      <c r="EVV621" s="23"/>
      <c r="EVW621" s="23"/>
      <c r="EVX621" s="23"/>
      <c r="EVY621" s="23"/>
      <c r="EVZ621" s="23"/>
      <c r="EWA621" s="23"/>
      <c r="EWB621" s="23"/>
      <c r="EWC621" s="23"/>
      <c r="EWD621" s="23"/>
      <c r="EWE621" s="23"/>
      <c r="EWF621" s="23"/>
      <c r="EWG621" s="23"/>
      <c r="EWH621" s="23"/>
      <c r="EWI621" s="23"/>
      <c r="EWJ621" s="23"/>
      <c r="EWK621" s="23"/>
      <c r="EWL621" s="23"/>
      <c r="EWM621" s="23"/>
      <c r="EWN621" s="23"/>
      <c r="EWO621" s="23"/>
      <c r="EWP621" s="23"/>
      <c r="EWQ621" s="23"/>
      <c r="EWR621" s="23"/>
      <c r="EWS621" s="23"/>
      <c r="EWT621" s="23"/>
      <c r="EWU621" s="23"/>
      <c r="EWV621" s="23"/>
      <c r="EWW621" s="23"/>
      <c r="EWX621" s="23"/>
      <c r="EWY621" s="23"/>
      <c r="EWZ621" s="23"/>
      <c r="EXA621" s="23"/>
      <c r="EXB621" s="23"/>
      <c r="EXC621" s="23"/>
      <c r="EXD621" s="23"/>
      <c r="EXE621" s="23"/>
      <c r="EXF621" s="23"/>
      <c r="EXG621" s="23"/>
      <c r="EXH621" s="23"/>
      <c r="EXI621" s="23"/>
      <c r="EXJ621" s="23"/>
      <c r="EXK621" s="23"/>
      <c r="EXL621" s="23"/>
      <c r="EXM621" s="23"/>
      <c r="EXN621" s="23"/>
      <c r="EXO621" s="23"/>
      <c r="EXP621" s="23"/>
      <c r="EXQ621" s="23"/>
      <c r="EXR621" s="23"/>
      <c r="EXS621" s="23"/>
      <c r="EXT621" s="23"/>
      <c r="EXU621" s="23"/>
      <c r="EXV621" s="23"/>
      <c r="EXW621" s="23"/>
      <c r="EXX621" s="23"/>
      <c r="EXY621" s="23"/>
      <c r="EXZ621" s="23"/>
      <c r="EYA621" s="23"/>
      <c r="EYB621" s="23"/>
      <c r="EYC621" s="23"/>
      <c r="EYD621" s="23"/>
      <c r="EYE621" s="23"/>
      <c r="EYF621" s="23"/>
      <c r="EYG621" s="23"/>
      <c r="EYH621" s="23"/>
      <c r="EYI621" s="23"/>
      <c r="EYJ621" s="23"/>
      <c r="EYK621" s="23"/>
      <c r="EYL621" s="23"/>
      <c r="EYM621" s="23"/>
      <c r="EYN621" s="23"/>
      <c r="EYO621" s="23"/>
      <c r="EYP621" s="23"/>
      <c r="EYQ621" s="23"/>
      <c r="EYR621" s="23"/>
      <c r="EYS621" s="23"/>
      <c r="EYT621" s="23"/>
      <c r="EYU621" s="23"/>
      <c r="EYV621" s="23"/>
      <c r="EYW621" s="23"/>
      <c r="EYX621" s="23"/>
      <c r="EYY621" s="23"/>
      <c r="EYZ621" s="23"/>
      <c r="EZA621" s="23"/>
      <c r="EZB621" s="23"/>
      <c r="EZC621" s="23"/>
      <c r="EZD621" s="23"/>
      <c r="EZE621" s="23"/>
      <c r="EZF621" s="23"/>
      <c r="EZG621" s="23"/>
      <c r="EZH621" s="23"/>
      <c r="EZI621" s="23"/>
      <c r="EZJ621" s="23"/>
      <c r="EZK621" s="23"/>
      <c r="EZL621" s="23"/>
      <c r="EZM621" s="23"/>
      <c r="EZN621" s="23"/>
      <c r="EZO621" s="23"/>
      <c r="EZP621" s="23"/>
      <c r="EZQ621" s="23"/>
      <c r="EZR621" s="23"/>
      <c r="EZS621" s="23"/>
      <c r="EZT621" s="23"/>
      <c r="EZU621" s="23"/>
      <c r="EZV621" s="23"/>
      <c r="EZW621" s="23"/>
      <c r="EZX621" s="23"/>
      <c r="EZY621" s="23"/>
      <c r="EZZ621" s="23"/>
      <c r="FAA621" s="23"/>
      <c r="FAB621" s="23"/>
      <c r="FAC621" s="23"/>
      <c r="FAD621" s="23"/>
      <c r="FAE621" s="23"/>
      <c r="FAF621" s="23"/>
      <c r="FAG621" s="23"/>
      <c r="FAH621" s="23"/>
      <c r="FAI621" s="23"/>
      <c r="FAJ621" s="23"/>
      <c r="FAK621" s="23"/>
      <c r="FAL621" s="23"/>
      <c r="FAM621" s="23"/>
      <c r="FAN621" s="23"/>
      <c r="FAO621" s="23"/>
      <c r="FAP621" s="23"/>
      <c r="FAQ621" s="23"/>
      <c r="FAR621" s="23"/>
      <c r="FAS621" s="23"/>
      <c r="FAT621" s="23"/>
      <c r="FAU621" s="23"/>
      <c r="FAV621" s="23"/>
      <c r="FAW621" s="23"/>
      <c r="FAX621" s="23"/>
      <c r="FAY621" s="23"/>
      <c r="FAZ621" s="23"/>
      <c r="FBA621" s="23"/>
      <c r="FBB621" s="23"/>
      <c r="FBC621" s="23"/>
      <c r="FBD621" s="23"/>
      <c r="FBE621" s="23"/>
      <c r="FBF621" s="23"/>
      <c r="FBG621" s="23"/>
      <c r="FBH621" s="23"/>
      <c r="FBI621" s="23"/>
      <c r="FBJ621" s="23"/>
      <c r="FBK621" s="23"/>
      <c r="FBL621" s="23"/>
      <c r="FBM621" s="23"/>
      <c r="FBN621" s="23"/>
      <c r="FBO621" s="23"/>
      <c r="FBP621" s="23"/>
      <c r="FBQ621" s="23"/>
      <c r="FBR621" s="23"/>
      <c r="FBS621" s="23"/>
      <c r="FBT621" s="23"/>
      <c r="FBU621" s="23"/>
      <c r="FBV621" s="23"/>
      <c r="FBW621" s="23"/>
      <c r="FBX621" s="23"/>
      <c r="FBY621" s="23"/>
      <c r="FBZ621" s="23"/>
      <c r="FCA621" s="23"/>
      <c r="FCB621" s="23"/>
      <c r="FCC621" s="23"/>
      <c r="FCD621" s="23"/>
      <c r="FCE621" s="23"/>
      <c r="FCF621" s="23"/>
      <c r="FCG621" s="23"/>
      <c r="FCH621" s="23"/>
      <c r="FCI621" s="23"/>
      <c r="FCJ621" s="23"/>
      <c r="FCK621" s="23"/>
      <c r="FCL621" s="23"/>
      <c r="FCM621" s="23"/>
      <c r="FCN621" s="23"/>
      <c r="FCO621" s="23"/>
      <c r="FCP621" s="23"/>
      <c r="FCQ621" s="23"/>
      <c r="FCR621" s="23"/>
      <c r="FCS621" s="23"/>
      <c r="FCT621" s="23"/>
      <c r="FCU621" s="23"/>
      <c r="FCV621" s="23"/>
      <c r="FCW621" s="23"/>
      <c r="FCX621" s="23"/>
      <c r="FCY621" s="23"/>
      <c r="FCZ621" s="23"/>
      <c r="FDA621" s="23"/>
      <c r="FDB621" s="23"/>
      <c r="FDC621" s="23"/>
      <c r="FDD621" s="23"/>
      <c r="FDE621" s="23"/>
      <c r="FDF621" s="23"/>
      <c r="FDG621" s="23"/>
      <c r="FDH621" s="23"/>
      <c r="FDI621" s="23"/>
      <c r="FDJ621" s="23"/>
      <c r="FDK621" s="23"/>
      <c r="FDL621" s="23"/>
      <c r="FDM621" s="23"/>
      <c r="FDN621" s="23"/>
      <c r="FDO621" s="23"/>
      <c r="FDP621" s="23"/>
      <c r="FDQ621" s="23"/>
      <c r="FDR621" s="23"/>
      <c r="FDS621" s="23"/>
      <c r="FDT621" s="23"/>
      <c r="FDU621" s="23"/>
      <c r="FDV621" s="23"/>
      <c r="FDW621" s="23"/>
      <c r="FDX621" s="23"/>
      <c r="FDY621" s="23"/>
      <c r="FDZ621" s="23"/>
      <c r="FEA621" s="23"/>
      <c r="FEB621" s="23"/>
      <c r="FEC621" s="23"/>
      <c r="FED621" s="23"/>
      <c r="FEE621" s="23"/>
      <c r="FEF621" s="23"/>
      <c r="FEG621" s="23"/>
      <c r="FEH621" s="23"/>
      <c r="FEI621" s="23"/>
      <c r="FEJ621" s="23"/>
      <c r="FEK621" s="23"/>
      <c r="FEL621" s="23"/>
      <c r="FEM621" s="23"/>
      <c r="FEN621" s="23"/>
      <c r="FEO621" s="23"/>
      <c r="FEP621" s="23"/>
      <c r="FEQ621" s="23"/>
      <c r="FER621" s="23"/>
      <c r="FES621" s="23"/>
      <c r="FET621" s="23"/>
      <c r="FEU621" s="23"/>
      <c r="FEV621" s="23"/>
      <c r="FEW621" s="23"/>
      <c r="FEX621" s="23"/>
      <c r="FEY621" s="23"/>
      <c r="FEZ621" s="23"/>
      <c r="FFA621" s="23"/>
      <c r="FFB621" s="23"/>
      <c r="FFC621" s="23"/>
      <c r="FFD621" s="23"/>
      <c r="FFE621" s="23"/>
      <c r="FFF621" s="23"/>
      <c r="FFG621" s="23"/>
      <c r="FFH621" s="23"/>
      <c r="FFI621" s="23"/>
      <c r="FFJ621" s="23"/>
      <c r="FFK621" s="23"/>
      <c r="FFL621" s="23"/>
      <c r="FFM621" s="23"/>
      <c r="FFN621" s="23"/>
      <c r="FFO621" s="23"/>
      <c r="FFP621" s="23"/>
      <c r="FFQ621" s="23"/>
      <c r="FFR621" s="23"/>
      <c r="FFS621" s="23"/>
      <c r="FFT621" s="23"/>
      <c r="FFU621" s="23"/>
      <c r="FFV621" s="23"/>
      <c r="FFW621" s="23"/>
      <c r="FFX621" s="23"/>
      <c r="FFY621" s="23"/>
      <c r="FFZ621" s="23"/>
      <c r="FGA621" s="23"/>
      <c r="FGB621" s="23"/>
      <c r="FGC621" s="23"/>
      <c r="FGD621" s="23"/>
      <c r="FGE621" s="23"/>
      <c r="FGF621" s="23"/>
      <c r="FGG621" s="23"/>
      <c r="FGH621" s="23"/>
      <c r="FGI621" s="23"/>
      <c r="FGJ621" s="23"/>
      <c r="FGK621" s="23"/>
      <c r="FGL621" s="23"/>
      <c r="FGM621" s="23"/>
      <c r="FGN621" s="23"/>
      <c r="FGO621" s="23"/>
      <c r="FGP621" s="23"/>
      <c r="FGQ621" s="23"/>
      <c r="FGR621" s="23"/>
      <c r="FGS621" s="23"/>
      <c r="FGT621" s="23"/>
      <c r="FGU621" s="23"/>
      <c r="FGV621" s="23"/>
      <c r="FGW621" s="23"/>
      <c r="FGX621" s="23"/>
      <c r="FGY621" s="23"/>
      <c r="FGZ621" s="23"/>
      <c r="FHA621" s="23"/>
      <c r="FHB621" s="23"/>
      <c r="FHC621" s="23"/>
      <c r="FHD621" s="23"/>
      <c r="FHE621" s="23"/>
      <c r="FHF621" s="23"/>
      <c r="FHG621" s="23"/>
      <c r="FHH621" s="23"/>
      <c r="FHI621" s="23"/>
      <c r="FHJ621" s="23"/>
      <c r="FHK621" s="23"/>
      <c r="FHL621" s="23"/>
      <c r="FHM621" s="23"/>
      <c r="FHN621" s="23"/>
      <c r="FHO621" s="23"/>
      <c r="FHP621" s="23"/>
      <c r="FHQ621" s="23"/>
      <c r="FHR621" s="23"/>
      <c r="FHS621" s="23"/>
      <c r="FHT621" s="23"/>
      <c r="FHU621" s="23"/>
      <c r="FHV621" s="23"/>
      <c r="FHW621" s="23"/>
      <c r="FHX621" s="23"/>
      <c r="FHY621" s="23"/>
      <c r="FHZ621" s="23"/>
      <c r="FIA621" s="23"/>
      <c r="FIB621" s="23"/>
      <c r="FIC621" s="23"/>
      <c r="FID621" s="23"/>
      <c r="FIE621" s="23"/>
      <c r="FIF621" s="23"/>
      <c r="FIG621" s="23"/>
      <c r="FIH621" s="23"/>
      <c r="FII621" s="23"/>
      <c r="FIJ621" s="23"/>
      <c r="FIK621" s="23"/>
      <c r="FIL621" s="23"/>
      <c r="FIM621" s="23"/>
      <c r="FIN621" s="23"/>
      <c r="FIO621" s="23"/>
      <c r="FIP621" s="23"/>
      <c r="FIQ621" s="23"/>
      <c r="FIR621" s="23"/>
      <c r="FIS621" s="23"/>
      <c r="FIT621" s="23"/>
      <c r="FIU621" s="23"/>
      <c r="FIV621" s="23"/>
      <c r="FIW621" s="23"/>
      <c r="FIX621" s="23"/>
      <c r="FIY621" s="23"/>
      <c r="FIZ621" s="23"/>
      <c r="FJA621" s="23"/>
      <c r="FJB621" s="23"/>
      <c r="FJC621" s="23"/>
      <c r="FJD621" s="23"/>
      <c r="FJE621" s="23"/>
      <c r="FJF621" s="23"/>
      <c r="FJG621" s="23"/>
      <c r="FJH621" s="23"/>
      <c r="FJI621" s="23"/>
      <c r="FJJ621" s="23"/>
      <c r="FJK621" s="23"/>
      <c r="FJL621" s="23"/>
      <c r="FJM621" s="23"/>
      <c r="FJN621" s="23"/>
      <c r="FJO621" s="23"/>
      <c r="FJP621" s="23"/>
      <c r="FJQ621" s="23"/>
      <c r="FJR621" s="23"/>
      <c r="FJS621" s="23"/>
      <c r="FJT621" s="23"/>
      <c r="FJU621" s="23"/>
      <c r="FJV621" s="23"/>
      <c r="FJW621" s="23"/>
      <c r="FJX621" s="23"/>
      <c r="FJY621" s="23"/>
      <c r="FJZ621" s="23"/>
      <c r="FKA621" s="23"/>
      <c r="FKB621" s="23"/>
      <c r="FKC621" s="23"/>
      <c r="FKD621" s="23"/>
      <c r="FKE621" s="23"/>
      <c r="FKF621" s="23"/>
      <c r="FKG621" s="23"/>
      <c r="FKH621" s="23"/>
      <c r="FKI621" s="23"/>
      <c r="FKJ621" s="23"/>
      <c r="FKK621" s="23"/>
      <c r="FKL621" s="23"/>
      <c r="FKM621" s="23"/>
      <c r="FKN621" s="23"/>
      <c r="FKO621" s="23"/>
      <c r="FKP621" s="23"/>
      <c r="FKQ621" s="23"/>
      <c r="FKR621" s="23"/>
      <c r="FKS621" s="23"/>
      <c r="FKT621" s="23"/>
      <c r="FKU621" s="23"/>
      <c r="FKV621" s="23"/>
      <c r="FKW621" s="23"/>
      <c r="FKX621" s="23"/>
      <c r="FKY621" s="23"/>
      <c r="FKZ621" s="23"/>
      <c r="FLA621" s="23"/>
      <c r="FLB621" s="23"/>
      <c r="FLC621" s="23"/>
      <c r="FLD621" s="23"/>
      <c r="FLE621" s="23"/>
      <c r="FLF621" s="23"/>
      <c r="FLG621" s="23"/>
      <c r="FLH621" s="23"/>
      <c r="FLI621" s="23"/>
      <c r="FLJ621" s="23"/>
      <c r="FLK621" s="23"/>
      <c r="FLL621" s="23"/>
      <c r="FLM621" s="23"/>
      <c r="FLN621" s="23"/>
      <c r="FLO621" s="23"/>
      <c r="FLP621" s="23"/>
      <c r="FLQ621" s="23"/>
      <c r="FLR621" s="23"/>
      <c r="FLS621" s="23"/>
      <c r="FLT621" s="23"/>
      <c r="FLU621" s="23"/>
      <c r="FLV621" s="23"/>
      <c r="FLW621" s="23"/>
      <c r="FLX621" s="23"/>
      <c r="FLY621" s="23"/>
      <c r="FLZ621" s="23"/>
      <c r="FMA621" s="23"/>
      <c r="FMB621" s="23"/>
      <c r="FMC621" s="23"/>
      <c r="FMD621" s="23"/>
      <c r="FME621" s="23"/>
      <c r="FMF621" s="23"/>
      <c r="FMG621" s="23"/>
      <c r="FMH621" s="23"/>
      <c r="FMI621" s="23"/>
      <c r="FMJ621" s="23"/>
      <c r="FMK621" s="23"/>
      <c r="FML621" s="23"/>
      <c r="FMM621" s="23"/>
      <c r="FMN621" s="23"/>
      <c r="FMO621" s="23"/>
      <c r="FMP621" s="23"/>
      <c r="FMQ621" s="23"/>
      <c r="FMR621" s="23"/>
      <c r="FMS621" s="23"/>
      <c r="FMT621" s="23"/>
      <c r="FMU621" s="23"/>
      <c r="FMV621" s="23"/>
      <c r="FMW621" s="23"/>
      <c r="FMX621" s="23"/>
      <c r="FMY621" s="23"/>
      <c r="FMZ621" s="23"/>
      <c r="FNA621" s="23"/>
      <c r="FNB621" s="23"/>
      <c r="FNC621" s="23"/>
      <c r="FND621" s="23"/>
      <c r="FNE621" s="23"/>
      <c r="FNF621" s="23"/>
      <c r="FNG621" s="23"/>
      <c r="FNH621" s="23"/>
      <c r="FNI621" s="23"/>
      <c r="FNJ621" s="23"/>
      <c r="FNK621" s="23"/>
      <c r="FNL621" s="23"/>
      <c r="FNM621" s="23"/>
      <c r="FNN621" s="23"/>
      <c r="FNO621" s="23"/>
      <c r="FNP621" s="23"/>
      <c r="FNQ621" s="23"/>
      <c r="FNR621" s="23"/>
      <c r="FNS621" s="23"/>
      <c r="FNT621" s="23"/>
      <c r="FNU621" s="23"/>
      <c r="FNV621" s="23"/>
      <c r="FNW621" s="23"/>
      <c r="FNX621" s="23"/>
      <c r="FNY621" s="23"/>
      <c r="FNZ621" s="23"/>
      <c r="FOA621" s="23"/>
      <c r="FOB621" s="23"/>
      <c r="FOC621" s="23"/>
      <c r="FOD621" s="23"/>
      <c r="FOE621" s="23"/>
      <c r="FOF621" s="23"/>
      <c r="FOG621" s="23"/>
      <c r="FOH621" s="23"/>
      <c r="FOI621" s="23"/>
      <c r="FOJ621" s="23"/>
      <c r="FOK621" s="23"/>
      <c r="FOL621" s="23"/>
      <c r="FOM621" s="23"/>
      <c r="FON621" s="23"/>
      <c r="FOO621" s="23"/>
      <c r="FOP621" s="23"/>
      <c r="FOQ621" s="23"/>
      <c r="FOR621" s="23"/>
      <c r="FOS621" s="23"/>
      <c r="FOT621" s="23"/>
      <c r="FOU621" s="23"/>
      <c r="FOV621" s="23"/>
      <c r="FOW621" s="23"/>
      <c r="FOX621" s="23"/>
      <c r="FOY621" s="23"/>
      <c r="FOZ621" s="23"/>
      <c r="FPA621" s="23"/>
      <c r="FPB621" s="23"/>
      <c r="FPC621" s="23"/>
      <c r="FPD621" s="23"/>
      <c r="FPE621" s="23"/>
      <c r="FPF621" s="23"/>
      <c r="FPG621" s="23"/>
      <c r="FPH621" s="23"/>
      <c r="FPI621" s="23"/>
      <c r="FPJ621" s="23"/>
      <c r="FPK621" s="23"/>
      <c r="FPL621" s="23"/>
      <c r="FPM621" s="23"/>
      <c r="FPN621" s="23"/>
      <c r="FPO621" s="23"/>
      <c r="FPP621" s="23"/>
      <c r="FPQ621" s="23"/>
      <c r="FPR621" s="23"/>
      <c r="FPS621" s="23"/>
      <c r="FPT621" s="23"/>
      <c r="FPU621" s="23"/>
      <c r="FPV621" s="23"/>
      <c r="FPW621" s="23"/>
      <c r="FPX621" s="23"/>
      <c r="FPY621" s="23"/>
      <c r="FPZ621" s="23"/>
      <c r="FQA621" s="23"/>
      <c r="FQB621" s="23"/>
      <c r="FQC621" s="23"/>
      <c r="FQD621" s="23"/>
      <c r="FQE621" s="23"/>
      <c r="FQF621" s="23"/>
      <c r="FQG621" s="23"/>
      <c r="FQH621" s="23"/>
      <c r="FQI621" s="23"/>
      <c r="FQJ621" s="23"/>
      <c r="FQK621" s="23"/>
      <c r="FQL621" s="23"/>
      <c r="FQM621" s="23"/>
      <c r="FQN621" s="23"/>
      <c r="FQO621" s="23"/>
      <c r="FQP621" s="23"/>
      <c r="FQQ621" s="23"/>
      <c r="FQR621" s="23"/>
      <c r="FQS621" s="23"/>
      <c r="FQT621" s="23"/>
      <c r="FQU621" s="23"/>
      <c r="FQV621" s="23"/>
      <c r="FQW621" s="23"/>
      <c r="FQX621" s="23"/>
      <c r="FQY621" s="23"/>
      <c r="FQZ621" s="23"/>
      <c r="FRA621" s="23"/>
      <c r="FRB621" s="23"/>
      <c r="FRC621" s="23"/>
      <c r="FRD621" s="23"/>
      <c r="FRE621" s="23"/>
      <c r="FRF621" s="23"/>
      <c r="FRG621" s="23"/>
      <c r="FRH621" s="23"/>
      <c r="FRI621" s="23"/>
      <c r="FRJ621" s="23"/>
      <c r="FRK621" s="23"/>
      <c r="FRL621" s="23"/>
      <c r="FRM621" s="23"/>
      <c r="FRN621" s="23"/>
      <c r="FRO621" s="23"/>
      <c r="FRP621" s="23"/>
      <c r="FRQ621" s="23"/>
      <c r="FRR621" s="23"/>
      <c r="FRS621" s="23"/>
      <c r="FRT621" s="23"/>
      <c r="FRU621" s="23"/>
      <c r="FRV621" s="23"/>
      <c r="FRW621" s="23"/>
      <c r="FRX621" s="23"/>
      <c r="FRY621" s="23"/>
      <c r="FRZ621" s="23"/>
      <c r="FSA621" s="23"/>
      <c r="FSB621" s="23"/>
      <c r="FSC621" s="23"/>
      <c r="FSD621" s="23"/>
      <c r="FSE621" s="23"/>
      <c r="FSF621" s="23"/>
      <c r="FSG621" s="23"/>
      <c r="FSH621" s="23"/>
      <c r="FSI621" s="23"/>
      <c r="FSJ621" s="23"/>
      <c r="FSK621" s="23"/>
      <c r="FSL621" s="23"/>
      <c r="FSM621" s="23"/>
      <c r="FSN621" s="23"/>
      <c r="FSO621" s="23"/>
      <c r="FSP621" s="23"/>
      <c r="FSQ621" s="23"/>
      <c r="FSR621" s="23"/>
      <c r="FSS621" s="23"/>
      <c r="FST621" s="23"/>
      <c r="FSU621" s="23"/>
      <c r="FSV621" s="23"/>
      <c r="FSW621" s="23"/>
      <c r="FSX621" s="23"/>
      <c r="FSY621" s="23"/>
      <c r="FSZ621" s="23"/>
      <c r="FTA621" s="23"/>
      <c r="FTB621" s="23"/>
      <c r="FTC621" s="23"/>
      <c r="FTD621" s="23"/>
      <c r="FTE621" s="23"/>
      <c r="FTF621" s="23"/>
      <c r="FTG621" s="23"/>
      <c r="FTH621" s="23"/>
      <c r="FTI621" s="23"/>
      <c r="FTJ621" s="23"/>
      <c r="FTK621" s="23"/>
      <c r="FTL621" s="23"/>
      <c r="FTM621" s="23"/>
      <c r="FTN621" s="23"/>
      <c r="FTO621" s="23"/>
      <c r="FTP621" s="23"/>
      <c r="FTQ621" s="23"/>
      <c r="FTR621" s="23"/>
      <c r="FTS621" s="23"/>
      <c r="FTT621" s="23"/>
      <c r="FTU621" s="23"/>
      <c r="FTV621" s="23"/>
      <c r="FTW621" s="23"/>
      <c r="FTX621" s="23"/>
      <c r="FTY621" s="23"/>
      <c r="FTZ621" s="23"/>
      <c r="FUA621" s="23"/>
      <c r="FUB621" s="23"/>
      <c r="FUC621" s="23"/>
      <c r="FUD621" s="23"/>
      <c r="FUE621" s="23"/>
      <c r="FUF621" s="23"/>
      <c r="FUG621" s="23"/>
      <c r="FUH621" s="23"/>
      <c r="FUI621" s="23"/>
      <c r="FUJ621" s="23"/>
      <c r="FUK621" s="23"/>
      <c r="FUL621" s="23"/>
      <c r="FUM621" s="23"/>
      <c r="FUN621" s="23"/>
      <c r="FUO621" s="23"/>
      <c r="FUP621" s="23"/>
      <c r="FUQ621" s="23"/>
      <c r="FUR621" s="23"/>
      <c r="FUS621" s="23"/>
      <c r="FUT621" s="23"/>
      <c r="FUU621" s="23"/>
      <c r="FUV621" s="23"/>
      <c r="FUW621" s="23"/>
      <c r="FUX621" s="23"/>
      <c r="FUY621" s="23"/>
      <c r="FUZ621" s="23"/>
      <c r="FVA621" s="23"/>
      <c r="FVB621" s="23"/>
      <c r="FVC621" s="23"/>
      <c r="FVD621" s="23"/>
      <c r="FVE621" s="23"/>
      <c r="FVF621" s="23"/>
      <c r="FVG621" s="23"/>
      <c r="FVH621" s="23"/>
      <c r="FVI621" s="23"/>
      <c r="FVJ621" s="23"/>
      <c r="FVK621" s="23"/>
      <c r="FVL621" s="23"/>
      <c r="FVM621" s="23"/>
      <c r="FVN621" s="23"/>
      <c r="FVO621" s="23"/>
      <c r="FVP621" s="23"/>
      <c r="FVQ621" s="23"/>
      <c r="FVR621" s="23"/>
      <c r="FVS621" s="23"/>
      <c r="FVT621" s="23"/>
      <c r="FVU621" s="23"/>
      <c r="FVV621" s="23"/>
      <c r="FVW621" s="23"/>
      <c r="FVX621" s="23"/>
      <c r="FVY621" s="23"/>
      <c r="FVZ621" s="23"/>
      <c r="FWA621" s="23"/>
      <c r="FWB621" s="23"/>
      <c r="FWC621" s="23"/>
      <c r="FWD621" s="23"/>
      <c r="FWE621" s="23"/>
      <c r="FWF621" s="23"/>
      <c r="FWG621" s="23"/>
      <c r="FWH621" s="23"/>
      <c r="FWI621" s="23"/>
      <c r="FWJ621" s="23"/>
      <c r="FWK621" s="23"/>
      <c r="FWL621" s="23"/>
      <c r="FWM621" s="23"/>
      <c r="FWN621" s="23"/>
      <c r="FWO621" s="23"/>
      <c r="FWP621" s="23"/>
      <c r="FWQ621" s="23"/>
      <c r="FWR621" s="23"/>
      <c r="FWS621" s="23"/>
      <c r="FWT621" s="23"/>
      <c r="FWU621" s="23"/>
      <c r="FWV621" s="23"/>
      <c r="FWW621" s="23"/>
      <c r="FWX621" s="23"/>
      <c r="FWY621" s="23"/>
      <c r="FWZ621" s="23"/>
      <c r="FXA621" s="23"/>
      <c r="FXB621" s="23"/>
      <c r="FXC621" s="23"/>
      <c r="FXD621" s="23"/>
      <c r="FXE621" s="23"/>
      <c r="FXF621" s="23"/>
      <c r="FXG621" s="23"/>
      <c r="FXH621" s="23"/>
      <c r="FXI621" s="23"/>
      <c r="FXJ621" s="23"/>
      <c r="FXK621" s="23"/>
      <c r="FXL621" s="23"/>
      <c r="FXM621" s="23"/>
      <c r="FXN621" s="23"/>
      <c r="FXO621" s="23"/>
      <c r="FXP621" s="23"/>
      <c r="FXQ621" s="23"/>
      <c r="FXR621" s="23"/>
      <c r="FXS621" s="23"/>
      <c r="FXT621" s="23"/>
      <c r="FXU621" s="23"/>
      <c r="FXV621" s="23"/>
      <c r="FXW621" s="23"/>
      <c r="FXX621" s="23"/>
      <c r="FXY621" s="23"/>
      <c r="FXZ621" s="23"/>
      <c r="FYA621" s="23"/>
      <c r="FYB621" s="23"/>
      <c r="FYC621" s="23"/>
      <c r="FYD621" s="23"/>
      <c r="FYE621" s="23"/>
      <c r="FYF621" s="23"/>
      <c r="FYG621" s="23"/>
      <c r="FYH621" s="23"/>
      <c r="FYI621" s="23"/>
      <c r="FYJ621" s="23"/>
      <c r="FYK621" s="23"/>
      <c r="FYL621" s="23"/>
      <c r="FYM621" s="23"/>
      <c r="FYN621" s="23"/>
      <c r="FYO621" s="23"/>
      <c r="FYP621" s="23"/>
      <c r="FYQ621" s="23"/>
      <c r="FYR621" s="23"/>
      <c r="FYS621" s="23"/>
      <c r="FYT621" s="23"/>
      <c r="FYU621" s="23"/>
      <c r="FYV621" s="23"/>
      <c r="FYW621" s="23"/>
      <c r="FYX621" s="23"/>
      <c r="FYY621" s="23"/>
      <c r="FYZ621" s="23"/>
      <c r="FZA621" s="23"/>
      <c r="FZB621" s="23"/>
      <c r="FZC621" s="23"/>
      <c r="FZD621" s="23"/>
      <c r="FZE621" s="23"/>
      <c r="FZF621" s="23"/>
      <c r="FZG621" s="23"/>
      <c r="FZH621" s="23"/>
      <c r="FZI621" s="23"/>
      <c r="FZJ621" s="23"/>
      <c r="FZK621" s="23"/>
      <c r="FZL621" s="23"/>
      <c r="FZM621" s="23"/>
      <c r="FZN621" s="23"/>
      <c r="FZO621" s="23"/>
      <c r="FZP621" s="23"/>
      <c r="FZQ621" s="23"/>
      <c r="FZR621" s="23"/>
      <c r="FZS621" s="23"/>
      <c r="FZT621" s="23"/>
      <c r="FZU621" s="23"/>
      <c r="FZV621" s="23"/>
      <c r="FZW621" s="23"/>
      <c r="FZX621" s="23"/>
      <c r="FZY621" s="23"/>
      <c r="FZZ621" s="23"/>
      <c r="GAA621" s="23"/>
      <c r="GAB621" s="23"/>
      <c r="GAC621" s="23"/>
      <c r="GAD621" s="23"/>
      <c r="GAE621" s="23"/>
      <c r="GAF621" s="23"/>
      <c r="GAG621" s="23"/>
      <c r="GAH621" s="23"/>
      <c r="GAI621" s="23"/>
      <c r="GAJ621" s="23"/>
      <c r="GAK621" s="23"/>
      <c r="GAL621" s="23"/>
      <c r="GAM621" s="23"/>
      <c r="GAN621" s="23"/>
      <c r="GAO621" s="23"/>
      <c r="GAP621" s="23"/>
      <c r="GAQ621" s="23"/>
      <c r="GAR621" s="23"/>
      <c r="GAS621" s="23"/>
      <c r="GAT621" s="23"/>
      <c r="GAU621" s="23"/>
      <c r="GAV621" s="23"/>
      <c r="GAW621" s="23"/>
      <c r="GAX621" s="23"/>
      <c r="GAY621" s="23"/>
      <c r="GAZ621" s="23"/>
      <c r="GBA621" s="23"/>
      <c r="GBB621" s="23"/>
      <c r="GBC621" s="23"/>
      <c r="GBD621" s="23"/>
      <c r="GBE621" s="23"/>
      <c r="GBF621" s="23"/>
      <c r="GBG621" s="23"/>
      <c r="GBH621" s="23"/>
      <c r="GBI621" s="23"/>
      <c r="GBJ621" s="23"/>
      <c r="GBK621" s="23"/>
      <c r="GBL621" s="23"/>
      <c r="GBM621" s="23"/>
      <c r="GBN621" s="23"/>
      <c r="GBO621" s="23"/>
      <c r="GBP621" s="23"/>
      <c r="GBQ621" s="23"/>
      <c r="GBR621" s="23"/>
      <c r="GBS621" s="23"/>
      <c r="GBT621" s="23"/>
      <c r="GBU621" s="23"/>
      <c r="GBV621" s="23"/>
      <c r="GBW621" s="23"/>
      <c r="GBX621" s="23"/>
      <c r="GBY621" s="23"/>
      <c r="GBZ621" s="23"/>
      <c r="GCA621" s="23"/>
      <c r="GCB621" s="23"/>
      <c r="GCC621" s="23"/>
      <c r="GCD621" s="23"/>
      <c r="GCE621" s="23"/>
      <c r="GCF621" s="23"/>
      <c r="GCG621" s="23"/>
      <c r="GCH621" s="23"/>
      <c r="GCI621" s="23"/>
      <c r="GCJ621" s="23"/>
      <c r="GCK621" s="23"/>
      <c r="GCL621" s="23"/>
      <c r="GCM621" s="23"/>
      <c r="GCN621" s="23"/>
      <c r="GCO621" s="23"/>
      <c r="GCP621" s="23"/>
      <c r="GCQ621" s="23"/>
      <c r="GCR621" s="23"/>
      <c r="GCS621" s="23"/>
      <c r="GCT621" s="23"/>
      <c r="GCU621" s="23"/>
      <c r="GCV621" s="23"/>
      <c r="GCW621" s="23"/>
      <c r="GCX621" s="23"/>
      <c r="GCY621" s="23"/>
      <c r="GCZ621" s="23"/>
      <c r="GDA621" s="23"/>
      <c r="GDB621" s="23"/>
      <c r="GDC621" s="23"/>
      <c r="GDD621" s="23"/>
      <c r="GDE621" s="23"/>
      <c r="GDF621" s="23"/>
      <c r="GDG621" s="23"/>
      <c r="GDH621" s="23"/>
      <c r="GDI621" s="23"/>
      <c r="GDJ621" s="23"/>
      <c r="GDK621" s="23"/>
      <c r="GDL621" s="23"/>
      <c r="GDM621" s="23"/>
      <c r="GDN621" s="23"/>
      <c r="GDO621" s="23"/>
      <c r="GDP621" s="23"/>
      <c r="GDQ621" s="23"/>
      <c r="GDR621" s="23"/>
      <c r="GDS621" s="23"/>
      <c r="GDT621" s="23"/>
      <c r="GDU621" s="23"/>
      <c r="GDV621" s="23"/>
      <c r="GDW621" s="23"/>
      <c r="GDX621" s="23"/>
      <c r="GDY621" s="23"/>
      <c r="GDZ621" s="23"/>
      <c r="GEA621" s="23"/>
      <c r="GEB621" s="23"/>
      <c r="GEC621" s="23"/>
      <c r="GED621" s="23"/>
      <c r="GEE621" s="23"/>
      <c r="GEF621" s="23"/>
      <c r="GEG621" s="23"/>
      <c r="GEH621" s="23"/>
      <c r="GEI621" s="23"/>
      <c r="GEJ621" s="23"/>
      <c r="GEK621" s="23"/>
      <c r="GEL621" s="23"/>
      <c r="GEM621" s="23"/>
      <c r="GEN621" s="23"/>
      <c r="GEO621" s="23"/>
      <c r="GEP621" s="23"/>
      <c r="GEQ621" s="23"/>
      <c r="GER621" s="23"/>
      <c r="GES621" s="23"/>
      <c r="GET621" s="23"/>
      <c r="GEU621" s="23"/>
      <c r="GEV621" s="23"/>
      <c r="GEW621" s="23"/>
      <c r="GEX621" s="23"/>
      <c r="GEY621" s="23"/>
      <c r="GEZ621" s="23"/>
      <c r="GFA621" s="23"/>
      <c r="GFB621" s="23"/>
      <c r="GFC621" s="23"/>
      <c r="GFD621" s="23"/>
      <c r="GFE621" s="23"/>
      <c r="GFF621" s="23"/>
      <c r="GFG621" s="23"/>
      <c r="GFH621" s="23"/>
      <c r="GFI621" s="23"/>
      <c r="GFJ621" s="23"/>
      <c r="GFK621" s="23"/>
      <c r="GFL621" s="23"/>
      <c r="GFM621" s="23"/>
      <c r="GFN621" s="23"/>
      <c r="GFO621" s="23"/>
      <c r="GFP621" s="23"/>
      <c r="GFQ621" s="23"/>
      <c r="GFR621" s="23"/>
      <c r="GFS621" s="23"/>
      <c r="GFT621" s="23"/>
      <c r="GFU621" s="23"/>
      <c r="GFV621" s="23"/>
      <c r="GFW621" s="23"/>
      <c r="GFX621" s="23"/>
      <c r="GFY621" s="23"/>
      <c r="GFZ621" s="23"/>
      <c r="GGA621" s="23"/>
      <c r="GGB621" s="23"/>
      <c r="GGC621" s="23"/>
      <c r="GGD621" s="23"/>
      <c r="GGE621" s="23"/>
      <c r="GGF621" s="23"/>
      <c r="GGG621" s="23"/>
      <c r="GGH621" s="23"/>
      <c r="GGI621" s="23"/>
      <c r="GGJ621" s="23"/>
      <c r="GGK621" s="23"/>
      <c r="GGL621" s="23"/>
      <c r="GGM621" s="23"/>
      <c r="GGN621" s="23"/>
      <c r="GGO621" s="23"/>
      <c r="GGP621" s="23"/>
      <c r="GGQ621" s="23"/>
      <c r="GGR621" s="23"/>
      <c r="GGS621" s="23"/>
      <c r="GGT621" s="23"/>
      <c r="GGU621" s="23"/>
      <c r="GGV621" s="23"/>
      <c r="GGW621" s="23"/>
      <c r="GGX621" s="23"/>
      <c r="GGY621" s="23"/>
      <c r="GGZ621" s="23"/>
      <c r="GHA621" s="23"/>
      <c r="GHB621" s="23"/>
      <c r="GHC621" s="23"/>
      <c r="GHD621" s="23"/>
      <c r="GHE621" s="23"/>
      <c r="GHF621" s="23"/>
      <c r="GHG621" s="23"/>
      <c r="GHH621" s="23"/>
      <c r="GHI621" s="23"/>
      <c r="GHJ621" s="23"/>
      <c r="GHK621" s="23"/>
      <c r="GHL621" s="23"/>
      <c r="GHM621" s="23"/>
      <c r="GHN621" s="23"/>
      <c r="GHO621" s="23"/>
      <c r="GHP621" s="23"/>
      <c r="GHQ621" s="23"/>
      <c r="GHR621" s="23"/>
      <c r="GHS621" s="23"/>
      <c r="GHT621" s="23"/>
      <c r="GHU621" s="23"/>
      <c r="GHV621" s="23"/>
      <c r="GHW621" s="23"/>
      <c r="GHX621" s="23"/>
      <c r="GHY621" s="23"/>
      <c r="GHZ621" s="23"/>
      <c r="GIA621" s="23"/>
      <c r="GIB621" s="23"/>
      <c r="GIC621" s="23"/>
      <c r="GID621" s="23"/>
      <c r="GIE621" s="23"/>
      <c r="GIF621" s="23"/>
      <c r="GIG621" s="23"/>
      <c r="GIH621" s="23"/>
      <c r="GII621" s="23"/>
      <c r="GIJ621" s="23"/>
      <c r="GIK621" s="23"/>
      <c r="GIL621" s="23"/>
      <c r="GIM621" s="23"/>
      <c r="GIN621" s="23"/>
      <c r="GIO621" s="23"/>
      <c r="GIP621" s="23"/>
      <c r="GIQ621" s="23"/>
      <c r="GIR621" s="23"/>
      <c r="GIS621" s="23"/>
      <c r="GIT621" s="23"/>
      <c r="GIU621" s="23"/>
      <c r="GIV621" s="23"/>
      <c r="GIW621" s="23"/>
      <c r="GIX621" s="23"/>
      <c r="GIY621" s="23"/>
      <c r="GIZ621" s="23"/>
      <c r="GJA621" s="23"/>
      <c r="GJB621" s="23"/>
      <c r="GJC621" s="23"/>
      <c r="GJD621" s="23"/>
      <c r="GJE621" s="23"/>
      <c r="GJF621" s="23"/>
      <c r="GJG621" s="23"/>
      <c r="GJH621" s="23"/>
      <c r="GJI621" s="23"/>
      <c r="GJJ621" s="23"/>
      <c r="GJK621" s="23"/>
      <c r="GJL621" s="23"/>
      <c r="GJM621" s="23"/>
      <c r="GJN621" s="23"/>
      <c r="GJO621" s="23"/>
      <c r="GJP621" s="23"/>
      <c r="GJQ621" s="23"/>
      <c r="GJR621" s="23"/>
      <c r="GJS621" s="23"/>
      <c r="GJT621" s="23"/>
      <c r="GJU621" s="23"/>
      <c r="GJV621" s="23"/>
      <c r="GJW621" s="23"/>
      <c r="GJX621" s="23"/>
      <c r="GJY621" s="23"/>
      <c r="GJZ621" s="23"/>
      <c r="GKA621" s="23"/>
      <c r="GKB621" s="23"/>
      <c r="GKC621" s="23"/>
      <c r="GKD621" s="23"/>
      <c r="GKE621" s="23"/>
      <c r="GKF621" s="23"/>
      <c r="GKG621" s="23"/>
      <c r="GKH621" s="23"/>
      <c r="GKI621" s="23"/>
      <c r="GKJ621" s="23"/>
      <c r="GKK621" s="23"/>
      <c r="GKL621" s="23"/>
      <c r="GKM621" s="23"/>
      <c r="GKN621" s="23"/>
      <c r="GKO621" s="23"/>
      <c r="GKP621" s="23"/>
      <c r="GKQ621" s="23"/>
      <c r="GKR621" s="23"/>
      <c r="GKS621" s="23"/>
      <c r="GKT621" s="23"/>
      <c r="GKU621" s="23"/>
      <c r="GKV621" s="23"/>
      <c r="GKW621" s="23"/>
      <c r="GKX621" s="23"/>
      <c r="GKY621" s="23"/>
      <c r="GKZ621" s="23"/>
      <c r="GLA621" s="23"/>
      <c r="GLB621" s="23"/>
      <c r="GLC621" s="23"/>
      <c r="GLD621" s="23"/>
      <c r="GLE621" s="23"/>
      <c r="GLF621" s="23"/>
      <c r="GLG621" s="23"/>
      <c r="GLH621" s="23"/>
      <c r="GLI621" s="23"/>
      <c r="GLJ621" s="23"/>
      <c r="GLK621" s="23"/>
      <c r="GLL621" s="23"/>
      <c r="GLM621" s="23"/>
      <c r="GLN621" s="23"/>
      <c r="GLO621" s="23"/>
      <c r="GLP621" s="23"/>
      <c r="GLQ621" s="23"/>
      <c r="GLR621" s="23"/>
      <c r="GLS621" s="23"/>
      <c r="GLT621" s="23"/>
      <c r="GLU621" s="23"/>
      <c r="GLV621" s="23"/>
      <c r="GLW621" s="23"/>
      <c r="GLX621" s="23"/>
      <c r="GLY621" s="23"/>
      <c r="GLZ621" s="23"/>
      <c r="GMA621" s="23"/>
      <c r="GMB621" s="23"/>
      <c r="GMC621" s="23"/>
      <c r="GMD621" s="23"/>
      <c r="GME621" s="23"/>
      <c r="GMF621" s="23"/>
      <c r="GMG621" s="23"/>
      <c r="GMH621" s="23"/>
      <c r="GMI621" s="23"/>
      <c r="GMJ621" s="23"/>
      <c r="GMK621" s="23"/>
      <c r="GML621" s="23"/>
      <c r="GMM621" s="23"/>
      <c r="GMN621" s="23"/>
      <c r="GMO621" s="23"/>
      <c r="GMP621" s="23"/>
      <c r="GMQ621" s="23"/>
      <c r="GMR621" s="23"/>
      <c r="GMS621" s="23"/>
      <c r="GMT621" s="23"/>
      <c r="GMU621" s="23"/>
      <c r="GMV621" s="23"/>
      <c r="GMW621" s="23"/>
      <c r="GMX621" s="23"/>
      <c r="GMY621" s="23"/>
      <c r="GMZ621" s="23"/>
      <c r="GNA621" s="23"/>
      <c r="GNB621" s="23"/>
      <c r="GNC621" s="23"/>
      <c r="GND621" s="23"/>
      <c r="GNE621" s="23"/>
      <c r="GNF621" s="23"/>
      <c r="GNG621" s="23"/>
      <c r="GNH621" s="23"/>
      <c r="GNI621" s="23"/>
      <c r="GNJ621" s="23"/>
      <c r="GNK621" s="23"/>
      <c r="GNL621" s="23"/>
      <c r="GNM621" s="23"/>
      <c r="GNN621" s="23"/>
      <c r="GNO621" s="23"/>
      <c r="GNP621" s="23"/>
      <c r="GNQ621" s="23"/>
      <c r="GNR621" s="23"/>
      <c r="GNS621" s="23"/>
      <c r="GNT621" s="23"/>
      <c r="GNU621" s="23"/>
      <c r="GNV621" s="23"/>
      <c r="GNW621" s="23"/>
      <c r="GNX621" s="23"/>
      <c r="GNY621" s="23"/>
      <c r="GNZ621" s="23"/>
      <c r="GOA621" s="23"/>
      <c r="GOB621" s="23"/>
      <c r="GOC621" s="23"/>
      <c r="GOD621" s="23"/>
      <c r="GOE621" s="23"/>
      <c r="GOF621" s="23"/>
      <c r="GOG621" s="23"/>
      <c r="GOH621" s="23"/>
      <c r="GOI621" s="23"/>
      <c r="GOJ621" s="23"/>
      <c r="GOK621" s="23"/>
      <c r="GOL621" s="23"/>
      <c r="GOM621" s="23"/>
      <c r="GON621" s="23"/>
      <c r="GOO621" s="23"/>
      <c r="GOP621" s="23"/>
      <c r="GOQ621" s="23"/>
      <c r="GOR621" s="23"/>
      <c r="GOS621" s="23"/>
      <c r="GOT621" s="23"/>
      <c r="GOU621" s="23"/>
      <c r="GOV621" s="23"/>
      <c r="GOW621" s="23"/>
      <c r="GOX621" s="23"/>
      <c r="GOY621" s="23"/>
      <c r="GOZ621" s="23"/>
      <c r="GPA621" s="23"/>
      <c r="GPB621" s="23"/>
      <c r="GPC621" s="23"/>
      <c r="GPD621" s="23"/>
      <c r="GPE621" s="23"/>
      <c r="GPF621" s="23"/>
      <c r="GPG621" s="23"/>
      <c r="GPH621" s="23"/>
      <c r="GPI621" s="23"/>
      <c r="GPJ621" s="23"/>
      <c r="GPK621" s="23"/>
      <c r="GPL621" s="23"/>
      <c r="GPM621" s="23"/>
      <c r="GPN621" s="23"/>
      <c r="GPO621" s="23"/>
      <c r="GPP621" s="23"/>
      <c r="GPQ621" s="23"/>
      <c r="GPR621" s="23"/>
      <c r="GPS621" s="23"/>
      <c r="GPT621" s="23"/>
      <c r="GPU621" s="23"/>
      <c r="GPV621" s="23"/>
      <c r="GPW621" s="23"/>
      <c r="GPX621" s="23"/>
      <c r="GPY621" s="23"/>
      <c r="GPZ621" s="23"/>
      <c r="GQA621" s="23"/>
      <c r="GQB621" s="23"/>
      <c r="GQC621" s="23"/>
      <c r="GQD621" s="23"/>
      <c r="GQE621" s="23"/>
      <c r="GQF621" s="23"/>
      <c r="GQG621" s="23"/>
      <c r="GQH621" s="23"/>
      <c r="GQI621" s="23"/>
      <c r="GQJ621" s="23"/>
      <c r="GQK621" s="23"/>
      <c r="GQL621" s="23"/>
      <c r="GQM621" s="23"/>
      <c r="GQN621" s="23"/>
      <c r="GQO621" s="23"/>
      <c r="GQP621" s="23"/>
      <c r="GQQ621" s="23"/>
      <c r="GQR621" s="23"/>
      <c r="GQS621" s="23"/>
      <c r="GQT621" s="23"/>
      <c r="GQU621" s="23"/>
      <c r="GQV621" s="23"/>
      <c r="GQW621" s="23"/>
      <c r="GQX621" s="23"/>
      <c r="GQY621" s="23"/>
      <c r="GQZ621" s="23"/>
      <c r="GRA621" s="23"/>
      <c r="GRB621" s="23"/>
      <c r="GRC621" s="23"/>
      <c r="GRD621" s="23"/>
      <c r="GRE621" s="23"/>
      <c r="GRF621" s="23"/>
      <c r="GRG621" s="23"/>
      <c r="GRH621" s="23"/>
      <c r="GRI621" s="23"/>
      <c r="GRJ621" s="23"/>
      <c r="GRK621" s="23"/>
      <c r="GRL621" s="23"/>
      <c r="GRM621" s="23"/>
      <c r="GRN621" s="23"/>
      <c r="GRO621" s="23"/>
      <c r="GRP621" s="23"/>
      <c r="GRQ621" s="23"/>
      <c r="GRR621" s="23"/>
      <c r="GRS621" s="23"/>
      <c r="GRT621" s="23"/>
      <c r="GRU621" s="23"/>
      <c r="GRV621" s="23"/>
      <c r="GRW621" s="23"/>
      <c r="GRX621" s="23"/>
      <c r="GRY621" s="23"/>
      <c r="GRZ621" s="23"/>
      <c r="GSA621" s="23"/>
      <c r="GSB621" s="23"/>
      <c r="GSC621" s="23"/>
      <c r="GSD621" s="23"/>
      <c r="GSE621" s="23"/>
      <c r="GSF621" s="23"/>
      <c r="GSG621" s="23"/>
      <c r="GSH621" s="23"/>
      <c r="GSI621" s="23"/>
      <c r="GSJ621" s="23"/>
      <c r="GSK621" s="23"/>
      <c r="GSL621" s="23"/>
      <c r="GSM621" s="23"/>
      <c r="GSN621" s="23"/>
      <c r="GSO621" s="23"/>
      <c r="GSP621" s="23"/>
      <c r="GSQ621" s="23"/>
      <c r="GSR621" s="23"/>
      <c r="GSS621" s="23"/>
      <c r="GST621" s="23"/>
      <c r="GSU621" s="23"/>
      <c r="GSV621" s="23"/>
      <c r="GSW621" s="23"/>
      <c r="GSX621" s="23"/>
      <c r="GSY621" s="23"/>
      <c r="GSZ621" s="23"/>
      <c r="GTA621" s="23"/>
      <c r="GTB621" s="23"/>
      <c r="GTC621" s="23"/>
      <c r="GTD621" s="23"/>
      <c r="GTE621" s="23"/>
      <c r="GTF621" s="23"/>
      <c r="GTG621" s="23"/>
      <c r="GTH621" s="23"/>
      <c r="GTI621" s="23"/>
      <c r="GTJ621" s="23"/>
      <c r="GTK621" s="23"/>
      <c r="GTL621" s="23"/>
      <c r="GTM621" s="23"/>
      <c r="GTN621" s="23"/>
      <c r="GTO621" s="23"/>
      <c r="GTP621" s="23"/>
      <c r="GTQ621" s="23"/>
      <c r="GTR621" s="23"/>
      <c r="GTS621" s="23"/>
      <c r="GTT621" s="23"/>
      <c r="GTU621" s="23"/>
      <c r="GTV621" s="23"/>
      <c r="GTW621" s="23"/>
      <c r="GTX621" s="23"/>
      <c r="GTY621" s="23"/>
      <c r="GTZ621" s="23"/>
      <c r="GUA621" s="23"/>
      <c r="GUB621" s="23"/>
      <c r="GUC621" s="23"/>
      <c r="GUD621" s="23"/>
      <c r="GUE621" s="23"/>
      <c r="GUF621" s="23"/>
      <c r="GUG621" s="23"/>
      <c r="GUH621" s="23"/>
      <c r="GUI621" s="23"/>
      <c r="GUJ621" s="23"/>
      <c r="GUK621" s="23"/>
      <c r="GUL621" s="23"/>
      <c r="GUM621" s="23"/>
      <c r="GUN621" s="23"/>
      <c r="GUO621" s="23"/>
      <c r="GUP621" s="23"/>
      <c r="GUQ621" s="23"/>
      <c r="GUR621" s="23"/>
      <c r="GUS621" s="23"/>
      <c r="GUT621" s="23"/>
      <c r="GUU621" s="23"/>
      <c r="GUV621" s="23"/>
      <c r="GUW621" s="23"/>
      <c r="GUX621" s="23"/>
      <c r="GUY621" s="23"/>
      <c r="GUZ621" s="23"/>
      <c r="GVA621" s="23"/>
      <c r="GVB621" s="23"/>
      <c r="GVC621" s="23"/>
      <c r="GVD621" s="23"/>
      <c r="GVE621" s="23"/>
      <c r="GVF621" s="23"/>
      <c r="GVG621" s="23"/>
      <c r="GVH621" s="23"/>
      <c r="GVI621" s="23"/>
      <c r="GVJ621" s="23"/>
      <c r="GVK621" s="23"/>
      <c r="GVL621" s="23"/>
      <c r="GVM621" s="23"/>
      <c r="GVN621" s="23"/>
      <c r="GVO621" s="23"/>
      <c r="GVP621" s="23"/>
      <c r="GVQ621" s="23"/>
      <c r="GVR621" s="23"/>
      <c r="GVS621" s="23"/>
      <c r="GVT621" s="23"/>
      <c r="GVU621" s="23"/>
      <c r="GVV621" s="23"/>
      <c r="GVW621" s="23"/>
      <c r="GVX621" s="23"/>
      <c r="GVY621" s="23"/>
      <c r="GVZ621" s="23"/>
      <c r="GWA621" s="23"/>
      <c r="GWB621" s="23"/>
      <c r="GWC621" s="23"/>
      <c r="GWD621" s="23"/>
      <c r="GWE621" s="23"/>
      <c r="GWF621" s="23"/>
      <c r="GWG621" s="23"/>
      <c r="GWH621" s="23"/>
      <c r="GWI621" s="23"/>
      <c r="GWJ621" s="23"/>
      <c r="GWK621" s="23"/>
      <c r="GWL621" s="23"/>
      <c r="GWM621" s="23"/>
      <c r="GWN621" s="23"/>
      <c r="GWO621" s="23"/>
      <c r="GWP621" s="23"/>
      <c r="GWQ621" s="23"/>
      <c r="GWR621" s="23"/>
      <c r="GWS621" s="23"/>
      <c r="GWT621" s="23"/>
      <c r="GWU621" s="23"/>
      <c r="GWV621" s="23"/>
      <c r="GWW621" s="23"/>
      <c r="GWX621" s="23"/>
      <c r="GWY621" s="23"/>
      <c r="GWZ621" s="23"/>
      <c r="GXA621" s="23"/>
      <c r="GXB621" s="23"/>
      <c r="GXC621" s="23"/>
      <c r="GXD621" s="23"/>
      <c r="GXE621" s="23"/>
      <c r="GXF621" s="23"/>
      <c r="GXG621" s="23"/>
      <c r="GXH621" s="23"/>
      <c r="GXI621" s="23"/>
      <c r="GXJ621" s="23"/>
      <c r="GXK621" s="23"/>
      <c r="GXL621" s="23"/>
      <c r="GXM621" s="23"/>
      <c r="GXN621" s="23"/>
      <c r="GXO621" s="23"/>
      <c r="GXP621" s="23"/>
      <c r="GXQ621" s="23"/>
      <c r="GXR621" s="23"/>
      <c r="GXS621" s="23"/>
      <c r="GXT621" s="23"/>
      <c r="GXU621" s="23"/>
      <c r="GXV621" s="23"/>
      <c r="GXW621" s="23"/>
      <c r="GXX621" s="23"/>
      <c r="GXY621" s="23"/>
      <c r="GXZ621" s="23"/>
      <c r="GYA621" s="23"/>
      <c r="GYB621" s="23"/>
      <c r="GYC621" s="23"/>
      <c r="GYD621" s="23"/>
      <c r="GYE621" s="23"/>
      <c r="GYF621" s="23"/>
      <c r="GYG621" s="23"/>
      <c r="GYH621" s="23"/>
      <c r="GYI621" s="23"/>
      <c r="GYJ621" s="23"/>
      <c r="GYK621" s="23"/>
      <c r="GYL621" s="23"/>
      <c r="GYM621" s="23"/>
      <c r="GYN621" s="23"/>
      <c r="GYO621" s="23"/>
      <c r="GYP621" s="23"/>
      <c r="GYQ621" s="23"/>
      <c r="GYR621" s="23"/>
      <c r="GYS621" s="23"/>
      <c r="GYT621" s="23"/>
      <c r="GYU621" s="23"/>
      <c r="GYV621" s="23"/>
      <c r="GYW621" s="23"/>
      <c r="GYX621" s="23"/>
      <c r="GYY621" s="23"/>
      <c r="GYZ621" s="23"/>
      <c r="GZA621" s="23"/>
      <c r="GZB621" s="23"/>
      <c r="GZC621" s="23"/>
      <c r="GZD621" s="23"/>
      <c r="GZE621" s="23"/>
      <c r="GZF621" s="23"/>
      <c r="GZG621" s="23"/>
      <c r="GZH621" s="23"/>
      <c r="GZI621" s="23"/>
      <c r="GZJ621" s="23"/>
      <c r="GZK621" s="23"/>
      <c r="GZL621" s="23"/>
      <c r="GZM621" s="23"/>
      <c r="GZN621" s="23"/>
      <c r="GZO621" s="23"/>
      <c r="GZP621" s="23"/>
      <c r="GZQ621" s="23"/>
      <c r="GZR621" s="23"/>
      <c r="GZS621" s="23"/>
      <c r="GZT621" s="23"/>
      <c r="GZU621" s="23"/>
      <c r="GZV621" s="23"/>
      <c r="GZW621" s="23"/>
      <c r="GZX621" s="23"/>
      <c r="GZY621" s="23"/>
      <c r="GZZ621" s="23"/>
      <c r="HAA621" s="23"/>
      <c r="HAB621" s="23"/>
      <c r="HAC621" s="23"/>
      <c r="HAD621" s="23"/>
      <c r="HAE621" s="23"/>
      <c r="HAF621" s="23"/>
      <c r="HAG621" s="23"/>
      <c r="HAH621" s="23"/>
      <c r="HAI621" s="23"/>
      <c r="HAJ621" s="23"/>
      <c r="HAK621" s="23"/>
      <c r="HAL621" s="23"/>
      <c r="HAM621" s="23"/>
      <c r="HAN621" s="23"/>
      <c r="HAO621" s="23"/>
      <c r="HAP621" s="23"/>
      <c r="HAQ621" s="23"/>
      <c r="HAR621" s="23"/>
      <c r="HAS621" s="23"/>
      <c r="HAT621" s="23"/>
      <c r="HAU621" s="23"/>
      <c r="HAV621" s="23"/>
      <c r="HAW621" s="23"/>
      <c r="HAX621" s="23"/>
      <c r="HAY621" s="23"/>
      <c r="HAZ621" s="23"/>
      <c r="HBA621" s="23"/>
      <c r="HBB621" s="23"/>
      <c r="HBC621" s="23"/>
      <c r="HBD621" s="23"/>
      <c r="HBE621" s="23"/>
      <c r="HBF621" s="23"/>
      <c r="HBG621" s="23"/>
      <c r="HBH621" s="23"/>
      <c r="HBI621" s="23"/>
      <c r="HBJ621" s="23"/>
      <c r="HBK621" s="23"/>
      <c r="HBL621" s="23"/>
      <c r="HBM621" s="23"/>
      <c r="HBN621" s="23"/>
      <c r="HBO621" s="23"/>
      <c r="HBP621" s="23"/>
      <c r="HBQ621" s="23"/>
      <c r="HBR621" s="23"/>
      <c r="HBS621" s="23"/>
      <c r="HBT621" s="23"/>
      <c r="HBU621" s="23"/>
      <c r="HBV621" s="23"/>
      <c r="HBW621" s="23"/>
      <c r="HBX621" s="23"/>
      <c r="HBY621" s="23"/>
      <c r="HBZ621" s="23"/>
      <c r="HCA621" s="23"/>
      <c r="HCB621" s="23"/>
      <c r="HCC621" s="23"/>
      <c r="HCD621" s="23"/>
      <c r="HCE621" s="23"/>
      <c r="HCF621" s="23"/>
      <c r="HCG621" s="23"/>
      <c r="HCH621" s="23"/>
      <c r="HCI621" s="23"/>
      <c r="HCJ621" s="23"/>
      <c r="HCK621" s="23"/>
      <c r="HCL621" s="23"/>
      <c r="HCM621" s="23"/>
      <c r="HCN621" s="23"/>
      <c r="HCO621" s="23"/>
      <c r="HCP621" s="23"/>
      <c r="HCQ621" s="23"/>
      <c r="HCR621" s="23"/>
      <c r="HCS621" s="23"/>
      <c r="HCT621" s="23"/>
      <c r="HCU621" s="23"/>
      <c r="HCV621" s="23"/>
      <c r="HCW621" s="23"/>
      <c r="HCX621" s="23"/>
      <c r="HCY621" s="23"/>
      <c r="HCZ621" s="23"/>
      <c r="HDA621" s="23"/>
      <c r="HDB621" s="23"/>
      <c r="HDC621" s="23"/>
      <c r="HDD621" s="23"/>
      <c r="HDE621" s="23"/>
      <c r="HDF621" s="23"/>
      <c r="HDG621" s="23"/>
      <c r="HDH621" s="23"/>
      <c r="HDI621" s="23"/>
      <c r="HDJ621" s="23"/>
      <c r="HDK621" s="23"/>
      <c r="HDL621" s="23"/>
      <c r="HDM621" s="23"/>
      <c r="HDN621" s="23"/>
      <c r="HDO621" s="23"/>
      <c r="HDP621" s="23"/>
      <c r="HDQ621" s="23"/>
      <c r="HDR621" s="23"/>
      <c r="HDS621" s="23"/>
      <c r="HDT621" s="23"/>
      <c r="HDU621" s="23"/>
      <c r="HDV621" s="23"/>
      <c r="HDW621" s="23"/>
      <c r="HDX621" s="23"/>
      <c r="HDY621" s="23"/>
      <c r="HDZ621" s="23"/>
      <c r="HEA621" s="23"/>
      <c r="HEB621" s="23"/>
      <c r="HEC621" s="23"/>
      <c r="HED621" s="23"/>
      <c r="HEE621" s="23"/>
      <c r="HEF621" s="23"/>
      <c r="HEG621" s="23"/>
      <c r="HEH621" s="23"/>
      <c r="HEI621" s="23"/>
      <c r="HEJ621" s="23"/>
      <c r="HEK621" s="23"/>
      <c r="HEL621" s="23"/>
      <c r="HEM621" s="23"/>
      <c r="HEN621" s="23"/>
      <c r="HEO621" s="23"/>
      <c r="HEP621" s="23"/>
      <c r="HEQ621" s="23"/>
      <c r="HER621" s="23"/>
      <c r="HES621" s="23"/>
      <c r="HET621" s="23"/>
      <c r="HEU621" s="23"/>
      <c r="HEV621" s="23"/>
      <c r="HEW621" s="23"/>
      <c r="HEX621" s="23"/>
      <c r="HEY621" s="23"/>
      <c r="HEZ621" s="23"/>
      <c r="HFA621" s="23"/>
      <c r="HFB621" s="23"/>
      <c r="HFC621" s="23"/>
      <c r="HFD621" s="23"/>
      <c r="HFE621" s="23"/>
      <c r="HFF621" s="23"/>
      <c r="HFG621" s="23"/>
      <c r="HFH621" s="23"/>
      <c r="HFI621" s="23"/>
      <c r="HFJ621" s="23"/>
      <c r="HFK621" s="23"/>
      <c r="HFL621" s="23"/>
      <c r="HFM621" s="23"/>
      <c r="HFN621" s="23"/>
      <c r="HFO621" s="23"/>
      <c r="HFP621" s="23"/>
      <c r="HFQ621" s="23"/>
      <c r="HFR621" s="23"/>
      <c r="HFS621" s="23"/>
      <c r="HFT621" s="23"/>
      <c r="HFU621" s="23"/>
      <c r="HFV621" s="23"/>
      <c r="HFW621" s="23"/>
      <c r="HFX621" s="23"/>
      <c r="HFY621" s="23"/>
      <c r="HFZ621" s="23"/>
      <c r="HGA621" s="23"/>
      <c r="HGB621" s="23"/>
      <c r="HGC621" s="23"/>
      <c r="HGD621" s="23"/>
      <c r="HGE621" s="23"/>
      <c r="HGF621" s="23"/>
      <c r="HGG621" s="23"/>
      <c r="HGH621" s="23"/>
      <c r="HGI621" s="23"/>
      <c r="HGJ621" s="23"/>
      <c r="HGK621" s="23"/>
      <c r="HGL621" s="23"/>
      <c r="HGM621" s="23"/>
      <c r="HGN621" s="23"/>
      <c r="HGO621" s="23"/>
      <c r="HGP621" s="23"/>
      <c r="HGQ621" s="23"/>
      <c r="HGR621" s="23"/>
      <c r="HGS621" s="23"/>
      <c r="HGT621" s="23"/>
      <c r="HGU621" s="23"/>
      <c r="HGV621" s="23"/>
      <c r="HGW621" s="23"/>
      <c r="HGX621" s="23"/>
      <c r="HGY621" s="23"/>
      <c r="HGZ621" s="23"/>
      <c r="HHA621" s="23"/>
      <c r="HHB621" s="23"/>
      <c r="HHC621" s="23"/>
      <c r="HHD621" s="23"/>
      <c r="HHE621" s="23"/>
      <c r="HHF621" s="23"/>
      <c r="HHG621" s="23"/>
      <c r="HHH621" s="23"/>
      <c r="HHI621" s="23"/>
      <c r="HHJ621" s="23"/>
      <c r="HHK621" s="23"/>
      <c r="HHL621" s="23"/>
      <c r="HHM621" s="23"/>
      <c r="HHN621" s="23"/>
      <c r="HHO621" s="23"/>
      <c r="HHP621" s="23"/>
      <c r="HHQ621" s="23"/>
      <c r="HHR621" s="23"/>
      <c r="HHS621" s="23"/>
      <c r="HHT621" s="23"/>
      <c r="HHU621" s="23"/>
      <c r="HHV621" s="23"/>
      <c r="HHW621" s="23"/>
      <c r="HHX621" s="23"/>
      <c r="HHY621" s="23"/>
      <c r="HHZ621" s="23"/>
      <c r="HIA621" s="23"/>
      <c r="HIB621" s="23"/>
      <c r="HIC621" s="23"/>
      <c r="HID621" s="23"/>
      <c r="HIE621" s="23"/>
      <c r="HIF621" s="23"/>
      <c r="HIG621" s="23"/>
      <c r="HIH621" s="23"/>
      <c r="HII621" s="23"/>
      <c r="HIJ621" s="23"/>
      <c r="HIK621" s="23"/>
      <c r="HIL621" s="23"/>
      <c r="HIM621" s="23"/>
      <c r="HIN621" s="23"/>
      <c r="HIO621" s="23"/>
      <c r="HIP621" s="23"/>
      <c r="HIQ621" s="23"/>
      <c r="HIR621" s="23"/>
      <c r="HIS621" s="23"/>
      <c r="HIT621" s="23"/>
      <c r="HIU621" s="23"/>
      <c r="HIV621" s="23"/>
      <c r="HIW621" s="23"/>
      <c r="HIX621" s="23"/>
      <c r="HIY621" s="23"/>
      <c r="HIZ621" s="23"/>
      <c r="HJA621" s="23"/>
      <c r="HJB621" s="23"/>
      <c r="HJC621" s="23"/>
      <c r="HJD621" s="23"/>
      <c r="HJE621" s="23"/>
      <c r="HJF621" s="23"/>
      <c r="HJG621" s="23"/>
      <c r="HJH621" s="23"/>
      <c r="HJI621" s="23"/>
      <c r="HJJ621" s="23"/>
      <c r="HJK621" s="23"/>
      <c r="HJL621" s="23"/>
      <c r="HJM621" s="23"/>
      <c r="HJN621" s="23"/>
      <c r="HJO621" s="23"/>
      <c r="HJP621" s="23"/>
      <c r="HJQ621" s="23"/>
      <c r="HJR621" s="23"/>
      <c r="HJS621" s="23"/>
      <c r="HJT621" s="23"/>
      <c r="HJU621" s="23"/>
      <c r="HJV621" s="23"/>
      <c r="HJW621" s="23"/>
      <c r="HJX621" s="23"/>
      <c r="HJY621" s="23"/>
      <c r="HJZ621" s="23"/>
      <c r="HKA621" s="23"/>
      <c r="HKB621" s="23"/>
      <c r="HKC621" s="23"/>
      <c r="HKD621" s="23"/>
      <c r="HKE621" s="23"/>
      <c r="HKF621" s="23"/>
      <c r="HKG621" s="23"/>
      <c r="HKH621" s="23"/>
      <c r="HKI621" s="23"/>
      <c r="HKJ621" s="23"/>
      <c r="HKK621" s="23"/>
      <c r="HKL621" s="23"/>
      <c r="HKM621" s="23"/>
      <c r="HKN621" s="23"/>
      <c r="HKO621" s="23"/>
      <c r="HKP621" s="23"/>
      <c r="HKQ621" s="23"/>
      <c r="HKR621" s="23"/>
      <c r="HKS621" s="23"/>
      <c r="HKT621" s="23"/>
      <c r="HKU621" s="23"/>
      <c r="HKV621" s="23"/>
      <c r="HKW621" s="23"/>
      <c r="HKX621" s="23"/>
      <c r="HKY621" s="23"/>
      <c r="HKZ621" s="23"/>
      <c r="HLA621" s="23"/>
      <c r="HLB621" s="23"/>
      <c r="HLC621" s="23"/>
      <c r="HLD621" s="23"/>
      <c r="HLE621" s="23"/>
      <c r="HLF621" s="23"/>
      <c r="HLG621" s="23"/>
      <c r="HLH621" s="23"/>
      <c r="HLI621" s="23"/>
      <c r="HLJ621" s="23"/>
      <c r="HLK621" s="23"/>
      <c r="HLL621" s="23"/>
      <c r="HLM621" s="23"/>
      <c r="HLN621" s="23"/>
      <c r="HLO621" s="23"/>
      <c r="HLP621" s="23"/>
      <c r="HLQ621" s="23"/>
      <c r="HLR621" s="23"/>
      <c r="HLS621" s="23"/>
      <c r="HLT621" s="23"/>
      <c r="HLU621" s="23"/>
      <c r="HLV621" s="23"/>
      <c r="HLW621" s="23"/>
      <c r="HLX621" s="23"/>
      <c r="HLY621" s="23"/>
      <c r="HLZ621" s="23"/>
      <c r="HMA621" s="23"/>
      <c r="HMB621" s="23"/>
      <c r="HMC621" s="23"/>
      <c r="HMD621" s="23"/>
      <c r="HME621" s="23"/>
      <c r="HMF621" s="23"/>
      <c r="HMG621" s="23"/>
      <c r="HMH621" s="23"/>
      <c r="HMI621" s="23"/>
      <c r="HMJ621" s="23"/>
      <c r="HMK621" s="23"/>
      <c r="HML621" s="23"/>
      <c r="HMM621" s="23"/>
      <c r="HMN621" s="23"/>
      <c r="HMO621" s="23"/>
      <c r="HMP621" s="23"/>
      <c r="HMQ621" s="23"/>
      <c r="HMR621" s="23"/>
      <c r="HMS621" s="23"/>
      <c r="HMT621" s="23"/>
      <c r="HMU621" s="23"/>
      <c r="HMV621" s="23"/>
      <c r="HMW621" s="23"/>
      <c r="HMX621" s="23"/>
      <c r="HMY621" s="23"/>
      <c r="HMZ621" s="23"/>
      <c r="HNA621" s="23"/>
      <c r="HNB621" s="23"/>
      <c r="HNC621" s="23"/>
      <c r="HND621" s="23"/>
      <c r="HNE621" s="23"/>
      <c r="HNF621" s="23"/>
      <c r="HNG621" s="23"/>
      <c r="HNH621" s="23"/>
      <c r="HNI621" s="23"/>
      <c r="HNJ621" s="23"/>
      <c r="HNK621" s="23"/>
      <c r="HNL621" s="23"/>
      <c r="HNM621" s="23"/>
      <c r="HNN621" s="23"/>
      <c r="HNO621" s="23"/>
      <c r="HNP621" s="23"/>
      <c r="HNQ621" s="23"/>
      <c r="HNR621" s="23"/>
      <c r="HNS621" s="23"/>
      <c r="HNT621" s="23"/>
      <c r="HNU621" s="23"/>
      <c r="HNV621" s="23"/>
      <c r="HNW621" s="23"/>
      <c r="HNX621" s="23"/>
      <c r="HNY621" s="23"/>
      <c r="HNZ621" s="23"/>
      <c r="HOA621" s="23"/>
      <c r="HOB621" s="23"/>
      <c r="HOC621" s="23"/>
      <c r="HOD621" s="23"/>
      <c r="HOE621" s="23"/>
      <c r="HOF621" s="23"/>
      <c r="HOG621" s="23"/>
      <c r="HOH621" s="23"/>
      <c r="HOI621" s="23"/>
      <c r="HOJ621" s="23"/>
      <c r="HOK621" s="23"/>
      <c r="HOL621" s="23"/>
      <c r="HOM621" s="23"/>
      <c r="HON621" s="23"/>
      <c r="HOO621" s="23"/>
      <c r="HOP621" s="23"/>
      <c r="HOQ621" s="23"/>
      <c r="HOR621" s="23"/>
      <c r="HOS621" s="23"/>
      <c r="HOT621" s="23"/>
      <c r="HOU621" s="23"/>
      <c r="HOV621" s="23"/>
      <c r="HOW621" s="23"/>
      <c r="HOX621" s="23"/>
      <c r="HOY621" s="23"/>
      <c r="HOZ621" s="23"/>
      <c r="HPA621" s="23"/>
      <c r="HPB621" s="23"/>
      <c r="HPC621" s="23"/>
      <c r="HPD621" s="23"/>
      <c r="HPE621" s="23"/>
      <c r="HPF621" s="23"/>
      <c r="HPG621" s="23"/>
      <c r="HPH621" s="23"/>
      <c r="HPI621" s="23"/>
      <c r="HPJ621" s="23"/>
      <c r="HPK621" s="23"/>
      <c r="HPL621" s="23"/>
      <c r="HPM621" s="23"/>
      <c r="HPN621" s="23"/>
      <c r="HPO621" s="23"/>
      <c r="HPP621" s="23"/>
      <c r="HPQ621" s="23"/>
      <c r="HPR621" s="23"/>
      <c r="HPS621" s="23"/>
      <c r="HPT621" s="23"/>
      <c r="HPU621" s="23"/>
      <c r="HPV621" s="23"/>
      <c r="HPW621" s="23"/>
      <c r="HPX621" s="23"/>
      <c r="HPY621" s="23"/>
      <c r="HPZ621" s="23"/>
      <c r="HQA621" s="23"/>
      <c r="HQB621" s="23"/>
      <c r="HQC621" s="23"/>
      <c r="HQD621" s="23"/>
      <c r="HQE621" s="23"/>
      <c r="HQF621" s="23"/>
      <c r="HQG621" s="23"/>
      <c r="HQH621" s="23"/>
      <c r="HQI621" s="23"/>
      <c r="HQJ621" s="23"/>
      <c r="HQK621" s="23"/>
      <c r="HQL621" s="23"/>
      <c r="HQM621" s="23"/>
      <c r="HQN621" s="23"/>
      <c r="HQO621" s="23"/>
      <c r="HQP621" s="23"/>
      <c r="HQQ621" s="23"/>
      <c r="HQR621" s="23"/>
      <c r="HQS621" s="23"/>
      <c r="HQT621" s="23"/>
      <c r="HQU621" s="23"/>
      <c r="HQV621" s="23"/>
      <c r="HQW621" s="23"/>
      <c r="HQX621" s="23"/>
      <c r="HQY621" s="23"/>
      <c r="HQZ621" s="23"/>
      <c r="HRA621" s="23"/>
      <c r="HRB621" s="23"/>
      <c r="HRC621" s="23"/>
      <c r="HRD621" s="23"/>
      <c r="HRE621" s="23"/>
      <c r="HRF621" s="23"/>
      <c r="HRG621" s="23"/>
      <c r="HRH621" s="23"/>
      <c r="HRI621" s="23"/>
      <c r="HRJ621" s="23"/>
      <c r="HRK621" s="23"/>
      <c r="HRL621" s="23"/>
      <c r="HRM621" s="23"/>
      <c r="HRN621" s="23"/>
      <c r="HRO621" s="23"/>
      <c r="HRP621" s="23"/>
      <c r="HRQ621" s="23"/>
      <c r="HRR621" s="23"/>
      <c r="HRS621" s="23"/>
      <c r="HRT621" s="23"/>
      <c r="HRU621" s="23"/>
      <c r="HRV621" s="23"/>
      <c r="HRW621" s="23"/>
      <c r="HRX621" s="23"/>
      <c r="HRY621" s="23"/>
      <c r="HRZ621" s="23"/>
      <c r="HSA621" s="23"/>
      <c r="HSB621" s="23"/>
      <c r="HSC621" s="23"/>
      <c r="HSD621" s="23"/>
      <c r="HSE621" s="23"/>
      <c r="HSF621" s="23"/>
      <c r="HSG621" s="23"/>
      <c r="HSH621" s="23"/>
      <c r="HSI621" s="23"/>
      <c r="HSJ621" s="23"/>
      <c r="HSK621" s="23"/>
      <c r="HSL621" s="23"/>
      <c r="HSM621" s="23"/>
      <c r="HSN621" s="23"/>
      <c r="HSO621" s="23"/>
      <c r="HSP621" s="23"/>
      <c r="HSQ621" s="23"/>
      <c r="HSR621" s="23"/>
      <c r="HSS621" s="23"/>
      <c r="HST621" s="23"/>
      <c r="HSU621" s="23"/>
      <c r="HSV621" s="23"/>
      <c r="HSW621" s="23"/>
      <c r="HSX621" s="23"/>
      <c r="HSY621" s="23"/>
      <c r="HSZ621" s="23"/>
      <c r="HTA621" s="23"/>
      <c r="HTB621" s="23"/>
      <c r="HTC621" s="23"/>
      <c r="HTD621" s="23"/>
      <c r="HTE621" s="23"/>
      <c r="HTF621" s="23"/>
      <c r="HTG621" s="23"/>
      <c r="HTH621" s="23"/>
      <c r="HTI621" s="23"/>
      <c r="HTJ621" s="23"/>
      <c r="HTK621" s="23"/>
      <c r="HTL621" s="23"/>
      <c r="HTM621" s="23"/>
      <c r="HTN621" s="23"/>
      <c r="HTO621" s="23"/>
      <c r="HTP621" s="23"/>
      <c r="HTQ621" s="23"/>
      <c r="HTR621" s="23"/>
      <c r="HTS621" s="23"/>
      <c r="HTT621" s="23"/>
      <c r="HTU621" s="23"/>
      <c r="HTV621" s="23"/>
      <c r="HTW621" s="23"/>
      <c r="HTX621" s="23"/>
      <c r="HTY621" s="23"/>
      <c r="HTZ621" s="23"/>
      <c r="HUA621" s="23"/>
      <c r="HUB621" s="23"/>
      <c r="HUC621" s="23"/>
      <c r="HUD621" s="23"/>
      <c r="HUE621" s="23"/>
      <c r="HUF621" s="23"/>
      <c r="HUG621" s="23"/>
      <c r="HUH621" s="23"/>
      <c r="HUI621" s="23"/>
      <c r="HUJ621" s="23"/>
      <c r="HUK621" s="23"/>
      <c r="HUL621" s="23"/>
      <c r="HUM621" s="23"/>
      <c r="HUN621" s="23"/>
      <c r="HUO621" s="23"/>
      <c r="HUP621" s="23"/>
      <c r="HUQ621" s="23"/>
      <c r="HUR621" s="23"/>
      <c r="HUS621" s="23"/>
      <c r="HUT621" s="23"/>
      <c r="HUU621" s="23"/>
      <c r="HUV621" s="23"/>
      <c r="HUW621" s="23"/>
      <c r="HUX621" s="23"/>
      <c r="HUY621" s="23"/>
      <c r="HUZ621" s="23"/>
      <c r="HVA621" s="23"/>
      <c r="HVB621" s="23"/>
      <c r="HVC621" s="23"/>
      <c r="HVD621" s="23"/>
      <c r="HVE621" s="23"/>
      <c r="HVF621" s="23"/>
      <c r="HVG621" s="23"/>
      <c r="HVH621" s="23"/>
      <c r="HVI621" s="23"/>
      <c r="HVJ621" s="23"/>
      <c r="HVK621" s="23"/>
      <c r="HVL621" s="23"/>
      <c r="HVM621" s="23"/>
      <c r="HVN621" s="23"/>
      <c r="HVO621" s="23"/>
      <c r="HVP621" s="23"/>
      <c r="HVQ621" s="23"/>
      <c r="HVR621" s="23"/>
      <c r="HVS621" s="23"/>
      <c r="HVT621" s="23"/>
      <c r="HVU621" s="23"/>
      <c r="HVV621" s="23"/>
      <c r="HVW621" s="23"/>
      <c r="HVX621" s="23"/>
      <c r="HVY621" s="23"/>
      <c r="HVZ621" s="23"/>
      <c r="HWA621" s="23"/>
      <c r="HWB621" s="23"/>
      <c r="HWC621" s="23"/>
      <c r="HWD621" s="23"/>
      <c r="HWE621" s="23"/>
      <c r="HWF621" s="23"/>
      <c r="HWG621" s="23"/>
      <c r="HWH621" s="23"/>
      <c r="HWI621" s="23"/>
      <c r="HWJ621" s="23"/>
      <c r="HWK621" s="23"/>
      <c r="HWL621" s="23"/>
      <c r="HWM621" s="23"/>
      <c r="HWN621" s="23"/>
      <c r="HWO621" s="23"/>
      <c r="HWP621" s="23"/>
      <c r="HWQ621" s="23"/>
      <c r="HWR621" s="23"/>
      <c r="HWS621" s="23"/>
      <c r="HWT621" s="23"/>
      <c r="HWU621" s="23"/>
      <c r="HWV621" s="23"/>
      <c r="HWW621" s="23"/>
      <c r="HWX621" s="23"/>
      <c r="HWY621" s="23"/>
      <c r="HWZ621" s="23"/>
      <c r="HXA621" s="23"/>
      <c r="HXB621" s="23"/>
      <c r="HXC621" s="23"/>
      <c r="HXD621" s="23"/>
      <c r="HXE621" s="23"/>
      <c r="HXF621" s="23"/>
      <c r="HXG621" s="23"/>
      <c r="HXH621" s="23"/>
      <c r="HXI621" s="23"/>
      <c r="HXJ621" s="23"/>
      <c r="HXK621" s="23"/>
      <c r="HXL621" s="23"/>
      <c r="HXM621" s="23"/>
      <c r="HXN621" s="23"/>
      <c r="HXO621" s="23"/>
      <c r="HXP621" s="23"/>
      <c r="HXQ621" s="23"/>
      <c r="HXR621" s="23"/>
      <c r="HXS621" s="23"/>
      <c r="HXT621" s="23"/>
      <c r="HXU621" s="23"/>
      <c r="HXV621" s="23"/>
      <c r="HXW621" s="23"/>
      <c r="HXX621" s="23"/>
      <c r="HXY621" s="23"/>
      <c r="HXZ621" s="23"/>
      <c r="HYA621" s="23"/>
      <c r="HYB621" s="23"/>
      <c r="HYC621" s="23"/>
      <c r="HYD621" s="23"/>
      <c r="HYE621" s="23"/>
      <c r="HYF621" s="23"/>
      <c r="HYG621" s="23"/>
      <c r="HYH621" s="23"/>
      <c r="HYI621" s="23"/>
      <c r="HYJ621" s="23"/>
      <c r="HYK621" s="23"/>
      <c r="HYL621" s="23"/>
      <c r="HYM621" s="23"/>
      <c r="HYN621" s="23"/>
      <c r="HYO621" s="23"/>
      <c r="HYP621" s="23"/>
      <c r="HYQ621" s="23"/>
      <c r="HYR621" s="23"/>
      <c r="HYS621" s="23"/>
      <c r="HYT621" s="23"/>
      <c r="HYU621" s="23"/>
      <c r="HYV621" s="23"/>
      <c r="HYW621" s="23"/>
      <c r="HYX621" s="23"/>
      <c r="HYY621" s="23"/>
      <c r="HYZ621" s="23"/>
      <c r="HZA621" s="23"/>
      <c r="HZB621" s="23"/>
      <c r="HZC621" s="23"/>
      <c r="HZD621" s="23"/>
      <c r="HZE621" s="23"/>
      <c r="HZF621" s="23"/>
      <c r="HZG621" s="23"/>
      <c r="HZH621" s="23"/>
      <c r="HZI621" s="23"/>
      <c r="HZJ621" s="23"/>
      <c r="HZK621" s="23"/>
      <c r="HZL621" s="23"/>
      <c r="HZM621" s="23"/>
      <c r="HZN621" s="23"/>
      <c r="HZO621" s="23"/>
      <c r="HZP621" s="23"/>
      <c r="HZQ621" s="23"/>
      <c r="HZR621" s="23"/>
      <c r="HZS621" s="23"/>
      <c r="HZT621" s="23"/>
      <c r="HZU621" s="23"/>
      <c r="HZV621" s="23"/>
      <c r="HZW621" s="23"/>
      <c r="HZX621" s="23"/>
      <c r="HZY621" s="23"/>
      <c r="HZZ621" s="23"/>
      <c r="IAA621" s="23"/>
      <c r="IAB621" s="23"/>
      <c r="IAC621" s="23"/>
      <c r="IAD621" s="23"/>
      <c r="IAE621" s="23"/>
      <c r="IAF621" s="23"/>
      <c r="IAG621" s="23"/>
      <c r="IAH621" s="23"/>
      <c r="IAI621" s="23"/>
      <c r="IAJ621" s="23"/>
      <c r="IAK621" s="23"/>
      <c r="IAL621" s="23"/>
      <c r="IAM621" s="23"/>
      <c r="IAN621" s="23"/>
      <c r="IAO621" s="23"/>
      <c r="IAP621" s="23"/>
      <c r="IAQ621" s="23"/>
      <c r="IAR621" s="23"/>
      <c r="IAS621" s="23"/>
      <c r="IAT621" s="23"/>
      <c r="IAU621" s="23"/>
      <c r="IAV621" s="23"/>
      <c r="IAW621" s="23"/>
      <c r="IAX621" s="23"/>
      <c r="IAY621" s="23"/>
      <c r="IAZ621" s="23"/>
      <c r="IBA621" s="23"/>
      <c r="IBB621" s="23"/>
      <c r="IBC621" s="23"/>
      <c r="IBD621" s="23"/>
      <c r="IBE621" s="23"/>
      <c r="IBF621" s="23"/>
      <c r="IBG621" s="23"/>
      <c r="IBH621" s="23"/>
      <c r="IBI621" s="23"/>
      <c r="IBJ621" s="23"/>
      <c r="IBK621" s="23"/>
      <c r="IBL621" s="23"/>
      <c r="IBM621" s="23"/>
      <c r="IBN621" s="23"/>
      <c r="IBO621" s="23"/>
      <c r="IBP621" s="23"/>
      <c r="IBQ621" s="23"/>
      <c r="IBR621" s="23"/>
      <c r="IBS621" s="23"/>
      <c r="IBT621" s="23"/>
      <c r="IBU621" s="23"/>
      <c r="IBV621" s="23"/>
      <c r="IBW621" s="23"/>
      <c r="IBX621" s="23"/>
      <c r="IBY621" s="23"/>
      <c r="IBZ621" s="23"/>
      <c r="ICA621" s="23"/>
      <c r="ICB621" s="23"/>
      <c r="ICC621" s="23"/>
      <c r="ICD621" s="23"/>
      <c r="ICE621" s="23"/>
      <c r="ICF621" s="23"/>
      <c r="ICG621" s="23"/>
      <c r="ICH621" s="23"/>
      <c r="ICI621" s="23"/>
      <c r="ICJ621" s="23"/>
      <c r="ICK621" s="23"/>
      <c r="ICL621" s="23"/>
      <c r="ICM621" s="23"/>
      <c r="ICN621" s="23"/>
      <c r="ICO621" s="23"/>
      <c r="ICP621" s="23"/>
      <c r="ICQ621" s="23"/>
      <c r="ICR621" s="23"/>
      <c r="ICS621" s="23"/>
      <c r="ICT621" s="23"/>
      <c r="ICU621" s="23"/>
      <c r="ICV621" s="23"/>
      <c r="ICW621" s="23"/>
      <c r="ICX621" s="23"/>
      <c r="ICY621" s="23"/>
      <c r="ICZ621" s="23"/>
      <c r="IDA621" s="23"/>
      <c r="IDB621" s="23"/>
      <c r="IDC621" s="23"/>
      <c r="IDD621" s="23"/>
      <c r="IDE621" s="23"/>
      <c r="IDF621" s="23"/>
      <c r="IDG621" s="23"/>
      <c r="IDH621" s="23"/>
      <c r="IDI621" s="23"/>
      <c r="IDJ621" s="23"/>
      <c r="IDK621" s="23"/>
      <c r="IDL621" s="23"/>
      <c r="IDM621" s="23"/>
      <c r="IDN621" s="23"/>
      <c r="IDO621" s="23"/>
      <c r="IDP621" s="23"/>
      <c r="IDQ621" s="23"/>
      <c r="IDR621" s="23"/>
      <c r="IDS621" s="23"/>
      <c r="IDT621" s="23"/>
      <c r="IDU621" s="23"/>
      <c r="IDV621" s="23"/>
      <c r="IDW621" s="23"/>
      <c r="IDX621" s="23"/>
      <c r="IDY621" s="23"/>
      <c r="IDZ621" s="23"/>
      <c r="IEA621" s="23"/>
      <c r="IEB621" s="23"/>
      <c r="IEC621" s="23"/>
      <c r="IED621" s="23"/>
      <c r="IEE621" s="23"/>
      <c r="IEF621" s="23"/>
      <c r="IEG621" s="23"/>
      <c r="IEH621" s="23"/>
      <c r="IEI621" s="23"/>
      <c r="IEJ621" s="23"/>
      <c r="IEK621" s="23"/>
      <c r="IEL621" s="23"/>
      <c r="IEM621" s="23"/>
      <c r="IEN621" s="23"/>
      <c r="IEO621" s="23"/>
      <c r="IEP621" s="23"/>
      <c r="IEQ621" s="23"/>
      <c r="IER621" s="23"/>
      <c r="IES621" s="23"/>
      <c r="IET621" s="23"/>
      <c r="IEU621" s="23"/>
      <c r="IEV621" s="23"/>
      <c r="IEW621" s="23"/>
      <c r="IEX621" s="23"/>
      <c r="IEY621" s="23"/>
      <c r="IEZ621" s="23"/>
      <c r="IFA621" s="23"/>
      <c r="IFB621" s="23"/>
      <c r="IFC621" s="23"/>
      <c r="IFD621" s="23"/>
      <c r="IFE621" s="23"/>
      <c r="IFF621" s="23"/>
      <c r="IFG621" s="23"/>
      <c r="IFH621" s="23"/>
      <c r="IFI621" s="23"/>
      <c r="IFJ621" s="23"/>
      <c r="IFK621" s="23"/>
      <c r="IFL621" s="23"/>
      <c r="IFM621" s="23"/>
      <c r="IFN621" s="23"/>
      <c r="IFO621" s="23"/>
      <c r="IFP621" s="23"/>
      <c r="IFQ621" s="23"/>
      <c r="IFR621" s="23"/>
      <c r="IFS621" s="23"/>
      <c r="IFT621" s="23"/>
      <c r="IFU621" s="23"/>
      <c r="IFV621" s="23"/>
      <c r="IFW621" s="23"/>
      <c r="IFX621" s="23"/>
      <c r="IFY621" s="23"/>
      <c r="IFZ621" s="23"/>
      <c r="IGA621" s="23"/>
      <c r="IGB621" s="23"/>
      <c r="IGC621" s="23"/>
      <c r="IGD621" s="23"/>
      <c r="IGE621" s="23"/>
      <c r="IGF621" s="23"/>
      <c r="IGG621" s="23"/>
      <c r="IGH621" s="23"/>
      <c r="IGI621" s="23"/>
      <c r="IGJ621" s="23"/>
      <c r="IGK621" s="23"/>
      <c r="IGL621" s="23"/>
      <c r="IGM621" s="23"/>
      <c r="IGN621" s="23"/>
      <c r="IGO621" s="23"/>
      <c r="IGP621" s="23"/>
      <c r="IGQ621" s="23"/>
      <c r="IGR621" s="23"/>
      <c r="IGS621" s="23"/>
      <c r="IGT621" s="23"/>
      <c r="IGU621" s="23"/>
      <c r="IGV621" s="23"/>
      <c r="IGW621" s="23"/>
      <c r="IGX621" s="23"/>
      <c r="IGY621" s="23"/>
      <c r="IGZ621" s="23"/>
      <c r="IHA621" s="23"/>
      <c r="IHB621" s="23"/>
      <c r="IHC621" s="23"/>
      <c r="IHD621" s="23"/>
      <c r="IHE621" s="23"/>
      <c r="IHF621" s="23"/>
      <c r="IHG621" s="23"/>
      <c r="IHH621" s="23"/>
      <c r="IHI621" s="23"/>
      <c r="IHJ621" s="23"/>
      <c r="IHK621" s="23"/>
      <c r="IHL621" s="23"/>
      <c r="IHM621" s="23"/>
      <c r="IHN621" s="23"/>
      <c r="IHO621" s="23"/>
      <c r="IHP621" s="23"/>
      <c r="IHQ621" s="23"/>
      <c r="IHR621" s="23"/>
      <c r="IHS621" s="23"/>
      <c r="IHT621" s="23"/>
      <c r="IHU621" s="23"/>
      <c r="IHV621" s="23"/>
      <c r="IHW621" s="23"/>
      <c r="IHX621" s="23"/>
      <c r="IHY621" s="23"/>
      <c r="IHZ621" s="23"/>
      <c r="IIA621" s="23"/>
      <c r="IIB621" s="23"/>
      <c r="IIC621" s="23"/>
      <c r="IID621" s="23"/>
      <c r="IIE621" s="23"/>
      <c r="IIF621" s="23"/>
      <c r="IIG621" s="23"/>
      <c r="IIH621" s="23"/>
      <c r="III621" s="23"/>
      <c r="IIJ621" s="23"/>
      <c r="IIK621" s="23"/>
      <c r="IIL621" s="23"/>
      <c r="IIM621" s="23"/>
      <c r="IIN621" s="23"/>
      <c r="IIO621" s="23"/>
      <c r="IIP621" s="23"/>
      <c r="IIQ621" s="23"/>
      <c r="IIR621" s="23"/>
      <c r="IIS621" s="23"/>
      <c r="IIT621" s="23"/>
      <c r="IIU621" s="23"/>
      <c r="IIV621" s="23"/>
      <c r="IIW621" s="23"/>
      <c r="IIX621" s="23"/>
      <c r="IIY621" s="23"/>
      <c r="IIZ621" s="23"/>
      <c r="IJA621" s="23"/>
      <c r="IJB621" s="23"/>
      <c r="IJC621" s="23"/>
      <c r="IJD621" s="23"/>
      <c r="IJE621" s="23"/>
      <c r="IJF621" s="23"/>
      <c r="IJG621" s="23"/>
      <c r="IJH621" s="23"/>
      <c r="IJI621" s="23"/>
      <c r="IJJ621" s="23"/>
      <c r="IJK621" s="23"/>
      <c r="IJL621" s="23"/>
      <c r="IJM621" s="23"/>
      <c r="IJN621" s="23"/>
      <c r="IJO621" s="23"/>
      <c r="IJP621" s="23"/>
      <c r="IJQ621" s="23"/>
      <c r="IJR621" s="23"/>
      <c r="IJS621" s="23"/>
      <c r="IJT621" s="23"/>
      <c r="IJU621" s="23"/>
      <c r="IJV621" s="23"/>
      <c r="IJW621" s="23"/>
      <c r="IJX621" s="23"/>
      <c r="IJY621" s="23"/>
      <c r="IJZ621" s="23"/>
      <c r="IKA621" s="23"/>
      <c r="IKB621" s="23"/>
      <c r="IKC621" s="23"/>
      <c r="IKD621" s="23"/>
      <c r="IKE621" s="23"/>
      <c r="IKF621" s="23"/>
      <c r="IKG621" s="23"/>
      <c r="IKH621" s="23"/>
      <c r="IKI621" s="23"/>
      <c r="IKJ621" s="23"/>
      <c r="IKK621" s="23"/>
      <c r="IKL621" s="23"/>
      <c r="IKM621" s="23"/>
      <c r="IKN621" s="23"/>
      <c r="IKO621" s="23"/>
      <c r="IKP621" s="23"/>
      <c r="IKQ621" s="23"/>
      <c r="IKR621" s="23"/>
      <c r="IKS621" s="23"/>
      <c r="IKT621" s="23"/>
      <c r="IKU621" s="23"/>
      <c r="IKV621" s="23"/>
      <c r="IKW621" s="23"/>
      <c r="IKX621" s="23"/>
      <c r="IKY621" s="23"/>
      <c r="IKZ621" s="23"/>
      <c r="ILA621" s="23"/>
      <c r="ILB621" s="23"/>
      <c r="ILC621" s="23"/>
      <c r="ILD621" s="23"/>
      <c r="ILE621" s="23"/>
      <c r="ILF621" s="23"/>
      <c r="ILG621" s="23"/>
      <c r="ILH621" s="23"/>
      <c r="ILI621" s="23"/>
      <c r="ILJ621" s="23"/>
      <c r="ILK621" s="23"/>
      <c r="ILL621" s="23"/>
      <c r="ILM621" s="23"/>
      <c r="ILN621" s="23"/>
      <c r="ILO621" s="23"/>
      <c r="ILP621" s="23"/>
      <c r="ILQ621" s="23"/>
      <c r="ILR621" s="23"/>
      <c r="ILS621" s="23"/>
      <c r="ILT621" s="23"/>
      <c r="ILU621" s="23"/>
      <c r="ILV621" s="23"/>
      <c r="ILW621" s="23"/>
      <c r="ILX621" s="23"/>
      <c r="ILY621" s="23"/>
      <c r="ILZ621" s="23"/>
      <c r="IMA621" s="23"/>
      <c r="IMB621" s="23"/>
      <c r="IMC621" s="23"/>
      <c r="IMD621" s="23"/>
      <c r="IME621" s="23"/>
      <c r="IMF621" s="23"/>
      <c r="IMG621" s="23"/>
      <c r="IMH621" s="23"/>
      <c r="IMI621" s="23"/>
      <c r="IMJ621" s="23"/>
      <c r="IMK621" s="23"/>
      <c r="IML621" s="23"/>
      <c r="IMM621" s="23"/>
      <c r="IMN621" s="23"/>
      <c r="IMO621" s="23"/>
      <c r="IMP621" s="23"/>
      <c r="IMQ621" s="23"/>
      <c r="IMR621" s="23"/>
      <c r="IMS621" s="23"/>
      <c r="IMT621" s="23"/>
      <c r="IMU621" s="23"/>
      <c r="IMV621" s="23"/>
      <c r="IMW621" s="23"/>
      <c r="IMX621" s="23"/>
      <c r="IMY621" s="23"/>
      <c r="IMZ621" s="23"/>
      <c r="INA621" s="23"/>
      <c r="INB621" s="23"/>
      <c r="INC621" s="23"/>
      <c r="IND621" s="23"/>
      <c r="INE621" s="23"/>
      <c r="INF621" s="23"/>
      <c r="ING621" s="23"/>
      <c r="INH621" s="23"/>
      <c r="INI621" s="23"/>
      <c r="INJ621" s="23"/>
      <c r="INK621" s="23"/>
      <c r="INL621" s="23"/>
      <c r="INM621" s="23"/>
      <c r="INN621" s="23"/>
      <c r="INO621" s="23"/>
      <c r="INP621" s="23"/>
      <c r="INQ621" s="23"/>
      <c r="INR621" s="23"/>
      <c r="INS621" s="23"/>
      <c r="INT621" s="23"/>
      <c r="INU621" s="23"/>
      <c r="INV621" s="23"/>
      <c r="INW621" s="23"/>
      <c r="INX621" s="23"/>
      <c r="INY621" s="23"/>
      <c r="INZ621" s="23"/>
      <c r="IOA621" s="23"/>
      <c r="IOB621" s="23"/>
      <c r="IOC621" s="23"/>
      <c r="IOD621" s="23"/>
      <c r="IOE621" s="23"/>
      <c r="IOF621" s="23"/>
      <c r="IOG621" s="23"/>
      <c r="IOH621" s="23"/>
      <c r="IOI621" s="23"/>
      <c r="IOJ621" s="23"/>
      <c r="IOK621" s="23"/>
      <c r="IOL621" s="23"/>
      <c r="IOM621" s="23"/>
      <c r="ION621" s="23"/>
      <c r="IOO621" s="23"/>
      <c r="IOP621" s="23"/>
      <c r="IOQ621" s="23"/>
      <c r="IOR621" s="23"/>
      <c r="IOS621" s="23"/>
      <c r="IOT621" s="23"/>
      <c r="IOU621" s="23"/>
      <c r="IOV621" s="23"/>
      <c r="IOW621" s="23"/>
      <c r="IOX621" s="23"/>
      <c r="IOY621" s="23"/>
      <c r="IOZ621" s="23"/>
      <c r="IPA621" s="23"/>
      <c r="IPB621" s="23"/>
      <c r="IPC621" s="23"/>
      <c r="IPD621" s="23"/>
      <c r="IPE621" s="23"/>
      <c r="IPF621" s="23"/>
      <c r="IPG621" s="23"/>
      <c r="IPH621" s="23"/>
      <c r="IPI621" s="23"/>
      <c r="IPJ621" s="23"/>
      <c r="IPK621" s="23"/>
      <c r="IPL621" s="23"/>
      <c r="IPM621" s="23"/>
      <c r="IPN621" s="23"/>
      <c r="IPO621" s="23"/>
      <c r="IPP621" s="23"/>
      <c r="IPQ621" s="23"/>
      <c r="IPR621" s="23"/>
      <c r="IPS621" s="23"/>
      <c r="IPT621" s="23"/>
      <c r="IPU621" s="23"/>
      <c r="IPV621" s="23"/>
      <c r="IPW621" s="23"/>
      <c r="IPX621" s="23"/>
      <c r="IPY621" s="23"/>
      <c r="IPZ621" s="23"/>
      <c r="IQA621" s="23"/>
      <c r="IQB621" s="23"/>
      <c r="IQC621" s="23"/>
      <c r="IQD621" s="23"/>
      <c r="IQE621" s="23"/>
      <c r="IQF621" s="23"/>
      <c r="IQG621" s="23"/>
      <c r="IQH621" s="23"/>
      <c r="IQI621" s="23"/>
      <c r="IQJ621" s="23"/>
      <c r="IQK621" s="23"/>
      <c r="IQL621" s="23"/>
      <c r="IQM621" s="23"/>
      <c r="IQN621" s="23"/>
      <c r="IQO621" s="23"/>
      <c r="IQP621" s="23"/>
      <c r="IQQ621" s="23"/>
      <c r="IQR621" s="23"/>
      <c r="IQS621" s="23"/>
      <c r="IQT621" s="23"/>
      <c r="IQU621" s="23"/>
      <c r="IQV621" s="23"/>
      <c r="IQW621" s="23"/>
      <c r="IQX621" s="23"/>
      <c r="IQY621" s="23"/>
      <c r="IQZ621" s="23"/>
      <c r="IRA621" s="23"/>
      <c r="IRB621" s="23"/>
      <c r="IRC621" s="23"/>
      <c r="IRD621" s="23"/>
      <c r="IRE621" s="23"/>
      <c r="IRF621" s="23"/>
      <c r="IRG621" s="23"/>
      <c r="IRH621" s="23"/>
      <c r="IRI621" s="23"/>
      <c r="IRJ621" s="23"/>
      <c r="IRK621" s="23"/>
      <c r="IRL621" s="23"/>
      <c r="IRM621" s="23"/>
      <c r="IRN621" s="23"/>
      <c r="IRO621" s="23"/>
      <c r="IRP621" s="23"/>
      <c r="IRQ621" s="23"/>
      <c r="IRR621" s="23"/>
      <c r="IRS621" s="23"/>
      <c r="IRT621" s="23"/>
      <c r="IRU621" s="23"/>
      <c r="IRV621" s="23"/>
      <c r="IRW621" s="23"/>
      <c r="IRX621" s="23"/>
      <c r="IRY621" s="23"/>
      <c r="IRZ621" s="23"/>
      <c r="ISA621" s="23"/>
      <c r="ISB621" s="23"/>
      <c r="ISC621" s="23"/>
      <c r="ISD621" s="23"/>
      <c r="ISE621" s="23"/>
      <c r="ISF621" s="23"/>
      <c r="ISG621" s="23"/>
      <c r="ISH621" s="23"/>
      <c r="ISI621" s="23"/>
      <c r="ISJ621" s="23"/>
      <c r="ISK621" s="23"/>
      <c r="ISL621" s="23"/>
      <c r="ISM621" s="23"/>
      <c r="ISN621" s="23"/>
      <c r="ISO621" s="23"/>
      <c r="ISP621" s="23"/>
      <c r="ISQ621" s="23"/>
      <c r="ISR621" s="23"/>
      <c r="ISS621" s="23"/>
      <c r="IST621" s="23"/>
      <c r="ISU621" s="23"/>
      <c r="ISV621" s="23"/>
      <c r="ISW621" s="23"/>
      <c r="ISX621" s="23"/>
      <c r="ISY621" s="23"/>
      <c r="ISZ621" s="23"/>
      <c r="ITA621" s="23"/>
      <c r="ITB621" s="23"/>
      <c r="ITC621" s="23"/>
      <c r="ITD621" s="23"/>
      <c r="ITE621" s="23"/>
      <c r="ITF621" s="23"/>
      <c r="ITG621" s="23"/>
      <c r="ITH621" s="23"/>
      <c r="ITI621" s="23"/>
      <c r="ITJ621" s="23"/>
      <c r="ITK621" s="23"/>
      <c r="ITL621" s="23"/>
      <c r="ITM621" s="23"/>
      <c r="ITN621" s="23"/>
      <c r="ITO621" s="23"/>
      <c r="ITP621" s="23"/>
      <c r="ITQ621" s="23"/>
      <c r="ITR621" s="23"/>
      <c r="ITS621" s="23"/>
      <c r="ITT621" s="23"/>
      <c r="ITU621" s="23"/>
      <c r="ITV621" s="23"/>
      <c r="ITW621" s="23"/>
      <c r="ITX621" s="23"/>
      <c r="ITY621" s="23"/>
      <c r="ITZ621" s="23"/>
      <c r="IUA621" s="23"/>
      <c r="IUB621" s="23"/>
      <c r="IUC621" s="23"/>
      <c r="IUD621" s="23"/>
      <c r="IUE621" s="23"/>
      <c r="IUF621" s="23"/>
      <c r="IUG621" s="23"/>
      <c r="IUH621" s="23"/>
      <c r="IUI621" s="23"/>
      <c r="IUJ621" s="23"/>
      <c r="IUK621" s="23"/>
      <c r="IUL621" s="23"/>
      <c r="IUM621" s="23"/>
      <c r="IUN621" s="23"/>
      <c r="IUO621" s="23"/>
      <c r="IUP621" s="23"/>
      <c r="IUQ621" s="23"/>
      <c r="IUR621" s="23"/>
      <c r="IUS621" s="23"/>
      <c r="IUT621" s="23"/>
      <c r="IUU621" s="23"/>
      <c r="IUV621" s="23"/>
      <c r="IUW621" s="23"/>
      <c r="IUX621" s="23"/>
      <c r="IUY621" s="23"/>
      <c r="IUZ621" s="23"/>
      <c r="IVA621" s="23"/>
      <c r="IVB621" s="23"/>
      <c r="IVC621" s="23"/>
      <c r="IVD621" s="23"/>
      <c r="IVE621" s="23"/>
      <c r="IVF621" s="23"/>
      <c r="IVG621" s="23"/>
      <c r="IVH621" s="23"/>
      <c r="IVI621" s="23"/>
      <c r="IVJ621" s="23"/>
      <c r="IVK621" s="23"/>
      <c r="IVL621" s="23"/>
      <c r="IVM621" s="23"/>
      <c r="IVN621" s="23"/>
      <c r="IVO621" s="23"/>
      <c r="IVP621" s="23"/>
      <c r="IVQ621" s="23"/>
      <c r="IVR621" s="23"/>
      <c r="IVS621" s="23"/>
      <c r="IVT621" s="23"/>
      <c r="IVU621" s="23"/>
      <c r="IVV621" s="23"/>
      <c r="IVW621" s="23"/>
      <c r="IVX621" s="23"/>
      <c r="IVY621" s="23"/>
      <c r="IVZ621" s="23"/>
      <c r="IWA621" s="23"/>
      <c r="IWB621" s="23"/>
      <c r="IWC621" s="23"/>
      <c r="IWD621" s="23"/>
      <c r="IWE621" s="23"/>
      <c r="IWF621" s="23"/>
      <c r="IWG621" s="23"/>
      <c r="IWH621" s="23"/>
      <c r="IWI621" s="23"/>
      <c r="IWJ621" s="23"/>
      <c r="IWK621" s="23"/>
      <c r="IWL621" s="23"/>
      <c r="IWM621" s="23"/>
      <c r="IWN621" s="23"/>
      <c r="IWO621" s="23"/>
      <c r="IWP621" s="23"/>
      <c r="IWQ621" s="23"/>
      <c r="IWR621" s="23"/>
      <c r="IWS621" s="23"/>
      <c r="IWT621" s="23"/>
      <c r="IWU621" s="23"/>
      <c r="IWV621" s="23"/>
      <c r="IWW621" s="23"/>
      <c r="IWX621" s="23"/>
      <c r="IWY621" s="23"/>
      <c r="IWZ621" s="23"/>
      <c r="IXA621" s="23"/>
      <c r="IXB621" s="23"/>
      <c r="IXC621" s="23"/>
      <c r="IXD621" s="23"/>
      <c r="IXE621" s="23"/>
      <c r="IXF621" s="23"/>
      <c r="IXG621" s="23"/>
      <c r="IXH621" s="23"/>
      <c r="IXI621" s="23"/>
      <c r="IXJ621" s="23"/>
      <c r="IXK621" s="23"/>
      <c r="IXL621" s="23"/>
      <c r="IXM621" s="23"/>
      <c r="IXN621" s="23"/>
      <c r="IXO621" s="23"/>
      <c r="IXP621" s="23"/>
      <c r="IXQ621" s="23"/>
      <c r="IXR621" s="23"/>
      <c r="IXS621" s="23"/>
      <c r="IXT621" s="23"/>
      <c r="IXU621" s="23"/>
      <c r="IXV621" s="23"/>
      <c r="IXW621" s="23"/>
      <c r="IXX621" s="23"/>
      <c r="IXY621" s="23"/>
      <c r="IXZ621" s="23"/>
      <c r="IYA621" s="23"/>
      <c r="IYB621" s="23"/>
      <c r="IYC621" s="23"/>
      <c r="IYD621" s="23"/>
      <c r="IYE621" s="23"/>
      <c r="IYF621" s="23"/>
      <c r="IYG621" s="23"/>
      <c r="IYH621" s="23"/>
      <c r="IYI621" s="23"/>
      <c r="IYJ621" s="23"/>
      <c r="IYK621" s="23"/>
      <c r="IYL621" s="23"/>
      <c r="IYM621" s="23"/>
      <c r="IYN621" s="23"/>
      <c r="IYO621" s="23"/>
      <c r="IYP621" s="23"/>
      <c r="IYQ621" s="23"/>
      <c r="IYR621" s="23"/>
      <c r="IYS621" s="23"/>
      <c r="IYT621" s="23"/>
      <c r="IYU621" s="23"/>
      <c r="IYV621" s="23"/>
      <c r="IYW621" s="23"/>
      <c r="IYX621" s="23"/>
      <c r="IYY621" s="23"/>
      <c r="IYZ621" s="23"/>
      <c r="IZA621" s="23"/>
      <c r="IZB621" s="23"/>
      <c r="IZC621" s="23"/>
      <c r="IZD621" s="23"/>
      <c r="IZE621" s="23"/>
      <c r="IZF621" s="23"/>
      <c r="IZG621" s="23"/>
      <c r="IZH621" s="23"/>
      <c r="IZI621" s="23"/>
      <c r="IZJ621" s="23"/>
      <c r="IZK621" s="23"/>
      <c r="IZL621" s="23"/>
      <c r="IZM621" s="23"/>
      <c r="IZN621" s="23"/>
      <c r="IZO621" s="23"/>
      <c r="IZP621" s="23"/>
      <c r="IZQ621" s="23"/>
      <c r="IZR621" s="23"/>
      <c r="IZS621" s="23"/>
      <c r="IZT621" s="23"/>
      <c r="IZU621" s="23"/>
      <c r="IZV621" s="23"/>
      <c r="IZW621" s="23"/>
      <c r="IZX621" s="23"/>
      <c r="IZY621" s="23"/>
      <c r="IZZ621" s="23"/>
      <c r="JAA621" s="23"/>
      <c r="JAB621" s="23"/>
      <c r="JAC621" s="23"/>
      <c r="JAD621" s="23"/>
      <c r="JAE621" s="23"/>
      <c r="JAF621" s="23"/>
      <c r="JAG621" s="23"/>
      <c r="JAH621" s="23"/>
      <c r="JAI621" s="23"/>
      <c r="JAJ621" s="23"/>
      <c r="JAK621" s="23"/>
      <c r="JAL621" s="23"/>
      <c r="JAM621" s="23"/>
      <c r="JAN621" s="23"/>
      <c r="JAO621" s="23"/>
      <c r="JAP621" s="23"/>
      <c r="JAQ621" s="23"/>
      <c r="JAR621" s="23"/>
      <c r="JAS621" s="23"/>
      <c r="JAT621" s="23"/>
      <c r="JAU621" s="23"/>
      <c r="JAV621" s="23"/>
      <c r="JAW621" s="23"/>
      <c r="JAX621" s="23"/>
      <c r="JAY621" s="23"/>
      <c r="JAZ621" s="23"/>
      <c r="JBA621" s="23"/>
      <c r="JBB621" s="23"/>
      <c r="JBC621" s="23"/>
      <c r="JBD621" s="23"/>
      <c r="JBE621" s="23"/>
      <c r="JBF621" s="23"/>
      <c r="JBG621" s="23"/>
      <c r="JBH621" s="23"/>
      <c r="JBI621" s="23"/>
      <c r="JBJ621" s="23"/>
      <c r="JBK621" s="23"/>
      <c r="JBL621" s="23"/>
      <c r="JBM621" s="23"/>
      <c r="JBN621" s="23"/>
      <c r="JBO621" s="23"/>
      <c r="JBP621" s="23"/>
      <c r="JBQ621" s="23"/>
      <c r="JBR621" s="23"/>
      <c r="JBS621" s="23"/>
      <c r="JBT621" s="23"/>
      <c r="JBU621" s="23"/>
      <c r="JBV621" s="23"/>
      <c r="JBW621" s="23"/>
      <c r="JBX621" s="23"/>
      <c r="JBY621" s="23"/>
      <c r="JBZ621" s="23"/>
      <c r="JCA621" s="23"/>
      <c r="JCB621" s="23"/>
      <c r="JCC621" s="23"/>
      <c r="JCD621" s="23"/>
      <c r="JCE621" s="23"/>
      <c r="JCF621" s="23"/>
      <c r="JCG621" s="23"/>
      <c r="JCH621" s="23"/>
      <c r="JCI621" s="23"/>
      <c r="JCJ621" s="23"/>
      <c r="JCK621" s="23"/>
      <c r="JCL621" s="23"/>
      <c r="JCM621" s="23"/>
      <c r="JCN621" s="23"/>
      <c r="JCO621" s="23"/>
      <c r="JCP621" s="23"/>
      <c r="JCQ621" s="23"/>
      <c r="JCR621" s="23"/>
      <c r="JCS621" s="23"/>
      <c r="JCT621" s="23"/>
      <c r="JCU621" s="23"/>
      <c r="JCV621" s="23"/>
      <c r="JCW621" s="23"/>
      <c r="JCX621" s="23"/>
      <c r="JCY621" s="23"/>
      <c r="JCZ621" s="23"/>
      <c r="JDA621" s="23"/>
      <c r="JDB621" s="23"/>
      <c r="JDC621" s="23"/>
      <c r="JDD621" s="23"/>
      <c r="JDE621" s="23"/>
      <c r="JDF621" s="23"/>
      <c r="JDG621" s="23"/>
      <c r="JDH621" s="23"/>
      <c r="JDI621" s="23"/>
      <c r="JDJ621" s="23"/>
      <c r="JDK621" s="23"/>
      <c r="JDL621" s="23"/>
      <c r="JDM621" s="23"/>
      <c r="JDN621" s="23"/>
      <c r="JDO621" s="23"/>
      <c r="JDP621" s="23"/>
      <c r="JDQ621" s="23"/>
      <c r="JDR621" s="23"/>
      <c r="JDS621" s="23"/>
      <c r="JDT621" s="23"/>
      <c r="JDU621" s="23"/>
      <c r="JDV621" s="23"/>
      <c r="JDW621" s="23"/>
      <c r="JDX621" s="23"/>
      <c r="JDY621" s="23"/>
      <c r="JDZ621" s="23"/>
      <c r="JEA621" s="23"/>
      <c r="JEB621" s="23"/>
      <c r="JEC621" s="23"/>
      <c r="JED621" s="23"/>
      <c r="JEE621" s="23"/>
      <c r="JEF621" s="23"/>
      <c r="JEG621" s="23"/>
      <c r="JEH621" s="23"/>
      <c r="JEI621" s="23"/>
      <c r="JEJ621" s="23"/>
      <c r="JEK621" s="23"/>
      <c r="JEL621" s="23"/>
      <c r="JEM621" s="23"/>
      <c r="JEN621" s="23"/>
      <c r="JEO621" s="23"/>
      <c r="JEP621" s="23"/>
      <c r="JEQ621" s="23"/>
      <c r="JER621" s="23"/>
      <c r="JES621" s="23"/>
      <c r="JET621" s="23"/>
      <c r="JEU621" s="23"/>
      <c r="JEV621" s="23"/>
      <c r="JEW621" s="23"/>
      <c r="JEX621" s="23"/>
      <c r="JEY621" s="23"/>
      <c r="JEZ621" s="23"/>
      <c r="JFA621" s="23"/>
      <c r="JFB621" s="23"/>
      <c r="JFC621" s="23"/>
      <c r="JFD621" s="23"/>
      <c r="JFE621" s="23"/>
      <c r="JFF621" s="23"/>
      <c r="JFG621" s="23"/>
      <c r="JFH621" s="23"/>
      <c r="JFI621" s="23"/>
      <c r="JFJ621" s="23"/>
      <c r="JFK621" s="23"/>
      <c r="JFL621" s="23"/>
      <c r="JFM621" s="23"/>
      <c r="JFN621" s="23"/>
      <c r="JFO621" s="23"/>
      <c r="JFP621" s="23"/>
      <c r="JFQ621" s="23"/>
      <c r="JFR621" s="23"/>
      <c r="JFS621" s="23"/>
      <c r="JFT621" s="23"/>
      <c r="JFU621" s="23"/>
      <c r="JFV621" s="23"/>
      <c r="JFW621" s="23"/>
      <c r="JFX621" s="23"/>
      <c r="JFY621" s="23"/>
      <c r="JFZ621" s="23"/>
      <c r="JGA621" s="23"/>
      <c r="JGB621" s="23"/>
      <c r="JGC621" s="23"/>
      <c r="JGD621" s="23"/>
      <c r="JGE621" s="23"/>
      <c r="JGF621" s="23"/>
      <c r="JGG621" s="23"/>
      <c r="JGH621" s="23"/>
      <c r="JGI621" s="23"/>
      <c r="JGJ621" s="23"/>
      <c r="JGK621" s="23"/>
      <c r="JGL621" s="23"/>
      <c r="JGM621" s="23"/>
      <c r="JGN621" s="23"/>
      <c r="JGO621" s="23"/>
      <c r="JGP621" s="23"/>
      <c r="JGQ621" s="23"/>
      <c r="JGR621" s="23"/>
      <c r="JGS621" s="23"/>
      <c r="JGT621" s="23"/>
      <c r="JGU621" s="23"/>
      <c r="JGV621" s="23"/>
      <c r="JGW621" s="23"/>
      <c r="JGX621" s="23"/>
      <c r="JGY621" s="23"/>
      <c r="JGZ621" s="23"/>
      <c r="JHA621" s="23"/>
      <c r="JHB621" s="23"/>
      <c r="JHC621" s="23"/>
      <c r="JHD621" s="23"/>
      <c r="JHE621" s="23"/>
      <c r="JHF621" s="23"/>
      <c r="JHG621" s="23"/>
      <c r="JHH621" s="23"/>
      <c r="JHI621" s="23"/>
      <c r="JHJ621" s="23"/>
      <c r="JHK621" s="23"/>
      <c r="JHL621" s="23"/>
      <c r="JHM621" s="23"/>
      <c r="JHN621" s="23"/>
      <c r="JHO621" s="23"/>
      <c r="JHP621" s="23"/>
      <c r="JHQ621" s="23"/>
      <c r="JHR621" s="23"/>
      <c r="JHS621" s="23"/>
      <c r="JHT621" s="23"/>
      <c r="JHU621" s="23"/>
      <c r="JHV621" s="23"/>
      <c r="JHW621" s="23"/>
      <c r="JHX621" s="23"/>
      <c r="JHY621" s="23"/>
      <c r="JHZ621" s="23"/>
      <c r="JIA621" s="23"/>
      <c r="JIB621" s="23"/>
      <c r="JIC621" s="23"/>
      <c r="JID621" s="23"/>
      <c r="JIE621" s="23"/>
      <c r="JIF621" s="23"/>
      <c r="JIG621" s="23"/>
      <c r="JIH621" s="23"/>
      <c r="JII621" s="23"/>
      <c r="JIJ621" s="23"/>
      <c r="JIK621" s="23"/>
      <c r="JIL621" s="23"/>
      <c r="JIM621" s="23"/>
      <c r="JIN621" s="23"/>
      <c r="JIO621" s="23"/>
      <c r="JIP621" s="23"/>
      <c r="JIQ621" s="23"/>
      <c r="JIR621" s="23"/>
      <c r="JIS621" s="23"/>
      <c r="JIT621" s="23"/>
      <c r="JIU621" s="23"/>
      <c r="JIV621" s="23"/>
      <c r="JIW621" s="23"/>
      <c r="JIX621" s="23"/>
      <c r="JIY621" s="23"/>
      <c r="JIZ621" s="23"/>
      <c r="JJA621" s="23"/>
      <c r="JJB621" s="23"/>
      <c r="JJC621" s="23"/>
      <c r="JJD621" s="23"/>
      <c r="JJE621" s="23"/>
      <c r="JJF621" s="23"/>
      <c r="JJG621" s="23"/>
      <c r="JJH621" s="23"/>
      <c r="JJI621" s="23"/>
      <c r="JJJ621" s="23"/>
      <c r="JJK621" s="23"/>
      <c r="JJL621" s="23"/>
      <c r="JJM621" s="23"/>
      <c r="JJN621" s="23"/>
      <c r="JJO621" s="23"/>
      <c r="JJP621" s="23"/>
      <c r="JJQ621" s="23"/>
      <c r="JJR621" s="23"/>
      <c r="JJS621" s="23"/>
      <c r="JJT621" s="23"/>
      <c r="JJU621" s="23"/>
      <c r="JJV621" s="23"/>
      <c r="JJW621" s="23"/>
      <c r="JJX621" s="23"/>
      <c r="JJY621" s="23"/>
      <c r="JJZ621" s="23"/>
      <c r="JKA621" s="23"/>
      <c r="JKB621" s="23"/>
      <c r="JKC621" s="23"/>
      <c r="JKD621" s="23"/>
      <c r="JKE621" s="23"/>
      <c r="JKF621" s="23"/>
      <c r="JKG621" s="23"/>
      <c r="JKH621" s="23"/>
      <c r="JKI621" s="23"/>
      <c r="JKJ621" s="23"/>
      <c r="JKK621" s="23"/>
      <c r="JKL621" s="23"/>
      <c r="JKM621" s="23"/>
      <c r="JKN621" s="23"/>
      <c r="JKO621" s="23"/>
      <c r="JKP621" s="23"/>
      <c r="JKQ621" s="23"/>
      <c r="JKR621" s="23"/>
      <c r="JKS621" s="23"/>
      <c r="JKT621" s="23"/>
      <c r="JKU621" s="23"/>
      <c r="JKV621" s="23"/>
      <c r="JKW621" s="23"/>
      <c r="JKX621" s="23"/>
      <c r="JKY621" s="23"/>
      <c r="JKZ621" s="23"/>
      <c r="JLA621" s="23"/>
      <c r="JLB621" s="23"/>
      <c r="JLC621" s="23"/>
      <c r="JLD621" s="23"/>
      <c r="JLE621" s="23"/>
      <c r="JLF621" s="23"/>
      <c r="JLG621" s="23"/>
      <c r="JLH621" s="23"/>
      <c r="JLI621" s="23"/>
      <c r="JLJ621" s="23"/>
      <c r="JLK621" s="23"/>
      <c r="JLL621" s="23"/>
      <c r="JLM621" s="23"/>
      <c r="JLN621" s="23"/>
      <c r="JLO621" s="23"/>
      <c r="JLP621" s="23"/>
      <c r="JLQ621" s="23"/>
      <c r="JLR621" s="23"/>
      <c r="JLS621" s="23"/>
      <c r="JLT621" s="23"/>
      <c r="JLU621" s="23"/>
      <c r="JLV621" s="23"/>
      <c r="JLW621" s="23"/>
      <c r="JLX621" s="23"/>
      <c r="JLY621" s="23"/>
      <c r="JLZ621" s="23"/>
      <c r="JMA621" s="23"/>
      <c r="JMB621" s="23"/>
      <c r="JMC621" s="23"/>
      <c r="JMD621" s="23"/>
      <c r="JME621" s="23"/>
      <c r="JMF621" s="23"/>
      <c r="JMG621" s="23"/>
      <c r="JMH621" s="23"/>
      <c r="JMI621" s="23"/>
      <c r="JMJ621" s="23"/>
      <c r="JMK621" s="23"/>
      <c r="JML621" s="23"/>
      <c r="JMM621" s="23"/>
      <c r="JMN621" s="23"/>
      <c r="JMO621" s="23"/>
      <c r="JMP621" s="23"/>
      <c r="JMQ621" s="23"/>
      <c r="JMR621" s="23"/>
      <c r="JMS621" s="23"/>
      <c r="JMT621" s="23"/>
      <c r="JMU621" s="23"/>
      <c r="JMV621" s="23"/>
      <c r="JMW621" s="23"/>
      <c r="JMX621" s="23"/>
      <c r="JMY621" s="23"/>
      <c r="JMZ621" s="23"/>
      <c r="JNA621" s="23"/>
      <c r="JNB621" s="23"/>
      <c r="JNC621" s="23"/>
      <c r="JND621" s="23"/>
      <c r="JNE621" s="23"/>
      <c r="JNF621" s="23"/>
      <c r="JNG621" s="23"/>
      <c r="JNH621" s="23"/>
      <c r="JNI621" s="23"/>
      <c r="JNJ621" s="23"/>
      <c r="JNK621" s="23"/>
      <c r="JNL621" s="23"/>
      <c r="JNM621" s="23"/>
      <c r="JNN621" s="23"/>
      <c r="JNO621" s="23"/>
      <c r="JNP621" s="23"/>
      <c r="JNQ621" s="23"/>
      <c r="JNR621" s="23"/>
      <c r="JNS621" s="23"/>
      <c r="JNT621" s="23"/>
      <c r="JNU621" s="23"/>
      <c r="JNV621" s="23"/>
      <c r="JNW621" s="23"/>
      <c r="JNX621" s="23"/>
      <c r="JNY621" s="23"/>
      <c r="JNZ621" s="23"/>
      <c r="JOA621" s="23"/>
      <c r="JOB621" s="23"/>
      <c r="JOC621" s="23"/>
      <c r="JOD621" s="23"/>
      <c r="JOE621" s="23"/>
      <c r="JOF621" s="23"/>
      <c r="JOG621" s="23"/>
      <c r="JOH621" s="23"/>
      <c r="JOI621" s="23"/>
      <c r="JOJ621" s="23"/>
      <c r="JOK621" s="23"/>
      <c r="JOL621" s="23"/>
      <c r="JOM621" s="23"/>
      <c r="JON621" s="23"/>
      <c r="JOO621" s="23"/>
      <c r="JOP621" s="23"/>
      <c r="JOQ621" s="23"/>
      <c r="JOR621" s="23"/>
      <c r="JOS621" s="23"/>
      <c r="JOT621" s="23"/>
      <c r="JOU621" s="23"/>
      <c r="JOV621" s="23"/>
      <c r="JOW621" s="23"/>
      <c r="JOX621" s="23"/>
      <c r="JOY621" s="23"/>
      <c r="JOZ621" s="23"/>
      <c r="JPA621" s="23"/>
      <c r="JPB621" s="23"/>
      <c r="JPC621" s="23"/>
      <c r="JPD621" s="23"/>
      <c r="JPE621" s="23"/>
      <c r="JPF621" s="23"/>
      <c r="JPG621" s="23"/>
      <c r="JPH621" s="23"/>
      <c r="JPI621" s="23"/>
      <c r="JPJ621" s="23"/>
      <c r="JPK621" s="23"/>
      <c r="JPL621" s="23"/>
      <c r="JPM621" s="23"/>
      <c r="JPN621" s="23"/>
      <c r="JPO621" s="23"/>
      <c r="JPP621" s="23"/>
      <c r="JPQ621" s="23"/>
      <c r="JPR621" s="23"/>
      <c r="JPS621" s="23"/>
      <c r="JPT621" s="23"/>
      <c r="JPU621" s="23"/>
      <c r="JPV621" s="23"/>
      <c r="JPW621" s="23"/>
      <c r="JPX621" s="23"/>
      <c r="JPY621" s="23"/>
      <c r="JPZ621" s="23"/>
      <c r="JQA621" s="23"/>
      <c r="JQB621" s="23"/>
      <c r="JQC621" s="23"/>
      <c r="JQD621" s="23"/>
      <c r="JQE621" s="23"/>
      <c r="JQF621" s="23"/>
      <c r="JQG621" s="23"/>
      <c r="JQH621" s="23"/>
      <c r="JQI621" s="23"/>
      <c r="JQJ621" s="23"/>
      <c r="JQK621" s="23"/>
      <c r="JQL621" s="23"/>
      <c r="JQM621" s="23"/>
      <c r="JQN621" s="23"/>
      <c r="JQO621" s="23"/>
      <c r="JQP621" s="23"/>
      <c r="JQQ621" s="23"/>
      <c r="JQR621" s="23"/>
      <c r="JQS621" s="23"/>
      <c r="JQT621" s="23"/>
      <c r="JQU621" s="23"/>
      <c r="JQV621" s="23"/>
      <c r="JQW621" s="23"/>
      <c r="JQX621" s="23"/>
      <c r="JQY621" s="23"/>
      <c r="JQZ621" s="23"/>
      <c r="JRA621" s="23"/>
      <c r="JRB621" s="23"/>
      <c r="JRC621" s="23"/>
      <c r="JRD621" s="23"/>
      <c r="JRE621" s="23"/>
      <c r="JRF621" s="23"/>
      <c r="JRG621" s="23"/>
      <c r="JRH621" s="23"/>
      <c r="JRI621" s="23"/>
      <c r="JRJ621" s="23"/>
      <c r="JRK621" s="23"/>
      <c r="JRL621" s="23"/>
      <c r="JRM621" s="23"/>
      <c r="JRN621" s="23"/>
      <c r="JRO621" s="23"/>
      <c r="JRP621" s="23"/>
      <c r="JRQ621" s="23"/>
      <c r="JRR621" s="23"/>
      <c r="JRS621" s="23"/>
      <c r="JRT621" s="23"/>
      <c r="JRU621" s="23"/>
      <c r="JRV621" s="23"/>
      <c r="JRW621" s="23"/>
      <c r="JRX621" s="23"/>
      <c r="JRY621" s="23"/>
      <c r="JRZ621" s="23"/>
      <c r="JSA621" s="23"/>
      <c r="JSB621" s="23"/>
      <c r="JSC621" s="23"/>
      <c r="JSD621" s="23"/>
      <c r="JSE621" s="23"/>
      <c r="JSF621" s="23"/>
      <c r="JSG621" s="23"/>
      <c r="JSH621" s="23"/>
      <c r="JSI621" s="23"/>
      <c r="JSJ621" s="23"/>
      <c r="JSK621" s="23"/>
      <c r="JSL621" s="23"/>
      <c r="JSM621" s="23"/>
      <c r="JSN621" s="23"/>
      <c r="JSO621" s="23"/>
      <c r="JSP621" s="23"/>
      <c r="JSQ621" s="23"/>
      <c r="JSR621" s="23"/>
      <c r="JSS621" s="23"/>
      <c r="JST621" s="23"/>
      <c r="JSU621" s="23"/>
      <c r="JSV621" s="23"/>
      <c r="JSW621" s="23"/>
      <c r="JSX621" s="23"/>
      <c r="JSY621" s="23"/>
      <c r="JSZ621" s="23"/>
      <c r="JTA621" s="23"/>
      <c r="JTB621" s="23"/>
      <c r="JTC621" s="23"/>
      <c r="JTD621" s="23"/>
      <c r="JTE621" s="23"/>
      <c r="JTF621" s="23"/>
      <c r="JTG621" s="23"/>
      <c r="JTH621" s="23"/>
      <c r="JTI621" s="23"/>
      <c r="JTJ621" s="23"/>
      <c r="JTK621" s="23"/>
      <c r="JTL621" s="23"/>
      <c r="JTM621" s="23"/>
      <c r="JTN621" s="23"/>
      <c r="JTO621" s="23"/>
      <c r="JTP621" s="23"/>
      <c r="JTQ621" s="23"/>
      <c r="JTR621" s="23"/>
      <c r="JTS621" s="23"/>
      <c r="JTT621" s="23"/>
      <c r="JTU621" s="23"/>
      <c r="JTV621" s="23"/>
      <c r="JTW621" s="23"/>
      <c r="JTX621" s="23"/>
      <c r="JTY621" s="23"/>
      <c r="JTZ621" s="23"/>
      <c r="JUA621" s="23"/>
      <c r="JUB621" s="23"/>
      <c r="JUC621" s="23"/>
      <c r="JUD621" s="23"/>
      <c r="JUE621" s="23"/>
      <c r="JUF621" s="23"/>
      <c r="JUG621" s="23"/>
      <c r="JUH621" s="23"/>
      <c r="JUI621" s="23"/>
      <c r="JUJ621" s="23"/>
      <c r="JUK621" s="23"/>
      <c r="JUL621" s="23"/>
      <c r="JUM621" s="23"/>
      <c r="JUN621" s="23"/>
      <c r="JUO621" s="23"/>
      <c r="JUP621" s="23"/>
      <c r="JUQ621" s="23"/>
      <c r="JUR621" s="23"/>
      <c r="JUS621" s="23"/>
      <c r="JUT621" s="23"/>
      <c r="JUU621" s="23"/>
      <c r="JUV621" s="23"/>
      <c r="JUW621" s="23"/>
      <c r="JUX621" s="23"/>
      <c r="JUY621" s="23"/>
      <c r="JUZ621" s="23"/>
      <c r="JVA621" s="23"/>
      <c r="JVB621" s="23"/>
      <c r="JVC621" s="23"/>
      <c r="JVD621" s="23"/>
      <c r="JVE621" s="23"/>
      <c r="JVF621" s="23"/>
      <c r="JVG621" s="23"/>
      <c r="JVH621" s="23"/>
      <c r="JVI621" s="23"/>
      <c r="JVJ621" s="23"/>
      <c r="JVK621" s="23"/>
      <c r="JVL621" s="23"/>
      <c r="JVM621" s="23"/>
      <c r="JVN621" s="23"/>
      <c r="JVO621" s="23"/>
      <c r="JVP621" s="23"/>
      <c r="JVQ621" s="23"/>
      <c r="JVR621" s="23"/>
      <c r="JVS621" s="23"/>
      <c r="JVT621" s="23"/>
      <c r="JVU621" s="23"/>
      <c r="JVV621" s="23"/>
      <c r="JVW621" s="23"/>
      <c r="JVX621" s="23"/>
      <c r="JVY621" s="23"/>
      <c r="JVZ621" s="23"/>
      <c r="JWA621" s="23"/>
      <c r="JWB621" s="23"/>
      <c r="JWC621" s="23"/>
      <c r="JWD621" s="23"/>
      <c r="JWE621" s="23"/>
      <c r="JWF621" s="23"/>
      <c r="JWG621" s="23"/>
      <c r="JWH621" s="23"/>
      <c r="JWI621" s="23"/>
      <c r="JWJ621" s="23"/>
      <c r="JWK621" s="23"/>
      <c r="JWL621" s="23"/>
      <c r="JWM621" s="23"/>
      <c r="JWN621" s="23"/>
      <c r="JWO621" s="23"/>
      <c r="JWP621" s="23"/>
      <c r="JWQ621" s="23"/>
      <c r="JWR621" s="23"/>
      <c r="JWS621" s="23"/>
      <c r="JWT621" s="23"/>
      <c r="JWU621" s="23"/>
      <c r="JWV621" s="23"/>
      <c r="JWW621" s="23"/>
      <c r="JWX621" s="23"/>
      <c r="JWY621" s="23"/>
      <c r="JWZ621" s="23"/>
      <c r="JXA621" s="23"/>
      <c r="JXB621" s="23"/>
      <c r="JXC621" s="23"/>
      <c r="JXD621" s="23"/>
      <c r="JXE621" s="23"/>
      <c r="JXF621" s="23"/>
      <c r="JXG621" s="23"/>
      <c r="JXH621" s="23"/>
      <c r="JXI621" s="23"/>
      <c r="JXJ621" s="23"/>
      <c r="JXK621" s="23"/>
      <c r="JXL621" s="23"/>
      <c r="JXM621" s="23"/>
      <c r="JXN621" s="23"/>
      <c r="JXO621" s="23"/>
      <c r="JXP621" s="23"/>
      <c r="JXQ621" s="23"/>
      <c r="JXR621" s="23"/>
      <c r="JXS621" s="23"/>
      <c r="JXT621" s="23"/>
      <c r="JXU621" s="23"/>
      <c r="JXV621" s="23"/>
      <c r="JXW621" s="23"/>
      <c r="JXX621" s="23"/>
      <c r="JXY621" s="23"/>
      <c r="JXZ621" s="23"/>
      <c r="JYA621" s="23"/>
      <c r="JYB621" s="23"/>
      <c r="JYC621" s="23"/>
      <c r="JYD621" s="23"/>
      <c r="JYE621" s="23"/>
      <c r="JYF621" s="23"/>
      <c r="JYG621" s="23"/>
      <c r="JYH621" s="23"/>
      <c r="JYI621" s="23"/>
      <c r="JYJ621" s="23"/>
      <c r="JYK621" s="23"/>
      <c r="JYL621" s="23"/>
      <c r="JYM621" s="23"/>
      <c r="JYN621" s="23"/>
      <c r="JYO621" s="23"/>
      <c r="JYP621" s="23"/>
      <c r="JYQ621" s="23"/>
      <c r="JYR621" s="23"/>
      <c r="JYS621" s="23"/>
      <c r="JYT621" s="23"/>
      <c r="JYU621" s="23"/>
      <c r="JYV621" s="23"/>
      <c r="JYW621" s="23"/>
      <c r="JYX621" s="23"/>
      <c r="JYY621" s="23"/>
      <c r="JYZ621" s="23"/>
      <c r="JZA621" s="23"/>
      <c r="JZB621" s="23"/>
      <c r="JZC621" s="23"/>
      <c r="JZD621" s="23"/>
      <c r="JZE621" s="23"/>
      <c r="JZF621" s="23"/>
      <c r="JZG621" s="23"/>
      <c r="JZH621" s="23"/>
      <c r="JZI621" s="23"/>
      <c r="JZJ621" s="23"/>
      <c r="JZK621" s="23"/>
      <c r="JZL621" s="23"/>
      <c r="JZM621" s="23"/>
      <c r="JZN621" s="23"/>
      <c r="JZO621" s="23"/>
      <c r="JZP621" s="23"/>
      <c r="JZQ621" s="23"/>
      <c r="JZR621" s="23"/>
      <c r="JZS621" s="23"/>
      <c r="JZT621" s="23"/>
      <c r="JZU621" s="23"/>
      <c r="JZV621" s="23"/>
      <c r="JZW621" s="23"/>
      <c r="JZX621" s="23"/>
      <c r="JZY621" s="23"/>
      <c r="JZZ621" s="23"/>
      <c r="KAA621" s="23"/>
      <c r="KAB621" s="23"/>
      <c r="KAC621" s="23"/>
      <c r="KAD621" s="23"/>
      <c r="KAE621" s="23"/>
      <c r="KAF621" s="23"/>
      <c r="KAG621" s="23"/>
      <c r="KAH621" s="23"/>
      <c r="KAI621" s="23"/>
      <c r="KAJ621" s="23"/>
      <c r="KAK621" s="23"/>
      <c r="KAL621" s="23"/>
      <c r="KAM621" s="23"/>
      <c r="KAN621" s="23"/>
      <c r="KAO621" s="23"/>
      <c r="KAP621" s="23"/>
      <c r="KAQ621" s="23"/>
      <c r="KAR621" s="23"/>
      <c r="KAS621" s="23"/>
      <c r="KAT621" s="23"/>
      <c r="KAU621" s="23"/>
      <c r="KAV621" s="23"/>
      <c r="KAW621" s="23"/>
      <c r="KAX621" s="23"/>
      <c r="KAY621" s="23"/>
      <c r="KAZ621" s="23"/>
      <c r="KBA621" s="23"/>
      <c r="KBB621" s="23"/>
      <c r="KBC621" s="23"/>
      <c r="KBD621" s="23"/>
      <c r="KBE621" s="23"/>
      <c r="KBF621" s="23"/>
      <c r="KBG621" s="23"/>
      <c r="KBH621" s="23"/>
      <c r="KBI621" s="23"/>
      <c r="KBJ621" s="23"/>
      <c r="KBK621" s="23"/>
      <c r="KBL621" s="23"/>
      <c r="KBM621" s="23"/>
      <c r="KBN621" s="23"/>
      <c r="KBO621" s="23"/>
      <c r="KBP621" s="23"/>
      <c r="KBQ621" s="23"/>
      <c r="KBR621" s="23"/>
      <c r="KBS621" s="23"/>
      <c r="KBT621" s="23"/>
      <c r="KBU621" s="23"/>
      <c r="KBV621" s="23"/>
      <c r="KBW621" s="23"/>
      <c r="KBX621" s="23"/>
      <c r="KBY621" s="23"/>
      <c r="KBZ621" s="23"/>
      <c r="KCA621" s="23"/>
      <c r="KCB621" s="23"/>
      <c r="KCC621" s="23"/>
      <c r="KCD621" s="23"/>
      <c r="KCE621" s="23"/>
      <c r="KCF621" s="23"/>
      <c r="KCG621" s="23"/>
      <c r="KCH621" s="23"/>
      <c r="KCI621" s="23"/>
      <c r="KCJ621" s="23"/>
      <c r="KCK621" s="23"/>
      <c r="KCL621" s="23"/>
      <c r="KCM621" s="23"/>
      <c r="KCN621" s="23"/>
      <c r="KCO621" s="23"/>
      <c r="KCP621" s="23"/>
      <c r="KCQ621" s="23"/>
      <c r="KCR621" s="23"/>
      <c r="KCS621" s="23"/>
      <c r="KCT621" s="23"/>
      <c r="KCU621" s="23"/>
      <c r="KCV621" s="23"/>
      <c r="KCW621" s="23"/>
      <c r="KCX621" s="23"/>
      <c r="KCY621" s="23"/>
      <c r="KCZ621" s="23"/>
      <c r="KDA621" s="23"/>
      <c r="KDB621" s="23"/>
      <c r="KDC621" s="23"/>
      <c r="KDD621" s="23"/>
      <c r="KDE621" s="23"/>
      <c r="KDF621" s="23"/>
      <c r="KDG621" s="23"/>
      <c r="KDH621" s="23"/>
      <c r="KDI621" s="23"/>
      <c r="KDJ621" s="23"/>
      <c r="KDK621" s="23"/>
      <c r="KDL621" s="23"/>
      <c r="KDM621" s="23"/>
      <c r="KDN621" s="23"/>
      <c r="KDO621" s="23"/>
      <c r="KDP621" s="23"/>
      <c r="KDQ621" s="23"/>
      <c r="KDR621" s="23"/>
      <c r="KDS621" s="23"/>
      <c r="KDT621" s="23"/>
      <c r="KDU621" s="23"/>
      <c r="KDV621" s="23"/>
      <c r="KDW621" s="23"/>
      <c r="KDX621" s="23"/>
      <c r="KDY621" s="23"/>
      <c r="KDZ621" s="23"/>
      <c r="KEA621" s="23"/>
      <c r="KEB621" s="23"/>
      <c r="KEC621" s="23"/>
      <c r="KED621" s="23"/>
      <c r="KEE621" s="23"/>
      <c r="KEF621" s="23"/>
      <c r="KEG621" s="23"/>
      <c r="KEH621" s="23"/>
      <c r="KEI621" s="23"/>
      <c r="KEJ621" s="23"/>
      <c r="KEK621" s="23"/>
      <c r="KEL621" s="23"/>
      <c r="KEM621" s="23"/>
      <c r="KEN621" s="23"/>
      <c r="KEO621" s="23"/>
      <c r="KEP621" s="23"/>
      <c r="KEQ621" s="23"/>
      <c r="KER621" s="23"/>
      <c r="KES621" s="23"/>
      <c r="KET621" s="23"/>
      <c r="KEU621" s="23"/>
      <c r="KEV621" s="23"/>
      <c r="KEW621" s="23"/>
      <c r="KEX621" s="23"/>
      <c r="KEY621" s="23"/>
      <c r="KEZ621" s="23"/>
      <c r="KFA621" s="23"/>
      <c r="KFB621" s="23"/>
      <c r="KFC621" s="23"/>
      <c r="KFD621" s="23"/>
      <c r="KFE621" s="23"/>
      <c r="KFF621" s="23"/>
      <c r="KFG621" s="23"/>
      <c r="KFH621" s="23"/>
      <c r="KFI621" s="23"/>
      <c r="KFJ621" s="23"/>
      <c r="KFK621" s="23"/>
      <c r="KFL621" s="23"/>
      <c r="KFM621" s="23"/>
      <c r="KFN621" s="23"/>
      <c r="KFO621" s="23"/>
      <c r="KFP621" s="23"/>
      <c r="KFQ621" s="23"/>
      <c r="KFR621" s="23"/>
      <c r="KFS621" s="23"/>
      <c r="KFT621" s="23"/>
      <c r="KFU621" s="23"/>
      <c r="KFV621" s="23"/>
      <c r="KFW621" s="23"/>
      <c r="KFX621" s="23"/>
      <c r="KFY621" s="23"/>
      <c r="KFZ621" s="23"/>
      <c r="KGA621" s="23"/>
      <c r="KGB621" s="23"/>
      <c r="KGC621" s="23"/>
      <c r="KGD621" s="23"/>
      <c r="KGE621" s="23"/>
      <c r="KGF621" s="23"/>
      <c r="KGG621" s="23"/>
      <c r="KGH621" s="23"/>
      <c r="KGI621" s="23"/>
      <c r="KGJ621" s="23"/>
      <c r="KGK621" s="23"/>
      <c r="KGL621" s="23"/>
      <c r="KGM621" s="23"/>
      <c r="KGN621" s="23"/>
      <c r="KGO621" s="23"/>
      <c r="KGP621" s="23"/>
      <c r="KGQ621" s="23"/>
      <c r="KGR621" s="23"/>
      <c r="KGS621" s="23"/>
      <c r="KGT621" s="23"/>
      <c r="KGU621" s="23"/>
      <c r="KGV621" s="23"/>
      <c r="KGW621" s="23"/>
      <c r="KGX621" s="23"/>
      <c r="KGY621" s="23"/>
      <c r="KGZ621" s="23"/>
      <c r="KHA621" s="23"/>
      <c r="KHB621" s="23"/>
      <c r="KHC621" s="23"/>
      <c r="KHD621" s="23"/>
      <c r="KHE621" s="23"/>
      <c r="KHF621" s="23"/>
      <c r="KHG621" s="23"/>
      <c r="KHH621" s="23"/>
      <c r="KHI621" s="23"/>
      <c r="KHJ621" s="23"/>
      <c r="KHK621" s="23"/>
      <c r="KHL621" s="23"/>
      <c r="KHM621" s="23"/>
      <c r="KHN621" s="23"/>
      <c r="KHO621" s="23"/>
      <c r="KHP621" s="23"/>
      <c r="KHQ621" s="23"/>
      <c r="KHR621" s="23"/>
      <c r="KHS621" s="23"/>
      <c r="KHT621" s="23"/>
      <c r="KHU621" s="23"/>
      <c r="KHV621" s="23"/>
      <c r="KHW621" s="23"/>
      <c r="KHX621" s="23"/>
      <c r="KHY621" s="23"/>
      <c r="KHZ621" s="23"/>
      <c r="KIA621" s="23"/>
      <c r="KIB621" s="23"/>
      <c r="KIC621" s="23"/>
      <c r="KID621" s="23"/>
      <c r="KIE621" s="23"/>
      <c r="KIF621" s="23"/>
      <c r="KIG621" s="23"/>
      <c r="KIH621" s="23"/>
      <c r="KII621" s="23"/>
      <c r="KIJ621" s="23"/>
      <c r="KIK621" s="23"/>
      <c r="KIL621" s="23"/>
      <c r="KIM621" s="23"/>
      <c r="KIN621" s="23"/>
      <c r="KIO621" s="23"/>
      <c r="KIP621" s="23"/>
      <c r="KIQ621" s="23"/>
      <c r="KIR621" s="23"/>
      <c r="KIS621" s="23"/>
      <c r="KIT621" s="23"/>
      <c r="KIU621" s="23"/>
      <c r="KIV621" s="23"/>
      <c r="KIW621" s="23"/>
      <c r="KIX621" s="23"/>
      <c r="KIY621" s="23"/>
      <c r="KIZ621" s="23"/>
      <c r="KJA621" s="23"/>
      <c r="KJB621" s="23"/>
      <c r="KJC621" s="23"/>
      <c r="KJD621" s="23"/>
      <c r="KJE621" s="23"/>
      <c r="KJF621" s="23"/>
      <c r="KJG621" s="23"/>
      <c r="KJH621" s="23"/>
      <c r="KJI621" s="23"/>
      <c r="KJJ621" s="23"/>
      <c r="KJK621" s="23"/>
      <c r="KJL621" s="23"/>
      <c r="KJM621" s="23"/>
      <c r="KJN621" s="23"/>
      <c r="KJO621" s="23"/>
      <c r="KJP621" s="23"/>
      <c r="KJQ621" s="23"/>
      <c r="KJR621" s="23"/>
      <c r="KJS621" s="23"/>
      <c r="KJT621" s="23"/>
      <c r="KJU621" s="23"/>
      <c r="KJV621" s="23"/>
      <c r="KJW621" s="23"/>
      <c r="KJX621" s="23"/>
      <c r="KJY621" s="23"/>
      <c r="KJZ621" s="23"/>
      <c r="KKA621" s="23"/>
      <c r="KKB621" s="23"/>
      <c r="KKC621" s="23"/>
      <c r="KKD621" s="23"/>
      <c r="KKE621" s="23"/>
      <c r="KKF621" s="23"/>
      <c r="KKG621" s="23"/>
      <c r="KKH621" s="23"/>
      <c r="KKI621" s="23"/>
      <c r="KKJ621" s="23"/>
      <c r="KKK621" s="23"/>
      <c r="KKL621" s="23"/>
      <c r="KKM621" s="23"/>
      <c r="KKN621" s="23"/>
      <c r="KKO621" s="23"/>
      <c r="KKP621" s="23"/>
      <c r="KKQ621" s="23"/>
      <c r="KKR621" s="23"/>
      <c r="KKS621" s="23"/>
      <c r="KKT621" s="23"/>
      <c r="KKU621" s="23"/>
      <c r="KKV621" s="23"/>
      <c r="KKW621" s="23"/>
      <c r="KKX621" s="23"/>
      <c r="KKY621" s="23"/>
      <c r="KKZ621" s="23"/>
      <c r="KLA621" s="23"/>
      <c r="KLB621" s="23"/>
      <c r="KLC621" s="23"/>
      <c r="KLD621" s="23"/>
      <c r="KLE621" s="23"/>
      <c r="KLF621" s="23"/>
      <c r="KLG621" s="23"/>
      <c r="KLH621" s="23"/>
      <c r="KLI621" s="23"/>
      <c r="KLJ621" s="23"/>
      <c r="KLK621" s="23"/>
      <c r="KLL621" s="23"/>
      <c r="KLM621" s="23"/>
      <c r="KLN621" s="23"/>
      <c r="KLO621" s="23"/>
      <c r="KLP621" s="23"/>
      <c r="KLQ621" s="23"/>
      <c r="KLR621" s="23"/>
      <c r="KLS621" s="23"/>
      <c r="KLT621" s="23"/>
      <c r="KLU621" s="23"/>
      <c r="KLV621" s="23"/>
      <c r="KLW621" s="23"/>
      <c r="KLX621" s="23"/>
      <c r="KLY621" s="23"/>
      <c r="KLZ621" s="23"/>
      <c r="KMA621" s="23"/>
      <c r="KMB621" s="23"/>
      <c r="KMC621" s="23"/>
      <c r="KMD621" s="23"/>
      <c r="KME621" s="23"/>
      <c r="KMF621" s="23"/>
      <c r="KMG621" s="23"/>
      <c r="KMH621" s="23"/>
      <c r="KMI621" s="23"/>
      <c r="KMJ621" s="23"/>
      <c r="KMK621" s="23"/>
      <c r="KML621" s="23"/>
      <c r="KMM621" s="23"/>
      <c r="KMN621" s="23"/>
      <c r="KMO621" s="23"/>
      <c r="KMP621" s="23"/>
      <c r="KMQ621" s="23"/>
      <c r="KMR621" s="23"/>
      <c r="KMS621" s="23"/>
      <c r="KMT621" s="23"/>
      <c r="KMU621" s="23"/>
      <c r="KMV621" s="23"/>
      <c r="KMW621" s="23"/>
      <c r="KMX621" s="23"/>
      <c r="KMY621" s="23"/>
      <c r="KMZ621" s="23"/>
      <c r="KNA621" s="23"/>
      <c r="KNB621" s="23"/>
      <c r="KNC621" s="23"/>
      <c r="KND621" s="23"/>
      <c r="KNE621" s="23"/>
      <c r="KNF621" s="23"/>
      <c r="KNG621" s="23"/>
      <c r="KNH621" s="23"/>
      <c r="KNI621" s="23"/>
      <c r="KNJ621" s="23"/>
      <c r="KNK621" s="23"/>
      <c r="KNL621" s="23"/>
      <c r="KNM621" s="23"/>
      <c r="KNN621" s="23"/>
      <c r="KNO621" s="23"/>
      <c r="KNP621" s="23"/>
      <c r="KNQ621" s="23"/>
      <c r="KNR621" s="23"/>
      <c r="KNS621" s="23"/>
      <c r="KNT621" s="23"/>
      <c r="KNU621" s="23"/>
      <c r="KNV621" s="23"/>
      <c r="KNW621" s="23"/>
      <c r="KNX621" s="23"/>
      <c r="KNY621" s="23"/>
      <c r="KNZ621" s="23"/>
      <c r="KOA621" s="23"/>
      <c r="KOB621" s="23"/>
      <c r="KOC621" s="23"/>
      <c r="KOD621" s="23"/>
      <c r="KOE621" s="23"/>
      <c r="KOF621" s="23"/>
      <c r="KOG621" s="23"/>
      <c r="KOH621" s="23"/>
      <c r="KOI621" s="23"/>
      <c r="KOJ621" s="23"/>
      <c r="KOK621" s="23"/>
      <c r="KOL621" s="23"/>
      <c r="KOM621" s="23"/>
      <c r="KON621" s="23"/>
      <c r="KOO621" s="23"/>
      <c r="KOP621" s="23"/>
      <c r="KOQ621" s="23"/>
      <c r="KOR621" s="23"/>
      <c r="KOS621" s="23"/>
      <c r="KOT621" s="23"/>
      <c r="KOU621" s="23"/>
      <c r="KOV621" s="23"/>
      <c r="KOW621" s="23"/>
      <c r="KOX621" s="23"/>
      <c r="KOY621" s="23"/>
      <c r="KOZ621" s="23"/>
      <c r="KPA621" s="23"/>
      <c r="KPB621" s="23"/>
      <c r="KPC621" s="23"/>
      <c r="KPD621" s="23"/>
      <c r="KPE621" s="23"/>
      <c r="KPF621" s="23"/>
      <c r="KPG621" s="23"/>
      <c r="KPH621" s="23"/>
      <c r="KPI621" s="23"/>
      <c r="KPJ621" s="23"/>
      <c r="KPK621" s="23"/>
      <c r="KPL621" s="23"/>
      <c r="KPM621" s="23"/>
      <c r="KPN621" s="23"/>
      <c r="KPO621" s="23"/>
      <c r="KPP621" s="23"/>
      <c r="KPQ621" s="23"/>
      <c r="KPR621" s="23"/>
      <c r="KPS621" s="23"/>
      <c r="KPT621" s="23"/>
      <c r="KPU621" s="23"/>
      <c r="KPV621" s="23"/>
      <c r="KPW621" s="23"/>
      <c r="KPX621" s="23"/>
      <c r="KPY621" s="23"/>
      <c r="KPZ621" s="23"/>
      <c r="KQA621" s="23"/>
      <c r="KQB621" s="23"/>
      <c r="KQC621" s="23"/>
      <c r="KQD621" s="23"/>
      <c r="KQE621" s="23"/>
      <c r="KQF621" s="23"/>
      <c r="KQG621" s="23"/>
      <c r="KQH621" s="23"/>
      <c r="KQI621" s="23"/>
      <c r="KQJ621" s="23"/>
      <c r="KQK621" s="23"/>
      <c r="KQL621" s="23"/>
      <c r="KQM621" s="23"/>
      <c r="KQN621" s="23"/>
      <c r="KQO621" s="23"/>
      <c r="KQP621" s="23"/>
      <c r="KQQ621" s="23"/>
      <c r="KQR621" s="23"/>
      <c r="KQS621" s="23"/>
      <c r="KQT621" s="23"/>
      <c r="KQU621" s="23"/>
      <c r="KQV621" s="23"/>
      <c r="KQW621" s="23"/>
      <c r="KQX621" s="23"/>
      <c r="KQY621" s="23"/>
      <c r="KQZ621" s="23"/>
      <c r="KRA621" s="23"/>
      <c r="KRB621" s="23"/>
      <c r="KRC621" s="23"/>
      <c r="KRD621" s="23"/>
      <c r="KRE621" s="23"/>
      <c r="KRF621" s="23"/>
      <c r="KRG621" s="23"/>
      <c r="KRH621" s="23"/>
      <c r="KRI621" s="23"/>
      <c r="KRJ621" s="23"/>
      <c r="KRK621" s="23"/>
      <c r="KRL621" s="23"/>
      <c r="KRM621" s="23"/>
      <c r="KRN621" s="23"/>
      <c r="KRO621" s="23"/>
      <c r="KRP621" s="23"/>
      <c r="KRQ621" s="23"/>
      <c r="KRR621" s="23"/>
      <c r="KRS621" s="23"/>
      <c r="KRT621" s="23"/>
      <c r="KRU621" s="23"/>
      <c r="KRV621" s="23"/>
      <c r="KRW621" s="23"/>
      <c r="KRX621" s="23"/>
      <c r="KRY621" s="23"/>
      <c r="KRZ621" s="23"/>
      <c r="KSA621" s="23"/>
      <c r="KSB621" s="23"/>
      <c r="KSC621" s="23"/>
      <c r="KSD621" s="23"/>
      <c r="KSE621" s="23"/>
      <c r="KSF621" s="23"/>
      <c r="KSG621" s="23"/>
      <c r="KSH621" s="23"/>
      <c r="KSI621" s="23"/>
      <c r="KSJ621" s="23"/>
      <c r="KSK621" s="23"/>
      <c r="KSL621" s="23"/>
      <c r="KSM621" s="23"/>
      <c r="KSN621" s="23"/>
      <c r="KSO621" s="23"/>
      <c r="KSP621" s="23"/>
      <c r="KSQ621" s="23"/>
      <c r="KSR621" s="23"/>
      <c r="KSS621" s="23"/>
      <c r="KST621" s="23"/>
      <c r="KSU621" s="23"/>
      <c r="KSV621" s="23"/>
      <c r="KSW621" s="23"/>
      <c r="KSX621" s="23"/>
      <c r="KSY621" s="23"/>
      <c r="KSZ621" s="23"/>
      <c r="KTA621" s="23"/>
      <c r="KTB621" s="23"/>
      <c r="KTC621" s="23"/>
      <c r="KTD621" s="23"/>
      <c r="KTE621" s="23"/>
      <c r="KTF621" s="23"/>
      <c r="KTG621" s="23"/>
      <c r="KTH621" s="23"/>
      <c r="KTI621" s="23"/>
      <c r="KTJ621" s="23"/>
      <c r="KTK621" s="23"/>
      <c r="KTL621" s="23"/>
      <c r="KTM621" s="23"/>
      <c r="KTN621" s="23"/>
      <c r="KTO621" s="23"/>
      <c r="KTP621" s="23"/>
      <c r="KTQ621" s="23"/>
      <c r="KTR621" s="23"/>
      <c r="KTS621" s="23"/>
      <c r="KTT621" s="23"/>
      <c r="KTU621" s="23"/>
      <c r="KTV621" s="23"/>
      <c r="KTW621" s="23"/>
      <c r="KTX621" s="23"/>
      <c r="KTY621" s="23"/>
      <c r="KTZ621" s="23"/>
      <c r="KUA621" s="23"/>
      <c r="KUB621" s="23"/>
      <c r="KUC621" s="23"/>
      <c r="KUD621" s="23"/>
      <c r="KUE621" s="23"/>
      <c r="KUF621" s="23"/>
      <c r="KUG621" s="23"/>
      <c r="KUH621" s="23"/>
      <c r="KUI621" s="23"/>
      <c r="KUJ621" s="23"/>
      <c r="KUK621" s="23"/>
      <c r="KUL621" s="23"/>
      <c r="KUM621" s="23"/>
      <c r="KUN621" s="23"/>
      <c r="KUO621" s="23"/>
      <c r="KUP621" s="23"/>
      <c r="KUQ621" s="23"/>
      <c r="KUR621" s="23"/>
      <c r="KUS621" s="23"/>
      <c r="KUT621" s="23"/>
      <c r="KUU621" s="23"/>
      <c r="KUV621" s="23"/>
      <c r="KUW621" s="23"/>
      <c r="KUX621" s="23"/>
      <c r="KUY621" s="23"/>
      <c r="KUZ621" s="23"/>
      <c r="KVA621" s="23"/>
      <c r="KVB621" s="23"/>
      <c r="KVC621" s="23"/>
      <c r="KVD621" s="23"/>
      <c r="KVE621" s="23"/>
      <c r="KVF621" s="23"/>
      <c r="KVG621" s="23"/>
      <c r="KVH621" s="23"/>
      <c r="KVI621" s="23"/>
      <c r="KVJ621" s="23"/>
      <c r="KVK621" s="23"/>
      <c r="KVL621" s="23"/>
      <c r="KVM621" s="23"/>
      <c r="KVN621" s="23"/>
      <c r="KVO621" s="23"/>
      <c r="KVP621" s="23"/>
      <c r="KVQ621" s="23"/>
      <c r="KVR621" s="23"/>
      <c r="KVS621" s="23"/>
      <c r="KVT621" s="23"/>
      <c r="KVU621" s="23"/>
      <c r="KVV621" s="23"/>
      <c r="KVW621" s="23"/>
      <c r="KVX621" s="23"/>
      <c r="KVY621" s="23"/>
      <c r="KVZ621" s="23"/>
      <c r="KWA621" s="23"/>
      <c r="KWB621" s="23"/>
      <c r="KWC621" s="23"/>
      <c r="KWD621" s="23"/>
      <c r="KWE621" s="23"/>
      <c r="KWF621" s="23"/>
      <c r="KWG621" s="23"/>
      <c r="KWH621" s="23"/>
      <c r="KWI621" s="23"/>
      <c r="KWJ621" s="23"/>
      <c r="KWK621" s="23"/>
      <c r="KWL621" s="23"/>
      <c r="KWM621" s="23"/>
      <c r="KWN621" s="23"/>
      <c r="KWO621" s="23"/>
      <c r="KWP621" s="23"/>
      <c r="KWQ621" s="23"/>
      <c r="KWR621" s="23"/>
      <c r="KWS621" s="23"/>
      <c r="KWT621" s="23"/>
      <c r="KWU621" s="23"/>
      <c r="KWV621" s="23"/>
      <c r="KWW621" s="23"/>
      <c r="KWX621" s="23"/>
      <c r="KWY621" s="23"/>
      <c r="KWZ621" s="23"/>
      <c r="KXA621" s="23"/>
      <c r="KXB621" s="23"/>
      <c r="KXC621" s="23"/>
      <c r="KXD621" s="23"/>
      <c r="KXE621" s="23"/>
      <c r="KXF621" s="23"/>
      <c r="KXG621" s="23"/>
      <c r="KXH621" s="23"/>
      <c r="KXI621" s="23"/>
      <c r="KXJ621" s="23"/>
      <c r="KXK621" s="23"/>
      <c r="KXL621" s="23"/>
      <c r="KXM621" s="23"/>
      <c r="KXN621" s="23"/>
      <c r="KXO621" s="23"/>
      <c r="KXP621" s="23"/>
      <c r="KXQ621" s="23"/>
      <c r="KXR621" s="23"/>
      <c r="KXS621" s="23"/>
      <c r="KXT621" s="23"/>
      <c r="KXU621" s="23"/>
      <c r="KXV621" s="23"/>
      <c r="KXW621" s="23"/>
      <c r="KXX621" s="23"/>
      <c r="KXY621" s="23"/>
      <c r="KXZ621" s="23"/>
      <c r="KYA621" s="23"/>
      <c r="KYB621" s="23"/>
      <c r="KYC621" s="23"/>
      <c r="KYD621" s="23"/>
      <c r="KYE621" s="23"/>
      <c r="KYF621" s="23"/>
      <c r="KYG621" s="23"/>
      <c r="KYH621" s="23"/>
      <c r="KYI621" s="23"/>
      <c r="KYJ621" s="23"/>
      <c r="KYK621" s="23"/>
      <c r="KYL621" s="23"/>
      <c r="KYM621" s="23"/>
      <c r="KYN621" s="23"/>
      <c r="KYO621" s="23"/>
      <c r="KYP621" s="23"/>
      <c r="KYQ621" s="23"/>
      <c r="KYR621" s="23"/>
      <c r="KYS621" s="23"/>
      <c r="KYT621" s="23"/>
      <c r="KYU621" s="23"/>
      <c r="KYV621" s="23"/>
      <c r="KYW621" s="23"/>
      <c r="KYX621" s="23"/>
      <c r="KYY621" s="23"/>
      <c r="KYZ621" s="23"/>
      <c r="KZA621" s="23"/>
      <c r="KZB621" s="23"/>
      <c r="KZC621" s="23"/>
      <c r="KZD621" s="23"/>
      <c r="KZE621" s="23"/>
      <c r="KZF621" s="23"/>
      <c r="KZG621" s="23"/>
      <c r="KZH621" s="23"/>
      <c r="KZI621" s="23"/>
      <c r="KZJ621" s="23"/>
      <c r="KZK621" s="23"/>
      <c r="KZL621" s="23"/>
      <c r="KZM621" s="23"/>
      <c r="KZN621" s="23"/>
      <c r="KZO621" s="23"/>
      <c r="KZP621" s="23"/>
      <c r="KZQ621" s="23"/>
      <c r="KZR621" s="23"/>
      <c r="KZS621" s="23"/>
      <c r="KZT621" s="23"/>
      <c r="KZU621" s="23"/>
      <c r="KZV621" s="23"/>
      <c r="KZW621" s="23"/>
      <c r="KZX621" s="23"/>
      <c r="KZY621" s="23"/>
      <c r="KZZ621" s="23"/>
      <c r="LAA621" s="23"/>
      <c r="LAB621" s="23"/>
      <c r="LAC621" s="23"/>
      <c r="LAD621" s="23"/>
      <c r="LAE621" s="23"/>
      <c r="LAF621" s="23"/>
      <c r="LAG621" s="23"/>
      <c r="LAH621" s="23"/>
      <c r="LAI621" s="23"/>
      <c r="LAJ621" s="23"/>
      <c r="LAK621" s="23"/>
      <c r="LAL621" s="23"/>
      <c r="LAM621" s="23"/>
      <c r="LAN621" s="23"/>
      <c r="LAO621" s="23"/>
      <c r="LAP621" s="23"/>
      <c r="LAQ621" s="23"/>
      <c r="LAR621" s="23"/>
      <c r="LAS621" s="23"/>
      <c r="LAT621" s="23"/>
      <c r="LAU621" s="23"/>
      <c r="LAV621" s="23"/>
      <c r="LAW621" s="23"/>
      <c r="LAX621" s="23"/>
      <c r="LAY621" s="23"/>
      <c r="LAZ621" s="23"/>
      <c r="LBA621" s="23"/>
      <c r="LBB621" s="23"/>
      <c r="LBC621" s="23"/>
      <c r="LBD621" s="23"/>
      <c r="LBE621" s="23"/>
      <c r="LBF621" s="23"/>
      <c r="LBG621" s="23"/>
      <c r="LBH621" s="23"/>
      <c r="LBI621" s="23"/>
      <c r="LBJ621" s="23"/>
      <c r="LBK621" s="23"/>
      <c r="LBL621" s="23"/>
      <c r="LBM621" s="23"/>
      <c r="LBN621" s="23"/>
      <c r="LBO621" s="23"/>
      <c r="LBP621" s="23"/>
      <c r="LBQ621" s="23"/>
      <c r="LBR621" s="23"/>
      <c r="LBS621" s="23"/>
      <c r="LBT621" s="23"/>
      <c r="LBU621" s="23"/>
      <c r="LBV621" s="23"/>
      <c r="LBW621" s="23"/>
      <c r="LBX621" s="23"/>
      <c r="LBY621" s="23"/>
      <c r="LBZ621" s="23"/>
      <c r="LCA621" s="23"/>
      <c r="LCB621" s="23"/>
      <c r="LCC621" s="23"/>
      <c r="LCD621" s="23"/>
      <c r="LCE621" s="23"/>
      <c r="LCF621" s="23"/>
      <c r="LCG621" s="23"/>
      <c r="LCH621" s="23"/>
      <c r="LCI621" s="23"/>
      <c r="LCJ621" s="23"/>
      <c r="LCK621" s="23"/>
      <c r="LCL621" s="23"/>
      <c r="LCM621" s="23"/>
      <c r="LCN621" s="23"/>
      <c r="LCO621" s="23"/>
      <c r="LCP621" s="23"/>
      <c r="LCQ621" s="23"/>
      <c r="LCR621" s="23"/>
      <c r="LCS621" s="23"/>
      <c r="LCT621" s="23"/>
      <c r="LCU621" s="23"/>
      <c r="LCV621" s="23"/>
      <c r="LCW621" s="23"/>
      <c r="LCX621" s="23"/>
      <c r="LCY621" s="23"/>
      <c r="LCZ621" s="23"/>
      <c r="LDA621" s="23"/>
      <c r="LDB621" s="23"/>
      <c r="LDC621" s="23"/>
      <c r="LDD621" s="23"/>
      <c r="LDE621" s="23"/>
      <c r="LDF621" s="23"/>
      <c r="LDG621" s="23"/>
      <c r="LDH621" s="23"/>
      <c r="LDI621" s="23"/>
      <c r="LDJ621" s="23"/>
      <c r="LDK621" s="23"/>
      <c r="LDL621" s="23"/>
      <c r="LDM621" s="23"/>
      <c r="LDN621" s="23"/>
      <c r="LDO621" s="23"/>
      <c r="LDP621" s="23"/>
      <c r="LDQ621" s="23"/>
      <c r="LDR621" s="23"/>
      <c r="LDS621" s="23"/>
      <c r="LDT621" s="23"/>
      <c r="LDU621" s="23"/>
      <c r="LDV621" s="23"/>
      <c r="LDW621" s="23"/>
      <c r="LDX621" s="23"/>
      <c r="LDY621" s="23"/>
      <c r="LDZ621" s="23"/>
      <c r="LEA621" s="23"/>
      <c r="LEB621" s="23"/>
      <c r="LEC621" s="23"/>
      <c r="LED621" s="23"/>
      <c r="LEE621" s="23"/>
      <c r="LEF621" s="23"/>
      <c r="LEG621" s="23"/>
      <c r="LEH621" s="23"/>
      <c r="LEI621" s="23"/>
      <c r="LEJ621" s="23"/>
      <c r="LEK621" s="23"/>
      <c r="LEL621" s="23"/>
      <c r="LEM621" s="23"/>
      <c r="LEN621" s="23"/>
      <c r="LEO621" s="23"/>
      <c r="LEP621" s="23"/>
      <c r="LEQ621" s="23"/>
      <c r="LER621" s="23"/>
      <c r="LES621" s="23"/>
      <c r="LET621" s="23"/>
      <c r="LEU621" s="23"/>
      <c r="LEV621" s="23"/>
      <c r="LEW621" s="23"/>
      <c r="LEX621" s="23"/>
      <c r="LEY621" s="23"/>
      <c r="LEZ621" s="23"/>
      <c r="LFA621" s="23"/>
      <c r="LFB621" s="23"/>
      <c r="LFC621" s="23"/>
      <c r="LFD621" s="23"/>
      <c r="LFE621" s="23"/>
      <c r="LFF621" s="23"/>
      <c r="LFG621" s="23"/>
      <c r="LFH621" s="23"/>
      <c r="LFI621" s="23"/>
      <c r="LFJ621" s="23"/>
      <c r="LFK621" s="23"/>
      <c r="LFL621" s="23"/>
      <c r="LFM621" s="23"/>
      <c r="LFN621" s="23"/>
      <c r="LFO621" s="23"/>
      <c r="LFP621" s="23"/>
      <c r="LFQ621" s="23"/>
      <c r="LFR621" s="23"/>
      <c r="LFS621" s="23"/>
      <c r="LFT621" s="23"/>
      <c r="LFU621" s="23"/>
      <c r="LFV621" s="23"/>
      <c r="LFW621" s="23"/>
      <c r="LFX621" s="23"/>
      <c r="LFY621" s="23"/>
      <c r="LFZ621" s="23"/>
      <c r="LGA621" s="23"/>
      <c r="LGB621" s="23"/>
      <c r="LGC621" s="23"/>
      <c r="LGD621" s="23"/>
      <c r="LGE621" s="23"/>
      <c r="LGF621" s="23"/>
      <c r="LGG621" s="23"/>
      <c r="LGH621" s="23"/>
      <c r="LGI621" s="23"/>
      <c r="LGJ621" s="23"/>
      <c r="LGK621" s="23"/>
      <c r="LGL621" s="23"/>
      <c r="LGM621" s="23"/>
      <c r="LGN621" s="23"/>
      <c r="LGO621" s="23"/>
      <c r="LGP621" s="23"/>
      <c r="LGQ621" s="23"/>
      <c r="LGR621" s="23"/>
      <c r="LGS621" s="23"/>
      <c r="LGT621" s="23"/>
      <c r="LGU621" s="23"/>
      <c r="LGV621" s="23"/>
      <c r="LGW621" s="23"/>
      <c r="LGX621" s="23"/>
      <c r="LGY621" s="23"/>
      <c r="LGZ621" s="23"/>
      <c r="LHA621" s="23"/>
      <c r="LHB621" s="23"/>
      <c r="LHC621" s="23"/>
      <c r="LHD621" s="23"/>
      <c r="LHE621" s="23"/>
      <c r="LHF621" s="23"/>
      <c r="LHG621" s="23"/>
      <c r="LHH621" s="23"/>
      <c r="LHI621" s="23"/>
      <c r="LHJ621" s="23"/>
      <c r="LHK621" s="23"/>
      <c r="LHL621" s="23"/>
      <c r="LHM621" s="23"/>
      <c r="LHN621" s="23"/>
      <c r="LHO621" s="23"/>
      <c r="LHP621" s="23"/>
      <c r="LHQ621" s="23"/>
      <c r="LHR621" s="23"/>
      <c r="LHS621" s="23"/>
      <c r="LHT621" s="23"/>
      <c r="LHU621" s="23"/>
      <c r="LHV621" s="23"/>
      <c r="LHW621" s="23"/>
      <c r="LHX621" s="23"/>
      <c r="LHY621" s="23"/>
      <c r="LHZ621" s="23"/>
      <c r="LIA621" s="23"/>
      <c r="LIB621" s="23"/>
      <c r="LIC621" s="23"/>
      <c r="LID621" s="23"/>
      <c r="LIE621" s="23"/>
      <c r="LIF621" s="23"/>
      <c r="LIG621" s="23"/>
      <c r="LIH621" s="23"/>
      <c r="LII621" s="23"/>
      <c r="LIJ621" s="23"/>
      <c r="LIK621" s="23"/>
      <c r="LIL621" s="23"/>
      <c r="LIM621" s="23"/>
      <c r="LIN621" s="23"/>
      <c r="LIO621" s="23"/>
      <c r="LIP621" s="23"/>
      <c r="LIQ621" s="23"/>
      <c r="LIR621" s="23"/>
      <c r="LIS621" s="23"/>
      <c r="LIT621" s="23"/>
      <c r="LIU621" s="23"/>
      <c r="LIV621" s="23"/>
      <c r="LIW621" s="23"/>
      <c r="LIX621" s="23"/>
      <c r="LIY621" s="23"/>
      <c r="LIZ621" s="23"/>
      <c r="LJA621" s="23"/>
      <c r="LJB621" s="23"/>
      <c r="LJC621" s="23"/>
      <c r="LJD621" s="23"/>
      <c r="LJE621" s="23"/>
      <c r="LJF621" s="23"/>
      <c r="LJG621" s="23"/>
      <c r="LJH621" s="23"/>
      <c r="LJI621" s="23"/>
      <c r="LJJ621" s="23"/>
      <c r="LJK621" s="23"/>
      <c r="LJL621" s="23"/>
      <c r="LJM621" s="23"/>
      <c r="LJN621" s="23"/>
      <c r="LJO621" s="23"/>
      <c r="LJP621" s="23"/>
      <c r="LJQ621" s="23"/>
      <c r="LJR621" s="23"/>
      <c r="LJS621" s="23"/>
      <c r="LJT621" s="23"/>
      <c r="LJU621" s="23"/>
      <c r="LJV621" s="23"/>
      <c r="LJW621" s="23"/>
      <c r="LJX621" s="23"/>
      <c r="LJY621" s="23"/>
      <c r="LJZ621" s="23"/>
      <c r="LKA621" s="23"/>
      <c r="LKB621" s="23"/>
      <c r="LKC621" s="23"/>
      <c r="LKD621" s="23"/>
      <c r="LKE621" s="23"/>
      <c r="LKF621" s="23"/>
      <c r="LKG621" s="23"/>
      <c r="LKH621" s="23"/>
      <c r="LKI621" s="23"/>
      <c r="LKJ621" s="23"/>
      <c r="LKK621" s="23"/>
      <c r="LKL621" s="23"/>
      <c r="LKM621" s="23"/>
      <c r="LKN621" s="23"/>
      <c r="LKO621" s="23"/>
      <c r="LKP621" s="23"/>
      <c r="LKQ621" s="23"/>
      <c r="LKR621" s="23"/>
      <c r="LKS621" s="23"/>
      <c r="LKT621" s="23"/>
      <c r="LKU621" s="23"/>
      <c r="LKV621" s="23"/>
      <c r="LKW621" s="23"/>
      <c r="LKX621" s="23"/>
      <c r="LKY621" s="23"/>
      <c r="LKZ621" s="23"/>
      <c r="LLA621" s="23"/>
      <c r="LLB621" s="23"/>
      <c r="LLC621" s="23"/>
      <c r="LLD621" s="23"/>
      <c r="LLE621" s="23"/>
      <c r="LLF621" s="23"/>
      <c r="LLG621" s="23"/>
      <c r="LLH621" s="23"/>
      <c r="LLI621" s="23"/>
      <c r="LLJ621" s="23"/>
      <c r="LLK621" s="23"/>
      <c r="LLL621" s="23"/>
      <c r="LLM621" s="23"/>
      <c r="LLN621" s="23"/>
      <c r="LLO621" s="23"/>
      <c r="LLP621" s="23"/>
      <c r="LLQ621" s="23"/>
      <c r="LLR621" s="23"/>
      <c r="LLS621" s="23"/>
      <c r="LLT621" s="23"/>
      <c r="LLU621" s="23"/>
      <c r="LLV621" s="23"/>
      <c r="LLW621" s="23"/>
      <c r="LLX621" s="23"/>
      <c r="LLY621" s="23"/>
      <c r="LLZ621" s="23"/>
      <c r="LMA621" s="23"/>
      <c r="LMB621" s="23"/>
      <c r="LMC621" s="23"/>
      <c r="LMD621" s="23"/>
      <c r="LME621" s="23"/>
      <c r="LMF621" s="23"/>
      <c r="LMG621" s="23"/>
      <c r="LMH621" s="23"/>
      <c r="LMI621" s="23"/>
      <c r="LMJ621" s="23"/>
      <c r="LMK621" s="23"/>
      <c r="LML621" s="23"/>
      <c r="LMM621" s="23"/>
      <c r="LMN621" s="23"/>
      <c r="LMO621" s="23"/>
      <c r="LMP621" s="23"/>
      <c r="LMQ621" s="23"/>
      <c r="LMR621" s="23"/>
      <c r="LMS621" s="23"/>
      <c r="LMT621" s="23"/>
      <c r="LMU621" s="23"/>
      <c r="LMV621" s="23"/>
      <c r="LMW621" s="23"/>
      <c r="LMX621" s="23"/>
      <c r="LMY621" s="23"/>
      <c r="LMZ621" s="23"/>
      <c r="LNA621" s="23"/>
      <c r="LNB621" s="23"/>
      <c r="LNC621" s="23"/>
      <c r="LND621" s="23"/>
      <c r="LNE621" s="23"/>
      <c r="LNF621" s="23"/>
      <c r="LNG621" s="23"/>
      <c r="LNH621" s="23"/>
      <c r="LNI621" s="23"/>
      <c r="LNJ621" s="23"/>
      <c r="LNK621" s="23"/>
      <c r="LNL621" s="23"/>
      <c r="LNM621" s="23"/>
      <c r="LNN621" s="23"/>
      <c r="LNO621" s="23"/>
      <c r="LNP621" s="23"/>
      <c r="LNQ621" s="23"/>
      <c r="LNR621" s="23"/>
      <c r="LNS621" s="23"/>
      <c r="LNT621" s="23"/>
      <c r="LNU621" s="23"/>
      <c r="LNV621" s="23"/>
      <c r="LNW621" s="23"/>
      <c r="LNX621" s="23"/>
      <c r="LNY621" s="23"/>
      <c r="LNZ621" s="23"/>
      <c r="LOA621" s="23"/>
      <c r="LOB621" s="23"/>
      <c r="LOC621" s="23"/>
      <c r="LOD621" s="23"/>
      <c r="LOE621" s="23"/>
      <c r="LOF621" s="23"/>
      <c r="LOG621" s="23"/>
      <c r="LOH621" s="23"/>
      <c r="LOI621" s="23"/>
      <c r="LOJ621" s="23"/>
      <c r="LOK621" s="23"/>
      <c r="LOL621" s="23"/>
      <c r="LOM621" s="23"/>
      <c r="LON621" s="23"/>
      <c r="LOO621" s="23"/>
      <c r="LOP621" s="23"/>
      <c r="LOQ621" s="23"/>
      <c r="LOR621" s="23"/>
      <c r="LOS621" s="23"/>
      <c r="LOT621" s="23"/>
      <c r="LOU621" s="23"/>
      <c r="LOV621" s="23"/>
      <c r="LOW621" s="23"/>
      <c r="LOX621" s="23"/>
      <c r="LOY621" s="23"/>
      <c r="LOZ621" s="23"/>
      <c r="LPA621" s="23"/>
      <c r="LPB621" s="23"/>
      <c r="LPC621" s="23"/>
      <c r="LPD621" s="23"/>
      <c r="LPE621" s="23"/>
      <c r="LPF621" s="23"/>
      <c r="LPG621" s="23"/>
      <c r="LPH621" s="23"/>
      <c r="LPI621" s="23"/>
      <c r="LPJ621" s="23"/>
      <c r="LPK621" s="23"/>
      <c r="LPL621" s="23"/>
      <c r="LPM621" s="23"/>
      <c r="LPN621" s="23"/>
      <c r="LPO621" s="23"/>
      <c r="LPP621" s="23"/>
      <c r="LPQ621" s="23"/>
      <c r="LPR621" s="23"/>
      <c r="LPS621" s="23"/>
      <c r="LPT621" s="23"/>
      <c r="LPU621" s="23"/>
      <c r="LPV621" s="23"/>
      <c r="LPW621" s="23"/>
      <c r="LPX621" s="23"/>
      <c r="LPY621" s="23"/>
      <c r="LPZ621" s="23"/>
      <c r="LQA621" s="23"/>
      <c r="LQB621" s="23"/>
      <c r="LQC621" s="23"/>
      <c r="LQD621" s="23"/>
      <c r="LQE621" s="23"/>
      <c r="LQF621" s="23"/>
      <c r="LQG621" s="23"/>
      <c r="LQH621" s="23"/>
      <c r="LQI621" s="23"/>
      <c r="LQJ621" s="23"/>
      <c r="LQK621" s="23"/>
      <c r="LQL621" s="23"/>
      <c r="LQM621" s="23"/>
      <c r="LQN621" s="23"/>
      <c r="LQO621" s="23"/>
      <c r="LQP621" s="23"/>
      <c r="LQQ621" s="23"/>
      <c r="LQR621" s="23"/>
      <c r="LQS621" s="23"/>
      <c r="LQT621" s="23"/>
      <c r="LQU621" s="23"/>
      <c r="LQV621" s="23"/>
      <c r="LQW621" s="23"/>
      <c r="LQX621" s="23"/>
      <c r="LQY621" s="23"/>
      <c r="LQZ621" s="23"/>
      <c r="LRA621" s="23"/>
      <c r="LRB621" s="23"/>
      <c r="LRC621" s="23"/>
      <c r="LRD621" s="23"/>
      <c r="LRE621" s="23"/>
      <c r="LRF621" s="23"/>
      <c r="LRG621" s="23"/>
      <c r="LRH621" s="23"/>
      <c r="LRI621" s="23"/>
      <c r="LRJ621" s="23"/>
      <c r="LRK621" s="23"/>
      <c r="LRL621" s="23"/>
      <c r="LRM621" s="23"/>
      <c r="LRN621" s="23"/>
      <c r="LRO621" s="23"/>
      <c r="LRP621" s="23"/>
      <c r="LRQ621" s="23"/>
      <c r="LRR621" s="23"/>
      <c r="LRS621" s="23"/>
      <c r="LRT621" s="23"/>
      <c r="LRU621" s="23"/>
      <c r="LRV621" s="23"/>
      <c r="LRW621" s="23"/>
      <c r="LRX621" s="23"/>
      <c r="LRY621" s="23"/>
      <c r="LRZ621" s="23"/>
      <c r="LSA621" s="23"/>
      <c r="LSB621" s="23"/>
      <c r="LSC621" s="23"/>
      <c r="LSD621" s="23"/>
      <c r="LSE621" s="23"/>
      <c r="LSF621" s="23"/>
      <c r="LSG621" s="23"/>
      <c r="LSH621" s="23"/>
      <c r="LSI621" s="23"/>
      <c r="LSJ621" s="23"/>
      <c r="LSK621" s="23"/>
      <c r="LSL621" s="23"/>
      <c r="LSM621" s="23"/>
      <c r="LSN621" s="23"/>
      <c r="LSO621" s="23"/>
      <c r="LSP621" s="23"/>
      <c r="LSQ621" s="23"/>
      <c r="LSR621" s="23"/>
      <c r="LSS621" s="23"/>
      <c r="LST621" s="23"/>
      <c r="LSU621" s="23"/>
      <c r="LSV621" s="23"/>
      <c r="LSW621" s="23"/>
      <c r="LSX621" s="23"/>
      <c r="LSY621" s="23"/>
      <c r="LSZ621" s="23"/>
      <c r="LTA621" s="23"/>
      <c r="LTB621" s="23"/>
      <c r="LTC621" s="23"/>
      <c r="LTD621" s="23"/>
      <c r="LTE621" s="23"/>
      <c r="LTF621" s="23"/>
      <c r="LTG621" s="23"/>
      <c r="LTH621" s="23"/>
      <c r="LTI621" s="23"/>
      <c r="LTJ621" s="23"/>
      <c r="LTK621" s="23"/>
      <c r="LTL621" s="23"/>
      <c r="LTM621" s="23"/>
      <c r="LTN621" s="23"/>
      <c r="LTO621" s="23"/>
      <c r="LTP621" s="23"/>
      <c r="LTQ621" s="23"/>
      <c r="LTR621" s="23"/>
      <c r="LTS621" s="23"/>
      <c r="LTT621" s="23"/>
      <c r="LTU621" s="23"/>
      <c r="LTV621" s="23"/>
      <c r="LTW621" s="23"/>
      <c r="LTX621" s="23"/>
      <c r="LTY621" s="23"/>
      <c r="LTZ621" s="23"/>
      <c r="LUA621" s="23"/>
      <c r="LUB621" s="23"/>
      <c r="LUC621" s="23"/>
      <c r="LUD621" s="23"/>
      <c r="LUE621" s="23"/>
      <c r="LUF621" s="23"/>
      <c r="LUG621" s="23"/>
      <c r="LUH621" s="23"/>
      <c r="LUI621" s="23"/>
      <c r="LUJ621" s="23"/>
      <c r="LUK621" s="23"/>
      <c r="LUL621" s="23"/>
      <c r="LUM621" s="23"/>
      <c r="LUN621" s="23"/>
      <c r="LUO621" s="23"/>
      <c r="LUP621" s="23"/>
      <c r="LUQ621" s="23"/>
      <c r="LUR621" s="23"/>
      <c r="LUS621" s="23"/>
      <c r="LUT621" s="23"/>
      <c r="LUU621" s="23"/>
      <c r="LUV621" s="23"/>
      <c r="LUW621" s="23"/>
      <c r="LUX621" s="23"/>
      <c r="LUY621" s="23"/>
      <c r="LUZ621" s="23"/>
      <c r="LVA621" s="23"/>
      <c r="LVB621" s="23"/>
      <c r="LVC621" s="23"/>
      <c r="LVD621" s="23"/>
      <c r="LVE621" s="23"/>
      <c r="LVF621" s="23"/>
      <c r="LVG621" s="23"/>
      <c r="LVH621" s="23"/>
      <c r="LVI621" s="23"/>
      <c r="LVJ621" s="23"/>
      <c r="LVK621" s="23"/>
      <c r="LVL621" s="23"/>
      <c r="LVM621" s="23"/>
      <c r="LVN621" s="23"/>
      <c r="LVO621" s="23"/>
      <c r="LVP621" s="23"/>
      <c r="LVQ621" s="23"/>
      <c r="LVR621" s="23"/>
      <c r="LVS621" s="23"/>
      <c r="LVT621" s="23"/>
      <c r="LVU621" s="23"/>
      <c r="LVV621" s="23"/>
      <c r="LVW621" s="23"/>
      <c r="LVX621" s="23"/>
      <c r="LVY621" s="23"/>
      <c r="LVZ621" s="23"/>
      <c r="LWA621" s="23"/>
      <c r="LWB621" s="23"/>
      <c r="LWC621" s="23"/>
      <c r="LWD621" s="23"/>
      <c r="LWE621" s="23"/>
      <c r="LWF621" s="23"/>
      <c r="LWG621" s="23"/>
      <c r="LWH621" s="23"/>
      <c r="LWI621" s="23"/>
      <c r="LWJ621" s="23"/>
      <c r="LWK621" s="23"/>
      <c r="LWL621" s="23"/>
      <c r="LWM621" s="23"/>
      <c r="LWN621" s="23"/>
      <c r="LWO621" s="23"/>
      <c r="LWP621" s="23"/>
      <c r="LWQ621" s="23"/>
      <c r="LWR621" s="23"/>
      <c r="LWS621" s="23"/>
      <c r="LWT621" s="23"/>
      <c r="LWU621" s="23"/>
      <c r="LWV621" s="23"/>
      <c r="LWW621" s="23"/>
      <c r="LWX621" s="23"/>
      <c r="LWY621" s="23"/>
      <c r="LWZ621" s="23"/>
      <c r="LXA621" s="23"/>
      <c r="LXB621" s="23"/>
      <c r="LXC621" s="23"/>
      <c r="LXD621" s="23"/>
      <c r="LXE621" s="23"/>
      <c r="LXF621" s="23"/>
      <c r="LXG621" s="23"/>
      <c r="LXH621" s="23"/>
      <c r="LXI621" s="23"/>
      <c r="LXJ621" s="23"/>
      <c r="LXK621" s="23"/>
      <c r="LXL621" s="23"/>
      <c r="LXM621" s="23"/>
      <c r="LXN621" s="23"/>
      <c r="LXO621" s="23"/>
      <c r="LXP621" s="23"/>
      <c r="LXQ621" s="23"/>
      <c r="LXR621" s="23"/>
      <c r="LXS621" s="23"/>
      <c r="LXT621" s="23"/>
      <c r="LXU621" s="23"/>
      <c r="LXV621" s="23"/>
      <c r="LXW621" s="23"/>
      <c r="LXX621" s="23"/>
      <c r="LXY621" s="23"/>
      <c r="LXZ621" s="23"/>
      <c r="LYA621" s="23"/>
      <c r="LYB621" s="23"/>
      <c r="LYC621" s="23"/>
      <c r="LYD621" s="23"/>
      <c r="LYE621" s="23"/>
      <c r="LYF621" s="23"/>
      <c r="LYG621" s="23"/>
      <c r="LYH621" s="23"/>
      <c r="LYI621" s="23"/>
      <c r="LYJ621" s="23"/>
      <c r="LYK621" s="23"/>
      <c r="LYL621" s="23"/>
      <c r="LYM621" s="23"/>
      <c r="LYN621" s="23"/>
      <c r="LYO621" s="23"/>
      <c r="LYP621" s="23"/>
      <c r="LYQ621" s="23"/>
      <c r="LYR621" s="23"/>
      <c r="LYS621" s="23"/>
      <c r="LYT621" s="23"/>
      <c r="LYU621" s="23"/>
      <c r="LYV621" s="23"/>
      <c r="LYW621" s="23"/>
      <c r="LYX621" s="23"/>
      <c r="LYY621" s="23"/>
      <c r="LYZ621" s="23"/>
      <c r="LZA621" s="23"/>
      <c r="LZB621" s="23"/>
      <c r="LZC621" s="23"/>
      <c r="LZD621" s="23"/>
      <c r="LZE621" s="23"/>
      <c r="LZF621" s="23"/>
      <c r="LZG621" s="23"/>
      <c r="LZH621" s="23"/>
      <c r="LZI621" s="23"/>
      <c r="LZJ621" s="23"/>
      <c r="LZK621" s="23"/>
      <c r="LZL621" s="23"/>
      <c r="LZM621" s="23"/>
      <c r="LZN621" s="23"/>
      <c r="LZO621" s="23"/>
      <c r="LZP621" s="23"/>
      <c r="LZQ621" s="23"/>
      <c r="LZR621" s="23"/>
      <c r="LZS621" s="23"/>
      <c r="LZT621" s="23"/>
      <c r="LZU621" s="23"/>
      <c r="LZV621" s="23"/>
      <c r="LZW621" s="23"/>
      <c r="LZX621" s="23"/>
      <c r="LZY621" s="23"/>
      <c r="LZZ621" s="23"/>
      <c r="MAA621" s="23"/>
      <c r="MAB621" s="23"/>
      <c r="MAC621" s="23"/>
      <c r="MAD621" s="23"/>
      <c r="MAE621" s="23"/>
      <c r="MAF621" s="23"/>
      <c r="MAG621" s="23"/>
      <c r="MAH621" s="23"/>
      <c r="MAI621" s="23"/>
      <c r="MAJ621" s="23"/>
      <c r="MAK621" s="23"/>
      <c r="MAL621" s="23"/>
      <c r="MAM621" s="23"/>
      <c r="MAN621" s="23"/>
      <c r="MAO621" s="23"/>
      <c r="MAP621" s="23"/>
      <c r="MAQ621" s="23"/>
      <c r="MAR621" s="23"/>
      <c r="MAS621" s="23"/>
      <c r="MAT621" s="23"/>
      <c r="MAU621" s="23"/>
      <c r="MAV621" s="23"/>
      <c r="MAW621" s="23"/>
      <c r="MAX621" s="23"/>
      <c r="MAY621" s="23"/>
      <c r="MAZ621" s="23"/>
      <c r="MBA621" s="23"/>
      <c r="MBB621" s="23"/>
      <c r="MBC621" s="23"/>
      <c r="MBD621" s="23"/>
      <c r="MBE621" s="23"/>
      <c r="MBF621" s="23"/>
      <c r="MBG621" s="23"/>
      <c r="MBH621" s="23"/>
      <c r="MBI621" s="23"/>
      <c r="MBJ621" s="23"/>
      <c r="MBK621" s="23"/>
      <c r="MBL621" s="23"/>
      <c r="MBM621" s="23"/>
      <c r="MBN621" s="23"/>
      <c r="MBO621" s="23"/>
      <c r="MBP621" s="23"/>
      <c r="MBQ621" s="23"/>
      <c r="MBR621" s="23"/>
      <c r="MBS621" s="23"/>
      <c r="MBT621" s="23"/>
      <c r="MBU621" s="23"/>
      <c r="MBV621" s="23"/>
      <c r="MBW621" s="23"/>
      <c r="MBX621" s="23"/>
      <c r="MBY621" s="23"/>
      <c r="MBZ621" s="23"/>
      <c r="MCA621" s="23"/>
      <c r="MCB621" s="23"/>
      <c r="MCC621" s="23"/>
      <c r="MCD621" s="23"/>
      <c r="MCE621" s="23"/>
      <c r="MCF621" s="23"/>
      <c r="MCG621" s="23"/>
      <c r="MCH621" s="23"/>
      <c r="MCI621" s="23"/>
      <c r="MCJ621" s="23"/>
      <c r="MCK621" s="23"/>
      <c r="MCL621" s="23"/>
      <c r="MCM621" s="23"/>
      <c r="MCN621" s="23"/>
      <c r="MCO621" s="23"/>
      <c r="MCP621" s="23"/>
      <c r="MCQ621" s="23"/>
      <c r="MCR621" s="23"/>
      <c r="MCS621" s="23"/>
      <c r="MCT621" s="23"/>
      <c r="MCU621" s="23"/>
      <c r="MCV621" s="23"/>
      <c r="MCW621" s="23"/>
      <c r="MCX621" s="23"/>
      <c r="MCY621" s="23"/>
      <c r="MCZ621" s="23"/>
      <c r="MDA621" s="23"/>
      <c r="MDB621" s="23"/>
      <c r="MDC621" s="23"/>
      <c r="MDD621" s="23"/>
      <c r="MDE621" s="23"/>
      <c r="MDF621" s="23"/>
      <c r="MDG621" s="23"/>
      <c r="MDH621" s="23"/>
      <c r="MDI621" s="23"/>
      <c r="MDJ621" s="23"/>
      <c r="MDK621" s="23"/>
      <c r="MDL621" s="23"/>
      <c r="MDM621" s="23"/>
      <c r="MDN621" s="23"/>
      <c r="MDO621" s="23"/>
      <c r="MDP621" s="23"/>
      <c r="MDQ621" s="23"/>
      <c r="MDR621" s="23"/>
      <c r="MDS621" s="23"/>
      <c r="MDT621" s="23"/>
      <c r="MDU621" s="23"/>
      <c r="MDV621" s="23"/>
      <c r="MDW621" s="23"/>
      <c r="MDX621" s="23"/>
      <c r="MDY621" s="23"/>
      <c r="MDZ621" s="23"/>
      <c r="MEA621" s="23"/>
      <c r="MEB621" s="23"/>
      <c r="MEC621" s="23"/>
      <c r="MED621" s="23"/>
      <c r="MEE621" s="23"/>
      <c r="MEF621" s="23"/>
      <c r="MEG621" s="23"/>
      <c r="MEH621" s="23"/>
      <c r="MEI621" s="23"/>
      <c r="MEJ621" s="23"/>
      <c r="MEK621" s="23"/>
      <c r="MEL621" s="23"/>
      <c r="MEM621" s="23"/>
      <c r="MEN621" s="23"/>
      <c r="MEO621" s="23"/>
      <c r="MEP621" s="23"/>
      <c r="MEQ621" s="23"/>
      <c r="MER621" s="23"/>
      <c r="MES621" s="23"/>
      <c r="MET621" s="23"/>
      <c r="MEU621" s="23"/>
      <c r="MEV621" s="23"/>
      <c r="MEW621" s="23"/>
      <c r="MEX621" s="23"/>
      <c r="MEY621" s="23"/>
      <c r="MEZ621" s="23"/>
      <c r="MFA621" s="23"/>
      <c r="MFB621" s="23"/>
      <c r="MFC621" s="23"/>
      <c r="MFD621" s="23"/>
      <c r="MFE621" s="23"/>
      <c r="MFF621" s="23"/>
      <c r="MFG621" s="23"/>
      <c r="MFH621" s="23"/>
      <c r="MFI621" s="23"/>
      <c r="MFJ621" s="23"/>
      <c r="MFK621" s="23"/>
      <c r="MFL621" s="23"/>
      <c r="MFM621" s="23"/>
      <c r="MFN621" s="23"/>
      <c r="MFO621" s="23"/>
      <c r="MFP621" s="23"/>
      <c r="MFQ621" s="23"/>
      <c r="MFR621" s="23"/>
      <c r="MFS621" s="23"/>
      <c r="MFT621" s="23"/>
      <c r="MFU621" s="23"/>
      <c r="MFV621" s="23"/>
      <c r="MFW621" s="23"/>
      <c r="MFX621" s="23"/>
      <c r="MFY621" s="23"/>
      <c r="MFZ621" s="23"/>
      <c r="MGA621" s="23"/>
      <c r="MGB621" s="23"/>
      <c r="MGC621" s="23"/>
      <c r="MGD621" s="23"/>
      <c r="MGE621" s="23"/>
      <c r="MGF621" s="23"/>
      <c r="MGG621" s="23"/>
      <c r="MGH621" s="23"/>
      <c r="MGI621" s="23"/>
      <c r="MGJ621" s="23"/>
      <c r="MGK621" s="23"/>
      <c r="MGL621" s="23"/>
      <c r="MGM621" s="23"/>
      <c r="MGN621" s="23"/>
      <c r="MGO621" s="23"/>
      <c r="MGP621" s="23"/>
      <c r="MGQ621" s="23"/>
      <c r="MGR621" s="23"/>
      <c r="MGS621" s="23"/>
      <c r="MGT621" s="23"/>
      <c r="MGU621" s="23"/>
      <c r="MGV621" s="23"/>
      <c r="MGW621" s="23"/>
      <c r="MGX621" s="23"/>
      <c r="MGY621" s="23"/>
      <c r="MGZ621" s="23"/>
      <c r="MHA621" s="23"/>
      <c r="MHB621" s="23"/>
      <c r="MHC621" s="23"/>
      <c r="MHD621" s="23"/>
      <c r="MHE621" s="23"/>
      <c r="MHF621" s="23"/>
      <c r="MHG621" s="23"/>
      <c r="MHH621" s="23"/>
      <c r="MHI621" s="23"/>
      <c r="MHJ621" s="23"/>
      <c r="MHK621" s="23"/>
      <c r="MHL621" s="23"/>
      <c r="MHM621" s="23"/>
      <c r="MHN621" s="23"/>
      <c r="MHO621" s="23"/>
      <c r="MHP621" s="23"/>
      <c r="MHQ621" s="23"/>
      <c r="MHR621" s="23"/>
      <c r="MHS621" s="23"/>
      <c r="MHT621" s="23"/>
      <c r="MHU621" s="23"/>
      <c r="MHV621" s="23"/>
      <c r="MHW621" s="23"/>
      <c r="MHX621" s="23"/>
      <c r="MHY621" s="23"/>
      <c r="MHZ621" s="23"/>
      <c r="MIA621" s="23"/>
      <c r="MIB621" s="23"/>
      <c r="MIC621" s="23"/>
      <c r="MID621" s="23"/>
      <c r="MIE621" s="23"/>
      <c r="MIF621" s="23"/>
      <c r="MIG621" s="23"/>
      <c r="MIH621" s="23"/>
      <c r="MII621" s="23"/>
      <c r="MIJ621" s="23"/>
      <c r="MIK621" s="23"/>
      <c r="MIL621" s="23"/>
      <c r="MIM621" s="23"/>
      <c r="MIN621" s="23"/>
      <c r="MIO621" s="23"/>
      <c r="MIP621" s="23"/>
      <c r="MIQ621" s="23"/>
      <c r="MIR621" s="23"/>
      <c r="MIS621" s="23"/>
      <c r="MIT621" s="23"/>
      <c r="MIU621" s="23"/>
      <c r="MIV621" s="23"/>
      <c r="MIW621" s="23"/>
      <c r="MIX621" s="23"/>
      <c r="MIY621" s="23"/>
      <c r="MIZ621" s="23"/>
      <c r="MJA621" s="23"/>
      <c r="MJB621" s="23"/>
      <c r="MJC621" s="23"/>
      <c r="MJD621" s="23"/>
      <c r="MJE621" s="23"/>
      <c r="MJF621" s="23"/>
      <c r="MJG621" s="23"/>
      <c r="MJH621" s="23"/>
      <c r="MJI621" s="23"/>
      <c r="MJJ621" s="23"/>
      <c r="MJK621" s="23"/>
      <c r="MJL621" s="23"/>
      <c r="MJM621" s="23"/>
      <c r="MJN621" s="23"/>
      <c r="MJO621" s="23"/>
      <c r="MJP621" s="23"/>
      <c r="MJQ621" s="23"/>
      <c r="MJR621" s="23"/>
      <c r="MJS621" s="23"/>
      <c r="MJT621" s="23"/>
      <c r="MJU621" s="23"/>
      <c r="MJV621" s="23"/>
      <c r="MJW621" s="23"/>
      <c r="MJX621" s="23"/>
      <c r="MJY621" s="23"/>
      <c r="MJZ621" s="23"/>
      <c r="MKA621" s="23"/>
      <c r="MKB621" s="23"/>
      <c r="MKC621" s="23"/>
      <c r="MKD621" s="23"/>
      <c r="MKE621" s="23"/>
      <c r="MKF621" s="23"/>
      <c r="MKG621" s="23"/>
      <c r="MKH621" s="23"/>
      <c r="MKI621" s="23"/>
      <c r="MKJ621" s="23"/>
      <c r="MKK621" s="23"/>
      <c r="MKL621" s="23"/>
      <c r="MKM621" s="23"/>
      <c r="MKN621" s="23"/>
      <c r="MKO621" s="23"/>
      <c r="MKP621" s="23"/>
      <c r="MKQ621" s="23"/>
      <c r="MKR621" s="23"/>
      <c r="MKS621" s="23"/>
      <c r="MKT621" s="23"/>
      <c r="MKU621" s="23"/>
      <c r="MKV621" s="23"/>
      <c r="MKW621" s="23"/>
      <c r="MKX621" s="23"/>
      <c r="MKY621" s="23"/>
      <c r="MKZ621" s="23"/>
      <c r="MLA621" s="23"/>
      <c r="MLB621" s="23"/>
      <c r="MLC621" s="23"/>
      <c r="MLD621" s="23"/>
      <c r="MLE621" s="23"/>
      <c r="MLF621" s="23"/>
      <c r="MLG621" s="23"/>
      <c r="MLH621" s="23"/>
      <c r="MLI621" s="23"/>
      <c r="MLJ621" s="23"/>
      <c r="MLK621" s="23"/>
      <c r="MLL621" s="23"/>
      <c r="MLM621" s="23"/>
      <c r="MLN621" s="23"/>
      <c r="MLO621" s="23"/>
      <c r="MLP621" s="23"/>
      <c r="MLQ621" s="23"/>
      <c r="MLR621" s="23"/>
      <c r="MLS621" s="23"/>
      <c r="MLT621" s="23"/>
      <c r="MLU621" s="23"/>
      <c r="MLV621" s="23"/>
      <c r="MLW621" s="23"/>
      <c r="MLX621" s="23"/>
      <c r="MLY621" s="23"/>
      <c r="MLZ621" s="23"/>
      <c r="MMA621" s="23"/>
      <c r="MMB621" s="23"/>
      <c r="MMC621" s="23"/>
      <c r="MMD621" s="23"/>
      <c r="MME621" s="23"/>
      <c r="MMF621" s="23"/>
      <c r="MMG621" s="23"/>
      <c r="MMH621" s="23"/>
      <c r="MMI621" s="23"/>
      <c r="MMJ621" s="23"/>
      <c r="MMK621" s="23"/>
      <c r="MML621" s="23"/>
      <c r="MMM621" s="23"/>
      <c r="MMN621" s="23"/>
      <c r="MMO621" s="23"/>
      <c r="MMP621" s="23"/>
      <c r="MMQ621" s="23"/>
      <c r="MMR621" s="23"/>
      <c r="MMS621" s="23"/>
      <c r="MMT621" s="23"/>
      <c r="MMU621" s="23"/>
      <c r="MMV621" s="23"/>
      <c r="MMW621" s="23"/>
      <c r="MMX621" s="23"/>
      <c r="MMY621" s="23"/>
      <c r="MMZ621" s="23"/>
      <c r="MNA621" s="23"/>
      <c r="MNB621" s="23"/>
      <c r="MNC621" s="23"/>
      <c r="MND621" s="23"/>
      <c r="MNE621" s="23"/>
      <c r="MNF621" s="23"/>
      <c r="MNG621" s="23"/>
      <c r="MNH621" s="23"/>
      <c r="MNI621" s="23"/>
      <c r="MNJ621" s="23"/>
      <c r="MNK621" s="23"/>
      <c r="MNL621" s="23"/>
      <c r="MNM621" s="23"/>
      <c r="MNN621" s="23"/>
      <c r="MNO621" s="23"/>
      <c r="MNP621" s="23"/>
      <c r="MNQ621" s="23"/>
      <c r="MNR621" s="23"/>
      <c r="MNS621" s="23"/>
      <c r="MNT621" s="23"/>
      <c r="MNU621" s="23"/>
      <c r="MNV621" s="23"/>
      <c r="MNW621" s="23"/>
      <c r="MNX621" s="23"/>
      <c r="MNY621" s="23"/>
      <c r="MNZ621" s="23"/>
      <c r="MOA621" s="23"/>
      <c r="MOB621" s="23"/>
      <c r="MOC621" s="23"/>
      <c r="MOD621" s="23"/>
      <c r="MOE621" s="23"/>
      <c r="MOF621" s="23"/>
      <c r="MOG621" s="23"/>
      <c r="MOH621" s="23"/>
      <c r="MOI621" s="23"/>
      <c r="MOJ621" s="23"/>
      <c r="MOK621" s="23"/>
      <c r="MOL621" s="23"/>
      <c r="MOM621" s="23"/>
      <c r="MON621" s="23"/>
      <c r="MOO621" s="23"/>
      <c r="MOP621" s="23"/>
      <c r="MOQ621" s="23"/>
      <c r="MOR621" s="23"/>
      <c r="MOS621" s="23"/>
      <c r="MOT621" s="23"/>
      <c r="MOU621" s="23"/>
      <c r="MOV621" s="23"/>
      <c r="MOW621" s="23"/>
      <c r="MOX621" s="23"/>
      <c r="MOY621" s="23"/>
      <c r="MOZ621" s="23"/>
      <c r="MPA621" s="23"/>
      <c r="MPB621" s="23"/>
      <c r="MPC621" s="23"/>
      <c r="MPD621" s="23"/>
      <c r="MPE621" s="23"/>
      <c r="MPF621" s="23"/>
      <c r="MPG621" s="23"/>
      <c r="MPH621" s="23"/>
      <c r="MPI621" s="23"/>
      <c r="MPJ621" s="23"/>
      <c r="MPK621" s="23"/>
      <c r="MPL621" s="23"/>
      <c r="MPM621" s="23"/>
      <c r="MPN621" s="23"/>
      <c r="MPO621" s="23"/>
      <c r="MPP621" s="23"/>
      <c r="MPQ621" s="23"/>
      <c r="MPR621" s="23"/>
      <c r="MPS621" s="23"/>
      <c r="MPT621" s="23"/>
      <c r="MPU621" s="23"/>
      <c r="MPV621" s="23"/>
      <c r="MPW621" s="23"/>
      <c r="MPX621" s="23"/>
      <c r="MPY621" s="23"/>
      <c r="MPZ621" s="23"/>
      <c r="MQA621" s="23"/>
      <c r="MQB621" s="23"/>
      <c r="MQC621" s="23"/>
      <c r="MQD621" s="23"/>
      <c r="MQE621" s="23"/>
      <c r="MQF621" s="23"/>
      <c r="MQG621" s="23"/>
      <c r="MQH621" s="23"/>
      <c r="MQI621" s="23"/>
      <c r="MQJ621" s="23"/>
      <c r="MQK621" s="23"/>
      <c r="MQL621" s="23"/>
      <c r="MQM621" s="23"/>
      <c r="MQN621" s="23"/>
      <c r="MQO621" s="23"/>
      <c r="MQP621" s="23"/>
      <c r="MQQ621" s="23"/>
      <c r="MQR621" s="23"/>
      <c r="MQS621" s="23"/>
      <c r="MQT621" s="23"/>
      <c r="MQU621" s="23"/>
      <c r="MQV621" s="23"/>
      <c r="MQW621" s="23"/>
      <c r="MQX621" s="23"/>
      <c r="MQY621" s="23"/>
      <c r="MQZ621" s="23"/>
      <c r="MRA621" s="23"/>
      <c r="MRB621" s="23"/>
      <c r="MRC621" s="23"/>
      <c r="MRD621" s="23"/>
      <c r="MRE621" s="23"/>
      <c r="MRF621" s="23"/>
      <c r="MRG621" s="23"/>
      <c r="MRH621" s="23"/>
      <c r="MRI621" s="23"/>
      <c r="MRJ621" s="23"/>
      <c r="MRK621" s="23"/>
      <c r="MRL621" s="23"/>
      <c r="MRM621" s="23"/>
      <c r="MRN621" s="23"/>
      <c r="MRO621" s="23"/>
      <c r="MRP621" s="23"/>
      <c r="MRQ621" s="23"/>
      <c r="MRR621" s="23"/>
      <c r="MRS621" s="23"/>
      <c r="MRT621" s="23"/>
      <c r="MRU621" s="23"/>
      <c r="MRV621" s="23"/>
      <c r="MRW621" s="23"/>
      <c r="MRX621" s="23"/>
      <c r="MRY621" s="23"/>
      <c r="MRZ621" s="23"/>
      <c r="MSA621" s="23"/>
      <c r="MSB621" s="23"/>
      <c r="MSC621" s="23"/>
      <c r="MSD621" s="23"/>
      <c r="MSE621" s="23"/>
      <c r="MSF621" s="23"/>
      <c r="MSG621" s="23"/>
      <c r="MSH621" s="23"/>
      <c r="MSI621" s="23"/>
      <c r="MSJ621" s="23"/>
      <c r="MSK621" s="23"/>
      <c r="MSL621" s="23"/>
      <c r="MSM621" s="23"/>
      <c r="MSN621" s="23"/>
      <c r="MSO621" s="23"/>
      <c r="MSP621" s="23"/>
      <c r="MSQ621" s="23"/>
      <c r="MSR621" s="23"/>
      <c r="MSS621" s="23"/>
      <c r="MST621" s="23"/>
      <c r="MSU621" s="23"/>
      <c r="MSV621" s="23"/>
      <c r="MSW621" s="23"/>
      <c r="MSX621" s="23"/>
      <c r="MSY621" s="23"/>
      <c r="MSZ621" s="23"/>
      <c r="MTA621" s="23"/>
      <c r="MTB621" s="23"/>
      <c r="MTC621" s="23"/>
      <c r="MTD621" s="23"/>
      <c r="MTE621" s="23"/>
      <c r="MTF621" s="23"/>
      <c r="MTG621" s="23"/>
      <c r="MTH621" s="23"/>
      <c r="MTI621" s="23"/>
      <c r="MTJ621" s="23"/>
      <c r="MTK621" s="23"/>
      <c r="MTL621" s="23"/>
      <c r="MTM621" s="23"/>
      <c r="MTN621" s="23"/>
      <c r="MTO621" s="23"/>
      <c r="MTP621" s="23"/>
      <c r="MTQ621" s="23"/>
      <c r="MTR621" s="23"/>
      <c r="MTS621" s="23"/>
      <c r="MTT621" s="23"/>
      <c r="MTU621" s="23"/>
      <c r="MTV621" s="23"/>
      <c r="MTW621" s="23"/>
      <c r="MTX621" s="23"/>
      <c r="MTY621" s="23"/>
      <c r="MTZ621" s="23"/>
      <c r="MUA621" s="23"/>
      <c r="MUB621" s="23"/>
      <c r="MUC621" s="23"/>
      <c r="MUD621" s="23"/>
      <c r="MUE621" s="23"/>
      <c r="MUF621" s="23"/>
      <c r="MUG621" s="23"/>
      <c r="MUH621" s="23"/>
      <c r="MUI621" s="23"/>
      <c r="MUJ621" s="23"/>
      <c r="MUK621" s="23"/>
      <c r="MUL621" s="23"/>
      <c r="MUM621" s="23"/>
      <c r="MUN621" s="23"/>
      <c r="MUO621" s="23"/>
      <c r="MUP621" s="23"/>
      <c r="MUQ621" s="23"/>
      <c r="MUR621" s="23"/>
      <c r="MUS621" s="23"/>
      <c r="MUT621" s="23"/>
      <c r="MUU621" s="23"/>
      <c r="MUV621" s="23"/>
      <c r="MUW621" s="23"/>
      <c r="MUX621" s="23"/>
      <c r="MUY621" s="23"/>
      <c r="MUZ621" s="23"/>
      <c r="MVA621" s="23"/>
      <c r="MVB621" s="23"/>
      <c r="MVC621" s="23"/>
      <c r="MVD621" s="23"/>
      <c r="MVE621" s="23"/>
      <c r="MVF621" s="23"/>
      <c r="MVG621" s="23"/>
      <c r="MVH621" s="23"/>
      <c r="MVI621" s="23"/>
      <c r="MVJ621" s="23"/>
      <c r="MVK621" s="23"/>
      <c r="MVL621" s="23"/>
      <c r="MVM621" s="23"/>
      <c r="MVN621" s="23"/>
      <c r="MVO621" s="23"/>
      <c r="MVP621" s="23"/>
      <c r="MVQ621" s="23"/>
      <c r="MVR621" s="23"/>
      <c r="MVS621" s="23"/>
      <c r="MVT621" s="23"/>
      <c r="MVU621" s="23"/>
      <c r="MVV621" s="23"/>
      <c r="MVW621" s="23"/>
      <c r="MVX621" s="23"/>
      <c r="MVY621" s="23"/>
      <c r="MVZ621" s="23"/>
      <c r="MWA621" s="23"/>
      <c r="MWB621" s="23"/>
      <c r="MWC621" s="23"/>
      <c r="MWD621" s="23"/>
      <c r="MWE621" s="23"/>
      <c r="MWF621" s="23"/>
      <c r="MWG621" s="23"/>
      <c r="MWH621" s="23"/>
      <c r="MWI621" s="23"/>
      <c r="MWJ621" s="23"/>
      <c r="MWK621" s="23"/>
      <c r="MWL621" s="23"/>
      <c r="MWM621" s="23"/>
      <c r="MWN621" s="23"/>
      <c r="MWO621" s="23"/>
      <c r="MWP621" s="23"/>
      <c r="MWQ621" s="23"/>
      <c r="MWR621" s="23"/>
      <c r="MWS621" s="23"/>
      <c r="MWT621" s="23"/>
      <c r="MWU621" s="23"/>
      <c r="MWV621" s="23"/>
      <c r="MWW621" s="23"/>
      <c r="MWX621" s="23"/>
      <c r="MWY621" s="23"/>
      <c r="MWZ621" s="23"/>
      <c r="MXA621" s="23"/>
      <c r="MXB621" s="23"/>
      <c r="MXC621" s="23"/>
      <c r="MXD621" s="23"/>
      <c r="MXE621" s="23"/>
      <c r="MXF621" s="23"/>
      <c r="MXG621" s="23"/>
      <c r="MXH621" s="23"/>
      <c r="MXI621" s="23"/>
      <c r="MXJ621" s="23"/>
      <c r="MXK621" s="23"/>
      <c r="MXL621" s="23"/>
      <c r="MXM621" s="23"/>
      <c r="MXN621" s="23"/>
      <c r="MXO621" s="23"/>
      <c r="MXP621" s="23"/>
      <c r="MXQ621" s="23"/>
      <c r="MXR621" s="23"/>
      <c r="MXS621" s="23"/>
      <c r="MXT621" s="23"/>
      <c r="MXU621" s="23"/>
      <c r="MXV621" s="23"/>
      <c r="MXW621" s="23"/>
      <c r="MXX621" s="23"/>
      <c r="MXY621" s="23"/>
      <c r="MXZ621" s="23"/>
      <c r="MYA621" s="23"/>
      <c r="MYB621" s="23"/>
      <c r="MYC621" s="23"/>
      <c r="MYD621" s="23"/>
      <c r="MYE621" s="23"/>
      <c r="MYF621" s="23"/>
      <c r="MYG621" s="23"/>
      <c r="MYH621" s="23"/>
      <c r="MYI621" s="23"/>
      <c r="MYJ621" s="23"/>
      <c r="MYK621" s="23"/>
      <c r="MYL621" s="23"/>
      <c r="MYM621" s="23"/>
      <c r="MYN621" s="23"/>
      <c r="MYO621" s="23"/>
      <c r="MYP621" s="23"/>
      <c r="MYQ621" s="23"/>
      <c r="MYR621" s="23"/>
      <c r="MYS621" s="23"/>
      <c r="MYT621" s="23"/>
      <c r="MYU621" s="23"/>
      <c r="MYV621" s="23"/>
      <c r="MYW621" s="23"/>
      <c r="MYX621" s="23"/>
      <c r="MYY621" s="23"/>
      <c r="MYZ621" s="23"/>
      <c r="MZA621" s="23"/>
      <c r="MZB621" s="23"/>
      <c r="MZC621" s="23"/>
      <c r="MZD621" s="23"/>
      <c r="MZE621" s="23"/>
      <c r="MZF621" s="23"/>
      <c r="MZG621" s="23"/>
      <c r="MZH621" s="23"/>
      <c r="MZI621" s="23"/>
      <c r="MZJ621" s="23"/>
      <c r="MZK621" s="23"/>
      <c r="MZL621" s="23"/>
      <c r="MZM621" s="23"/>
      <c r="MZN621" s="23"/>
      <c r="MZO621" s="23"/>
      <c r="MZP621" s="23"/>
      <c r="MZQ621" s="23"/>
      <c r="MZR621" s="23"/>
      <c r="MZS621" s="23"/>
      <c r="MZT621" s="23"/>
      <c r="MZU621" s="23"/>
      <c r="MZV621" s="23"/>
      <c r="MZW621" s="23"/>
      <c r="MZX621" s="23"/>
      <c r="MZY621" s="23"/>
      <c r="MZZ621" s="23"/>
      <c r="NAA621" s="23"/>
      <c r="NAB621" s="23"/>
      <c r="NAC621" s="23"/>
      <c r="NAD621" s="23"/>
      <c r="NAE621" s="23"/>
      <c r="NAF621" s="23"/>
      <c r="NAG621" s="23"/>
      <c r="NAH621" s="23"/>
      <c r="NAI621" s="23"/>
      <c r="NAJ621" s="23"/>
      <c r="NAK621" s="23"/>
      <c r="NAL621" s="23"/>
      <c r="NAM621" s="23"/>
      <c r="NAN621" s="23"/>
      <c r="NAO621" s="23"/>
      <c r="NAP621" s="23"/>
      <c r="NAQ621" s="23"/>
      <c r="NAR621" s="23"/>
      <c r="NAS621" s="23"/>
      <c r="NAT621" s="23"/>
      <c r="NAU621" s="23"/>
      <c r="NAV621" s="23"/>
      <c r="NAW621" s="23"/>
      <c r="NAX621" s="23"/>
      <c r="NAY621" s="23"/>
      <c r="NAZ621" s="23"/>
      <c r="NBA621" s="23"/>
      <c r="NBB621" s="23"/>
      <c r="NBC621" s="23"/>
      <c r="NBD621" s="23"/>
      <c r="NBE621" s="23"/>
      <c r="NBF621" s="23"/>
      <c r="NBG621" s="23"/>
      <c r="NBH621" s="23"/>
      <c r="NBI621" s="23"/>
      <c r="NBJ621" s="23"/>
      <c r="NBK621" s="23"/>
      <c r="NBL621" s="23"/>
      <c r="NBM621" s="23"/>
      <c r="NBN621" s="23"/>
      <c r="NBO621" s="23"/>
      <c r="NBP621" s="23"/>
      <c r="NBQ621" s="23"/>
      <c r="NBR621" s="23"/>
      <c r="NBS621" s="23"/>
      <c r="NBT621" s="23"/>
      <c r="NBU621" s="23"/>
      <c r="NBV621" s="23"/>
      <c r="NBW621" s="23"/>
      <c r="NBX621" s="23"/>
      <c r="NBY621" s="23"/>
      <c r="NBZ621" s="23"/>
      <c r="NCA621" s="23"/>
      <c r="NCB621" s="23"/>
      <c r="NCC621" s="23"/>
      <c r="NCD621" s="23"/>
      <c r="NCE621" s="23"/>
      <c r="NCF621" s="23"/>
      <c r="NCG621" s="23"/>
      <c r="NCH621" s="23"/>
      <c r="NCI621" s="23"/>
      <c r="NCJ621" s="23"/>
      <c r="NCK621" s="23"/>
      <c r="NCL621" s="23"/>
      <c r="NCM621" s="23"/>
      <c r="NCN621" s="23"/>
      <c r="NCO621" s="23"/>
      <c r="NCP621" s="23"/>
      <c r="NCQ621" s="23"/>
      <c r="NCR621" s="23"/>
      <c r="NCS621" s="23"/>
      <c r="NCT621" s="23"/>
      <c r="NCU621" s="23"/>
      <c r="NCV621" s="23"/>
      <c r="NCW621" s="23"/>
      <c r="NCX621" s="23"/>
      <c r="NCY621" s="23"/>
      <c r="NCZ621" s="23"/>
      <c r="NDA621" s="23"/>
      <c r="NDB621" s="23"/>
      <c r="NDC621" s="23"/>
      <c r="NDD621" s="23"/>
      <c r="NDE621" s="23"/>
      <c r="NDF621" s="23"/>
      <c r="NDG621" s="23"/>
      <c r="NDH621" s="23"/>
      <c r="NDI621" s="23"/>
      <c r="NDJ621" s="23"/>
      <c r="NDK621" s="23"/>
      <c r="NDL621" s="23"/>
      <c r="NDM621" s="23"/>
      <c r="NDN621" s="23"/>
      <c r="NDO621" s="23"/>
      <c r="NDP621" s="23"/>
      <c r="NDQ621" s="23"/>
      <c r="NDR621" s="23"/>
      <c r="NDS621" s="23"/>
      <c r="NDT621" s="23"/>
      <c r="NDU621" s="23"/>
      <c r="NDV621" s="23"/>
      <c r="NDW621" s="23"/>
      <c r="NDX621" s="23"/>
      <c r="NDY621" s="23"/>
      <c r="NDZ621" s="23"/>
      <c r="NEA621" s="23"/>
      <c r="NEB621" s="23"/>
      <c r="NEC621" s="23"/>
      <c r="NED621" s="23"/>
      <c r="NEE621" s="23"/>
      <c r="NEF621" s="23"/>
      <c r="NEG621" s="23"/>
      <c r="NEH621" s="23"/>
      <c r="NEI621" s="23"/>
      <c r="NEJ621" s="23"/>
      <c r="NEK621" s="23"/>
      <c r="NEL621" s="23"/>
      <c r="NEM621" s="23"/>
      <c r="NEN621" s="23"/>
      <c r="NEO621" s="23"/>
      <c r="NEP621" s="23"/>
      <c r="NEQ621" s="23"/>
      <c r="NER621" s="23"/>
      <c r="NES621" s="23"/>
      <c r="NET621" s="23"/>
      <c r="NEU621" s="23"/>
      <c r="NEV621" s="23"/>
      <c r="NEW621" s="23"/>
      <c r="NEX621" s="23"/>
      <c r="NEY621" s="23"/>
      <c r="NEZ621" s="23"/>
      <c r="NFA621" s="23"/>
      <c r="NFB621" s="23"/>
      <c r="NFC621" s="23"/>
      <c r="NFD621" s="23"/>
      <c r="NFE621" s="23"/>
      <c r="NFF621" s="23"/>
      <c r="NFG621" s="23"/>
      <c r="NFH621" s="23"/>
      <c r="NFI621" s="23"/>
      <c r="NFJ621" s="23"/>
      <c r="NFK621" s="23"/>
      <c r="NFL621" s="23"/>
      <c r="NFM621" s="23"/>
      <c r="NFN621" s="23"/>
      <c r="NFO621" s="23"/>
      <c r="NFP621" s="23"/>
      <c r="NFQ621" s="23"/>
      <c r="NFR621" s="23"/>
      <c r="NFS621" s="23"/>
      <c r="NFT621" s="23"/>
      <c r="NFU621" s="23"/>
      <c r="NFV621" s="23"/>
      <c r="NFW621" s="23"/>
      <c r="NFX621" s="23"/>
      <c r="NFY621" s="23"/>
      <c r="NFZ621" s="23"/>
      <c r="NGA621" s="23"/>
      <c r="NGB621" s="23"/>
      <c r="NGC621" s="23"/>
      <c r="NGD621" s="23"/>
      <c r="NGE621" s="23"/>
      <c r="NGF621" s="23"/>
      <c r="NGG621" s="23"/>
      <c r="NGH621" s="23"/>
      <c r="NGI621" s="23"/>
      <c r="NGJ621" s="23"/>
      <c r="NGK621" s="23"/>
      <c r="NGL621" s="23"/>
      <c r="NGM621" s="23"/>
      <c r="NGN621" s="23"/>
      <c r="NGO621" s="23"/>
      <c r="NGP621" s="23"/>
      <c r="NGQ621" s="23"/>
      <c r="NGR621" s="23"/>
      <c r="NGS621" s="23"/>
      <c r="NGT621" s="23"/>
      <c r="NGU621" s="23"/>
      <c r="NGV621" s="23"/>
      <c r="NGW621" s="23"/>
      <c r="NGX621" s="23"/>
      <c r="NGY621" s="23"/>
      <c r="NGZ621" s="23"/>
      <c r="NHA621" s="23"/>
      <c r="NHB621" s="23"/>
      <c r="NHC621" s="23"/>
      <c r="NHD621" s="23"/>
      <c r="NHE621" s="23"/>
      <c r="NHF621" s="23"/>
      <c r="NHG621" s="23"/>
      <c r="NHH621" s="23"/>
      <c r="NHI621" s="23"/>
      <c r="NHJ621" s="23"/>
      <c r="NHK621" s="23"/>
      <c r="NHL621" s="23"/>
      <c r="NHM621" s="23"/>
      <c r="NHN621" s="23"/>
      <c r="NHO621" s="23"/>
      <c r="NHP621" s="23"/>
      <c r="NHQ621" s="23"/>
      <c r="NHR621" s="23"/>
      <c r="NHS621" s="23"/>
      <c r="NHT621" s="23"/>
      <c r="NHU621" s="23"/>
      <c r="NHV621" s="23"/>
      <c r="NHW621" s="23"/>
      <c r="NHX621" s="23"/>
      <c r="NHY621" s="23"/>
      <c r="NHZ621" s="23"/>
      <c r="NIA621" s="23"/>
      <c r="NIB621" s="23"/>
      <c r="NIC621" s="23"/>
      <c r="NID621" s="23"/>
      <c r="NIE621" s="23"/>
      <c r="NIF621" s="23"/>
      <c r="NIG621" s="23"/>
      <c r="NIH621" s="23"/>
      <c r="NII621" s="23"/>
      <c r="NIJ621" s="23"/>
      <c r="NIK621" s="23"/>
      <c r="NIL621" s="23"/>
      <c r="NIM621" s="23"/>
      <c r="NIN621" s="23"/>
      <c r="NIO621" s="23"/>
      <c r="NIP621" s="23"/>
      <c r="NIQ621" s="23"/>
      <c r="NIR621" s="23"/>
      <c r="NIS621" s="23"/>
      <c r="NIT621" s="23"/>
      <c r="NIU621" s="23"/>
      <c r="NIV621" s="23"/>
      <c r="NIW621" s="23"/>
      <c r="NIX621" s="23"/>
      <c r="NIY621" s="23"/>
      <c r="NIZ621" s="23"/>
      <c r="NJA621" s="23"/>
      <c r="NJB621" s="23"/>
      <c r="NJC621" s="23"/>
      <c r="NJD621" s="23"/>
      <c r="NJE621" s="23"/>
      <c r="NJF621" s="23"/>
      <c r="NJG621" s="23"/>
      <c r="NJH621" s="23"/>
      <c r="NJI621" s="23"/>
      <c r="NJJ621" s="23"/>
      <c r="NJK621" s="23"/>
      <c r="NJL621" s="23"/>
      <c r="NJM621" s="23"/>
      <c r="NJN621" s="23"/>
      <c r="NJO621" s="23"/>
      <c r="NJP621" s="23"/>
      <c r="NJQ621" s="23"/>
      <c r="NJR621" s="23"/>
      <c r="NJS621" s="23"/>
      <c r="NJT621" s="23"/>
      <c r="NJU621" s="23"/>
      <c r="NJV621" s="23"/>
      <c r="NJW621" s="23"/>
      <c r="NJX621" s="23"/>
      <c r="NJY621" s="23"/>
      <c r="NJZ621" s="23"/>
      <c r="NKA621" s="23"/>
      <c r="NKB621" s="23"/>
      <c r="NKC621" s="23"/>
      <c r="NKD621" s="23"/>
      <c r="NKE621" s="23"/>
      <c r="NKF621" s="23"/>
      <c r="NKG621" s="23"/>
      <c r="NKH621" s="23"/>
      <c r="NKI621" s="23"/>
      <c r="NKJ621" s="23"/>
      <c r="NKK621" s="23"/>
      <c r="NKL621" s="23"/>
      <c r="NKM621" s="23"/>
      <c r="NKN621" s="23"/>
      <c r="NKO621" s="23"/>
      <c r="NKP621" s="23"/>
      <c r="NKQ621" s="23"/>
      <c r="NKR621" s="23"/>
      <c r="NKS621" s="23"/>
      <c r="NKT621" s="23"/>
      <c r="NKU621" s="23"/>
      <c r="NKV621" s="23"/>
      <c r="NKW621" s="23"/>
      <c r="NKX621" s="23"/>
      <c r="NKY621" s="23"/>
      <c r="NKZ621" s="23"/>
      <c r="NLA621" s="23"/>
      <c r="NLB621" s="23"/>
      <c r="NLC621" s="23"/>
      <c r="NLD621" s="23"/>
      <c r="NLE621" s="23"/>
      <c r="NLF621" s="23"/>
      <c r="NLG621" s="23"/>
      <c r="NLH621" s="23"/>
      <c r="NLI621" s="23"/>
      <c r="NLJ621" s="23"/>
      <c r="NLK621" s="23"/>
      <c r="NLL621" s="23"/>
      <c r="NLM621" s="23"/>
      <c r="NLN621" s="23"/>
      <c r="NLO621" s="23"/>
      <c r="NLP621" s="23"/>
      <c r="NLQ621" s="23"/>
      <c r="NLR621" s="23"/>
      <c r="NLS621" s="23"/>
      <c r="NLT621" s="23"/>
      <c r="NLU621" s="23"/>
      <c r="NLV621" s="23"/>
      <c r="NLW621" s="23"/>
      <c r="NLX621" s="23"/>
      <c r="NLY621" s="23"/>
      <c r="NLZ621" s="23"/>
      <c r="NMA621" s="23"/>
      <c r="NMB621" s="23"/>
      <c r="NMC621" s="23"/>
      <c r="NMD621" s="23"/>
      <c r="NME621" s="23"/>
      <c r="NMF621" s="23"/>
      <c r="NMG621" s="23"/>
      <c r="NMH621" s="23"/>
      <c r="NMI621" s="23"/>
      <c r="NMJ621" s="23"/>
      <c r="NMK621" s="23"/>
      <c r="NML621" s="23"/>
      <c r="NMM621" s="23"/>
      <c r="NMN621" s="23"/>
      <c r="NMO621" s="23"/>
      <c r="NMP621" s="23"/>
      <c r="NMQ621" s="23"/>
      <c r="NMR621" s="23"/>
      <c r="NMS621" s="23"/>
      <c r="NMT621" s="23"/>
      <c r="NMU621" s="23"/>
      <c r="NMV621" s="23"/>
      <c r="NMW621" s="23"/>
      <c r="NMX621" s="23"/>
      <c r="NMY621" s="23"/>
      <c r="NMZ621" s="23"/>
      <c r="NNA621" s="23"/>
      <c r="NNB621" s="23"/>
      <c r="NNC621" s="23"/>
      <c r="NND621" s="23"/>
      <c r="NNE621" s="23"/>
      <c r="NNF621" s="23"/>
      <c r="NNG621" s="23"/>
      <c r="NNH621" s="23"/>
      <c r="NNI621" s="23"/>
      <c r="NNJ621" s="23"/>
      <c r="NNK621" s="23"/>
      <c r="NNL621" s="23"/>
      <c r="NNM621" s="23"/>
      <c r="NNN621" s="23"/>
      <c r="NNO621" s="23"/>
      <c r="NNP621" s="23"/>
      <c r="NNQ621" s="23"/>
      <c r="NNR621" s="23"/>
      <c r="NNS621" s="23"/>
      <c r="NNT621" s="23"/>
      <c r="NNU621" s="23"/>
      <c r="NNV621" s="23"/>
      <c r="NNW621" s="23"/>
      <c r="NNX621" s="23"/>
      <c r="NNY621" s="23"/>
      <c r="NNZ621" s="23"/>
      <c r="NOA621" s="23"/>
      <c r="NOB621" s="23"/>
      <c r="NOC621" s="23"/>
      <c r="NOD621" s="23"/>
      <c r="NOE621" s="23"/>
      <c r="NOF621" s="23"/>
      <c r="NOG621" s="23"/>
      <c r="NOH621" s="23"/>
      <c r="NOI621" s="23"/>
      <c r="NOJ621" s="23"/>
      <c r="NOK621" s="23"/>
      <c r="NOL621" s="23"/>
      <c r="NOM621" s="23"/>
      <c r="NON621" s="23"/>
      <c r="NOO621" s="23"/>
      <c r="NOP621" s="23"/>
      <c r="NOQ621" s="23"/>
      <c r="NOR621" s="23"/>
      <c r="NOS621" s="23"/>
      <c r="NOT621" s="23"/>
      <c r="NOU621" s="23"/>
      <c r="NOV621" s="23"/>
      <c r="NOW621" s="23"/>
      <c r="NOX621" s="23"/>
      <c r="NOY621" s="23"/>
      <c r="NOZ621" s="23"/>
      <c r="NPA621" s="23"/>
      <c r="NPB621" s="23"/>
      <c r="NPC621" s="23"/>
      <c r="NPD621" s="23"/>
      <c r="NPE621" s="23"/>
      <c r="NPF621" s="23"/>
      <c r="NPG621" s="23"/>
      <c r="NPH621" s="23"/>
      <c r="NPI621" s="23"/>
      <c r="NPJ621" s="23"/>
      <c r="NPK621" s="23"/>
      <c r="NPL621" s="23"/>
      <c r="NPM621" s="23"/>
      <c r="NPN621" s="23"/>
      <c r="NPO621" s="23"/>
      <c r="NPP621" s="23"/>
      <c r="NPQ621" s="23"/>
      <c r="NPR621" s="23"/>
      <c r="NPS621" s="23"/>
      <c r="NPT621" s="23"/>
      <c r="NPU621" s="23"/>
      <c r="NPV621" s="23"/>
      <c r="NPW621" s="23"/>
      <c r="NPX621" s="23"/>
      <c r="NPY621" s="23"/>
      <c r="NPZ621" s="23"/>
      <c r="NQA621" s="23"/>
      <c r="NQB621" s="23"/>
      <c r="NQC621" s="23"/>
      <c r="NQD621" s="23"/>
      <c r="NQE621" s="23"/>
      <c r="NQF621" s="23"/>
      <c r="NQG621" s="23"/>
      <c r="NQH621" s="23"/>
      <c r="NQI621" s="23"/>
      <c r="NQJ621" s="23"/>
      <c r="NQK621" s="23"/>
      <c r="NQL621" s="23"/>
      <c r="NQM621" s="23"/>
      <c r="NQN621" s="23"/>
      <c r="NQO621" s="23"/>
      <c r="NQP621" s="23"/>
      <c r="NQQ621" s="23"/>
      <c r="NQR621" s="23"/>
      <c r="NQS621" s="23"/>
      <c r="NQT621" s="23"/>
      <c r="NQU621" s="23"/>
      <c r="NQV621" s="23"/>
      <c r="NQW621" s="23"/>
      <c r="NQX621" s="23"/>
      <c r="NQY621" s="23"/>
      <c r="NQZ621" s="23"/>
      <c r="NRA621" s="23"/>
      <c r="NRB621" s="23"/>
      <c r="NRC621" s="23"/>
      <c r="NRD621" s="23"/>
      <c r="NRE621" s="23"/>
      <c r="NRF621" s="23"/>
      <c r="NRG621" s="23"/>
      <c r="NRH621" s="23"/>
      <c r="NRI621" s="23"/>
      <c r="NRJ621" s="23"/>
      <c r="NRK621" s="23"/>
      <c r="NRL621" s="23"/>
      <c r="NRM621" s="23"/>
      <c r="NRN621" s="23"/>
      <c r="NRO621" s="23"/>
      <c r="NRP621" s="23"/>
      <c r="NRQ621" s="23"/>
      <c r="NRR621" s="23"/>
      <c r="NRS621" s="23"/>
      <c r="NRT621" s="23"/>
      <c r="NRU621" s="23"/>
      <c r="NRV621" s="23"/>
      <c r="NRW621" s="23"/>
      <c r="NRX621" s="23"/>
      <c r="NRY621" s="23"/>
      <c r="NRZ621" s="23"/>
      <c r="NSA621" s="23"/>
      <c r="NSB621" s="23"/>
      <c r="NSC621" s="23"/>
      <c r="NSD621" s="23"/>
      <c r="NSE621" s="23"/>
      <c r="NSF621" s="23"/>
      <c r="NSG621" s="23"/>
      <c r="NSH621" s="23"/>
      <c r="NSI621" s="23"/>
      <c r="NSJ621" s="23"/>
      <c r="NSK621" s="23"/>
      <c r="NSL621" s="23"/>
      <c r="NSM621" s="23"/>
      <c r="NSN621" s="23"/>
      <c r="NSO621" s="23"/>
      <c r="NSP621" s="23"/>
      <c r="NSQ621" s="23"/>
      <c r="NSR621" s="23"/>
      <c r="NSS621" s="23"/>
      <c r="NST621" s="23"/>
      <c r="NSU621" s="23"/>
      <c r="NSV621" s="23"/>
      <c r="NSW621" s="23"/>
      <c r="NSX621" s="23"/>
      <c r="NSY621" s="23"/>
      <c r="NSZ621" s="23"/>
      <c r="NTA621" s="23"/>
      <c r="NTB621" s="23"/>
      <c r="NTC621" s="23"/>
      <c r="NTD621" s="23"/>
      <c r="NTE621" s="23"/>
      <c r="NTF621" s="23"/>
      <c r="NTG621" s="23"/>
      <c r="NTH621" s="23"/>
      <c r="NTI621" s="23"/>
      <c r="NTJ621" s="23"/>
      <c r="NTK621" s="23"/>
      <c r="NTL621" s="23"/>
      <c r="NTM621" s="23"/>
      <c r="NTN621" s="23"/>
      <c r="NTO621" s="23"/>
      <c r="NTP621" s="23"/>
      <c r="NTQ621" s="23"/>
      <c r="NTR621" s="23"/>
      <c r="NTS621" s="23"/>
      <c r="NTT621" s="23"/>
      <c r="NTU621" s="23"/>
      <c r="NTV621" s="23"/>
      <c r="NTW621" s="23"/>
      <c r="NTX621" s="23"/>
      <c r="NTY621" s="23"/>
      <c r="NTZ621" s="23"/>
      <c r="NUA621" s="23"/>
      <c r="NUB621" s="23"/>
      <c r="NUC621" s="23"/>
      <c r="NUD621" s="23"/>
      <c r="NUE621" s="23"/>
      <c r="NUF621" s="23"/>
      <c r="NUG621" s="23"/>
      <c r="NUH621" s="23"/>
      <c r="NUI621" s="23"/>
      <c r="NUJ621" s="23"/>
      <c r="NUK621" s="23"/>
      <c r="NUL621" s="23"/>
      <c r="NUM621" s="23"/>
      <c r="NUN621" s="23"/>
      <c r="NUO621" s="23"/>
      <c r="NUP621" s="23"/>
      <c r="NUQ621" s="23"/>
      <c r="NUR621" s="23"/>
      <c r="NUS621" s="23"/>
      <c r="NUT621" s="23"/>
      <c r="NUU621" s="23"/>
      <c r="NUV621" s="23"/>
      <c r="NUW621" s="23"/>
      <c r="NUX621" s="23"/>
      <c r="NUY621" s="23"/>
      <c r="NUZ621" s="23"/>
      <c r="NVA621" s="23"/>
      <c r="NVB621" s="23"/>
      <c r="NVC621" s="23"/>
      <c r="NVD621" s="23"/>
      <c r="NVE621" s="23"/>
      <c r="NVF621" s="23"/>
      <c r="NVG621" s="23"/>
      <c r="NVH621" s="23"/>
      <c r="NVI621" s="23"/>
      <c r="NVJ621" s="23"/>
      <c r="NVK621" s="23"/>
      <c r="NVL621" s="23"/>
      <c r="NVM621" s="23"/>
      <c r="NVN621" s="23"/>
      <c r="NVO621" s="23"/>
      <c r="NVP621" s="23"/>
      <c r="NVQ621" s="23"/>
      <c r="NVR621" s="23"/>
      <c r="NVS621" s="23"/>
      <c r="NVT621" s="23"/>
      <c r="NVU621" s="23"/>
      <c r="NVV621" s="23"/>
      <c r="NVW621" s="23"/>
      <c r="NVX621" s="23"/>
      <c r="NVY621" s="23"/>
      <c r="NVZ621" s="23"/>
      <c r="NWA621" s="23"/>
      <c r="NWB621" s="23"/>
      <c r="NWC621" s="23"/>
      <c r="NWD621" s="23"/>
      <c r="NWE621" s="23"/>
      <c r="NWF621" s="23"/>
      <c r="NWG621" s="23"/>
      <c r="NWH621" s="23"/>
      <c r="NWI621" s="23"/>
      <c r="NWJ621" s="23"/>
      <c r="NWK621" s="23"/>
      <c r="NWL621" s="23"/>
      <c r="NWM621" s="23"/>
      <c r="NWN621" s="23"/>
      <c r="NWO621" s="23"/>
      <c r="NWP621" s="23"/>
      <c r="NWQ621" s="23"/>
      <c r="NWR621" s="23"/>
      <c r="NWS621" s="23"/>
      <c r="NWT621" s="23"/>
      <c r="NWU621" s="23"/>
      <c r="NWV621" s="23"/>
      <c r="NWW621" s="23"/>
      <c r="NWX621" s="23"/>
      <c r="NWY621" s="23"/>
      <c r="NWZ621" s="23"/>
      <c r="NXA621" s="23"/>
      <c r="NXB621" s="23"/>
      <c r="NXC621" s="23"/>
      <c r="NXD621" s="23"/>
      <c r="NXE621" s="23"/>
      <c r="NXF621" s="23"/>
      <c r="NXG621" s="23"/>
      <c r="NXH621" s="23"/>
      <c r="NXI621" s="23"/>
      <c r="NXJ621" s="23"/>
      <c r="NXK621" s="23"/>
      <c r="NXL621" s="23"/>
      <c r="NXM621" s="23"/>
      <c r="NXN621" s="23"/>
      <c r="NXO621" s="23"/>
      <c r="NXP621" s="23"/>
      <c r="NXQ621" s="23"/>
      <c r="NXR621" s="23"/>
      <c r="NXS621" s="23"/>
      <c r="NXT621" s="23"/>
      <c r="NXU621" s="23"/>
      <c r="NXV621" s="23"/>
      <c r="NXW621" s="23"/>
      <c r="NXX621" s="23"/>
      <c r="NXY621" s="23"/>
      <c r="NXZ621" s="23"/>
      <c r="NYA621" s="23"/>
      <c r="NYB621" s="23"/>
      <c r="NYC621" s="23"/>
      <c r="NYD621" s="23"/>
      <c r="NYE621" s="23"/>
      <c r="NYF621" s="23"/>
      <c r="NYG621" s="23"/>
      <c r="NYH621" s="23"/>
      <c r="NYI621" s="23"/>
      <c r="NYJ621" s="23"/>
      <c r="NYK621" s="23"/>
      <c r="NYL621" s="23"/>
      <c r="NYM621" s="23"/>
      <c r="NYN621" s="23"/>
      <c r="NYO621" s="23"/>
      <c r="NYP621" s="23"/>
      <c r="NYQ621" s="23"/>
      <c r="NYR621" s="23"/>
      <c r="NYS621" s="23"/>
      <c r="NYT621" s="23"/>
      <c r="NYU621" s="23"/>
      <c r="NYV621" s="23"/>
      <c r="NYW621" s="23"/>
      <c r="NYX621" s="23"/>
      <c r="NYY621" s="23"/>
      <c r="NYZ621" s="23"/>
      <c r="NZA621" s="23"/>
      <c r="NZB621" s="23"/>
      <c r="NZC621" s="23"/>
      <c r="NZD621" s="23"/>
      <c r="NZE621" s="23"/>
      <c r="NZF621" s="23"/>
      <c r="NZG621" s="23"/>
      <c r="NZH621" s="23"/>
      <c r="NZI621" s="23"/>
      <c r="NZJ621" s="23"/>
      <c r="NZK621" s="23"/>
      <c r="NZL621" s="23"/>
      <c r="NZM621" s="23"/>
      <c r="NZN621" s="23"/>
      <c r="NZO621" s="23"/>
      <c r="NZP621" s="23"/>
      <c r="NZQ621" s="23"/>
      <c r="NZR621" s="23"/>
      <c r="NZS621" s="23"/>
      <c r="NZT621" s="23"/>
      <c r="NZU621" s="23"/>
      <c r="NZV621" s="23"/>
      <c r="NZW621" s="23"/>
      <c r="NZX621" s="23"/>
      <c r="NZY621" s="23"/>
      <c r="NZZ621" s="23"/>
      <c r="OAA621" s="23"/>
      <c r="OAB621" s="23"/>
      <c r="OAC621" s="23"/>
      <c r="OAD621" s="23"/>
      <c r="OAE621" s="23"/>
      <c r="OAF621" s="23"/>
      <c r="OAG621" s="23"/>
      <c r="OAH621" s="23"/>
      <c r="OAI621" s="23"/>
      <c r="OAJ621" s="23"/>
      <c r="OAK621" s="23"/>
      <c r="OAL621" s="23"/>
      <c r="OAM621" s="23"/>
      <c r="OAN621" s="23"/>
      <c r="OAO621" s="23"/>
      <c r="OAP621" s="23"/>
      <c r="OAQ621" s="23"/>
      <c r="OAR621" s="23"/>
      <c r="OAS621" s="23"/>
      <c r="OAT621" s="23"/>
      <c r="OAU621" s="23"/>
      <c r="OAV621" s="23"/>
      <c r="OAW621" s="23"/>
      <c r="OAX621" s="23"/>
      <c r="OAY621" s="23"/>
      <c r="OAZ621" s="23"/>
      <c r="OBA621" s="23"/>
      <c r="OBB621" s="23"/>
      <c r="OBC621" s="23"/>
      <c r="OBD621" s="23"/>
      <c r="OBE621" s="23"/>
      <c r="OBF621" s="23"/>
      <c r="OBG621" s="23"/>
      <c r="OBH621" s="23"/>
      <c r="OBI621" s="23"/>
      <c r="OBJ621" s="23"/>
      <c r="OBK621" s="23"/>
      <c r="OBL621" s="23"/>
      <c r="OBM621" s="23"/>
      <c r="OBN621" s="23"/>
      <c r="OBO621" s="23"/>
      <c r="OBP621" s="23"/>
      <c r="OBQ621" s="23"/>
      <c r="OBR621" s="23"/>
      <c r="OBS621" s="23"/>
      <c r="OBT621" s="23"/>
      <c r="OBU621" s="23"/>
      <c r="OBV621" s="23"/>
      <c r="OBW621" s="23"/>
      <c r="OBX621" s="23"/>
      <c r="OBY621" s="23"/>
      <c r="OBZ621" s="23"/>
      <c r="OCA621" s="23"/>
      <c r="OCB621" s="23"/>
      <c r="OCC621" s="23"/>
      <c r="OCD621" s="23"/>
      <c r="OCE621" s="23"/>
      <c r="OCF621" s="23"/>
      <c r="OCG621" s="23"/>
      <c r="OCH621" s="23"/>
      <c r="OCI621" s="23"/>
      <c r="OCJ621" s="23"/>
      <c r="OCK621" s="23"/>
      <c r="OCL621" s="23"/>
      <c r="OCM621" s="23"/>
      <c r="OCN621" s="23"/>
      <c r="OCO621" s="23"/>
      <c r="OCP621" s="23"/>
      <c r="OCQ621" s="23"/>
      <c r="OCR621" s="23"/>
      <c r="OCS621" s="23"/>
      <c r="OCT621" s="23"/>
      <c r="OCU621" s="23"/>
      <c r="OCV621" s="23"/>
      <c r="OCW621" s="23"/>
      <c r="OCX621" s="23"/>
      <c r="OCY621" s="23"/>
      <c r="OCZ621" s="23"/>
      <c r="ODA621" s="23"/>
      <c r="ODB621" s="23"/>
      <c r="ODC621" s="23"/>
      <c r="ODD621" s="23"/>
      <c r="ODE621" s="23"/>
      <c r="ODF621" s="23"/>
      <c r="ODG621" s="23"/>
      <c r="ODH621" s="23"/>
      <c r="ODI621" s="23"/>
      <c r="ODJ621" s="23"/>
      <c r="ODK621" s="23"/>
      <c r="ODL621" s="23"/>
      <c r="ODM621" s="23"/>
      <c r="ODN621" s="23"/>
      <c r="ODO621" s="23"/>
      <c r="ODP621" s="23"/>
      <c r="ODQ621" s="23"/>
      <c r="ODR621" s="23"/>
      <c r="ODS621" s="23"/>
      <c r="ODT621" s="23"/>
      <c r="ODU621" s="23"/>
      <c r="ODV621" s="23"/>
      <c r="ODW621" s="23"/>
      <c r="ODX621" s="23"/>
      <c r="ODY621" s="23"/>
      <c r="ODZ621" s="23"/>
      <c r="OEA621" s="23"/>
      <c r="OEB621" s="23"/>
      <c r="OEC621" s="23"/>
      <c r="OED621" s="23"/>
      <c r="OEE621" s="23"/>
      <c r="OEF621" s="23"/>
      <c r="OEG621" s="23"/>
      <c r="OEH621" s="23"/>
      <c r="OEI621" s="23"/>
      <c r="OEJ621" s="23"/>
      <c r="OEK621" s="23"/>
      <c r="OEL621" s="23"/>
      <c r="OEM621" s="23"/>
      <c r="OEN621" s="23"/>
      <c r="OEO621" s="23"/>
      <c r="OEP621" s="23"/>
      <c r="OEQ621" s="23"/>
      <c r="OER621" s="23"/>
      <c r="OES621" s="23"/>
      <c r="OET621" s="23"/>
      <c r="OEU621" s="23"/>
      <c r="OEV621" s="23"/>
      <c r="OEW621" s="23"/>
      <c r="OEX621" s="23"/>
      <c r="OEY621" s="23"/>
      <c r="OEZ621" s="23"/>
      <c r="OFA621" s="23"/>
      <c r="OFB621" s="23"/>
      <c r="OFC621" s="23"/>
      <c r="OFD621" s="23"/>
      <c r="OFE621" s="23"/>
      <c r="OFF621" s="23"/>
      <c r="OFG621" s="23"/>
      <c r="OFH621" s="23"/>
      <c r="OFI621" s="23"/>
      <c r="OFJ621" s="23"/>
      <c r="OFK621" s="23"/>
      <c r="OFL621" s="23"/>
      <c r="OFM621" s="23"/>
      <c r="OFN621" s="23"/>
      <c r="OFO621" s="23"/>
      <c r="OFP621" s="23"/>
      <c r="OFQ621" s="23"/>
      <c r="OFR621" s="23"/>
      <c r="OFS621" s="23"/>
      <c r="OFT621" s="23"/>
      <c r="OFU621" s="23"/>
      <c r="OFV621" s="23"/>
      <c r="OFW621" s="23"/>
      <c r="OFX621" s="23"/>
      <c r="OFY621" s="23"/>
      <c r="OFZ621" s="23"/>
      <c r="OGA621" s="23"/>
      <c r="OGB621" s="23"/>
      <c r="OGC621" s="23"/>
      <c r="OGD621" s="23"/>
      <c r="OGE621" s="23"/>
      <c r="OGF621" s="23"/>
      <c r="OGG621" s="23"/>
      <c r="OGH621" s="23"/>
      <c r="OGI621" s="23"/>
      <c r="OGJ621" s="23"/>
      <c r="OGK621" s="23"/>
      <c r="OGL621" s="23"/>
      <c r="OGM621" s="23"/>
      <c r="OGN621" s="23"/>
      <c r="OGO621" s="23"/>
      <c r="OGP621" s="23"/>
      <c r="OGQ621" s="23"/>
      <c r="OGR621" s="23"/>
      <c r="OGS621" s="23"/>
      <c r="OGT621" s="23"/>
      <c r="OGU621" s="23"/>
      <c r="OGV621" s="23"/>
      <c r="OGW621" s="23"/>
      <c r="OGX621" s="23"/>
      <c r="OGY621" s="23"/>
      <c r="OGZ621" s="23"/>
      <c r="OHA621" s="23"/>
      <c r="OHB621" s="23"/>
      <c r="OHC621" s="23"/>
      <c r="OHD621" s="23"/>
      <c r="OHE621" s="23"/>
      <c r="OHF621" s="23"/>
      <c r="OHG621" s="23"/>
      <c r="OHH621" s="23"/>
      <c r="OHI621" s="23"/>
      <c r="OHJ621" s="23"/>
      <c r="OHK621" s="23"/>
      <c r="OHL621" s="23"/>
      <c r="OHM621" s="23"/>
      <c r="OHN621" s="23"/>
      <c r="OHO621" s="23"/>
      <c r="OHP621" s="23"/>
      <c r="OHQ621" s="23"/>
      <c r="OHR621" s="23"/>
      <c r="OHS621" s="23"/>
      <c r="OHT621" s="23"/>
      <c r="OHU621" s="23"/>
      <c r="OHV621" s="23"/>
      <c r="OHW621" s="23"/>
      <c r="OHX621" s="23"/>
      <c r="OHY621" s="23"/>
      <c r="OHZ621" s="23"/>
      <c r="OIA621" s="23"/>
      <c r="OIB621" s="23"/>
      <c r="OIC621" s="23"/>
      <c r="OID621" s="23"/>
      <c r="OIE621" s="23"/>
      <c r="OIF621" s="23"/>
      <c r="OIG621" s="23"/>
      <c r="OIH621" s="23"/>
      <c r="OII621" s="23"/>
      <c r="OIJ621" s="23"/>
      <c r="OIK621" s="23"/>
      <c r="OIL621" s="23"/>
      <c r="OIM621" s="23"/>
      <c r="OIN621" s="23"/>
      <c r="OIO621" s="23"/>
      <c r="OIP621" s="23"/>
      <c r="OIQ621" s="23"/>
      <c r="OIR621" s="23"/>
      <c r="OIS621" s="23"/>
      <c r="OIT621" s="23"/>
      <c r="OIU621" s="23"/>
      <c r="OIV621" s="23"/>
      <c r="OIW621" s="23"/>
      <c r="OIX621" s="23"/>
      <c r="OIY621" s="23"/>
      <c r="OIZ621" s="23"/>
      <c r="OJA621" s="23"/>
      <c r="OJB621" s="23"/>
      <c r="OJC621" s="23"/>
      <c r="OJD621" s="23"/>
      <c r="OJE621" s="23"/>
      <c r="OJF621" s="23"/>
      <c r="OJG621" s="23"/>
      <c r="OJH621" s="23"/>
      <c r="OJI621" s="23"/>
      <c r="OJJ621" s="23"/>
      <c r="OJK621" s="23"/>
      <c r="OJL621" s="23"/>
      <c r="OJM621" s="23"/>
      <c r="OJN621" s="23"/>
      <c r="OJO621" s="23"/>
      <c r="OJP621" s="23"/>
      <c r="OJQ621" s="23"/>
      <c r="OJR621" s="23"/>
      <c r="OJS621" s="23"/>
      <c r="OJT621" s="23"/>
      <c r="OJU621" s="23"/>
      <c r="OJV621" s="23"/>
      <c r="OJW621" s="23"/>
      <c r="OJX621" s="23"/>
      <c r="OJY621" s="23"/>
      <c r="OJZ621" s="23"/>
      <c r="OKA621" s="23"/>
      <c r="OKB621" s="23"/>
      <c r="OKC621" s="23"/>
      <c r="OKD621" s="23"/>
      <c r="OKE621" s="23"/>
      <c r="OKF621" s="23"/>
      <c r="OKG621" s="23"/>
      <c r="OKH621" s="23"/>
      <c r="OKI621" s="23"/>
      <c r="OKJ621" s="23"/>
      <c r="OKK621" s="23"/>
      <c r="OKL621" s="23"/>
      <c r="OKM621" s="23"/>
      <c r="OKN621" s="23"/>
      <c r="OKO621" s="23"/>
      <c r="OKP621" s="23"/>
      <c r="OKQ621" s="23"/>
      <c r="OKR621" s="23"/>
      <c r="OKS621" s="23"/>
      <c r="OKT621" s="23"/>
      <c r="OKU621" s="23"/>
      <c r="OKV621" s="23"/>
      <c r="OKW621" s="23"/>
      <c r="OKX621" s="23"/>
      <c r="OKY621" s="23"/>
      <c r="OKZ621" s="23"/>
      <c r="OLA621" s="23"/>
      <c r="OLB621" s="23"/>
      <c r="OLC621" s="23"/>
      <c r="OLD621" s="23"/>
      <c r="OLE621" s="23"/>
      <c r="OLF621" s="23"/>
      <c r="OLG621" s="23"/>
      <c r="OLH621" s="23"/>
      <c r="OLI621" s="23"/>
      <c r="OLJ621" s="23"/>
      <c r="OLK621" s="23"/>
      <c r="OLL621" s="23"/>
      <c r="OLM621" s="23"/>
      <c r="OLN621" s="23"/>
      <c r="OLO621" s="23"/>
      <c r="OLP621" s="23"/>
      <c r="OLQ621" s="23"/>
      <c r="OLR621" s="23"/>
      <c r="OLS621" s="23"/>
      <c r="OLT621" s="23"/>
      <c r="OLU621" s="23"/>
      <c r="OLV621" s="23"/>
      <c r="OLW621" s="23"/>
      <c r="OLX621" s="23"/>
      <c r="OLY621" s="23"/>
      <c r="OLZ621" s="23"/>
      <c r="OMA621" s="23"/>
      <c r="OMB621" s="23"/>
      <c r="OMC621" s="23"/>
      <c r="OMD621" s="23"/>
      <c r="OME621" s="23"/>
      <c r="OMF621" s="23"/>
      <c r="OMG621" s="23"/>
      <c r="OMH621" s="23"/>
      <c r="OMI621" s="23"/>
      <c r="OMJ621" s="23"/>
      <c r="OMK621" s="23"/>
      <c r="OML621" s="23"/>
      <c r="OMM621" s="23"/>
      <c r="OMN621" s="23"/>
      <c r="OMO621" s="23"/>
      <c r="OMP621" s="23"/>
      <c r="OMQ621" s="23"/>
      <c r="OMR621" s="23"/>
      <c r="OMS621" s="23"/>
      <c r="OMT621" s="23"/>
      <c r="OMU621" s="23"/>
      <c r="OMV621" s="23"/>
      <c r="OMW621" s="23"/>
      <c r="OMX621" s="23"/>
      <c r="OMY621" s="23"/>
      <c r="OMZ621" s="23"/>
      <c r="ONA621" s="23"/>
      <c r="ONB621" s="23"/>
      <c r="ONC621" s="23"/>
      <c r="OND621" s="23"/>
      <c r="ONE621" s="23"/>
      <c r="ONF621" s="23"/>
      <c r="ONG621" s="23"/>
      <c r="ONH621" s="23"/>
      <c r="ONI621" s="23"/>
      <c r="ONJ621" s="23"/>
      <c r="ONK621" s="23"/>
      <c r="ONL621" s="23"/>
      <c r="ONM621" s="23"/>
      <c r="ONN621" s="23"/>
      <c r="ONO621" s="23"/>
      <c r="ONP621" s="23"/>
      <c r="ONQ621" s="23"/>
      <c r="ONR621" s="23"/>
      <c r="ONS621" s="23"/>
      <c r="ONT621" s="23"/>
      <c r="ONU621" s="23"/>
      <c r="ONV621" s="23"/>
      <c r="ONW621" s="23"/>
      <c r="ONX621" s="23"/>
      <c r="ONY621" s="23"/>
      <c r="ONZ621" s="23"/>
      <c r="OOA621" s="23"/>
      <c r="OOB621" s="23"/>
      <c r="OOC621" s="23"/>
      <c r="OOD621" s="23"/>
      <c r="OOE621" s="23"/>
      <c r="OOF621" s="23"/>
      <c r="OOG621" s="23"/>
      <c r="OOH621" s="23"/>
      <c r="OOI621" s="23"/>
      <c r="OOJ621" s="23"/>
      <c r="OOK621" s="23"/>
      <c r="OOL621" s="23"/>
      <c r="OOM621" s="23"/>
      <c r="OON621" s="23"/>
      <c r="OOO621" s="23"/>
      <c r="OOP621" s="23"/>
      <c r="OOQ621" s="23"/>
      <c r="OOR621" s="23"/>
      <c r="OOS621" s="23"/>
      <c r="OOT621" s="23"/>
      <c r="OOU621" s="23"/>
      <c r="OOV621" s="23"/>
      <c r="OOW621" s="23"/>
      <c r="OOX621" s="23"/>
      <c r="OOY621" s="23"/>
      <c r="OOZ621" s="23"/>
      <c r="OPA621" s="23"/>
      <c r="OPB621" s="23"/>
      <c r="OPC621" s="23"/>
      <c r="OPD621" s="23"/>
      <c r="OPE621" s="23"/>
      <c r="OPF621" s="23"/>
      <c r="OPG621" s="23"/>
      <c r="OPH621" s="23"/>
      <c r="OPI621" s="23"/>
      <c r="OPJ621" s="23"/>
      <c r="OPK621" s="23"/>
      <c r="OPL621" s="23"/>
      <c r="OPM621" s="23"/>
      <c r="OPN621" s="23"/>
      <c r="OPO621" s="23"/>
      <c r="OPP621" s="23"/>
      <c r="OPQ621" s="23"/>
      <c r="OPR621" s="23"/>
      <c r="OPS621" s="23"/>
      <c r="OPT621" s="23"/>
      <c r="OPU621" s="23"/>
      <c r="OPV621" s="23"/>
      <c r="OPW621" s="23"/>
      <c r="OPX621" s="23"/>
      <c r="OPY621" s="23"/>
      <c r="OPZ621" s="23"/>
      <c r="OQA621" s="23"/>
      <c r="OQB621" s="23"/>
      <c r="OQC621" s="23"/>
      <c r="OQD621" s="23"/>
      <c r="OQE621" s="23"/>
      <c r="OQF621" s="23"/>
      <c r="OQG621" s="23"/>
      <c r="OQH621" s="23"/>
      <c r="OQI621" s="23"/>
      <c r="OQJ621" s="23"/>
      <c r="OQK621" s="23"/>
      <c r="OQL621" s="23"/>
      <c r="OQM621" s="23"/>
      <c r="OQN621" s="23"/>
      <c r="OQO621" s="23"/>
      <c r="OQP621" s="23"/>
      <c r="OQQ621" s="23"/>
      <c r="OQR621" s="23"/>
      <c r="OQS621" s="23"/>
      <c r="OQT621" s="23"/>
      <c r="OQU621" s="23"/>
      <c r="OQV621" s="23"/>
      <c r="OQW621" s="23"/>
      <c r="OQX621" s="23"/>
      <c r="OQY621" s="23"/>
      <c r="OQZ621" s="23"/>
      <c r="ORA621" s="23"/>
      <c r="ORB621" s="23"/>
      <c r="ORC621" s="23"/>
      <c r="ORD621" s="23"/>
      <c r="ORE621" s="23"/>
      <c r="ORF621" s="23"/>
      <c r="ORG621" s="23"/>
      <c r="ORH621" s="23"/>
      <c r="ORI621" s="23"/>
      <c r="ORJ621" s="23"/>
      <c r="ORK621" s="23"/>
      <c r="ORL621" s="23"/>
      <c r="ORM621" s="23"/>
      <c r="ORN621" s="23"/>
      <c r="ORO621" s="23"/>
      <c r="ORP621" s="23"/>
      <c r="ORQ621" s="23"/>
      <c r="ORR621" s="23"/>
      <c r="ORS621" s="23"/>
      <c r="ORT621" s="23"/>
      <c r="ORU621" s="23"/>
      <c r="ORV621" s="23"/>
      <c r="ORW621" s="23"/>
      <c r="ORX621" s="23"/>
      <c r="ORY621" s="23"/>
      <c r="ORZ621" s="23"/>
      <c r="OSA621" s="23"/>
      <c r="OSB621" s="23"/>
      <c r="OSC621" s="23"/>
      <c r="OSD621" s="23"/>
      <c r="OSE621" s="23"/>
      <c r="OSF621" s="23"/>
      <c r="OSG621" s="23"/>
      <c r="OSH621" s="23"/>
      <c r="OSI621" s="23"/>
      <c r="OSJ621" s="23"/>
      <c r="OSK621" s="23"/>
      <c r="OSL621" s="23"/>
      <c r="OSM621" s="23"/>
      <c r="OSN621" s="23"/>
      <c r="OSO621" s="23"/>
      <c r="OSP621" s="23"/>
      <c r="OSQ621" s="23"/>
      <c r="OSR621" s="23"/>
      <c r="OSS621" s="23"/>
      <c r="OST621" s="23"/>
      <c r="OSU621" s="23"/>
      <c r="OSV621" s="23"/>
      <c r="OSW621" s="23"/>
      <c r="OSX621" s="23"/>
      <c r="OSY621" s="23"/>
      <c r="OSZ621" s="23"/>
      <c r="OTA621" s="23"/>
      <c r="OTB621" s="23"/>
      <c r="OTC621" s="23"/>
      <c r="OTD621" s="23"/>
      <c r="OTE621" s="23"/>
      <c r="OTF621" s="23"/>
      <c r="OTG621" s="23"/>
      <c r="OTH621" s="23"/>
      <c r="OTI621" s="23"/>
      <c r="OTJ621" s="23"/>
      <c r="OTK621" s="23"/>
      <c r="OTL621" s="23"/>
      <c r="OTM621" s="23"/>
      <c r="OTN621" s="23"/>
      <c r="OTO621" s="23"/>
      <c r="OTP621" s="23"/>
      <c r="OTQ621" s="23"/>
      <c r="OTR621" s="23"/>
      <c r="OTS621" s="23"/>
      <c r="OTT621" s="23"/>
      <c r="OTU621" s="23"/>
      <c r="OTV621" s="23"/>
      <c r="OTW621" s="23"/>
      <c r="OTX621" s="23"/>
      <c r="OTY621" s="23"/>
      <c r="OTZ621" s="23"/>
      <c r="OUA621" s="23"/>
      <c r="OUB621" s="23"/>
      <c r="OUC621" s="23"/>
      <c r="OUD621" s="23"/>
      <c r="OUE621" s="23"/>
      <c r="OUF621" s="23"/>
      <c r="OUG621" s="23"/>
      <c r="OUH621" s="23"/>
      <c r="OUI621" s="23"/>
      <c r="OUJ621" s="23"/>
      <c r="OUK621" s="23"/>
      <c r="OUL621" s="23"/>
      <c r="OUM621" s="23"/>
      <c r="OUN621" s="23"/>
      <c r="OUO621" s="23"/>
      <c r="OUP621" s="23"/>
      <c r="OUQ621" s="23"/>
      <c r="OUR621" s="23"/>
      <c r="OUS621" s="23"/>
      <c r="OUT621" s="23"/>
      <c r="OUU621" s="23"/>
      <c r="OUV621" s="23"/>
      <c r="OUW621" s="23"/>
      <c r="OUX621" s="23"/>
      <c r="OUY621" s="23"/>
      <c r="OUZ621" s="23"/>
      <c r="OVA621" s="23"/>
      <c r="OVB621" s="23"/>
      <c r="OVC621" s="23"/>
      <c r="OVD621" s="23"/>
      <c r="OVE621" s="23"/>
      <c r="OVF621" s="23"/>
      <c r="OVG621" s="23"/>
      <c r="OVH621" s="23"/>
      <c r="OVI621" s="23"/>
      <c r="OVJ621" s="23"/>
      <c r="OVK621" s="23"/>
      <c r="OVL621" s="23"/>
      <c r="OVM621" s="23"/>
      <c r="OVN621" s="23"/>
      <c r="OVO621" s="23"/>
      <c r="OVP621" s="23"/>
      <c r="OVQ621" s="23"/>
      <c r="OVR621" s="23"/>
      <c r="OVS621" s="23"/>
      <c r="OVT621" s="23"/>
      <c r="OVU621" s="23"/>
      <c r="OVV621" s="23"/>
      <c r="OVW621" s="23"/>
      <c r="OVX621" s="23"/>
      <c r="OVY621" s="23"/>
      <c r="OVZ621" s="23"/>
      <c r="OWA621" s="23"/>
      <c r="OWB621" s="23"/>
      <c r="OWC621" s="23"/>
      <c r="OWD621" s="23"/>
      <c r="OWE621" s="23"/>
      <c r="OWF621" s="23"/>
      <c r="OWG621" s="23"/>
      <c r="OWH621" s="23"/>
      <c r="OWI621" s="23"/>
      <c r="OWJ621" s="23"/>
      <c r="OWK621" s="23"/>
      <c r="OWL621" s="23"/>
      <c r="OWM621" s="23"/>
      <c r="OWN621" s="23"/>
      <c r="OWO621" s="23"/>
      <c r="OWP621" s="23"/>
      <c r="OWQ621" s="23"/>
      <c r="OWR621" s="23"/>
      <c r="OWS621" s="23"/>
      <c r="OWT621" s="23"/>
      <c r="OWU621" s="23"/>
      <c r="OWV621" s="23"/>
      <c r="OWW621" s="23"/>
      <c r="OWX621" s="23"/>
      <c r="OWY621" s="23"/>
      <c r="OWZ621" s="23"/>
      <c r="OXA621" s="23"/>
      <c r="OXB621" s="23"/>
      <c r="OXC621" s="23"/>
      <c r="OXD621" s="23"/>
      <c r="OXE621" s="23"/>
      <c r="OXF621" s="23"/>
      <c r="OXG621" s="23"/>
      <c r="OXH621" s="23"/>
      <c r="OXI621" s="23"/>
      <c r="OXJ621" s="23"/>
      <c r="OXK621" s="23"/>
      <c r="OXL621" s="23"/>
      <c r="OXM621" s="23"/>
      <c r="OXN621" s="23"/>
      <c r="OXO621" s="23"/>
      <c r="OXP621" s="23"/>
      <c r="OXQ621" s="23"/>
      <c r="OXR621" s="23"/>
      <c r="OXS621" s="23"/>
      <c r="OXT621" s="23"/>
      <c r="OXU621" s="23"/>
      <c r="OXV621" s="23"/>
      <c r="OXW621" s="23"/>
      <c r="OXX621" s="23"/>
      <c r="OXY621" s="23"/>
      <c r="OXZ621" s="23"/>
      <c r="OYA621" s="23"/>
      <c r="OYB621" s="23"/>
      <c r="OYC621" s="23"/>
      <c r="OYD621" s="23"/>
      <c r="OYE621" s="23"/>
      <c r="OYF621" s="23"/>
      <c r="OYG621" s="23"/>
      <c r="OYH621" s="23"/>
      <c r="OYI621" s="23"/>
      <c r="OYJ621" s="23"/>
      <c r="OYK621" s="23"/>
      <c r="OYL621" s="23"/>
      <c r="OYM621" s="23"/>
      <c r="OYN621" s="23"/>
      <c r="OYO621" s="23"/>
      <c r="OYP621" s="23"/>
      <c r="OYQ621" s="23"/>
      <c r="OYR621" s="23"/>
      <c r="OYS621" s="23"/>
      <c r="OYT621" s="23"/>
      <c r="OYU621" s="23"/>
      <c r="OYV621" s="23"/>
      <c r="OYW621" s="23"/>
      <c r="OYX621" s="23"/>
      <c r="OYY621" s="23"/>
      <c r="OYZ621" s="23"/>
      <c r="OZA621" s="23"/>
      <c r="OZB621" s="23"/>
      <c r="OZC621" s="23"/>
      <c r="OZD621" s="23"/>
      <c r="OZE621" s="23"/>
      <c r="OZF621" s="23"/>
      <c r="OZG621" s="23"/>
      <c r="OZH621" s="23"/>
      <c r="OZI621" s="23"/>
      <c r="OZJ621" s="23"/>
      <c r="OZK621" s="23"/>
      <c r="OZL621" s="23"/>
      <c r="OZM621" s="23"/>
      <c r="OZN621" s="23"/>
      <c r="OZO621" s="23"/>
      <c r="OZP621" s="23"/>
      <c r="OZQ621" s="23"/>
      <c r="OZR621" s="23"/>
      <c r="OZS621" s="23"/>
      <c r="OZT621" s="23"/>
      <c r="OZU621" s="23"/>
      <c r="OZV621" s="23"/>
      <c r="OZW621" s="23"/>
      <c r="OZX621" s="23"/>
      <c r="OZY621" s="23"/>
      <c r="OZZ621" s="23"/>
      <c r="PAA621" s="23"/>
      <c r="PAB621" s="23"/>
      <c r="PAC621" s="23"/>
      <c r="PAD621" s="23"/>
      <c r="PAE621" s="23"/>
      <c r="PAF621" s="23"/>
      <c r="PAG621" s="23"/>
      <c r="PAH621" s="23"/>
      <c r="PAI621" s="23"/>
      <c r="PAJ621" s="23"/>
      <c r="PAK621" s="23"/>
      <c r="PAL621" s="23"/>
      <c r="PAM621" s="23"/>
      <c r="PAN621" s="23"/>
      <c r="PAO621" s="23"/>
      <c r="PAP621" s="23"/>
      <c r="PAQ621" s="23"/>
      <c r="PAR621" s="23"/>
      <c r="PAS621" s="23"/>
      <c r="PAT621" s="23"/>
      <c r="PAU621" s="23"/>
      <c r="PAV621" s="23"/>
      <c r="PAW621" s="23"/>
      <c r="PAX621" s="23"/>
      <c r="PAY621" s="23"/>
      <c r="PAZ621" s="23"/>
      <c r="PBA621" s="23"/>
      <c r="PBB621" s="23"/>
      <c r="PBC621" s="23"/>
      <c r="PBD621" s="23"/>
      <c r="PBE621" s="23"/>
      <c r="PBF621" s="23"/>
      <c r="PBG621" s="23"/>
      <c r="PBH621" s="23"/>
      <c r="PBI621" s="23"/>
      <c r="PBJ621" s="23"/>
      <c r="PBK621" s="23"/>
      <c r="PBL621" s="23"/>
      <c r="PBM621" s="23"/>
      <c r="PBN621" s="23"/>
      <c r="PBO621" s="23"/>
      <c r="PBP621" s="23"/>
      <c r="PBQ621" s="23"/>
      <c r="PBR621" s="23"/>
      <c r="PBS621" s="23"/>
      <c r="PBT621" s="23"/>
      <c r="PBU621" s="23"/>
      <c r="PBV621" s="23"/>
      <c r="PBW621" s="23"/>
      <c r="PBX621" s="23"/>
      <c r="PBY621" s="23"/>
      <c r="PBZ621" s="23"/>
      <c r="PCA621" s="23"/>
      <c r="PCB621" s="23"/>
      <c r="PCC621" s="23"/>
      <c r="PCD621" s="23"/>
      <c r="PCE621" s="23"/>
      <c r="PCF621" s="23"/>
      <c r="PCG621" s="23"/>
      <c r="PCH621" s="23"/>
      <c r="PCI621" s="23"/>
      <c r="PCJ621" s="23"/>
      <c r="PCK621" s="23"/>
      <c r="PCL621" s="23"/>
      <c r="PCM621" s="23"/>
      <c r="PCN621" s="23"/>
      <c r="PCO621" s="23"/>
      <c r="PCP621" s="23"/>
      <c r="PCQ621" s="23"/>
      <c r="PCR621" s="23"/>
      <c r="PCS621" s="23"/>
      <c r="PCT621" s="23"/>
      <c r="PCU621" s="23"/>
      <c r="PCV621" s="23"/>
      <c r="PCW621" s="23"/>
      <c r="PCX621" s="23"/>
      <c r="PCY621" s="23"/>
      <c r="PCZ621" s="23"/>
      <c r="PDA621" s="23"/>
      <c r="PDB621" s="23"/>
      <c r="PDC621" s="23"/>
      <c r="PDD621" s="23"/>
      <c r="PDE621" s="23"/>
      <c r="PDF621" s="23"/>
      <c r="PDG621" s="23"/>
      <c r="PDH621" s="23"/>
      <c r="PDI621" s="23"/>
      <c r="PDJ621" s="23"/>
      <c r="PDK621" s="23"/>
      <c r="PDL621" s="23"/>
      <c r="PDM621" s="23"/>
      <c r="PDN621" s="23"/>
      <c r="PDO621" s="23"/>
      <c r="PDP621" s="23"/>
      <c r="PDQ621" s="23"/>
      <c r="PDR621" s="23"/>
      <c r="PDS621" s="23"/>
      <c r="PDT621" s="23"/>
      <c r="PDU621" s="23"/>
      <c r="PDV621" s="23"/>
      <c r="PDW621" s="23"/>
      <c r="PDX621" s="23"/>
      <c r="PDY621" s="23"/>
      <c r="PDZ621" s="23"/>
      <c r="PEA621" s="23"/>
      <c r="PEB621" s="23"/>
      <c r="PEC621" s="23"/>
      <c r="PED621" s="23"/>
      <c r="PEE621" s="23"/>
      <c r="PEF621" s="23"/>
      <c r="PEG621" s="23"/>
      <c r="PEH621" s="23"/>
      <c r="PEI621" s="23"/>
      <c r="PEJ621" s="23"/>
      <c r="PEK621" s="23"/>
      <c r="PEL621" s="23"/>
      <c r="PEM621" s="23"/>
      <c r="PEN621" s="23"/>
      <c r="PEO621" s="23"/>
      <c r="PEP621" s="23"/>
      <c r="PEQ621" s="23"/>
      <c r="PER621" s="23"/>
      <c r="PES621" s="23"/>
      <c r="PET621" s="23"/>
      <c r="PEU621" s="23"/>
      <c r="PEV621" s="23"/>
      <c r="PEW621" s="23"/>
      <c r="PEX621" s="23"/>
      <c r="PEY621" s="23"/>
      <c r="PEZ621" s="23"/>
      <c r="PFA621" s="23"/>
      <c r="PFB621" s="23"/>
      <c r="PFC621" s="23"/>
      <c r="PFD621" s="23"/>
      <c r="PFE621" s="23"/>
      <c r="PFF621" s="23"/>
      <c r="PFG621" s="23"/>
      <c r="PFH621" s="23"/>
      <c r="PFI621" s="23"/>
      <c r="PFJ621" s="23"/>
      <c r="PFK621" s="23"/>
      <c r="PFL621" s="23"/>
      <c r="PFM621" s="23"/>
      <c r="PFN621" s="23"/>
      <c r="PFO621" s="23"/>
      <c r="PFP621" s="23"/>
      <c r="PFQ621" s="23"/>
      <c r="PFR621" s="23"/>
      <c r="PFS621" s="23"/>
      <c r="PFT621" s="23"/>
      <c r="PFU621" s="23"/>
      <c r="PFV621" s="23"/>
      <c r="PFW621" s="23"/>
      <c r="PFX621" s="23"/>
      <c r="PFY621" s="23"/>
      <c r="PFZ621" s="23"/>
      <c r="PGA621" s="23"/>
      <c r="PGB621" s="23"/>
      <c r="PGC621" s="23"/>
      <c r="PGD621" s="23"/>
      <c r="PGE621" s="23"/>
      <c r="PGF621" s="23"/>
      <c r="PGG621" s="23"/>
      <c r="PGH621" s="23"/>
      <c r="PGI621" s="23"/>
      <c r="PGJ621" s="23"/>
      <c r="PGK621" s="23"/>
      <c r="PGL621" s="23"/>
      <c r="PGM621" s="23"/>
      <c r="PGN621" s="23"/>
      <c r="PGO621" s="23"/>
      <c r="PGP621" s="23"/>
      <c r="PGQ621" s="23"/>
      <c r="PGR621" s="23"/>
      <c r="PGS621" s="23"/>
      <c r="PGT621" s="23"/>
      <c r="PGU621" s="23"/>
      <c r="PGV621" s="23"/>
      <c r="PGW621" s="23"/>
      <c r="PGX621" s="23"/>
      <c r="PGY621" s="23"/>
      <c r="PGZ621" s="23"/>
      <c r="PHA621" s="23"/>
      <c r="PHB621" s="23"/>
      <c r="PHC621" s="23"/>
      <c r="PHD621" s="23"/>
      <c r="PHE621" s="23"/>
      <c r="PHF621" s="23"/>
      <c r="PHG621" s="23"/>
      <c r="PHH621" s="23"/>
      <c r="PHI621" s="23"/>
      <c r="PHJ621" s="23"/>
      <c r="PHK621" s="23"/>
      <c r="PHL621" s="23"/>
      <c r="PHM621" s="23"/>
      <c r="PHN621" s="23"/>
      <c r="PHO621" s="23"/>
      <c r="PHP621" s="23"/>
      <c r="PHQ621" s="23"/>
      <c r="PHR621" s="23"/>
      <c r="PHS621" s="23"/>
      <c r="PHT621" s="23"/>
      <c r="PHU621" s="23"/>
      <c r="PHV621" s="23"/>
      <c r="PHW621" s="23"/>
      <c r="PHX621" s="23"/>
      <c r="PHY621" s="23"/>
      <c r="PHZ621" s="23"/>
      <c r="PIA621" s="23"/>
      <c r="PIB621" s="23"/>
      <c r="PIC621" s="23"/>
      <c r="PID621" s="23"/>
      <c r="PIE621" s="23"/>
      <c r="PIF621" s="23"/>
      <c r="PIG621" s="23"/>
      <c r="PIH621" s="23"/>
      <c r="PII621" s="23"/>
      <c r="PIJ621" s="23"/>
      <c r="PIK621" s="23"/>
      <c r="PIL621" s="23"/>
      <c r="PIM621" s="23"/>
      <c r="PIN621" s="23"/>
      <c r="PIO621" s="23"/>
      <c r="PIP621" s="23"/>
      <c r="PIQ621" s="23"/>
      <c r="PIR621" s="23"/>
      <c r="PIS621" s="23"/>
      <c r="PIT621" s="23"/>
      <c r="PIU621" s="23"/>
      <c r="PIV621" s="23"/>
      <c r="PIW621" s="23"/>
      <c r="PIX621" s="23"/>
      <c r="PIY621" s="23"/>
      <c r="PIZ621" s="23"/>
      <c r="PJA621" s="23"/>
      <c r="PJB621" s="23"/>
      <c r="PJC621" s="23"/>
      <c r="PJD621" s="23"/>
      <c r="PJE621" s="23"/>
      <c r="PJF621" s="23"/>
      <c r="PJG621" s="23"/>
      <c r="PJH621" s="23"/>
      <c r="PJI621" s="23"/>
      <c r="PJJ621" s="23"/>
      <c r="PJK621" s="23"/>
      <c r="PJL621" s="23"/>
      <c r="PJM621" s="23"/>
      <c r="PJN621" s="23"/>
      <c r="PJO621" s="23"/>
      <c r="PJP621" s="23"/>
      <c r="PJQ621" s="23"/>
      <c r="PJR621" s="23"/>
      <c r="PJS621" s="23"/>
      <c r="PJT621" s="23"/>
      <c r="PJU621" s="23"/>
      <c r="PJV621" s="23"/>
      <c r="PJW621" s="23"/>
      <c r="PJX621" s="23"/>
      <c r="PJY621" s="23"/>
      <c r="PJZ621" s="23"/>
      <c r="PKA621" s="23"/>
      <c r="PKB621" s="23"/>
      <c r="PKC621" s="23"/>
      <c r="PKD621" s="23"/>
      <c r="PKE621" s="23"/>
      <c r="PKF621" s="23"/>
      <c r="PKG621" s="23"/>
      <c r="PKH621" s="23"/>
      <c r="PKI621" s="23"/>
      <c r="PKJ621" s="23"/>
      <c r="PKK621" s="23"/>
      <c r="PKL621" s="23"/>
      <c r="PKM621" s="23"/>
      <c r="PKN621" s="23"/>
      <c r="PKO621" s="23"/>
      <c r="PKP621" s="23"/>
      <c r="PKQ621" s="23"/>
      <c r="PKR621" s="23"/>
      <c r="PKS621" s="23"/>
      <c r="PKT621" s="23"/>
      <c r="PKU621" s="23"/>
      <c r="PKV621" s="23"/>
      <c r="PKW621" s="23"/>
      <c r="PKX621" s="23"/>
      <c r="PKY621" s="23"/>
      <c r="PKZ621" s="23"/>
      <c r="PLA621" s="23"/>
      <c r="PLB621" s="23"/>
      <c r="PLC621" s="23"/>
      <c r="PLD621" s="23"/>
      <c r="PLE621" s="23"/>
      <c r="PLF621" s="23"/>
      <c r="PLG621" s="23"/>
      <c r="PLH621" s="23"/>
      <c r="PLI621" s="23"/>
      <c r="PLJ621" s="23"/>
      <c r="PLK621" s="23"/>
      <c r="PLL621" s="23"/>
      <c r="PLM621" s="23"/>
      <c r="PLN621" s="23"/>
      <c r="PLO621" s="23"/>
      <c r="PLP621" s="23"/>
      <c r="PLQ621" s="23"/>
      <c r="PLR621" s="23"/>
      <c r="PLS621" s="23"/>
      <c r="PLT621" s="23"/>
      <c r="PLU621" s="23"/>
      <c r="PLV621" s="23"/>
      <c r="PLW621" s="23"/>
      <c r="PLX621" s="23"/>
      <c r="PLY621" s="23"/>
      <c r="PLZ621" s="23"/>
      <c r="PMA621" s="23"/>
      <c r="PMB621" s="23"/>
      <c r="PMC621" s="23"/>
      <c r="PMD621" s="23"/>
      <c r="PME621" s="23"/>
      <c r="PMF621" s="23"/>
      <c r="PMG621" s="23"/>
      <c r="PMH621" s="23"/>
      <c r="PMI621" s="23"/>
      <c r="PMJ621" s="23"/>
      <c r="PMK621" s="23"/>
      <c r="PML621" s="23"/>
      <c r="PMM621" s="23"/>
      <c r="PMN621" s="23"/>
      <c r="PMO621" s="23"/>
      <c r="PMP621" s="23"/>
      <c r="PMQ621" s="23"/>
      <c r="PMR621" s="23"/>
      <c r="PMS621" s="23"/>
      <c r="PMT621" s="23"/>
      <c r="PMU621" s="23"/>
      <c r="PMV621" s="23"/>
      <c r="PMW621" s="23"/>
      <c r="PMX621" s="23"/>
      <c r="PMY621" s="23"/>
      <c r="PMZ621" s="23"/>
      <c r="PNA621" s="23"/>
      <c r="PNB621" s="23"/>
      <c r="PNC621" s="23"/>
      <c r="PND621" s="23"/>
      <c r="PNE621" s="23"/>
      <c r="PNF621" s="23"/>
      <c r="PNG621" s="23"/>
      <c r="PNH621" s="23"/>
      <c r="PNI621" s="23"/>
      <c r="PNJ621" s="23"/>
      <c r="PNK621" s="23"/>
      <c r="PNL621" s="23"/>
      <c r="PNM621" s="23"/>
      <c r="PNN621" s="23"/>
      <c r="PNO621" s="23"/>
      <c r="PNP621" s="23"/>
      <c r="PNQ621" s="23"/>
      <c r="PNR621" s="23"/>
      <c r="PNS621" s="23"/>
      <c r="PNT621" s="23"/>
      <c r="PNU621" s="23"/>
      <c r="PNV621" s="23"/>
      <c r="PNW621" s="23"/>
      <c r="PNX621" s="23"/>
      <c r="PNY621" s="23"/>
      <c r="PNZ621" s="23"/>
      <c r="POA621" s="23"/>
      <c r="POB621" s="23"/>
      <c r="POC621" s="23"/>
      <c r="POD621" s="23"/>
      <c r="POE621" s="23"/>
      <c r="POF621" s="23"/>
      <c r="POG621" s="23"/>
      <c r="POH621" s="23"/>
      <c r="POI621" s="23"/>
      <c r="POJ621" s="23"/>
      <c r="POK621" s="23"/>
      <c r="POL621" s="23"/>
      <c r="POM621" s="23"/>
      <c r="PON621" s="23"/>
      <c r="POO621" s="23"/>
      <c r="POP621" s="23"/>
      <c r="POQ621" s="23"/>
      <c r="POR621" s="23"/>
      <c r="POS621" s="23"/>
      <c r="POT621" s="23"/>
      <c r="POU621" s="23"/>
      <c r="POV621" s="23"/>
      <c r="POW621" s="23"/>
      <c r="POX621" s="23"/>
      <c r="POY621" s="23"/>
      <c r="POZ621" s="23"/>
      <c r="PPA621" s="23"/>
      <c r="PPB621" s="23"/>
      <c r="PPC621" s="23"/>
      <c r="PPD621" s="23"/>
      <c r="PPE621" s="23"/>
      <c r="PPF621" s="23"/>
      <c r="PPG621" s="23"/>
      <c r="PPH621" s="23"/>
      <c r="PPI621" s="23"/>
      <c r="PPJ621" s="23"/>
      <c r="PPK621" s="23"/>
      <c r="PPL621" s="23"/>
      <c r="PPM621" s="23"/>
      <c r="PPN621" s="23"/>
      <c r="PPO621" s="23"/>
      <c r="PPP621" s="23"/>
      <c r="PPQ621" s="23"/>
      <c r="PPR621" s="23"/>
      <c r="PPS621" s="23"/>
      <c r="PPT621" s="23"/>
      <c r="PPU621" s="23"/>
      <c r="PPV621" s="23"/>
      <c r="PPW621" s="23"/>
      <c r="PPX621" s="23"/>
      <c r="PPY621" s="23"/>
      <c r="PPZ621" s="23"/>
      <c r="PQA621" s="23"/>
      <c r="PQB621" s="23"/>
      <c r="PQC621" s="23"/>
      <c r="PQD621" s="23"/>
      <c r="PQE621" s="23"/>
      <c r="PQF621" s="23"/>
      <c r="PQG621" s="23"/>
      <c r="PQH621" s="23"/>
      <c r="PQI621" s="23"/>
      <c r="PQJ621" s="23"/>
      <c r="PQK621" s="23"/>
      <c r="PQL621" s="23"/>
      <c r="PQM621" s="23"/>
      <c r="PQN621" s="23"/>
      <c r="PQO621" s="23"/>
      <c r="PQP621" s="23"/>
      <c r="PQQ621" s="23"/>
      <c r="PQR621" s="23"/>
      <c r="PQS621" s="23"/>
      <c r="PQT621" s="23"/>
      <c r="PQU621" s="23"/>
      <c r="PQV621" s="23"/>
      <c r="PQW621" s="23"/>
      <c r="PQX621" s="23"/>
      <c r="PQY621" s="23"/>
      <c r="PQZ621" s="23"/>
      <c r="PRA621" s="23"/>
      <c r="PRB621" s="23"/>
      <c r="PRC621" s="23"/>
      <c r="PRD621" s="23"/>
      <c r="PRE621" s="23"/>
      <c r="PRF621" s="23"/>
      <c r="PRG621" s="23"/>
      <c r="PRH621" s="23"/>
      <c r="PRI621" s="23"/>
      <c r="PRJ621" s="23"/>
      <c r="PRK621" s="23"/>
      <c r="PRL621" s="23"/>
      <c r="PRM621" s="23"/>
      <c r="PRN621" s="23"/>
      <c r="PRO621" s="23"/>
      <c r="PRP621" s="23"/>
      <c r="PRQ621" s="23"/>
      <c r="PRR621" s="23"/>
      <c r="PRS621" s="23"/>
      <c r="PRT621" s="23"/>
      <c r="PRU621" s="23"/>
      <c r="PRV621" s="23"/>
      <c r="PRW621" s="23"/>
      <c r="PRX621" s="23"/>
      <c r="PRY621" s="23"/>
      <c r="PRZ621" s="23"/>
      <c r="PSA621" s="23"/>
      <c r="PSB621" s="23"/>
      <c r="PSC621" s="23"/>
      <c r="PSD621" s="23"/>
      <c r="PSE621" s="23"/>
      <c r="PSF621" s="23"/>
      <c r="PSG621" s="23"/>
      <c r="PSH621" s="23"/>
      <c r="PSI621" s="23"/>
      <c r="PSJ621" s="23"/>
      <c r="PSK621" s="23"/>
      <c r="PSL621" s="23"/>
      <c r="PSM621" s="23"/>
      <c r="PSN621" s="23"/>
      <c r="PSO621" s="23"/>
      <c r="PSP621" s="23"/>
      <c r="PSQ621" s="23"/>
      <c r="PSR621" s="23"/>
      <c r="PSS621" s="23"/>
      <c r="PST621" s="23"/>
      <c r="PSU621" s="23"/>
      <c r="PSV621" s="23"/>
      <c r="PSW621" s="23"/>
      <c r="PSX621" s="23"/>
      <c r="PSY621" s="23"/>
      <c r="PSZ621" s="23"/>
      <c r="PTA621" s="23"/>
      <c r="PTB621" s="23"/>
      <c r="PTC621" s="23"/>
      <c r="PTD621" s="23"/>
      <c r="PTE621" s="23"/>
      <c r="PTF621" s="23"/>
      <c r="PTG621" s="23"/>
      <c r="PTH621" s="23"/>
      <c r="PTI621" s="23"/>
      <c r="PTJ621" s="23"/>
      <c r="PTK621" s="23"/>
      <c r="PTL621" s="23"/>
      <c r="PTM621" s="23"/>
      <c r="PTN621" s="23"/>
      <c r="PTO621" s="23"/>
      <c r="PTP621" s="23"/>
      <c r="PTQ621" s="23"/>
      <c r="PTR621" s="23"/>
      <c r="PTS621" s="23"/>
      <c r="PTT621" s="23"/>
      <c r="PTU621" s="23"/>
      <c r="PTV621" s="23"/>
      <c r="PTW621" s="23"/>
      <c r="PTX621" s="23"/>
      <c r="PTY621" s="23"/>
      <c r="PTZ621" s="23"/>
      <c r="PUA621" s="23"/>
      <c r="PUB621" s="23"/>
      <c r="PUC621" s="23"/>
      <c r="PUD621" s="23"/>
      <c r="PUE621" s="23"/>
      <c r="PUF621" s="23"/>
      <c r="PUG621" s="23"/>
      <c r="PUH621" s="23"/>
      <c r="PUI621" s="23"/>
      <c r="PUJ621" s="23"/>
      <c r="PUK621" s="23"/>
      <c r="PUL621" s="23"/>
      <c r="PUM621" s="23"/>
      <c r="PUN621" s="23"/>
      <c r="PUO621" s="23"/>
      <c r="PUP621" s="23"/>
      <c r="PUQ621" s="23"/>
      <c r="PUR621" s="23"/>
      <c r="PUS621" s="23"/>
      <c r="PUT621" s="23"/>
      <c r="PUU621" s="23"/>
      <c r="PUV621" s="23"/>
      <c r="PUW621" s="23"/>
      <c r="PUX621" s="23"/>
      <c r="PUY621" s="23"/>
      <c r="PUZ621" s="23"/>
      <c r="PVA621" s="23"/>
      <c r="PVB621" s="23"/>
      <c r="PVC621" s="23"/>
      <c r="PVD621" s="23"/>
      <c r="PVE621" s="23"/>
      <c r="PVF621" s="23"/>
      <c r="PVG621" s="23"/>
      <c r="PVH621" s="23"/>
      <c r="PVI621" s="23"/>
      <c r="PVJ621" s="23"/>
      <c r="PVK621" s="23"/>
      <c r="PVL621" s="23"/>
      <c r="PVM621" s="23"/>
      <c r="PVN621" s="23"/>
      <c r="PVO621" s="23"/>
      <c r="PVP621" s="23"/>
      <c r="PVQ621" s="23"/>
      <c r="PVR621" s="23"/>
      <c r="PVS621" s="23"/>
      <c r="PVT621" s="23"/>
      <c r="PVU621" s="23"/>
      <c r="PVV621" s="23"/>
      <c r="PVW621" s="23"/>
      <c r="PVX621" s="23"/>
      <c r="PVY621" s="23"/>
      <c r="PVZ621" s="23"/>
      <c r="PWA621" s="23"/>
      <c r="PWB621" s="23"/>
      <c r="PWC621" s="23"/>
      <c r="PWD621" s="23"/>
      <c r="PWE621" s="23"/>
      <c r="PWF621" s="23"/>
      <c r="PWG621" s="23"/>
      <c r="PWH621" s="23"/>
      <c r="PWI621" s="23"/>
      <c r="PWJ621" s="23"/>
      <c r="PWK621" s="23"/>
      <c r="PWL621" s="23"/>
      <c r="PWM621" s="23"/>
      <c r="PWN621" s="23"/>
      <c r="PWO621" s="23"/>
      <c r="PWP621" s="23"/>
      <c r="PWQ621" s="23"/>
      <c r="PWR621" s="23"/>
      <c r="PWS621" s="23"/>
      <c r="PWT621" s="23"/>
      <c r="PWU621" s="23"/>
      <c r="PWV621" s="23"/>
      <c r="PWW621" s="23"/>
      <c r="PWX621" s="23"/>
      <c r="PWY621" s="23"/>
      <c r="PWZ621" s="23"/>
      <c r="PXA621" s="23"/>
      <c r="PXB621" s="23"/>
      <c r="PXC621" s="23"/>
      <c r="PXD621" s="23"/>
      <c r="PXE621" s="23"/>
      <c r="PXF621" s="23"/>
      <c r="PXG621" s="23"/>
      <c r="PXH621" s="23"/>
      <c r="PXI621" s="23"/>
      <c r="PXJ621" s="23"/>
      <c r="PXK621" s="23"/>
      <c r="PXL621" s="23"/>
      <c r="PXM621" s="23"/>
      <c r="PXN621" s="23"/>
      <c r="PXO621" s="23"/>
      <c r="PXP621" s="23"/>
      <c r="PXQ621" s="23"/>
      <c r="PXR621" s="23"/>
      <c r="PXS621" s="23"/>
      <c r="PXT621" s="23"/>
      <c r="PXU621" s="23"/>
      <c r="PXV621" s="23"/>
      <c r="PXW621" s="23"/>
      <c r="PXX621" s="23"/>
      <c r="PXY621" s="23"/>
      <c r="PXZ621" s="23"/>
      <c r="PYA621" s="23"/>
      <c r="PYB621" s="23"/>
      <c r="PYC621" s="23"/>
      <c r="PYD621" s="23"/>
      <c r="PYE621" s="23"/>
      <c r="PYF621" s="23"/>
      <c r="PYG621" s="23"/>
      <c r="PYH621" s="23"/>
      <c r="PYI621" s="23"/>
      <c r="PYJ621" s="23"/>
      <c r="PYK621" s="23"/>
      <c r="PYL621" s="23"/>
      <c r="PYM621" s="23"/>
      <c r="PYN621" s="23"/>
      <c r="PYO621" s="23"/>
      <c r="PYP621" s="23"/>
      <c r="PYQ621" s="23"/>
      <c r="PYR621" s="23"/>
      <c r="PYS621" s="23"/>
      <c r="PYT621" s="23"/>
      <c r="PYU621" s="23"/>
      <c r="PYV621" s="23"/>
      <c r="PYW621" s="23"/>
      <c r="PYX621" s="23"/>
      <c r="PYY621" s="23"/>
      <c r="PYZ621" s="23"/>
      <c r="PZA621" s="23"/>
      <c r="PZB621" s="23"/>
      <c r="PZC621" s="23"/>
      <c r="PZD621" s="23"/>
      <c r="PZE621" s="23"/>
      <c r="PZF621" s="23"/>
      <c r="PZG621" s="23"/>
      <c r="PZH621" s="23"/>
      <c r="PZI621" s="23"/>
      <c r="PZJ621" s="23"/>
      <c r="PZK621" s="23"/>
      <c r="PZL621" s="23"/>
      <c r="PZM621" s="23"/>
      <c r="PZN621" s="23"/>
      <c r="PZO621" s="23"/>
      <c r="PZP621" s="23"/>
      <c r="PZQ621" s="23"/>
      <c r="PZR621" s="23"/>
      <c r="PZS621" s="23"/>
      <c r="PZT621" s="23"/>
      <c r="PZU621" s="23"/>
      <c r="PZV621" s="23"/>
      <c r="PZW621" s="23"/>
      <c r="PZX621" s="23"/>
      <c r="PZY621" s="23"/>
      <c r="PZZ621" s="23"/>
      <c r="QAA621" s="23"/>
      <c r="QAB621" s="23"/>
      <c r="QAC621" s="23"/>
      <c r="QAD621" s="23"/>
      <c r="QAE621" s="23"/>
      <c r="QAF621" s="23"/>
      <c r="QAG621" s="23"/>
      <c r="QAH621" s="23"/>
      <c r="QAI621" s="23"/>
      <c r="QAJ621" s="23"/>
      <c r="QAK621" s="23"/>
      <c r="QAL621" s="23"/>
      <c r="QAM621" s="23"/>
      <c r="QAN621" s="23"/>
      <c r="QAO621" s="23"/>
      <c r="QAP621" s="23"/>
      <c r="QAQ621" s="23"/>
      <c r="QAR621" s="23"/>
      <c r="QAS621" s="23"/>
      <c r="QAT621" s="23"/>
      <c r="QAU621" s="23"/>
      <c r="QAV621" s="23"/>
      <c r="QAW621" s="23"/>
      <c r="QAX621" s="23"/>
      <c r="QAY621" s="23"/>
      <c r="QAZ621" s="23"/>
      <c r="QBA621" s="23"/>
      <c r="QBB621" s="23"/>
      <c r="QBC621" s="23"/>
      <c r="QBD621" s="23"/>
      <c r="QBE621" s="23"/>
      <c r="QBF621" s="23"/>
      <c r="QBG621" s="23"/>
      <c r="QBH621" s="23"/>
      <c r="QBI621" s="23"/>
      <c r="QBJ621" s="23"/>
      <c r="QBK621" s="23"/>
      <c r="QBL621" s="23"/>
      <c r="QBM621" s="23"/>
      <c r="QBN621" s="23"/>
      <c r="QBO621" s="23"/>
      <c r="QBP621" s="23"/>
      <c r="QBQ621" s="23"/>
      <c r="QBR621" s="23"/>
      <c r="QBS621" s="23"/>
      <c r="QBT621" s="23"/>
      <c r="QBU621" s="23"/>
      <c r="QBV621" s="23"/>
      <c r="QBW621" s="23"/>
      <c r="QBX621" s="23"/>
      <c r="QBY621" s="23"/>
      <c r="QBZ621" s="23"/>
      <c r="QCA621" s="23"/>
      <c r="QCB621" s="23"/>
      <c r="QCC621" s="23"/>
      <c r="QCD621" s="23"/>
      <c r="QCE621" s="23"/>
      <c r="QCF621" s="23"/>
      <c r="QCG621" s="23"/>
      <c r="QCH621" s="23"/>
      <c r="QCI621" s="23"/>
      <c r="QCJ621" s="23"/>
      <c r="QCK621" s="23"/>
      <c r="QCL621" s="23"/>
      <c r="QCM621" s="23"/>
      <c r="QCN621" s="23"/>
      <c r="QCO621" s="23"/>
      <c r="QCP621" s="23"/>
      <c r="QCQ621" s="23"/>
      <c r="QCR621" s="23"/>
      <c r="QCS621" s="23"/>
      <c r="QCT621" s="23"/>
      <c r="QCU621" s="23"/>
      <c r="QCV621" s="23"/>
      <c r="QCW621" s="23"/>
      <c r="QCX621" s="23"/>
      <c r="QCY621" s="23"/>
      <c r="QCZ621" s="23"/>
      <c r="QDA621" s="23"/>
      <c r="QDB621" s="23"/>
      <c r="QDC621" s="23"/>
      <c r="QDD621" s="23"/>
      <c r="QDE621" s="23"/>
      <c r="QDF621" s="23"/>
      <c r="QDG621" s="23"/>
      <c r="QDH621" s="23"/>
      <c r="QDI621" s="23"/>
      <c r="QDJ621" s="23"/>
      <c r="QDK621" s="23"/>
      <c r="QDL621" s="23"/>
      <c r="QDM621" s="23"/>
      <c r="QDN621" s="23"/>
      <c r="QDO621" s="23"/>
      <c r="QDP621" s="23"/>
      <c r="QDQ621" s="23"/>
      <c r="QDR621" s="23"/>
      <c r="QDS621" s="23"/>
      <c r="QDT621" s="23"/>
      <c r="QDU621" s="23"/>
      <c r="QDV621" s="23"/>
      <c r="QDW621" s="23"/>
      <c r="QDX621" s="23"/>
      <c r="QDY621" s="23"/>
      <c r="QDZ621" s="23"/>
      <c r="QEA621" s="23"/>
      <c r="QEB621" s="23"/>
      <c r="QEC621" s="23"/>
      <c r="QED621" s="23"/>
      <c r="QEE621" s="23"/>
      <c r="QEF621" s="23"/>
      <c r="QEG621" s="23"/>
      <c r="QEH621" s="23"/>
      <c r="QEI621" s="23"/>
      <c r="QEJ621" s="23"/>
      <c r="QEK621" s="23"/>
      <c r="QEL621" s="23"/>
      <c r="QEM621" s="23"/>
      <c r="QEN621" s="23"/>
      <c r="QEO621" s="23"/>
      <c r="QEP621" s="23"/>
      <c r="QEQ621" s="23"/>
      <c r="QER621" s="23"/>
      <c r="QES621" s="23"/>
      <c r="QET621" s="23"/>
      <c r="QEU621" s="23"/>
      <c r="QEV621" s="23"/>
      <c r="QEW621" s="23"/>
      <c r="QEX621" s="23"/>
      <c r="QEY621" s="23"/>
      <c r="QEZ621" s="23"/>
      <c r="QFA621" s="23"/>
      <c r="QFB621" s="23"/>
      <c r="QFC621" s="23"/>
      <c r="QFD621" s="23"/>
      <c r="QFE621" s="23"/>
      <c r="QFF621" s="23"/>
      <c r="QFG621" s="23"/>
      <c r="QFH621" s="23"/>
      <c r="QFI621" s="23"/>
      <c r="QFJ621" s="23"/>
      <c r="QFK621" s="23"/>
      <c r="QFL621" s="23"/>
      <c r="QFM621" s="23"/>
      <c r="QFN621" s="23"/>
      <c r="QFO621" s="23"/>
      <c r="QFP621" s="23"/>
      <c r="QFQ621" s="23"/>
      <c r="QFR621" s="23"/>
      <c r="QFS621" s="23"/>
      <c r="QFT621" s="23"/>
      <c r="QFU621" s="23"/>
      <c r="QFV621" s="23"/>
      <c r="QFW621" s="23"/>
      <c r="QFX621" s="23"/>
      <c r="QFY621" s="23"/>
      <c r="QFZ621" s="23"/>
      <c r="QGA621" s="23"/>
      <c r="QGB621" s="23"/>
      <c r="QGC621" s="23"/>
      <c r="QGD621" s="23"/>
      <c r="QGE621" s="23"/>
      <c r="QGF621" s="23"/>
      <c r="QGG621" s="23"/>
      <c r="QGH621" s="23"/>
      <c r="QGI621" s="23"/>
      <c r="QGJ621" s="23"/>
      <c r="QGK621" s="23"/>
      <c r="QGL621" s="23"/>
      <c r="QGM621" s="23"/>
      <c r="QGN621" s="23"/>
      <c r="QGO621" s="23"/>
      <c r="QGP621" s="23"/>
      <c r="QGQ621" s="23"/>
      <c r="QGR621" s="23"/>
      <c r="QGS621" s="23"/>
      <c r="QGT621" s="23"/>
      <c r="QGU621" s="23"/>
      <c r="QGV621" s="23"/>
      <c r="QGW621" s="23"/>
      <c r="QGX621" s="23"/>
      <c r="QGY621" s="23"/>
      <c r="QGZ621" s="23"/>
      <c r="QHA621" s="23"/>
      <c r="QHB621" s="23"/>
      <c r="QHC621" s="23"/>
      <c r="QHD621" s="23"/>
      <c r="QHE621" s="23"/>
      <c r="QHF621" s="23"/>
      <c r="QHG621" s="23"/>
      <c r="QHH621" s="23"/>
      <c r="QHI621" s="23"/>
      <c r="QHJ621" s="23"/>
      <c r="QHK621" s="23"/>
      <c r="QHL621" s="23"/>
      <c r="QHM621" s="23"/>
      <c r="QHN621" s="23"/>
      <c r="QHO621" s="23"/>
      <c r="QHP621" s="23"/>
      <c r="QHQ621" s="23"/>
      <c r="QHR621" s="23"/>
      <c r="QHS621" s="23"/>
      <c r="QHT621" s="23"/>
      <c r="QHU621" s="23"/>
      <c r="QHV621" s="23"/>
      <c r="QHW621" s="23"/>
      <c r="QHX621" s="23"/>
      <c r="QHY621" s="23"/>
      <c r="QHZ621" s="23"/>
      <c r="QIA621" s="23"/>
      <c r="QIB621" s="23"/>
      <c r="QIC621" s="23"/>
      <c r="QID621" s="23"/>
      <c r="QIE621" s="23"/>
      <c r="QIF621" s="23"/>
      <c r="QIG621" s="23"/>
      <c r="QIH621" s="23"/>
      <c r="QII621" s="23"/>
      <c r="QIJ621" s="23"/>
      <c r="QIK621" s="23"/>
      <c r="QIL621" s="23"/>
      <c r="QIM621" s="23"/>
      <c r="QIN621" s="23"/>
      <c r="QIO621" s="23"/>
      <c r="QIP621" s="23"/>
      <c r="QIQ621" s="23"/>
      <c r="QIR621" s="23"/>
      <c r="QIS621" s="23"/>
      <c r="QIT621" s="23"/>
      <c r="QIU621" s="23"/>
      <c r="QIV621" s="23"/>
      <c r="QIW621" s="23"/>
      <c r="QIX621" s="23"/>
      <c r="QIY621" s="23"/>
      <c r="QIZ621" s="23"/>
      <c r="QJA621" s="23"/>
      <c r="QJB621" s="23"/>
      <c r="QJC621" s="23"/>
      <c r="QJD621" s="23"/>
      <c r="QJE621" s="23"/>
      <c r="QJF621" s="23"/>
      <c r="QJG621" s="23"/>
      <c r="QJH621" s="23"/>
      <c r="QJI621" s="23"/>
      <c r="QJJ621" s="23"/>
      <c r="QJK621" s="23"/>
      <c r="QJL621" s="23"/>
      <c r="QJM621" s="23"/>
      <c r="QJN621" s="23"/>
      <c r="QJO621" s="23"/>
      <c r="QJP621" s="23"/>
      <c r="QJQ621" s="23"/>
      <c r="QJR621" s="23"/>
      <c r="QJS621" s="23"/>
      <c r="QJT621" s="23"/>
      <c r="QJU621" s="23"/>
      <c r="QJV621" s="23"/>
      <c r="QJW621" s="23"/>
      <c r="QJX621" s="23"/>
      <c r="QJY621" s="23"/>
      <c r="QJZ621" s="23"/>
      <c r="QKA621" s="23"/>
      <c r="QKB621" s="23"/>
      <c r="QKC621" s="23"/>
      <c r="QKD621" s="23"/>
      <c r="QKE621" s="23"/>
      <c r="QKF621" s="23"/>
      <c r="QKG621" s="23"/>
      <c r="QKH621" s="23"/>
      <c r="QKI621" s="23"/>
      <c r="QKJ621" s="23"/>
      <c r="QKK621" s="23"/>
      <c r="QKL621" s="23"/>
      <c r="QKM621" s="23"/>
      <c r="QKN621" s="23"/>
      <c r="QKO621" s="23"/>
      <c r="QKP621" s="23"/>
      <c r="QKQ621" s="23"/>
      <c r="QKR621" s="23"/>
      <c r="QKS621" s="23"/>
      <c r="QKT621" s="23"/>
      <c r="QKU621" s="23"/>
      <c r="QKV621" s="23"/>
      <c r="QKW621" s="23"/>
      <c r="QKX621" s="23"/>
      <c r="QKY621" s="23"/>
      <c r="QKZ621" s="23"/>
      <c r="QLA621" s="23"/>
      <c r="QLB621" s="23"/>
      <c r="QLC621" s="23"/>
      <c r="QLD621" s="23"/>
      <c r="QLE621" s="23"/>
      <c r="QLF621" s="23"/>
      <c r="QLG621" s="23"/>
      <c r="QLH621" s="23"/>
      <c r="QLI621" s="23"/>
      <c r="QLJ621" s="23"/>
      <c r="QLK621" s="23"/>
      <c r="QLL621" s="23"/>
      <c r="QLM621" s="23"/>
      <c r="QLN621" s="23"/>
      <c r="QLO621" s="23"/>
      <c r="QLP621" s="23"/>
      <c r="QLQ621" s="23"/>
      <c r="QLR621" s="23"/>
      <c r="QLS621" s="23"/>
      <c r="QLT621" s="23"/>
      <c r="QLU621" s="23"/>
      <c r="QLV621" s="23"/>
      <c r="QLW621" s="23"/>
      <c r="QLX621" s="23"/>
      <c r="QLY621" s="23"/>
      <c r="QLZ621" s="23"/>
      <c r="QMA621" s="23"/>
      <c r="QMB621" s="23"/>
      <c r="QMC621" s="23"/>
      <c r="QMD621" s="23"/>
      <c r="QME621" s="23"/>
      <c r="QMF621" s="23"/>
      <c r="QMG621" s="23"/>
      <c r="QMH621" s="23"/>
      <c r="QMI621" s="23"/>
      <c r="QMJ621" s="23"/>
      <c r="QMK621" s="23"/>
      <c r="QML621" s="23"/>
      <c r="QMM621" s="23"/>
      <c r="QMN621" s="23"/>
      <c r="QMO621" s="23"/>
      <c r="QMP621" s="23"/>
      <c r="QMQ621" s="23"/>
      <c r="QMR621" s="23"/>
      <c r="QMS621" s="23"/>
      <c r="QMT621" s="23"/>
      <c r="QMU621" s="23"/>
      <c r="QMV621" s="23"/>
      <c r="QMW621" s="23"/>
      <c r="QMX621" s="23"/>
      <c r="QMY621" s="23"/>
      <c r="QMZ621" s="23"/>
      <c r="QNA621" s="23"/>
      <c r="QNB621" s="23"/>
      <c r="QNC621" s="23"/>
      <c r="QND621" s="23"/>
      <c r="QNE621" s="23"/>
      <c r="QNF621" s="23"/>
      <c r="QNG621" s="23"/>
      <c r="QNH621" s="23"/>
      <c r="QNI621" s="23"/>
      <c r="QNJ621" s="23"/>
      <c r="QNK621" s="23"/>
      <c r="QNL621" s="23"/>
      <c r="QNM621" s="23"/>
      <c r="QNN621" s="23"/>
      <c r="QNO621" s="23"/>
      <c r="QNP621" s="23"/>
      <c r="QNQ621" s="23"/>
      <c r="QNR621" s="23"/>
      <c r="QNS621" s="23"/>
      <c r="QNT621" s="23"/>
      <c r="QNU621" s="23"/>
      <c r="QNV621" s="23"/>
      <c r="QNW621" s="23"/>
      <c r="QNX621" s="23"/>
      <c r="QNY621" s="23"/>
      <c r="QNZ621" s="23"/>
      <c r="QOA621" s="23"/>
      <c r="QOB621" s="23"/>
      <c r="QOC621" s="23"/>
      <c r="QOD621" s="23"/>
      <c r="QOE621" s="23"/>
      <c r="QOF621" s="23"/>
      <c r="QOG621" s="23"/>
      <c r="QOH621" s="23"/>
      <c r="QOI621" s="23"/>
      <c r="QOJ621" s="23"/>
      <c r="QOK621" s="23"/>
      <c r="QOL621" s="23"/>
      <c r="QOM621" s="23"/>
      <c r="QON621" s="23"/>
      <c r="QOO621" s="23"/>
      <c r="QOP621" s="23"/>
      <c r="QOQ621" s="23"/>
      <c r="QOR621" s="23"/>
      <c r="QOS621" s="23"/>
      <c r="QOT621" s="23"/>
      <c r="QOU621" s="23"/>
      <c r="QOV621" s="23"/>
      <c r="QOW621" s="23"/>
      <c r="QOX621" s="23"/>
      <c r="QOY621" s="23"/>
      <c r="QOZ621" s="23"/>
      <c r="QPA621" s="23"/>
      <c r="QPB621" s="23"/>
      <c r="QPC621" s="23"/>
      <c r="QPD621" s="23"/>
      <c r="QPE621" s="23"/>
      <c r="QPF621" s="23"/>
      <c r="QPG621" s="23"/>
      <c r="QPH621" s="23"/>
      <c r="QPI621" s="23"/>
      <c r="QPJ621" s="23"/>
      <c r="QPK621" s="23"/>
      <c r="QPL621" s="23"/>
      <c r="QPM621" s="23"/>
      <c r="QPN621" s="23"/>
      <c r="QPO621" s="23"/>
      <c r="QPP621" s="23"/>
      <c r="QPQ621" s="23"/>
      <c r="QPR621" s="23"/>
      <c r="QPS621" s="23"/>
      <c r="QPT621" s="23"/>
      <c r="QPU621" s="23"/>
      <c r="QPV621" s="23"/>
      <c r="QPW621" s="23"/>
      <c r="QPX621" s="23"/>
      <c r="QPY621" s="23"/>
      <c r="QPZ621" s="23"/>
      <c r="QQA621" s="23"/>
      <c r="QQB621" s="23"/>
      <c r="QQC621" s="23"/>
      <c r="QQD621" s="23"/>
      <c r="QQE621" s="23"/>
      <c r="QQF621" s="23"/>
      <c r="QQG621" s="23"/>
      <c r="QQH621" s="23"/>
      <c r="QQI621" s="23"/>
      <c r="QQJ621" s="23"/>
      <c r="QQK621" s="23"/>
      <c r="QQL621" s="23"/>
      <c r="QQM621" s="23"/>
      <c r="QQN621" s="23"/>
      <c r="QQO621" s="23"/>
      <c r="QQP621" s="23"/>
      <c r="QQQ621" s="23"/>
      <c r="QQR621" s="23"/>
      <c r="QQS621" s="23"/>
      <c r="QQT621" s="23"/>
      <c r="QQU621" s="23"/>
      <c r="QQV621" s="23"/>
      <c r="QQW621" s="23"/>
      <c r="QQX621" s="23"/>
      <c r="QQY621" s="23"/>
      <c r="QQZ621" s="23"/>
      <c r="QRA621" s="23"/>
      <c r="QRB621" s="23"/>
      <c r="QRC621" s="23"/>
      <c r="QRD621" s="23"/>
      <c r="QRE621" s="23"/>
      <c r="QRF621" s="23"/>
      <c r="QRG621" s="23"/>
      <c r="QRH621" s="23"/>
      <c r="QRI621" s="23"/>
      <c r="QRJ621" s="23"/>
      <c r="QRK621" s="23"/>
      <c r="QRL621" s="23"/>
      <c r="QRM621" s="23"/>
      <c r="QRN621" s="23"/>
      <c r="QRO621" s="23"/>
      <c r="QRP621" s="23"/>
      <c r="QRQ621" s="23"/>
      <c r="QRR621" s="23"/>
      <c r="QRS621" s="23"/>
      <c r="QRT621" s="23"/>
      <c r="QRU621" s="23"/>
      <c r="QRV621" s="23"/>
      <c r="QRW621" s="23"/>
      <c r="QRX621" s="23"/>
      <c r="QRY621" s="23"/>
      <c r="QRZ621" s="23"/>
      <c r="QSA621" s="23"/>
      <c r="QSB621" s="23"/>
      <c r="QSC621" s="23"/>
      <c r="QSD621" s="23"/>
      <c r="QSE621" s="23"/>
      <c r="QSF621" s="23"/>
      <c r="QSG621" s="23"/>
      <c r="QSH621" s="23"/>
      <c r="QSI621" s="23"/>
      <c r="QSJ621" s="23"/>
      <c r="QSK621" s="23"/>
      <c r="QSL621" s="23"/>
      <c r="QSM621" s="23"/>
      <c r="QSN621" s="23"/>
      <c r="QSO621" s="23"/>
      <c r="QSP621" s="23"/>
      <c r="QSQ621" s="23"/>
      <c r="QSR621" s="23"/>
      <c r="QSS621" s="23"/>
      <c r="QST621" s="23"/>
      <c r="QSU621" s="23"/>
      <c r="QSV621" s="23"/>
      <c r="QSW621" s="23"/>
      <c r="QSX621" s="23"/>
      <c r="QSY621" s="23"/>
      <c r="QSZ621" s="23"/>
      <c r="QTA621" s="23"/>
      <c r="QTB621" s="23"/>
      <c r="QTC621" s="23"/>
      <c r="QTD621" s="23"/>
      <c r="QTE621" s="23"/>
      <c r="QTF621" s="23"/>
      <c r="QTG621" s="23"/>
      <c r="QTH621" s="23"/>
      <c r="QTI621" s="23"/>
      <c r="QTJ621" s="23"/>
      <c r="QTK621" s="23"/>
      <c r="QTL621" s="23"/>
      <c r="QTM621" s="23"/>
      <c r="QTN621" s="23"/>
      <c r="QTO621" s="23"/>
      <c r="QTP621" s="23"/>
      <c r="QTQ621" s="23"/>
      <c r="QTR621" s="23"/>
      <c r="QTS621" s="23"/>
      <c r="QTT621" s="23"/>
      <c r="QTU621" s="23"/>
      <c r="QTV621" s="23"/>
      <c r="QTW621" s="23"/>
      <c r="QTX621" s="23"/>
      <c r="QTY621" s="23"/>
      <c r="QTZ621" s="23"/>
      <c r="QUA621" s="23"/>
      <c r="QUB621" s="23"/>
      <c r="QUC621" s="23"/>
      <c r="QUD621" s="23"/>
      <c r="QUE621" s="23"/>
      <c r="QUF621" s="23"/>
      <c r="QUG621" s="23"/>
      <c r="QUH621" s="23"/>
      <c r="QUI621" s="23"/>
      <c r="QUJ621" s="23"/>
      <c r="QUK621" s="23"/>
      <c r="QUL621" s="23"/>
      <c r="QUM621" s="23"/>
      <c r="QUN621" s="23"/>
      <c r="QUO621" s="23"/>
      <c r="QUP621" s="23"/>
      <c r="QUQ621" s="23"/>
      <c r="QUR621" s="23"/>
      <c r="QUS621" s="23"/>
      <c r="QUT621" s="23"/>
      <c r="QUU621" s="23"/>
      <c r="QUV621" s="23"/>
      <c r="QUW621" s="23"/>
      <c r="QUX621" s="23"/>
      <c r="QUY621" s="23"/>
      <c r="QUZ621" s="23"/>
      <c r="QVA621" s="23"/>
      <c r="QVB621" s="23"/>
      <c r="QVC621" s="23"/>
      <c r="QVD621" s="23"/>
      <c r="QVE621" s="23"/>
      <c r="QVF621" s="23"/>
      <c r="QVG621" s="23"/>
      <c r="QVH621" s="23"/>
      <c r="QVI621" s="23"/>
      <c r="QVJ621" s="23"/>
      <c r="QVK621" s="23"/>
      <c r="QVL621" s="23"/>
      <c r="QVM621" s="23"/>
      <c r="QVN621" s="23"/>
      <c r="QVO621" s="23"/>
      <c r="QVP621" s="23"/>
      <c r="QVQ621" s="23"/>
      <c r="QVR621" s="23"/>
      <c r="QVS621" s="23"/>
      <c r="QVT621" s="23"/>
      <c r="QVU621" s="23"/>
      <c r="QVV621" s="23"/>
      <c r="QVW621" s="23"/>
      <c r="QVX621" s="23"/>
      <c r="QVY621" s="23"/>
      <c r="QVZ621" s="23"/>
      <c r="QWA621" s="23"/>
      <c r="QWB621" s="23"/>
      <c r="QWC621" s="23"/>
      <c r="QWD621" s="23"/>
      <c r="QWE621" s="23"/>
      <c r="QWF621" s="23"/>
      <c r="QWG621" s="23"/>
      <c r="QWH621" s="23"/>
      <c r="QWI621" s="23"/>
      <c r="QWJ621" s="23"/>
      <c r="QWK621" s="23"/>
      <c r="QWL621" s="23"/>
      <c r="QWM621" s="23"/>
      <c r="QWN621" s="23"/>
      <c r="QWO621" s="23"/>
      <c r="QWP621" s="23"/>
      <c r="QWQ621" s="23"/>
      <c r="QWR621" s="23"/>
      <c r="QWS621" s="23"/>
      <c r="QWT621" s="23"/>
      <c r="QWU621" s="23"/>
      <c r="QWV621" s="23"/>
      <c r="QWW621" s="23"/>
      <c r="QWX621" s="23"/>
      <c r="QWY621" s="23"/>
      <c r="QWZ621" s="23"/>
      <c r="QXA621" s="23"/>
      <c r="QXB621" s="23"/>
      <c r="QXC621" s="23"/>
      <c r="QXD621" s="23"/>
      <c r="QXE621" s="23"/>
      <c r="QXF621" s="23"/>
      <c r="QXG621" s="23"/>
      <c r="QXH621" s="23"/>
      <c r="QXI621" s="23"/>
      <c r="QXJ621" s="23"/>
      <c r="QXK621" s="23"/>
      <c r="QXL621" s="23"/>
      <c r="QXM621" s="23"/>
      <c r="QXN621" s="23"/>
      <c r="QXO621" s="23"/>
      <c r="QXP621" s="23"/>
      <c r="QXQ621" s="23"/>
      <c r="QXR621" s="23"/>
      <c r="QXS621" s="23"/>
      <c r="QXT621" s="23"/>
      <c r="QXU621" s="23"/>
      <c r="QXV621" s="23"/>
      <c r="QXW621" s="23"/>
      <c r="QXX621" s="23"/>
      <c r="QXY621" s="23"/>
      <c r="QXZ621" s="23"/>
      <c r="QYA621" s="23"/>
      <c r="QYB621" s="23"/>
      <c r="QYC621" s="23"/>
      <c r="QYD621" s="23"/>
      <c r="QYE621" s="23"/>
      <c r="QYF621" s="23"/>
      <c r="QYG621" s="23"/>
      <c r="QYH621" s="23"/>
      <c r="QYI621" s="23"/>
      <c r="QYJ621" s="23"/>
      <c r="QYK621" s="23"/>
      <c r="QYL621" s="23"/>
      <c r="QYM621" s="23"/>
      <c r="QYN621" s="23"/>
      <c r="QYO621" s="23"/>
      <c r="QYP621" s="23"/>
      <c r="QYQ621" s="23"/>
      <c r="QYR621" s="23"/>
      <c r="QYS621" s="23"/>
      <c r="QYT621" s="23"/>
      <c r="QYU621" s="23"/>
      <c r="QYV621" s="23"/>
      <c r="QYW621" s="23"/>
      <c r="QYX621" s="23"/>
      <c r="QYY621" s="23"/>
      <c r="QYZ621" s="23"/>
      <c r="QZA621" s="23"/>
      <c r="QZB621" s="23"/>
      <c r="QZC621" s="23"/>
      <c r="QZD621" s="23"/>
      <c r="QZE621" s="23"/>
      <c r="QZF621" s="23"/>
      <c r="QZG621" s="23"/>
      <c r="QZH621" s="23"/>
      <c r="QZI621" s="23"/>
      <c r="QZJ621" s="23"/>
      <c r="QZK621" s="23"/>
      <c r="QZL621" s="23"/>
      <c r="QZM621" s="23"/>
      <c r="QZN621" s="23"/>
      <c r="QZO621" s="23"/>
      <c r="QZP621" s="23"/>
      <c r="QZQ621" s="23"/>
      <c r="QZR621" s="23"/>
      <c r="QZS621" s="23"/>
      <c r="QZT621" s="23"/>
      <c r="QZU621" s="23"/>
      <c r="QZV621" s="23"/>
      <c r="QZW621" s="23"/>
      <c r="QZX621" s="23"/>
      <c r="QZY621" s="23"/>
      <c r="QZZ621" s="23"/>
      <c r="RAA621" s="23"/>
      <c r="RAB621" s="23"/>
      <c r="RAC621" s="23"/>
      <c r="RAD621" s="23"/>
      <c r="RAE621" s="23"/>
      <c r="RAF621" s="23"/>
      <c r="RAG621" s="23"/>
      <c r="RAH621" s="23"/>
      <c r="RAI621" s="23"/>
      <c r="RAJ621" s="23"/>
      <c r="RAK621" s="23"/>
      <c r="RAL621" s="23"/>
      <c r="RAM621" s="23"/>
      <c r="RAN621" s="23"/>
      <c r="RAO621" s="23"/>
      <c r="RAP621" s="23"/>
      <c r="RAQ621" s="23"/>
      <c r="RAR621" s="23"/>
      <c r="RAS621" s="23"/>
      <c r="RAT621" s="23"/>
      <c r="RAU621" s="23"/>
      <c r="RAV621" s="23"/>
      <c r="RAW621" s="23"/>
      <c r="RAX621" s="23"/>
      <c r="RAY621" s="23"/>
      <c r="RAZ621" s="23"/>
      <c r="RBA621" s="23"/>
      <c r="RBB621" s="23"/>
      <c r="RBC621" s="23"/>
      <c r="RBD621" s="23"/>
      <c r="RBE621" s="23"/>
      <c r="RBF621" s="23"/>
      <c r="RBG621" s="23"/>
      <c r="RBH621" s="23"/>
      <c r="RBI621" s="23"/>
      <c r="RBJ621" s="23"/>
      <c r="RBK621" s="23"/>
      <c r="RBL621" s="23"/>
      <c r="RBM621" s="23"/>
      <c r="RBN621" s="23"/>
      <c r="RBO621" s="23"/>
      <c r="RBP621" s="23"/>
      <c r="RBQ621" s="23"/>
      <c r="RBR621" s="23"/>
      <c r="RBS621" s="23"/>
      <c r="RBT621" s="23"/>
      <c r="RBU621" s="23"/>
      <c r="RBV621" s="23"/>
      <c r="RBW621" s="23"/>
      <c r="RBX621" s="23"/>
      <c r="RBY621" s="23"/>
      <c r="RBZ621" s="23"/>
      <c r="RCA621" s="23"/>
      <c r="RCB621" s="23"/>
      <c r="RCC621" s="23"/>
      <c r="RCD621" s="23"/>
      <c r="RCE621" s="23"/>
      <c r="RCF621" s="23"/>
      <c r="RCG621" s="23"/>
      <c r="RCH621" s="23"/>
      <c r="RCI621" s="23"/>
      <c r="RCJ621" s="23"/>
      <c r="RCK621" s="23"/>
      <c r="RCL621" s="23"/>
      <c r="RCM621" s="23"/>
      <c r="RCN621" s="23"/>
      <c r="RCO621" s="23"/>
      <c r="RCP621" s="23"/>
      <c r="RCQ621" s="23"/>
      <c r="RCR621" s="23"/>
      <c r="RCS621" s="23"/>
      <c r="RCT621" s="23"/>
      <c r="RCU621" s="23"/>
      <c r="RCV621" s="23"/>
      <c r="RCW621" s="23"/>
      <c r="RCX621" s="23"/>
      <c r="RCY621" s="23"/>
      <c r="RCZ621" s="23"/>
      <c r="RDA621" s="23"/>
      <c r="RDB621" s="23"/>
      <c r="RDC621" s="23"/>
      <c r="RDD621" s="23"/>
      <c r="RDE621" s="23"/>
      <c r="RDF621" s="23"/>
      <c r="RDG621" s="23"/>
      <c r="RDH621" s="23"/>
      <c r="RDI621" s="23"/>
      <c r="RDJ621" s="23"/>
      <c r="RDK621" s="23"/>
      <c r="RDL621" s="23"/>
      <c r="RDM621" s="23"/>
      <c r="RDN621" s="23"/>
      <c r="RDO621" s="23"/>
      <c r="RDP621" s="23"/>
      <c r="RDQ621" s="23"/>
      <c r="RDR621" s="23"/>
      <c r="RDS621" s="23"/>
      <c r="RDT621" s="23"/>
      <c r="RDU621" s="23"/>
      <c r="RDV621" s="23"/>
      <c r="RDW621" s="23"/>
      <c r="RDX621" s="23"/>
      <c r="RDY621" s="23"/>
      <c r="RDZ621" s="23"/>
      <c r="REA621" s="23"/>
      <c r="REB621" s="23"/>
      <c r="REC621" s="23"/>
      <c r="RED621" s="23"/>
      <c r="REE621" s="23"/>
      <c r="REF621" s="23"/>
      <c r="REG621" s="23"/>
      <c r="REH621" s="23"/>
      <c r="REI621" s="23"/>
      <c r="REJ621" s="23"/>
      <c r="REK621" s="23"/>
      <c r="REL621" s="23"/>
      <c r="REM621" s="23"/>
      <c r="REN621" s="23"/>
      <c r="REO621" s="23"/>
      <c r="REP621" s="23"/>
      <c r="REQ621" s="23"/>
      <c r="RER621" s="23"/>
      <c r="RES621" s="23"/>
      <c r="RET621" s="23"/>
      <c r="REU621" s="23"/>
      <c r="REV621" s="23"/>
      <c r="REW621" s="23"/>
      <c r="REX621" s="23"/>
      <c r="REY621" s="23"/>
      <c r="REZ621" s="23"/>
      <c r="RFA621" s="23"/>
      <c r="RFB621" s="23"/>
      <c r="RFC621" s="23"/>
      <c r="RFD621" s="23"/>
      <c r="RFE621" s="23"/>
      <c r="RFF621" s="23"/>
      <c r="RFG621" s="23"/>
      <c r="RFH621" s="23"/>
      <c r="RFI621" s="23"/>
      <c r="RFJ621" s="23"/>
      <c r="RFK621" s="23"/>
      <c r="RFL621" s="23"/>
      <c r="RFM621" s="23"/>
      <c r="RFN621" s="23"/>
      <c r="RFO621" s="23"/>
      <c r="RFP621" s="23"/>
      <c r="RFQ621" s="23"/>
      <c r="RFR621" s="23"/>
      <c r="RFS621" s="23"/>
      <c r="RFT621" s="23"/>
      <c r="RFU621" s="23"/>
      <c r="RFV621" s="23"/>
      <c r="RFW621" s="23"/>
      <c r="RFX621" s="23"/>
      <c r="RFY621" s="23"/>
      <c r="RFZ621" s="23"/>
      <c r="RGA621" s="23"/>
      <c r="RGB621" s="23"/>
      <c r="RGC621" s="23"/>
      <c r="RGD621" s="23"/>
      <c r="RGE621" s="23"/>
      <c r="RGF621" s="23"/>
      <c r="RGG621" s="23"/>
      <c r="RGH621" s="23"/>
      <c r="RGI621" s="23"/>
      <c r="RGJ621" s="23"/>
      <c r="RGK621" s="23"/>
      <c r="RGL621" s="23"/>
      <c r="RGM621" s="23"/>
      <c r="RGN621" s="23"/>
      <c r="RGO621" s="23"/>
      <c r="RGP621" s="23"/>
      <c r="RGQ621" s="23"/>
      <c r="RGR621" s="23"/>
      <c r="RGS621" s="23"/>
      <c r="RGT621" s="23"/>
      <c r="RGU621" s="23"/>
      <c r="RGV621" s="23"/>
      <c r="RGW621" s="23"/>
      <c r="RGX621" s="23"/>
      <c r="RGY621" s="23"/>
      <c r="RGZ621" s="23"/>
      <c r="RHA621" s="23"/>
      <c r="RHB621" s="23"/>
      <c r="RHC621" s="23"/>
      <c r="RHD621" s="23"/>
      <c r="RHE621" s="23"/>
      <c r="RHF621" s="23"/>
      <c r="RHG621" s="23"/>
      <c r="RHH621" s="23"/>
      <c r="RHI621" s="23"/>
      <c r="RHJ621" s="23"/>
      <c r="RHK621" s="23"/>
      <c r="RHL621" s="23"/>
      <c r="RHM621" s="23"/>
      <c r="RHN621" s="23"/>
      <c r="RHO621" s="23"/>
      <c r="RHP621" s="23"/>
      <c r="RHQ621" s="23"/>
      <c r="RHR621" s="23"/>
      <c r="RHS621" s="23"/>
      <c r="RHT621" s="23"/>
      <c r="RHU621" s="23"/>
      <c r="RHV621" s="23"/>
      <c r="RHW621" s="23"/>
      <c r="RHX621" s="23"/>
      <c r="RHY621" s="23"/>
      <c r="RHZ621" s="23"/>
      <c r="RIA621" s="23"/>
      <c r="RIB621" s="23"/>
      <c r="RIC621" s="23"/>
      <c r="RID621" s="23"/>
      <c r="RIE621" s="23"/>
      <c r="RIF621" s="23"/>
      <c r="RIG621" s="23"/>
      <c r="RIH621" s="23"/>
      <c r="RII621" s="23"/>
      <c r="RIJ621" s="23"/>
      <c r="RIK621" s="23"/>
      <c r="RIL621" s="23"/>
      <c r="RIM621" s="23"/>
      <c r="RIN621" s="23"/>
      <c r="RIO621" s="23"/>
      <c r="RIP621" s="23"/>
      <c r="RIQ621" s="23"/>
      <c r="RIR621" s="23"/>
      <c r="RIS621" s="23"/>
      <c r="RIT621" s="23"/>
      <c r="RIU621" s="23"/>
      <c r="RIV621" s="23"/>
      <c r="RIW621" s="23"/>
      <c r="RIX621" s="23"/>
      <c r="RIY621" s="23"/>
      <c r="RIZ621" s="23"/>
      <c r="RJA621" s="23"/>
      <c r="RJB621" s="23"/>
      <c r="RJC621" s="23"/>
      <c r="RJD621" s="23"/>
      <c r="RJE621" s="23"/>
      <c r="RJF621" s="23"/>
      <c r="RJG621" s="23"/>
      <c r="RJH621" s="23"/>
      <c r="RJI621" s="23"/>
      <c r="RJJ621" s="23"/>
      <c r="RJK621" s="23"/>
      <c r="RJL621" s="23"/>
      <c r="RJM621" s="23"/>
      <c r="RJN621" s="23"/>
      <c r="RJO621" s="23"/>
      <c r="RJP621" s="23"/>
      <c r="RJQ621" s="23"/>
      <c r="RJR621" s="23"/>
      <c r="RJS621" s="23"/>
      <c r="RJT621" s="23"/>
      <c r="RJU621" s="23"/>
      <c r="RJV621" s="23"/>
      <c r="RJW621" s="23"/>
      <c r="RJX621" s="23"/>
      <c r="RJY621" s="23"/>
      <c r="RJZ621" s="23"/>
      <c r="RKA621" s="23"/>
      <c r="RKB621" s="23"/>
      <c r="RKC621" s="23"/>
      <c r="RKD621" s="23"/>
      <c r="RKE621" s="23"/>
      <c r="RKF621" s="23"/>
      <c r="RKG621" s="23"/>
      <c r="RKH621" s="23"/>
      <c r="RKI621" s="23"/>
      <c r="RKJ621" s="23"/>
      <c r="RKK621" s="23"/>
      <c r="RKL621" s="23"/>
      <c r="RKM621" s="23"/>
      <c r="RKN621" s="23"/>
      <c r="RKO621" s="23"/>
      <c r="RKP621" s="23"/>
      <c r="RKQ621" s="23"/>
      <c r="RKR621" s="23"/>
      <c r="RKS621" s="23"/>
      <c r="RKT621" s="23"/>
      <c r="RKU621" s="23"/>
      <c r="RKV621" s="23"/>
      <c r="RKW621" s="23"/>
      <c r="RKX621" s="23"/>
      <c r="RKY621" s="23"/>
      <c r="RKZ621" s="23"/>
      <c r="RLA621" s="23"/>
      <c r="RLB621" s="23"/>
      <c r="RLC621" s="23"/>
      <c r="RLD621" s="23"/>
      <c r="RLE621" s="23"/>
      <c r="RLF621" s="23"/>
      <c r="RLG621" s="23"/>
      <c r="RLH621" s="23"/>
      <c r="RLI621" s="23"/>
      <c r="RLJ621" s="23"/>
      <c r="RLK621" s="23"/>
      <c r="RLL621" s="23"/>
      <c r="RLM621" s="23"/>
      <c r="RLN621" s="23"/>
      <c r="RLO621" s="23"/>
      <c r="RLP621" s="23"/>
      <c r="RLQ621" s="23"/>
      <c r="RLR621" s="23"/>
      <c r="RLS621" s="23"/>
      <c r="RLT621" s="23"/>
      <c r="RLU621" s="23"/>
      <c r="RLV621" s="23"/>
      <c r="RLW621" s="23"/>
      <c r="RLX621" s="23"/>
      <c r="RLY621" s="23"/>
      <c r="RLZ621" s="23"/>
      <c r="RMA621" s="23"/>
      <c r="RMB621" s="23"/>
      <c r="RMC621" s="23"/>
      <c r="RMD621" s="23"/>
      <c r="RME621" s="23"/>
      <c r="RMF621" s="23"/>
      <c r="RMG621" s="23"/>
      <c r="RMH621" s="23"/>
      <c r="RMI621" s="23"/>
      <c r="RMJ621" s="23"/>
      <c r="RMK621" s="23"/>
      <c r="RML621" s="23"/>
      <c r="RMM621" s="23"/>
      <c r="RMN621" s="23"/>
      <c r="RMO621" s="23"/>
      <c r="RMP621" s="23"/>
      <c r="RMQ621" s="23"/>
      <c r="RMR621" s="23"/>
      <c r="RMS621" s="23"/>
      <c r="RMT621" s="23"/>
      <c r="RMU621" s="23"/>
      <c r="RMV621" s="23"/>
      <c r="RMW621" s="23"/>
      <c r="RMX621" s="23"/>
      <c r="RMY621" s="23"/>
      <c r="RMZ621" s="23"/>
      <c r="RNA621" s="23"/>
      <c r="RNB621" s="23"/>
      <c r="RNC621" s="23"/>
      <c r="RND621" s="23"/>
      <c r="RNE621" s="23"/>
      <c r="RNF621" s="23"/>
      <c r="RNG621" s="23"/>
      <c r="RNH621" s="23"/>
      <c r="RNI621" s="23"/>
      <c r="RNJ621" s="23"/>
      <c r="RNK621" s="23"/>
      <c r="RNL621" s="23"/>
      <c r="RNM621" s="23"/>
      <c r="RNN621" s="23"/>
      <c r="RNO621" s="23"/>
      <c r="RNP621" s="23"/>
      <c r="RNQ621" s="23"/>
      <c r="RNR621" s="23"/>
      <c r="RNS621" s="23"/>
      <c r="RNT621" s="23"/>
      <c r="RNU621" s="23"/>
      <c r="RNV621" s="23"/>
      <c r="RNW621" s="23"/>
      <c r="RNX621" s="23"/>
      <c r="RNY621" s="23"/>
      <c r="RNZ621" s="23"/>
      <c r="ROA621" s="23"/>
      <c r="ROB621" s="23"/>
      <c r="ROC621" s="23"/>
      <c r="ROD621" s="23"/>
      <c r="ROE621" s="23"/>
      <c r="ROF621" s="23"/>
      <c r="ROG621" s="23"/>
      <c r="ROH621" s="23"/>
      <c r="ROI621" s="23"/>
      <c r="ROJ621" s="23"/>
      <c r="ROK621" s="23"/>
      <c r="ROL621" s="23"/>
      <c r="ROM621" s="23"/>
      <c r="RON621" s="23"/>
      <c r="ROO621" s="23"/>
      <c r="ROP621" s="23"/>
      <c r="ROQ621" s="23"/>
      <c r="ROR621" s="23"/>
      <c r="ROS621" s="23"/>
      <c r="ROT621" s="23"/>
      <c r="ROU621" s="23"/>
      <c r="ROV621" s="23"/>
      <c r="ROW621" s="23"/>
      <c r="ROX621" s="23"/>
      <c r="ROY621" s="23"/>
      <c r="ROZ621" s="23"/>
      <c r="RPA621" s="23"/>
      <c r="RPB621" s="23"/>
      <c r="RPC621" s="23"/>
      <c r="RPD621" s="23"/>
      <c r="RPE621" s="23"/>
      <c r="RPF621" s="23"/>
      <c r="RPG621" s="23"/>
      <c r="RPH621" s="23"/>
      <c r="RPI621" s="23"/>
      <c r="RPJ621" s="23"/>
      <c r="RPK621" s="23"/>
      <c r="RPL621" s="23"/>
      <c r="RPM621" s="23"/>
      <c r="RPN621" s="23"/>
      <c r="RPO621" s="23"/>
      <c r="RPP621" s="23"/>
      <c r="RPQ621" s="23"/>
      <c r="RPR621" s="23"/>
      <c r="RPS621" s="23"/>
      <c r="RPT621" s="23"/>
      <c r="RPU621" s="23"/>
      <c r="RPV621" s="23"/>
      <c r="RPW621" s="23"/>
      <c r="RPX621" s="23"/>
      <c r="RPY621" s="23"/>
      <c r="RPZ621" s="23"/>
      <c r="RQA621" s="23"/>
      <c r="RQB621" s="23"/>
      <c r="RQC621" s="23"/>
      <c r="RQD621" s="23"/>
      <c r="RQE621" s="23"/>
      <c r="RQF621" s="23"/>
      <c r="RQG621" s="23"/>
      <c r="RQH621" s="23"/>
      <c r="RQI621" s="23"/>
      <c r="RQJ621" s="23"/>
      <c r="RQK621" s="23"/>
      <c r="RQL621" s="23"/>
      <c r="RQM621" s="23"/>
      <c r="RQN621" s="23"/>
      <c r="RQO621" s="23"/>
      <c r="RQP621" s="23"/>
      <c r="RQQ621" s="23"/>
      <c r="RQR621" s="23"/>
      <c r="RQS621" s="23"/>
      <c r="RQT621" s="23"/>
      <c r="RQU621" s="23"/>
      <c r="RQV621" s="23"/>
      <c r="RQW621" s="23"/>
      <c r="RQX621" s="23"/>
      <c r="RQY621" s="23"/>
      <c r="RQZ621" s="23"/>
      <c r="RRA621" s="23"/>
      <c r="RRB621" s="23"/>
      <c r="RRC621" s="23"/>
      <c r="RRD621" s="23"/>
      <c r="RRE621" s="23"/>
      <c r="RRF621" s="23"/>
      <c r="RRG621" s="23"/>
      <c r="RRH621" s="23"/>
      <c r="RRI621" s="23"/>
      <c r="RRJ621" s="23"/>
      <c r="RRK621" s="23"/>
      <c r="RRL621" s="23"/>
      <c r="RRM621" s="23"/>
      <c r="RRN621" s="23"/>
      <c r="RRO621" s="23"/>
      <c r="RRP621" s="23"/>
      <c r="RRQ621" s="23"/>
      <c r="RRR621" s="23"/>
      <c r="RRS621" s="23"/>
      <c r="RRT621" s="23"/>
      <c r="RRU621" s="23"/>
      <c r="RRV621" s="23"/>
      <c r="RRW621" s="23"/>
      <c r="RRX621" s="23"/>
      <c r="RRY621" s="23"/>
      <c r="RRZ621" s="23"/>
      <c r="RSA621" s="23"/>
      <c r="RSB621" s="23"/>
      <c r="RSC621" s="23"/>
      <c r="RSD621" s="23"/>
      <c r="RSE621" s="23"/>
      <c r="RSF621" s="23"/>
      <c r="RSG621" s="23"/>
      <c r="RSH621" s="23"/>
      <c r="RSI621" s="23"/>
      <c r="RSJ621" s="23"/>
      <c r="RSK621" s="23"/>
      <c r="RSL621" s="23"/>
      <c r="RSM621" s="23"/>
      <c r="RSN621" s="23"/>
      <c r="RSO621" s="23"/>
      <c r="RSP621" s="23"/>
      <c r="RSQ621" s="23"/>
      <c r="RSR621" s="23"/>
      <c r="RSS621" s="23"/>
      <c r="RST621" s="23"/>
      <c r="RSU621" s="23"/>
      <c r="RSV621" s="23"/>
      <c r="RSW621" s="23"/>
      <c r="RSX621" s="23"/>
      <c r="RSY621" s="23"/>
      <c r="RSZ621" s="23"/>
      <c r="RTA621" s="23"/>
      <c r="RTB621" s="23"/>
      <c r="RTC621" s="23"/>
      <c r="RTD621" s="23"/>
      <c r="RTE621" s="23"/>
      <c r="RTF621" s="23"/>
      <c r="RTG621" s="23"/>
      <c r="RTH621" s="23"/>
      <c r="RTI621" s="23"/>
      <c r="RTJ621" s="23"/>
      <c r="RTK621" s="23"/>
      <c r="RTL621" s="23"/>
      <c r="RTM621" s="23"/>
      <c r="RTN621" s="23"/>
      <c r="RTO621" s="23"/>
      <c r="RTP621" s="23"/>
      <c r="RTQ621" s="23"/>
      <c r="RTR621" s="23"/>
      <c r="RTS621" s="23"/>
      <c r="RTT621" s="23"/>
      <c r="RTU621" s="23"/>
      <c r="RTV621" s="23"/>
      <c r="RTW621" s="23"/>
      <c r="RTX621" s="23"/>
      <c r="RTY621" s="23"/>
      <c r="RTZ621" s="23"/>
      <c r="RUA621" s="23"/>
      <c r="RUB621" s="23"/>
      <c r="RUC621" s="23"/>
      <c r="RUD621" s="23"/>
      <c r="RUE621" s="23"/>
      <c r="RUF621" s="23"/>
      <c r="RUG621" s="23"/>
      <c r="RUH621" s="23"/>
      <c r="RUI621" s="23"/>
      <c r="RUJ621" s="23"/>
      <c r="RUK621" s="23"/>
      <c r="RUL621" s="23"/>
      <c r="RUM621" s="23"/>
      <c r="RUN621" s="23"/>
      <c r="RUO621" s="23"/>
      <c r="RUP621" s="23"/>
      <c r="RUQ621" s="23"/>
      <c r="RUR621" s="23"/>
      <c r="RUS621" s="23"/>
      <c r="RUT621" s="23"/>
      <c r="RUU621" s="23"/>
      <c r="RUV621" s="23"/>
      <c r="RUW621" s="23"/>
      <c r="RUX621" s="23"/>
      <c r="RUY621" s="23"/>
      <c r="RUZ621" s="23"/>
      <c r="RVA621" s="23"/>
      <c r="RVB621" s="23"/>
      <c r="RVC621" s="23"/>
      <c r="RVD621" s="23"/>
      <c r="RVE621" s="23"/>
      <c r="RVF621" s="23"/>
      <c r="RVG621" s="23"/>
      <c r="RVH621" s="23"/>
      <c r="RVI621" s="23"/>
      <c r="RVJ621" s="23"/>
      <c r="RVK621" s="23"/>
      <c r="RVL621" s="23"/>
      <c r="RVM621" s="23"/>
      <c r="RVN621" s="23"/>
      <c r="RVO621" s="23"/>
      <c r="RVP621" s="23"/>
      <c r="RVQ621" s="23"/>
      <c r="RVR621" s="23"/>
      <c r="RVS621" s="23"/>
      <c r="RVT621" s="23"/>
      <c r="RVU621" s="23"/>
      <c r="RVV621" s="23"/>
      <c r="RVW621" s="23"/>
      <c r="RVX621" s="23"/>
      <c r="RVY621" s="23"/>
      <c r="RVZ621" s="23"/>
      <c r="RWA621" s="23"/>
      <c r="RWB621" s="23"/>
      <c r="RWC621" s="23"/>
      <c r="RWD621" s="23"/>
      <c r="RWE621" s="23"/>
      <c r="RWF621" s="23"/>
      <c r="RWG621" s="23"/>
      <c r="RWH621" s="23"/>
      <c r="RWI621" s="23"/>
      <c r="RWJ621" s="23"/>
      <c r="RWK621" s="23"/>
      <c r="RWL621" s="23"/>
      <c r="RWM621" s="23"/>
      <c r="RWN621" s="23"/>
      <c r="RWO621" s="23"/>
      <c r="RWP621" s="23"/>
      <c r="RWQ621" s="23"/>
      <c r="RWR621" s="23"/>
      <c r="RWS621" s="23"/>
      <c r="RWT621" s="23"/>
      <c r="RWU621" s="23"/>
      <c r="RWV621" s="23"/>
      <c r="RWW621" s="23"/>
      <c r="RWX621" s="23"/>
      <c r="RWY621" s="23"/>
      <c r="RWZ621" s="23"/>
      <c r="RXA621" s="23"/>
      <c r="RXB621" s="23"/>
      <c r="RXC621" s="23"/>
      <c r="RXD621" s="23"/>
      <c r="RXE621" s="23"/>
      <c r="RXF621" s="23"/>
      <c r="RXG621" s="23"/>
      <c r="RXH621" s="23"/>
      <c r="RXI621" s="23"/>
      <c r="RXJ621" s="23"/>
      <c r="RXK621" s="23"/>
      <c r="RXL621" s="23"/>
      <c r="RXM621" s="23"/>
      <c r="RXN621" s="23"/>
      <c r="RXO621" s="23"/>
      <c r="RXP621" s="23"/>
      <c r="RXQ621" s="23"/>
      <c r="RXR621" s="23"/>
      <c r="RXS621" s="23"/>
      <c r="RXT621" s="23"/>
      <c r="RXU621" s="23"/>
      <c r="RXV621" s="23"/>
      <c r="RXW621" s="23"/>
      <c r="RXX621" s="23"/>
      <c r="RXY621" s="23"/>
      <c r="RXZ621" s="23"/>
      <c r="RYA621" s="23"/>
      <c r="RYB621" s="23"/>
      <c r="RYC621" s="23"/>
      <c r="RYD621" s="23"/>
      <c r="RYE621" s="23"/>
      <c r="RYF621" s="23"/>
      <c r="RYG621" s="23"/>
      <c r="RYH621" s="23"/>
      <c r="RYI621" s="23"/>
      <c r="RYJ621" s="23"/>
      <c r="RYK621" s="23"/>
      <c r="RYL621" s="23"/>
      <c r="RYM621" s="23"/>
      <c r="RYN621" s="23"/>
      <c r="RYO621" s="23"/>
      <c r="RYP621" s="23"/>
      <c r="RYQ621" s="23"/>
      <c r="RYR621" s="23"/>
      <c r="RYS621" s="23"/>
      <c r="RYT621" s="23"/>
      <c r="RYU621" s="23"/>
      <c r="RYV621" s="23"/>
      <c r="RYW621" s="23"/>
      <c r="RYX621" s="23"/>
      <c r="RYY621" s="23"/>
      <c r="RYZ621" s="23"/>
      <c r="RZA621" s="23"/>
      <c r="RZB621" s="23"/>
      <c r="RZC621" s="23"/>
      <c r="RZD621" s="23"/>
      <c r="RZE621" s="23"/>
      <c r="RZF621" s="23"/>
      <c r="RZG621" s="23"/>
      <c r="RZH621" s="23"/>
      <c r="RZI621" s="23"/>
      <c r="RZJ621" s="23"/>
      <c r="RZK621" s="23"/>
      <c r="RZL621" s="23"/>
      <c r="RZM621" s="23"/>
      <c r="RZN621" s="23"/>
      <c r="RZO621" s="23"/>
      <c r="RZP621" s="23"/>
      <c r="RZQ621" s="23"/>
      <c r="RZR621" s="23"/>
      <c r="RZS621" s="23"/>
      <c r="RZT621" s="23"/>
      <c r="RZU621" s="23"/>
      <c r="RZV621" s="23"/>
      <c r="RZW621" s="23"/>
      <c r="RZX621" s="23"/>
      <c r="RZY621" s="23"/>
      <c r="RZZ621" s="23"/>
      <c r="SAA621" s="23"/>
      <c r="SAB621" s="23"/>
      <c r="SAC621" s="23"/>
      <c r="SAD621" s="23"/>
      <c r="SAE621" s="23"/>
      <c r="SAF621" s="23"/>
      <c r="SAG621" s="23"/>
      <c r="SAH621" s="23"/>
      <c r="SAI621" s="23"/>
      <c r="SAJ621" s="23"/>
      <c r="SAK621" s="23"/>
      <c r="SAL621" s="23"/>
      <c r="SAM621" s="23"/>
      <c r="SAN621" s="23"/>
      <c r="SAO621" s="23"/>
      <c r="SAP621" s="23"/>
      <c r="SAQ621" s="23"/>
      <c r="SAR621" s="23"/>
      <c r="SAS621" s="23"/>
      <c r="SAT621" s="23"/>
      <c r="SAU621" s="23"/>
      <c r="SAV621" s="23"/>
      <c r="SAW621" s="23"/>
      <c r="SAX621" s="23"/>
      <c r="SAY621" s="23"/>
      <c r="SAZ621" s="23"/>
      <c r="SBA621" s="23"/>
      <c r="SBB621" s="23"/>
      <c r="SBC621" s="23"/>
      <c r="SBD621" s="23"/>
      <c r="SBE621" s="23"/>
      <c r="SBF621" s="23"/>
      <c r="SBG621" s="23"/>
      <c r="SBH621" s="23"/>
      <c r="SBI621" s="23"/>
      <c r="SBJ621" s="23"/>
      <c r="SBK621" s="23"/>
      <c r="SBL621" s="23"/>
      <c r="SBM621" s="23"/>
      <c r="SBN621" s="23"/>
      <c r="SBO621" s="23"/>
      <c r="SBP621" s="23"/>
      <c r="SBQ621" s="23"/>
      <c r="SBR621" s="23"/>
      <c r="SBS621" s="23"/>
      <c r="SBT621" s="23"/>
      <c r="SBU621" s="23"/>
      <c r="SBV621" s="23"/>
      <c r="SBW621" s="23"/>
      <c r="SBX621" s="23"/>
      <c r="SBY621" s="23"/>
      <c r="SBZ621" s="23"/>
      <c r="SCA621" s="23"/>
      <c r="SCB621" s="23"/>
      <c r="SCC621" s="23"/>
      <c r="SCD621" s="23"/>
      <c r="SCE621" s="23"/>
      <c r="SCF621" s="23"/>
      <c r="SCG621" s="23"/>
      <c r="SCH621" s="23"/>
      <c r="SCI621" s="23"/>
      <c r="SCJ621" s="23"/>
      <c r="SCK621" s="23"/>
      <c r="SCL621" s="23"/>
      <c r="SCM621" s="23"/>
      <c r="SCN621" s="23"/>
      <c r="SCO621" s="23"/>
      <c r="SCP621" s="23"/>
      <c r="SCQ621" s="23"/>
      <c r="SCR621" s="23"/>
      <c r="SCS621" s="23"/>
      <c r="SCT621" s="23"/>
      <c r="SCU621" s="23"/>
      <c r="SCV621" s="23"/>
      <c r="SCW621" s="23"/>
      <c r="SCX621" s="23"/>
      <c r="SCY621" s="23"/>
      <c r="SCZ621" s="23"/>
      <c r="SDA621" s="23"/>
      <c r="SDB621" s="23"/>
      <c r="SDC621" s="23"/>
      <c r="SDD621" s="23"/>
      <c r="SDE621" s="23"/>
      <c r="SDF621" s="23"/>
      <c r="SDG621" s="23"/>
      <c r="SDH621" s="23"/>
      <c r="SDI621" s="23"/>
      <c r="SDJ621" s="23"/>
      <c r="SDK621" s="23"/>
      <c r="SDL621" s="23"/>
      <c r="SDM621" s="23"/>
      <c r="SDN621" s="23"/>
      <c r="SDO621" s="23"/>
      <c r="SDP621" s="23"/>
      <c r="SDQ621" s="23"/>
      <c r="SDR621" s="23"/>
      <c r="SDS621" s="23"/>
      <c r="SDT621" s="23"/>
      <c r="SDU621" s="23"/>
      <c r="SDV621" s="23"/>
      <c r="SDW621" s="23"/>
      <c r="SDX621" s="23"/>
      <c r="SDY621" s="23"/>
      <c r="SDZ621" s="23"/>
      <c r="SEA621" s="23"/>
      <c r="SEB621" s="23"/>
      <c r="SEC621" s="23"/>
      <c r="SED621" s="23"/>
      <c r="SEE621" s="23"/>
      <c r="SEF621" s="23"/>
      <c r="SEG621" s="23"/>
      <c r="SEH621" s="23"/>
      <c r="SEI621" s="23"/>
      <c r="SEJ621" s="23"/>
      <c r="SEK621" s="23"/>
      <c r="SEL621" s="23"/>
      <c r="SEM621" s="23"/>
      <c r="SEN621" s="23"/>
      <c r="SEO621" s="23"/>
      <c r="SEP621" s="23"/>
      <c r="SEQ621" s="23"/>
      <c r="SER621" s="23"/>
      <c r="SES621" s="23"/>
      <c r="SET621" s="23"/>
      <c r="SEU621" s="23"/>
      <c r="SEV621" s="23"/>
      <c r="SEW621" s="23"/>
      <c r="SEX621" s="23"/>
      <c r="SEY621" s="23"/>
      <c r="SEZ621" s="23"/>
      <c r="SFA621" s="23"/>
      <c r="SFB621" s="23"/>
      <c r="SFC621" s="23"/>
      <c r="SFD621" s="23"/>
      <c r="SFE621" s="23"/>
      <c r="SFF621" s="23"/>
      <c r="SFG621" s="23"/>
      <c r="SFH621" s="23"/>
      <c r="SFI621" s="23"/>
      <c r="SFJ621" s="23"/>
      <c r="SFK621" s="23"/>
      <c r="SFL621" s="23"/>
      <c r="SFM621" s="23"/>
      <c r="SFN621" s="23"/>
      <c r="SFO621" s="23"/>
      <c r="SFP621" s="23"/>
      <c r="SFQ621" s="23"/>
      <c r="SFR621" s="23"/>
      <c r="SFS621" s="23"/>
      <c r="SFT621" s="23"/>
      <c r="SFU621" s="23"/>
      <c r="SFV621" s="23"/>
      <c r="SFW621" s="23"/>
      <c r="SFX621" s="23"/>
      <c r="SFY621" s="23"/>
      <c r="SFZ621" s="23"/>
      <c r="SGA621" s="23"/>
      <c r="SGB621" s="23"/>
      <c r="SGC621" s="23"/>
      <c r="SGD621" s="23"/>
      <c r="SGE621" s="23"/>
      <c r="SGF621" s="23"/>
      <c r="SGG621" s="23"/>
      <c r="SGH621" s="23"/>
      <c r="SGI621" s="23"/>
      <c r="SGJ621" s="23"/>
      <c r="SGK621" s="23"/>
      <c r="SGL621" s="23"/>
      <c r="SGM621" s="23"/>
      <c r="SGN621" s="23"/>
      <c r="SGO621" s="23"/>
      <c r="SGP621" s="23"/>
      <c r="SGQ621" s="23"/>
      <c r="SGR621" s="23"/>
      <c r="SGS621" s="23"/>
      <c r="SGT621" s="23"/>
      <c r="SGU621" s="23"/>
      <c r="SGV621" s="23"/>
      <c r="SGW621" s="23"/>
      <c r="SGX621" s="23"/>
      <c r="SGY621" s="23"/>
      <c r="SGZ621" s="23"/>
      <c r="SHA621" s="23"/>
      <c r="SHB621" s="23"/>
      <c r="SHC621" s="23"/>
      <c r="SHD621" s="23"/>
      <c r="SHE621" s="23"/>
      <c r="SHF621" s="23"/>
      <c r="SHG621" s="23"/>
      <c r="SHH621" s="23"/>
      <c r="SHI621" s="23"/>
      <c r="SHJ621" s="23"/>
      <c r="SHK621" s="23"/>
      <c r="SHL621" s="23"/>
      <c r="SHM621" s="23"/>
      <c r="SHN621" s="23"/>
      <c r="SHO621" s="23"/>
      <c r="SHP621" s="23"/>
      <c r="SHQ621" s="23"/>
      <c r="SHR621" s="23"/>
      <c r="SHS621" s="23"/>
      <c r="SHT621" s="23"/>
      <c r="SHU621" s="23"/>
      <c r="SHV621" s="23"/>
      <c r="SHW621" s="23"/>
      <c r="SHX621" s="23"/>
      <c r="SHY621" s="23"/>
      <c r="SHZ621" s="23"/>
      <c r="SIA621" s="23"/>
      <c r="SIB621" s="23"/>
      <c r="SIC621" s="23"/>
      <c r="SID621" s="23"/>
      <c r="SIE621" s="23"/>
      <c r="SIF621" s="23"/>
      <c r="SIG621" s="23"/>
      <c r="SIH621" s="23"/>
      <c r="SII621" s="23"/>
      <c r="SIJ621" s="23"/>
      <c r="SIK621" s="23"/>
      <c r="SIL621" s="23"/>
      <c r="SIM621" s="23"/>
      <c r="SIN621" s="23"/>
      <c r="SIO621" s="23"/>
      <c r="SIP621" s="23"/>
      <c r="SIQ621" s="23"/>
      <c r="SIR621" s="23"/>
      <c r="SIS621" s="23"/>
      <c r="SIT621" s="23"/>
      <c r="SIU621" s="23"/>
      <c r="SIV621" s="23"/>
      <c r="SIW621" s="23"/>
      <c r="SIX621" s="23"/>
      <c r="SIY621" s="23"/>
      <c r="SIZ621" s="23"/>
      <c r="SJA621" s="23"/>
      <c r="SJB621" s="23"/>
      <c r="SJC621" s="23"/>
      <c r="SJD621" s="23"/>
      <c r="SJE621" s="23"/>
      <c r="SJF621" s="23"/>
      <c r="SJG621" s="23"/>
      <c r="SJH621" s="23"/>
      <c r="SJI621" s="23"/>
      <c r="SJJ621" s="23"/>
      <c r="SJK621" s="23"/>
      <c r="SJL621" s="23"/>
      <c r="SJM621" s="23"/>
      <c r="SJN621" s="23"/>
      <c r="SJO621" s="23"/>
      <c r="SJP621" s="23"/>
      <c r="SJQ621" s="23"/>
      <c r="SJR621" s="23"/>
      <c r="SJS621" s="23"/>
      <c r="SJT621" s="23"/>
      <c r="SJU621" s="23"/>
      <c r="SJV621" s="23"/>
      <c r="SJW621" s="23"/>
      <c r="SJX621" s="23"/>
      <c r="SJY621" s="23"/>
      <c r="SJZ621" s="23"/>
      <c r="SKA621" s="23"/>
      <c r="SKB621" s="23"/>
      <c r="SKC621" s="23"/>
      <c r="SKD621" s="23"/>
      <c r="SKE621" s="23"/>
      <c r="SKF621" s="23"/>
      <c r="SKG621" s="23"/>
      <c r="SKH621" s="23"/>
      <c r="SKI621" s="23"/>
      <c r="SKJ621" s="23"/>
      <c r="SKK621" s="23"/>
      <c r="SKL621" s="23"/>
      <c r="SKM621" s="23"/>
      <c r="SKN621" s="23"/>
      <c r="SKO621" s="23"/>
      <c r="SKP621" s="23"/>
      <c r="SKQ621" s="23"/>
      <c r="SKR621" s="23"/>
      <c r="SKS621" s="23"/>
      <c r="SKT621" s="23"/>
      <c r="SKU621" s="23"/>
      <c r="SKV621" s="23"/>
      <c r="SKW621" s="23"/>
      <c r="SKX621" s="23"/>
      <c r="SKY621" s="23"/>
      <c r="SKZ621" s="23"/>
      <c r="SLA621" s="23"/>
      <c r="SLB621" s="23"/>
      <c r="SLC621" s="23"/>
      <c r="SLD621" s="23"/>
      <c r="SLE621" s="23"/>
      <c r="SLF621" s="23"/>
      <c r="SLG621" s="23"/>
      <c r="SLH621" s="23"/>
      <c r="SLI621" s="23"/>
      <c r="SLJ621" s="23"/>
      <c r="SLK621" s="23"/>
      <c r="SLL621" s="23"/>
      <c r="SLM621" s="23"/>
      <c r="SLN621" s="23"/>
      <c r="SLO621" s="23"/>
      <c r="SLP621" s="23"/>
      <c r="SLQ621" s="23"/>
      <c r="SLR621" s="23"/>
      <c r="SLS621" s="23"/>
      <c r="SLT621" s="23"/>
      <c r="SLU621" s="23"/>
      <c r="SLV621" s="23"/>
      <c r="SLW621" s="23"/>
      <c r="SLX621" s="23"/>
      <c r="SLY621" s="23"/>
      <c r="SLZ621" s="23"/>
      <c r="SMA621" s="23"/>
      <c r="SMB621" s="23"/>
      <c r="SMC621" s="23"/>
      <c r="SMD621" s="23"/>
      <c r="SME621" s="23"/>
      <c r="SMF621" s="23"/>
      <c r="SMG621" s="23"/>
      <c r="SMH621" s="23"/>
      <c r="SMI621" s="23"/>
      <c r="SMJ621" s="23"/>
      <c r="SMK621" s="23"/>
      <c r="SML621" s="23"/>
      <c r="SMM621" s="23"/>
      <c r="SMN621" s="23"/>
      <c r="SMO621" s="23"/>
      <c r="SMP621" s="23"/>
      <c r="SMQ621" s="23"/>
      <c r="SMR621" s="23"/>
      <c r="SMS621" s="23"/>
      <c r="SMT621" s="23"/>
      <c r="SMU621" s="23"/>
      <c r="SMV621" s="23"/>
      <c r="SMW621" s="23"/>
      <c r="SMX621" s="23"/>
      <c r="SMY621" s="23"/>
      <c r="SMZ621" s="23"/>
      <c r="SNA621" s="23"/>
      <c r="SNB621" s="23"/>
      <c r="SNC621" s="23"/>
      <c r="SND621" s="23"/>
      <c r="SNE621" s="23"/>
      <c r="SNF621" s="23"/>
      <c r="SNG621" s="23"/>
      <c r="SNH621" s="23"/>
      <c r="SNI621" s="23"/>
      <c r="SNJ621" s="23"/>
      <c r="SNK621" s="23"/>
      <c r="SNL621" s="23"/>
      <c r="SNM621" s="23"/>
      <c r="SNN621" s="23"/>
      <c r="SNO621" s="23"/>
      <c r="SNP621" s="23"/>
      <c r="SNQ621" s="23"/>
      <c r="SNR621" s="23"/>
      <c r="SNS621" s="23"/>
      <c r="SNT621" s="23"/>
      <c r="SNU621" s="23"/>
      <c r="SNV621" s="23"/>
      <c r="SNW621" s="23"/>
      <c r="SNX621" s="23"/>
      <c r="SNY621" s="23"/>
      <c r="SNZ621" s="23"/>
      <c r="SOA621" s="23"/>
      <c r="SOB621" s="23"/>
      <c r="SOC621" s="23"/>
      <c r="SOD621" s="23"/>
      <c r="SOE621" s="23"/>
      <c r="SOF621" s="23"/>
      <c r="SOG621" s="23"/>
      <c r="SOH621" s="23"/>
      <c r="SOI621" s="23"/>
      <c r="SOJ621" s="23"/>
      <c r="SOK621" s="23"/>
      <c r="SOL621" s="23"/>
      <c r="SOM621" s="23"/>
      <c r="SON621" s="23"/>
      <c r="SOO621" s="23"/>
      <c r="SOP621" s="23"/>
      <c r="SOQ621" s="23"/>
      <c r="SOR621" s="23"/>
      <c r="SOS621" s="23"/>
      <c r="SOT621" s="23"/>
      <c r="SOU621" s="23"/>
      <c r="SOV621" s="23"/>
      <c r="SOW621" s="23"/>
      <c r="SOX621" s="23"/>
      <c r="SOY621" s="23"/>
      <c r="SOZ621" s="23"/>
      <c r="SPA621" s="23"/>
      <c r="SPB621" s="23"/>
      <c r="SPC621" s="23"/>
      <c r="SPD621" s="23"/>
      <c r="SPE621" s="23"/>
      <c r="SPF621" s="23"/>
      <c r="SPG621" s="23"/>
      <c r="SPH621" s="23"/>
      <c r="SPI621" s="23"/>
      <c r="SPJ621" s="23"/>
      <c r="SPK621" s="23"/>
      <c r="SPL621" s="23"/>
      <c r="SPM621" s="23"/>
      <c r="SPN621" s="23"/>
      <c r="SPO621" s="23"/>
      <c r="SPP621" s="23"/>
      <c r="SPQ621" s="23"/>
      <c r="SPR621" s="23"/>
      <c r="SPS621" s="23"/>
      <c r="SPT621" s="23"/>
      <c r="SPU621" s="23"/>
      <c r="SPV621" s="23"/>
      <c r="SPW621" s="23"/>
      <c r="SPX621" s="23"/>
      <c r="SPY621" s="23"/>
      <c r="SPZ621" s="23"/>
      <c r="SQA621" s="23"/>
      <c r="SQB621" s="23"/>
      <c r="SQC621" s="23"/>
      <c r="SQD621" s="23"/>
      <c r="SQE621" s="23"/>
      <c r="SQF621" s="23"/>
      <c r="SQG621" s="23"/>
      <c r="SQH621" s="23"/>
      <c r="SQI621" s="23"/>
      <c r="SQJ621" s="23"/>
      <c r="SQK621" s="23"/>
      <c r="SQL621" s="23"/>
      <c r="SQM621" s="23"/>
      <c r="SQN621" s="23"/>
      <c r="SQO621" s="23"/>
      <c r="SQP621" s="23"/>
      <c r="SQQ621" s="23"/>
      <c r="SQR621" s="23"/>
      <c r="SQS621" s="23"/>
      <c r="SQT621" s="23"/>
      <c r="SQU621" s="23"/>
      <c r="SQV621" s="23"/>
      <c r="SQW621" s="23"/>
      <c r="SQX621" s="23"/>
      <c r="SQY621" s="23"/>
      <c r="SQZ621" s="23"/>
      <c r="SRA621" s="23"/>
      <c r="SRB621" s="23"/>
      <c r="SRC621" s="23"/>
      <c r="SRD621" s="23"/>
      <c r="SRE621" s="23"/>
      <c r="SRF621" s="23"/>
      <c r="SRG621" s="23"/>
      <c r="SRH621" s="23"/>
      <c r="SRI621" s="23"/>
      <c r="SRJ621" s="23"/>
      <c r="SRK621" s="23"/>
      <c r="SRL621" s="23"/>
      <c r="SRM621" s="23"/>
      <c r="SRN621" s="23"/>
      <c r="SRO621" s="23"/>
      <c r="SRP621" s="23"/>
      <c r="SRQ621" s="23"/>
      <c r="SRR621" s="23"/>
      <c r="SRS621" s="23"/>
      <c r="SRT621" s="23"/>
      <c r="SRU621" s="23"/>
      <c r="SRV621" s="23"/>
      <c r="SRW621" s="23"/>
      <c r="SRX621" s="23"/>
      <c r="SRY621" s="23"/>
      <c r="SRZ621" s="23"/>
      <c r="SSA621" s="23"/>
      <c r="SSB621" s="23"/>
      <c r="SSC621" s="23"/>
      <c r="SSD621" s="23"/>
      <c r="SSE621" s="23"/>
      <c r="SSF621" s="23"/>
      <c r="SSG621" s="23"/>
      <c r="SSH621" s="23"/>
      <c r="SSI621" s="23"/>
      <c r="SSJ621" s="23"/>
      <c r="SSK621" s="23"/>
      <c r="SSL621" s="23"/>
      <c r="SSM621" s="23"/>
      <c r="SSN621" s="23"/>
      <c r="SSO621" s="23"/>
      <c r="SSP621" s="23"/>
      <c r="SSQ621" s="23"/>
      <c r="SSR621" s="23"/>
      <c r="SSS621" s="23"/>
      <c r="SST621" s="23"/>
      <c r="SSU621" s="23"/>
      <c r="SSV621" s="23"/>
      <c r="SSW621" s="23"/>
      <c r="SSX621" s="23"/>
      <c r="SSY621" s="23"/>
      <c r="SSZ621" s="23"/>
      <c r="STA621" s="23"/>
      <c r="STB621" s="23"/>
      <c r="STC621" s="23"/>
      <c r="STD621" s="23"/>
      <c r="STE621" s="23"/>
      <c r="STF621" s="23"/>
      <c r="STG621" s="23"/>
      <c r="STH621" s="23"/>
      <c r="STI621" s="23"/>
      <c r="STJ621" s="23"/>
      <c r="STK621" s="23"/>
      <c r="STL621" s="23"/>
      <c r="STM621" s="23"/>
      <c r="STN621" s="23"/>
      <c r="STO621" s="23"/>
      <c r="STP621" s="23"/>
      <c r="STQ621" s="23"/>
      <c r="STR621" s="23"/>
      <c r="STS621" s="23"/>
      <c r="STT621" s="23"/>
      <c r="STU621" s="23"/>
      <c r="STV621" s="23"/>
      <c r="STW621" s="23"/>
      <c r="STX621" s="23"/>
      <c r="STY621" s="23"/>
      <c r="STZ621" s="23"/>
      <c r="SUA621" s="23"/>
      <c r="SUB621" s="23"/>
      <c r="SUC621" s="23"/>
      <c r="SUD621" s="23"/>
      <c r="SUE621" s="23"/>
      <c r="SUF621" s="23"/>
      <c r="SUG621" s="23"/>
      <c r="SUH621" s="23"/>
      <c r="SUI621" s="23"/>
      <c r="SUJ621" s="23"/>
      <c r="SUK621" s="23"/>
      <c r="SUL621" s="23"/>
      <c r="SUM621" s="23"/>
      <c r="SUN621" s="23"/>
      <c r="SUO621" s="23"/>
      <c r="SUP621" s="23"/>
      <c r="SUQ621" s="23"/>
      <c r="SUR621" s="23"/>
      <c r="SUS621" s="23"/>
      <c r="SUT621" s="23"/>
      <c r="SUU621" s="23"/>
      <c r="SUV621" s="23"/>
      <c r="SUW621" s="23"/>
      <c r="SUX621" s="23"/>
      <c r="SUY621" s="23"/>
      <c r="SUZ621" s="23"/>
      <c r="SVA621" s="23"/>
      <c r="SVB621" s="23"/>
      <c r="SVC621" s="23"/>
      <c r="SVD621" s="23"/>
      <c r="SVE621" s="23"/>
      <c r="SVF621" s="23"/>
      <c r="SVG621" s="23"/>
      <c r="SVH621" s="23"/>
      <c r="SVI621" s="23"/>
      <c r="SVJ621" s="23"/>
      <c r="SVK621" s="23"/>
      <c r="SVL621" s="23"/>
      <c r="SVM621" s="23"/>
      <c r="SVN621" s="23"/>
      <c r="SVO621" s="23"/>
      <c r="SVP621" s="23"/>
      <c r="SVQ621" s="23"/>
      <c r="SVR621" s="23"/>
      <c r="SVS621" s="23"/>
      <c r="SVT621" s="23"/>
      <c r="SVU621" s="23"/>
      <c r="SVV621" s="23"/>
      <c r="SVW621" s="23"/>
      <c r="SVX621" s="23"/>
      <c r="SVY621" s="23"/>
      <c r="SVZ621" s="23"/>
      <c r="SWA621" s="23"/>
      <c r="SWB621" s="23"/>
      <c r="SWC621" s="23"/>
      <c r="SWD621" s="23"/>
      <c r="SWE621" s="23"/>
      <c r="SWF621" s="23"/>
      <c r="SWG621" s="23"/>
      <c r="SWH621" s="23"/>
      <c r="SWI621" s="23"/>
      <c r="SWJ621" s="23"/>
      <c r="SWK621" s="23"/>
      <c r="SWL621" s="23"/>
      <c r="SWM621" s="23"/>
      <c r="SWN621" s="23"/>
      <c r="SWO621" s="23"/>
      <c r="SWP621" s="23"/>
      <c r="SWQ621" s="23"/>
      <c r="SWR621" s="23"/>
      <c r="SWS621" s="23"/>
      <c r="SWT621" s="23"/>
      <c r="SWU621" s="23"/>
      <c r="SWV621" s="23"/>
      <c r="SWW621" s="23"/>
      <c r="SWX621" s="23"/>
      <c r="SWY621" s="23"/>
      <c r="SWZ621" s="23"/>
      <c r="SXA621" s="23"/>
      <c r="SXB621" s="23"/>
      <c r="SXC621" s="23"/>
      <c r="SXD621" s="23"/>
      <c r="SXE621" s="23"/>
      <c r="SXF621" s="23"/>
      <c r="SXG621" s="23"/>
      <c r="SXH621" s="23"/>
      <c r="SXI621" s="23"/>
      <c r="SXJ621" s="23"/>
      <c r="SXK621" s="23"/>
      <c r="SXL621" s="23"/>
      <c r="SXM621" s="23"/>
      <c r="SXN621" s="23"/>
      <c r="SXO621" s="23"/>
      <c r="SXP621" s="23"/>
      <c r="SXQ621" s="23"/>
      <c r="SXR621" s="23"/>
      <c r="SXS621" s="23"/>
      <c r="SXT621" s="23"/>
      <c r="SXU621" s="23"/>
      <c r="SXV621" s="23"/>
      <c r="SXW621" s="23"/>
      <c r="SXX621" s="23"/>
      <c r="SXY621" s="23"/>
      <c r="SXZ621" s="23"/>
      <c r="SYA621" s="23"/>
      <c r="SYB621" s="23"/>
      <c r="SYC621" s="23"/>
      <c r="SYD621" s="23"/>
      <c r="SYE621" s="23"/>
      <c r="SYF621" s="23"/>
      <c r="SYG621" s="23"/>
      <c r="SYH621" s="23"/>
      <c r="SYI621" s="23"/>
      <c r="SYJ621" s="23"/>
      <c r="SYK621" s="23"/>
      <c r="SYL621" s="23"/>
      <c r="SYM621" s="23"/>
      <c r="SYN621" s="23"/>
      <c r="SYO621" s="23"/>
      <c r="SYP621" s="23"/>
      <c r="SYQ621" s="23"/>
      <c r="SYR621" s="23"/>
      <c r="SYS621" s="23"/>
      <c r="SYT621" s="23"/>
      <c r="SYU621" s="23"/>
      <c r="SYV621" s="23"/>
      <c r="SYW621" s="23"/>
      <c r="SYX621" s="23"/>
      <c r="SYY621" s="23"/>
      <c r="SYZ621" s="23"/>
      <c r="SZA621" s="23"/>
      <c r="SZB621" s="23"/>
      <c r="SZC621" s="23"/>
      <c r="SZD621" s="23"/>
      <c r="SZE621" s="23"/>
      <c r="SZF621" s="23"/>
      <c r="SZG621" s="23"/>
      <c r="SZH621" s="23"/>
      <c r="SZI621" s="23"/>
      <c r="SZJ621" s="23"/>
      <c r="SZK621" s="23"/>
      <c r="SZL621" s="23"/>
      <c r="SZM621" s="23"/>
      <c r="SZN621" s="23"/>
      <c r="SZO621" s="23"/>
      <c r="SZP621" s="23"/>
      <c r="SZQ621" s="23"/>
      <c r="SZR621" s="23"/>
      <c r="SZS621" s="23"/>
      <c r="SZT621" s="23"/>
      <c r="SZU621" s="23"/>
      <c r="SZV621" s="23"/>
      <c r="SZW621" s="23"/>
      <c r="SZX621" s="23"/>
      <c r="SZY621" s="23"/>
      <c r="SZZ621" s="23"/>
      <c r="TAA621" s="23"/>
      <c r="TAB621" s="23"/>
      <c r="TAC621" s="23"/>
      <c r="TAD621" s="23"/>
      <c r="TAE621" s="23"/>
      <c r="TAF621" s="23"/>
      <c r="TAG621" s="23"/>
      <c r="TAH621" s="23"/>
      <c r="TAI621" s="23"/>
      <c r="TAJ621" s="23"/>
      <c r="TAK621" s="23"/>
      <c r="TAL621" s="23"/>
      <c r="TAM621" s="23"/>
      <c r="TAN621" s="23"/>
      <c r="TAO621" s="23"/>
      <c r="TAP621" s="23"/>
      <c r="TAQ621" s="23"/>
      <c r="TAR621" s="23"/>
      <c r="TAS621" s="23"/>
      <c r="TAT621" s="23"/>
      <c r="TAU621" s="23"/>
      <c r="TAV621" s="23"/>
      <c r="TAW621" s="23"/>
      <c r="TAX621" s="23"/>
      <c r="TAY621" s="23"/>
      <c r="TAZ621" s="23"/>
      <c r="TBA621" s="23"/>
      <c r="TBB621" s="23"/>
      <c r="TBC621" s="23"/>
      <c r="TBD621" s="23"/>
      <c r="TBE621" s="23"/>
      <c r="TBF621" s="23"/>
      <c r="TBG621" s="23"/>
      <c r="TBH621" s="23"/>
      <c r="TBI621" s="23"/>
      <c r="TBJ621" s="23"/>
      <c r="TBK621" s="23"/>
      <c r="TBL621" s="23"/>
      <c r="TBM621" s="23"/>
      <c r="TBN621" s="23"/>
      <c r="TBO621" s="23"/>
      <c r="TBP621" s="23"/>
      <c r="TBQ621" s="23"/>
      <c r="TBR621" s="23"/>
      <c r="TBS621" s="23"/>
      <c r="TBT621" s="23"/>
      <c r="TBU621" s="23"/>
      <c r="TBV621" s="23"/>
      <c r="TBW621" s="23"/>
      <c r="TBX621" s="23"/>
      <c r="TBY621" s="23"/>
      <c r="TBZ621" s="23"/>
      <c r="TCA621" s="23"/>
      <c r="TCB621" s="23"/>
      <c r="TCC621" s="23"/>
      <c r="TCD621" s="23"/>
      <c r="TCE621" s="23"/>
      <c r="TCF621" s="23"/>
      <c r="TCG621" s="23"/>
      <c r="TCH621" s="23"/>
      <c r="TCI621" s="23"/>
      <c r="TCJ621" s="23"/>
      <c r="TCK621" s="23"/>
      <c r="TCL621" s="23"/>
      <c r="TCM621" s="23"/>
      <c r="TCN621" s="23"/>
      <c r="TCO621" s="23"/>
      <c r="TCP621" s="23"/>
      <c r="TCQ621" s="23"/>
      <c r="TCR621" s="23"/>
      <c r="TCS621" s="23"/>
      <c r="TCT621" s="23"/>
      <c r="TCU621" s="23"/>
      <c r="TCV621" s="23"/>
      <c r="TCW621" s="23"/>
      <c r="TCX621" s="23"/>
      <c r="TCY621" s="23"/>
      <c r="TCZ621" s="23"/>
      <c r="TDA621" s="23"/>
      <c r="TDB621" s="23"/>
      <c r="TDC621" s="23"/>
      <c r="TDD621" s="23"/>
      <c r="TDE621" s="23"/>
      <c r="TDF621" s="23"/>
      <c r="TDG621" s="23"/>
      <c r="TDH621" s="23"/>
      <c r="TDI621" s="23"/>
      <c r="TDJ621" s="23"/>
      <c r="TDK621" s="23"/>
      <c r="TDL621" s="23"/>
      <c r="TDM621" s="23"/>
      <c r="TDN621" s="23"/>
      <c r="TDO621" s="23"/>
      <c r="TDP621" s="23"/>
      <c r="TDQ621" s="23"/>
      <c r="TDR621" s="23"/>
      <c r="TDS621" s="23"/>
      <c r="TDT621" s="23"/>
      <c r="TDU621" s="23"/>
      <c r="TDV621" s="23"/>
      <c r="TDW621" s="23"/>
      <c r="TDX621" s="23"/>
      <c r="TDY621" s="23"/>
      <c r="TDZ621" s="23"/>
      <c r="TEA621" s="23"/>
      <c r="TEB621" s="23"/>
      <c r="TEC621" s="23"/>
      <c r="TED621" s="23"/>
      <c r="TEE621" s="23"/>
      <c r="TEF621" s="23"/>
      <c r="TEG621" s="23"/>
      <c r="TEH621" s="23"/>
      <c r="TEI621" s="23"/>
      <c r="TEJ621" s="23"/>
      <c r="TEK621" s="23"/>
      <c r="TEL621" s="23"/>
      <c r="TEM621" s="23"/>
      <c r="TEN621" s="23"/>
      <c r="TEO621" s="23"/>
      <c r="TEP621" s="23"/>
      <c r="TEQ621" s="23"/>
      <c r="TER621" s="23"/>
      <c r="TES621" s="23"/>
      <c r="TET621" s="23"/>
      <c r="TEU621" s="23"/>
      <c r="TEV621" s="23"/>
      <c r="TEW621" s="23"/>
      <c r="TEX621" s="23"/>
      <c r="TEY621" s="23"/>
      <c r="TEZ621" s="23"/>
      <c r="TFA621" s="23"/>
      <c r="TFB621" s="23"/>
      <c r="TFC621" s="23"/>
      <c r="TFD621" s="23"/>
      <c r="TFE621" s="23"/>
      <c r="TFF621" s="23"/>
      <c r="TFG621" s="23"/>
      <c r="TFH621" s="23"/>
      <c r="TFI621" s="23"/>
      <c r="TFJ621" s="23"/>
      <c r="TFK621" s="23"/>
      <c r="TFL621" s="23"/>
      <c r="TFM621" s="23"/>
      <c r="TFN621" s="23"/>
      <c r="TFO621" s="23"/>
      <c r="TFP621" s="23"/>
      <c r="TFQ621" s="23"/>
      <c r="TFR621" s="23"/>
      <c r="TFS621" s="23"/>
      <c r="TFT621" s="23"/>
      <c r="TFU621" s="23"/>
      <c r="TFV621" s="23"/>
      <c r="TFW621" s="23"/>
      <c r="TFX621" s="23"/>
      <c r="TFY621" s="23"/>
      <c r="TFZ621" s="23"/>
      <c r="TGA621" s="23"/>
      <c r="TGB621" s="23"/>
      <c r="TGC621" s="23"/>
      <c r="TGD621" s="23"/>
      <c r="TGE621" s="23"/>
      <c r="TGF621" s="23"/>
      <c r="TGG621" s="23"/>
      <c r="TGH621" s="23"/>
      <c r="TGI621" s="23"/>
      <c r="TGJ621" s="23"/>
      <c r="TGK621" s="23"/>
      <c r="TGL621" s="23"/>
      <c r="TGM621" s="23"/>
      <c r="TGN621" s="23"/>
      <c r="TGO621" s="23"/>
      <c r="TGP621" s="23"/>
      <c r="TGQ621" s="23"/>
      <c r="TGR621" s="23"/>
      <c r="TGS621" s="23"/>
      <c r="TGT621" s="23"/>
      <c r="TGU621" s="23"/>
      <c r="TGV621" s="23"/>
      <c r="TGW621" s="23"/>
      <c r="TGX621" s="23"/>
      <c r="TGY621" s="23"/>
      <c r="TGZ621" s="23"/>
      <c r="THA621" s="23"/>
      <c r="THB621" s="23"/>
      <c r="THC621" s="23"/>
      <c r="THD621" s="23"/>
      <c r="THE621" s="23"/>
      <c r="THF621" s="23"/>
      <c r="THG621" s="23"/>
      <c r="THH621" s="23"/>
      <c r="THI621" s="23"/>
      <c r="THJ621" s="23"/>
      <c r="THK621" s="23"/>
      <c r="THL621" s="23"/>
      <c r="THM621" s="23"/>
      <c r="THN621" s="23"/>
      <c r="THO621" s="23"/>
      <c r="THP621" s="23"/>
      <c r="THQ621" s="23"/>
      <c r="THR621" s="23"/>
      <c r="THS621" s="23"/>
      <c r="THT621" s="23"/>
      <c r="THU621" s="23"/>
      <c r="THV621" s="23"/>
      <c r="THW621" s="23"/>
      <c r="THX621" s="23"/>
      <c r="THY621" s="23"/>
      <c r="THZ621" s="23"/>
      <c r="TIA621" s="23"/>
      <c r="TIB621" s="23"/>
      <c r="TIC621" s="23"/>
      <c r="TID621" s="23"/>
      <c r="TIE621" s="23"/>
      <c r="TIF621" s="23"/>
      <c r="TIG621" s="23"/>
      <c r="TIH621" s="23"/>
      <c r="TII621" s="23"/>
      <c r="TIJ621" s="23"/>
      <c r="TIK621" s="23"/>
      <c r="TIL621" s="23"/>
      <c r="TIM621" s="23"/>
      <c r="TIN621" s="23"/>
      <c r="TIO621" s="23"/>
      <c r="TIP621" s="23"/>
      <c r="TIQ621" s="23"/>
      <c r="TIR621" s="23"/>
      <c r="TIS621" s="23"/>
      <c r="TIT621" s="23"/>
      <c r="TIU621" s="23"/>
      <c r="TIV621" s="23"/>
      <c r="TIW621" s="23"/>
      <c r="TIX621" s="23"/>
      <c r="TIY621" s="23"/>
      <c r="TIZ621" s="23"/>
      <c r="TJA621" s="23"/>
      <c r="TJB621" s="23"/>
      <c r="TJC621" s="23"/>
      <c r="TJD621" s="23"/>
      <c r="TJE621" s="23"/>
      <c r="TJF621" s="23"/>
      <c r="TJG621" s="23"/>
      <c r="TJH621" s="23"/>
      <c r="TJI621" s="23"/>
      <c r="TJJ621" s="23"/>
      <c r="TJK621" s="23"/>
      <c r="TJL621" s="23"/>
      <c r="TJM621" s="23"/>
      <c r="TJN621" s="23"/>
      <c r="TJO621" s="23"/>
      <c r="TJP621" s="23"/>
      <c r="TJQ621" s="23"/>
      <c r="TJR621" s="23"/>
      <c r="TJS621" s="23"/>
      <c r="TJT621" s="23"/>
      <c r="TJU621" s="23"/>
      <c r="TJV621" s="23"/>
      <c r="TJW621" s="23"/>
      <c r="TJX621" s="23"/>
      <c r="TJY621" s="23"/>
      <c r="TJZ621" s="23"/>
      <c r="TKA621" s="23"/>
      <c r="TKB621" s="23"/>
      <c r="TKC621" s="23"/>
      <c r="TKD621" s="23"/>
      <c r="TKE621" s="23"/>
      <c r="TKF621" s="23"/>
      <c r="TKG621" s="23"/>
      <c r="TKH621" s="23"/>
      <c r="TKI621" s="23"/>
      <c r="TKJ621" s="23"/>
      <c r="TKK621" s="23"/>
      <c r="TKL621" s="23"/>
      <c r="TKM621" s="23"/>
      <c r="TKN621" s="23"/>
      <c r="TKO621" s="23"/>
      <c r="TKP621" s="23"/>
      <c r="TKQ621" s="23"/>
      <c r="TKR621" s="23"/>
      <c r="TKS621" s="23"/>
      <c r="TKT621" s="23"/>
      <c r="TKU621" s="23"/>
      <c r="TKV621" s="23"/>
      <c r="TKW621" s="23"/>
      <c r="TKX621" s="23"/>
      <c r="TKY621" s="23"/>
      <c r="TKZ621" s="23"/>
      <c r="TLA621" s="23"/>
      <c r="TLB621" s="23"/>
      <c r="TLC621" s="23"/>
      <c r="TLD621" s="23"/>
      <c r="TLE621" s="23"/>
      <c r="TLF621" s="23"/>
      <c r="TLG621" s="23"/>
      <c r="TLH621" s="23"/>
      <c r="TLI621" s="23"/>
      <c r="TLJ621" s="23"/>
      <c r="TLK621" s="23"/>
      <c r="TLL621" s="23"/>
      <c r="TLM621" s="23"/>
      <c r="TLN621" s="23"/>
      <c r="TLO621" s="23"/>
      <c r="TLP621" s="23"/>
      <c r="TLQ621" s="23"/>
      <c r="TLR621" s="23"/>
      <c r="TLS621" s="23"/>
      <c r="TLT621" s="23"/>
      <c r="TLU621" s="23"/>
      <c r="TLV621" s="23"/>
      <c r="TLW621" s="23"/>
      <c r="TLX621" s="23"/>
      <c r="TLY621" s="23"/>
      <c r="TLZ621" s="23"/>
      <c r="TMA621" s="23"/>
      <c r="TMB621" s="23"/>
      <c r="TMC621" s="23"/>
      <c r="TMD621" s="23"/>
      <c r="TME621" s="23"/>
      <c r="TMF621" s="23"/>
      <c r="TMG621" s="23"/>
      <c r="TMH621" s="23"/>
      <c r="TMI621" s="23"/>
      <c r="TMJ621" s="23"/>
      <c r="TMK621" s="23"/>
      <c r="TML621" s="23"/>
      <c r="TMM621" s="23"/>
      <c r="TMN621" s="23"/>
      <c r="TMO621" s="23"/>
      <c r="TMP621" s="23"/>
      <c r="TMQ621" s="23"/>
      <c r="TMR621" s="23"/>
      <c r="TMS621" s="23"/>
      <c r="TMT621" s="23"/>
      <c r="TMU621" s="23"/>
      <c r="TMV621" s="23"/>
      <c r="TMW621" s="23"/>
      <c r="TMX621" s="23"/>
      <c r="TMY621" s="23"/>
      <c r="TMZ621" s="23"/>
      <c r="TNA621" s="23"/>
      <c r="TNB621" s="23"/>
      <c r="TNC621" s="23"/>
      <c r="TND621" s="23"/>
      <c r="TNE621" s="23"/>
      <c r="TNF621" s="23"/>
      <c r="TNG621" s="23"/>
      <c r="TNH621" s="23"/>
      <c r="TNI621" s="23"/>
      <c r="TNJ621" s="23"/>
      <c r="TNK621" s="23"/>
      <c r="TNL621" s="23"/>
      <c r="TNM621" s="23"/>
      <c r="TNN621" s="23"/>
      <c r="TNO621" s="23"/>
      <c r="TNP621" s="23"/>
      <c r="TNQ621" s="23"/>
      <c r="TNR621" s="23"/>
      <c r="TNS621" s="23"/>
      <c r="TNT621" s="23"/>
      <c r="TNU621" s="23"/>
      <c r="TNV621" s="23"/>
      <c r="TNW621" s="23"/>
      <c r="TNX621" s="23"/>
      <c r="TNY621" s="23"/>
      <c r="TNZ621" s="23"/>
      <c r="TOA621" s="23"/>
      <c r="TOB621" s="23"/>
      <c r="TOC621" s="23"/>
      <c r="TOD621" s="23"/>
      <c r="TOE621" s="23"/>
      <c r="TOF621" s="23"/>
      <c r="TOG621" s="23"/>
      <c r="TOH621" s="23"/>
      <c r="TOI621" s="23"/>
      <c r="TOJ621" s="23"/>
      <c r="TOK621" s="23"/>
      <c r="TOL621" s="23"/>
      <c r="TOM621" s="23"/>
      <c r="TON621" s="23"/>
      <c r="TOO621" s="23"/>
      <c r="TOP621" s="23"/>
      <c r="TOQ621" s="23"/>
      <c r="TOR621" s="23"/>
      <c r="TOS621" s="23"/>
      <c r="TOT621" s="23"/>
      <c r="TOU621" s="23"/>
      <c r="TOV621" s="23"/>
      <c r="TOW621" s="23"/>
      <c r="TOX621" s="23"/>
      <c r="TOY621" s="23"/>
      <c r="TOZ621" s="23"/>
      <c r="TPA621" s="23"/>
      <c r="TPB621" s="23"/>
      <c r="TPC621" s="23"/>
      <c r="TPD621" s="23"/>
      <c r="TPE621" s="23"/>
      <c r="TPF621" s="23"/>
      <c r="TPG621" s="23"/>
      <c r="TPH621" s="23"/>
      <c r="TPI621" s="23"/>
      <c r="TPJ621" s="23"/>
      <c r="TPK621" s="23"/>
      <c r="TPL621" s="23"/>
      <c r="TPM621" s="23"/>
      <c r="TPN621" s="23"/>
      <c r="TPO621" s="23"/>
      <c r="TPP621" s="23"/>
      <c r="TPQ621" s="23"/>
      <c r="TPR621" s="23"/>
      <c r="TPS621" s="23"/>
      <c r="TPT621" s="23"/>
      <c r="TPU621" s="23"/>
      <c r="TPV621" s="23"/>
      <c r="TPW621" s="23"/>
      <c r="TPX621" s="23"/>
      <c r="TPY621" s="23"/>
      <c r="TPZ621" s="23"/>
      <c r="TQA621" s="23"/>
      <c r="TQB621" s="23"/>
      <c r="TQC621" s="23"/>
      <c r="TQD621" s="23"/>
      <c r="TQE621" s="23"/>
      <c r="TQF621" s="23"/>
      <c r="TQG621" s="23"/>
      <c r="TQH621" s="23"/>
      <c r="TQI621" s="23"/>
      <c r="TQJ621" s="23"/>
      <c r="TQK621" s="23"/>
      <c r="TQL621" s="23"/>
      <c r="TQM621" s="23"/>
      <c r="TQN621" s="23"/>
      <c r="TQO621" s="23"/>
      <c r="TQP621" s="23"/>
      <c r="TQQ621" s="23"/>
      <c r="TQR621" s="23"/>
      <c r="TQS621" s="23"/>
      <c r="TQT621" s="23"/>
      <c r="TQU621" s="23"/>
      <c r="TQV621" s="23"/>
      <c r="TQW621" s="23"/>
      <c r="TQX621" s="23"/>
      <c r="TQY621" s="23"/>
      <c r="TQZ621" s="23"/>
      <c r="TRA621" s="23"/>
      <c r="TRB621" s="23"/>
      <c r="TRC621" s="23"/>
      <c r="TRD621" s="23"/>
      <c r="TRE621" s="23"/>
      <c r="TRF621" s="23"/>
      <c r="TRG621" s="23"/>
      <c r="TRH621" s="23"/>
      <c r="TRI621" s="23"/>
      <c r="TRJ621" s="23"/>
      <c r="TRK621" s="23"/>
      <c r="TRL621" s="23"/>
      <c r="TRM621" s="23"/>
      <c r="TRN621" s="23"/>
      <c r="TRO621" s="23"/>
      <c r="TRP621" s="23"/>
      <c r="TRQ621" s="23"/>
      <c r="TRR621" s="23"/>
      <c r="TRS621" s="23"/>
      <c r="TRT621" s="23"/>
      <c r="TRU621" s="23"/>
      <c r="TRV621" s="23"/>
      <c r="TRW621" s="23"/>
      <c r="TRX621" s="23"/>
      <c r="TRY621" s="23"/>
      <c r="TRZ621" s="23"/>
      <c r="TSA621" s="23"/>
      <c r="TSB621" s="23"/>
      <c r="TSC621" s="23"/>
      <c r="TSD621" s="23"/>
      <c r="TSE621" s="23"/>
      <c r="TSF621" s="23"/>
      <c r="TSG621" s="23"/>
      <c r="TSH621" s="23"/>
      <c r="TSI621" s="23"/>
      <c r="TSJ621" s="23"/>
      <c r="TSK621" s="23"/>
      <c r="TSL621" s="23"/>
      <c r="TSM621" s="23"/>
      <c r="TSN621" s="23"/>
      <c r="TSO621" s="23"/>
      <c r="TSP621" s="23"/>
      <c r="TSQ621" s="23"/>
      <c r="TSR621" s="23"/>
      <c r="TSS621" s="23"/>
      <c r="TST621" s="23"/>
      <c r="TSU621" s="23"/>
      <c r="TSV621" s="23"/>
      <c r="TSW621" s="23"/>
      <c r="TSX621" s="23"/>
      <c r="TSY621" s="23"/>
      <c r="TSZ621" s="23"/>
      <c r="TTA621" s="23"/>
      <c r="TTB621" s="23"/>
      <c r="TTC621" s="23"/>
      <c r="TTD621" s="23"/>
      <c r="TTE621" s="23"/>
      <c r="TTF621" s="23"/>
      <c r="TTG621" s="23"/>
      <c r="TTH621" s="23"/>
      <c r="TTI621" s="23"/>
      <c r="TTJ621" s="23"/>
      <c r="TTK621" s="23"/>
      <c r="TTL621" s="23"/>
      <c r="TTM621" s="23"/>
      <c r="TTN621" s="23"/>
      <c r="TTO621" s="23"/>
      <c r="TTP621" s="23"/>
      <c r="TTQ621" s="23"/>
      <c r="TTR621" s="23"/>
      <c r="TTS621" s="23"/>
      <c r="TTT621" s="23"/>
      <c r="TTU621" s="23"/>
      <c r="TTV621" s="23"/>
      <c r="TTW621" s="23"/>
      <c r="TTX621" s="23"/>
      <c r="TTY621" s="23"/>
      <c r="TTZ621" s="23"/>
      <c r="TUA621" s="23"/>
      <c r="TUB621" s="23"/>
      <c r="TUC621" s="23"/>
      <c r="TUD621" s="23"/>
      <c r="TUE621" s="23"/>
      <c r="TUF621" s="23"/>
      <c r="TUG621" s="23"/>
      <c r="TUH621" s="23"/>
      <c r="TUI621" s="23"/>
      <c r="TUJ621" s="23"/>
      <c r="TUK621" s="23"/>
      <c r="TUL621" s="23"/>
      <c r="TUM621" s="23"/>
      <c r="TUN621" s="23"/>
      <c r="TUO621" s="23"/>
      <c r="TUP621" s="23"/>
      <c r="TUQ621" s="23"/>
      <c r="TUR621" s="23"/>
      <c r="TUS621" s="23"/>
      <c r="TUT621" s="23"/>
      <c r="TUU621" s="23"/>
      <c r="TUV621" s="23"/>
      <c r="TUW621" s="23"/>
      <c r="TUX621" s="23"/>
      <c r="TUY621" s="23"/>
      <c r="TUZ621" s="23"/>
      <c r="TVA621" s="23"/>
      <c r="TVB621" s="23"/>
      <c r="TVC621" s="23"/>
      <c r="TVD621" s="23"/>
      <c r="TVE621" s="23"/>
      <c r="TVF621" s="23"/>
      <c r="TVG621" s="23"/>
      <c r="TVH621" s="23"/>
      <c r="TVI621" s="23"/>
      <c r="TVJ621" s="23"/>
      <c r="TVK621" s="23"/>
      <c r="TVL621" s="23"/>
      <c r="TVM621" s="23"/>
      <c r="TVN621" s="23"/>
      <c r="TVO621" s="23"/>
      <c r="TVP621" s="23"/>
      <c r="TVQ621" s="23"/>
      <c r="TVR621" s="23"/>
      <c r="TVS621" s="23"/>
      <c r="TVT621" s="23"/>
      <c r="TVU621" s="23"/>
      <c r="TVV621" s="23"/>
      <c r="TVW621" s="23"/>
      <c r="TVX621" s="23"/>
      <c r="TVY621" s="23"/>
      <c r="TVZ621" s="23"/>
      <c r="TWA621" s="23"/>
      <c r="TWB621" s="23"/>
      <c r="TWC621" s="23"/>
      <c r="TWD621" s="23"/>
      <c r="TWE621" s="23"/>
      <c r="TWF621" s="23"/>
      <c r="TWG621" s="23"/>
      <c r="TWH621" s="23"/>
      <c r="TWI621" s="23"/>
      <c r="TWJ621" s="23"/>
      <c r="TWK621" s="23"/>
      <c r="TWL621" s="23"/>
      <c r="TWM621" s="23"/>
      <c r="TWN621" s="23"/>
      <c r="TWO621" s="23"/>
      <c r="TWP621" s="23"/>
      <c r="TWQ621" s="23"/>
      <c r="TWR621" s="23"/>
      <c r="TWS621" s="23"/>
      <c r="TWT621" s="23"/>
      <c r="TWU621" s="23"/>
      <c r="TWV621" s="23"/>
      <c r="TWW621" s="23"/>
      <c r="TWX621" s="23"/>
      <c r="TWY621" s="23"/>
      <c r="TWZ621" s="23"/>
      <c r="TXA621" s="23"/>
      <c r="TXB621" s="23"/>
      <c r="TXC621" s="23"/>
      <c r="TXD621" s="23"/>
      <c r="TXE621" s="23"/>
      <c r="TXF621" s="23"/>
      <c r="TXG621" s="23"/>
      <c r="TXH621" s="23"/>
      <c r="TXI621" s="23"/>
      <c r="TXJ621" s="23"/>
      <c r="TXK621" s="23"/>
      <c r="TXL621" s="23"/>
      <c r="TXM621" s="23"/>
      <c r="TXN621" s="23"/>
      <c r="TXO621" s="23"/>
      <c r="TXP621" s="23"/>
      <c r="TXQ621" s="23"/>
      <c r="TXR621" s="23"/>
      <c r="TXS621" s="23"/>
      <c r="TXT621" s="23"/>
      <c r="TXU621" s="23"/>
      <c r="TXV621" s="23"/>
      <c r="TXW621" s="23"/>
      <c r="TXX621" s="23"/>
      <c r="TXY621" s="23"/>
      <c r="TXZ621" s="23"/>
      <c r="TYA621" s="23"/>
      <c r="TYB621" s="23"/>
      <c r="TYC621" s="23"/>
      <c r="TYD621" s="23"/>
      <c r="TYE621" s="23"/>
      <c r="TYF621" s="23"/>
      <c r="TYG621" s="23"/>
      <c r="TYH621" s="23"/>
      <c r="TYI621" s="23"/>
      <c r="TYJ621" s="23"/>
      <c r="TYK621" s="23"/>
      <c r="TYL621" s="23"/>
      <c r="TYM621" s="23"/>
      <c r="TYN621" s="23"/>
      <c r="TYO621" s="23"/>
      <c r="TYP621" s="23"/>
      <c r="TYQ621" s="23"/>
      <c r="TYR621" s="23"/>
      <c r="TYS621" s="23"/>
      <c r="TYT621" s="23"/>
      <c r="TYU621" s="23"/>
      <c r="TYV621" s="23"/>
      <c r="TYW621" s="23"/>
      <c r="TYX621" s="23"/>
      <c r="TYY621" s="23"/>
      <c r="TYZ621" s="23"/>
      <c r="TZA621" s="23"/>
      <c r="TZB621" s="23"/>
      <c r="TZC621" s="23"/>
      <c r="TZD621" s="23"/>
      <c r="TZE621" s="23"/>
      <c r="TZF621" s="23"/>
      <c r="TZG621" s="23"/>
      <c r="TZH621" s="23"/>
      <c r="TZI621" s="23"/>
      <c r="TZJ621" s="23"/>
      <c r="TZK621" s="23"/>
      <c r="TZL621" s="23"/>
      <c r="TZM621" s="23"/>
      <c r="TZN621" s="23"/>
      <c r="TZO621" s="23"/>
      <c r="TZP621" s="23"/>
      <c r="TZQ621" s="23"/>
      <c r="TZR621" s="23"/>
      <c r="TZS621" s="23"/>
      <c r="TZT621" s="23"/>
      <c r="TZU621" s="23"/>
      <c r="TZV621" s="23"/>
      <c r="TZW621" s="23"/>
      <c r="TZX621" s="23"/>
      <c r="TZY621" s="23"/>
      <c r="TZZ621" s="23"/>
      <c r="UAA621" s="23"/>
      <c r="UAB621" s="23"/>
      <c r="UAC621" s="23"/>
      <c r="UAD621" s="23"/>
      <c r="UAE621" s="23"/>
      <c r="UAF621" s="23"/>
      <c r="UAG621" s="23"/>
      <c r="UAH621" s="23"/>
      <c r="UAI621" s="23"/>
      <c r="UAJ621" s="23"/>
      <c r="UAK621" s="23"/>
      <c r="UAL621" s="23"/>
      <c r="UAM621" s="23"/>
      <c r="UAN621" s="23"/>
      <c r="UAO621" s="23"/>
      <c r="UAP621" s="23"/>
      <c r="UAQ621" s="23"/>
      <c r="UAR621" s="23"/>
      <c r="UAS621" s="23"/>
      <c r="UAT621" s="23"/>
      <c r="UAU621" s="23"/>
      <c r="UAV621" s="23"/>
      <c r="UAW621" s="23"/>
      <c r="UAX621" s="23"/>
      <c r="UAY621" s="23"/>
      <c r="UAZ621" s="23"/>
      <c r="UBA621" s="23"/>
      <c r="UBB621" s="23"/>
      <c r="UBC621" s="23"/>
      <c r="UBD621" s="23"/>
      <c r="UBE621" s="23"/>
      <c r="UBF621" s="23"/>
      <c r="UBG621" s="23"/>
      <c r="UBH621" s="23"/>
      <c r="UBI621" s="23"/>
      <c r="UBJ621" s="23"/>
      <c r="UBK621" s="23"/>
      <c r="UBL621" s="23"/>
      <c r="UBM621" s="23"/>
      <c r="UBN621" s="23"/>
      <c r="UBO621" s="23"/>
      <c r="UBP621" s="23"/>
      <c r="UBQ621" s="23"/>
      <c r="UBR621" s="23"/>
      <c r="UBS621" s="23"/>
      <c r="UBT621" s="23"/>
      <c r="UBU621" s="23"/>
      <c r="UBV621" s="23"/>
      <c r="UBW621" s="23"/>
      <c r="UBX621" s="23"/>
      <c r="UBY621" s="23"/>
      <c r="UBZ621" s="23"/>
      <c r="UCA621" s="23"/>
      <c r="UCB621" s="23"/>
      <c r="UCC621" s="23"/>
      <c r="UCD621" s="23"/>
      <c r="UCE621" s="23"/>
      <c r="UCF621" s="23"/>
      <c r="UCG621" s="23"/>
      <c r="UCH621" s="23"/>
      <c r="UCI621" s="23"/>
      <c r="UCJ621" s="23"/>
      <c r="UCK621" s="23"/>
      <c r="UCL621" s="23"/>
      <c r="UCM621" s="23"/>
      <c r="UCN621" s="23"/>
      <c r="UCO621" s="23"/>
      <c r="UCP621" s="23"/>
      <c r="UCQ621" s="23"/>
      <c r="UCR621" s="23"/>
      <c r="UCS621" s="23"/>
      <c r="UCT621" s="23"/>
      <c r="UCU621" s="23"/>
      <c r="UCV621" s="23"/>
      <c r="UCW621" s="23"/>
      <c r="UCX621" s="23"/>
      <c r="UCY621" s="23"/>
      <c r="UCZ621" s="23"/>
      <c r="UDA621" s="23"/>
      <c r="UDB621" s="23"/>
      <c r="UDC621" s="23"/>
      <c r="UDD621" s="23"/>
      <c r="UDE621" s="23"/>
      <c r="UDF621" s="23"/>
      <c r="UDG621" s="23"/>
      <c r="UDH621" s="23"/>
      <c r="UDI621" s="23"/>
      <c r="UDJ621" s="23"/>
      <c r="UDK621" s="23"/>
      <c r="UDL621" s="23"/>
      <c r="UDM621" s="23"/>
      <c r="UDN621" s="23"/>
      <c r="UDO621" s="23"/>
      <c r="UDP621" s="23"/>
      <c r="UDQ621" s="23"/>
      <c r="UDR621" s="23"/>
      <c r="UDS621" s="23"/>
      <c r="UDT621" s="23"/>
      <c r="UDU621" s="23"/>
      <c r="UDV621" s="23"/>
      <c r="UDW621" s="23"/>
      <c r="UDX621" s="23"/>
      <c r="UDY621" s="23"/>
      <c r="UDZ621" s="23"/>
      <c r="UEA621" s="23"/>
      <c r="UEB621" s="23"/>
      <c r="UEC621" s="23"/>
      <c r="UED621" s="23"/>
      <c r="UEE621" s="23"/>
      <c r="UEF621" s="23"/>
      <c r="UEG621" s="23"/>
      <c r="UEH621" s="23"/>
      <c r="UEI621" s="23"/>
      <c r="UEJ621" s="23"/>
      <c r="UEK621" s="23"/>
      <c r="UEL621" s="23"/>
      <c r="UEM621" s="23"/>
      <c r="UEN621" s="23"/>
      <c r="UEO621" s="23"/>
      <c r="UEP621" s="23"/>
      <c r="UEQ621" s="23"/>
      <c r="UER621" s="23"/>
      <c r="UES621" s="23"/>
      <c r="UET621" s="23"/>
      <c r="UEU621" s="23"/>
      <c r="UEV621" s="23"/>
      <c r="UEW621" s="23"/>
      <c r="UEX621" s="23"/>
      <c r="UEY621" s="23"/>
      <c r="UEZ621" s="23"/>
      <c r="UFA621" s="23"/>
      <c r="UFB621" s="23"/>
      <c r="UFC621" s="23"/>
      <c r="UFD621" s="23"/>
      <c r="UFE621" s="23"/>
      <c r="UFF621" s="23"/>
      <c r="UFG621" s="23"/>
      <c r="UFH621" s="23"/>
      <c r="UFI621" s="23"/>
      <c r="UFJ621" s="23"/>
      <c r="UFK621" s="23"/>
      <c r="UFL621" s="23"/>
      <c r="UFM621" s="23"/>
      <c r="UFN621" s="23"/>
      <c r="UFO621" s="23"/>
      <c r="UFP621" s="23"/>
      <c r="UFQ621" s="23"/>
      <c r="UFR621" s="23"/>
      <c r="UFS621" s="23"/>
      <c r="UFT621" s="23"/>
      <c r="UFU621" s="23"/>
      <c r="UFV621" s="23"/>
      <c r="UFW621" s="23"/>
      <c r="UFX621" s="23"/>
      <c r="UFY621" s="23"/>
      <c r="UFZ621" s="23"/>
      <c r="UGA621" s="23"/>
      <c r="UGB621" s="23"/>
      <c r="UGC621" s="23"/>
      <c r="UGD621" s="23"/>
      <c r="UGE621" s="23"/>
      <c r="UGF621" s="23"/>
      <c r="UGG621" s="23"/>
      <c r="UGH621" s="23"/>
      <c r="UGI621" s="23"/>
      <c r="UGJ621" s="23"/>
      <c r="UGK621" s="23"/>
      <c r="UGL621" s="23"/>
      <c r="UGM621" s="23"/>
      <c r="UGN621" s="23"/>
      <c r="UGO621" s="23"/>
      <c r="UGP621" s="23"/>
      <c r="UGQ621" s="23"/>
      <c r="UGR621" s="23"/>
      <c r="UGS621" s="23"/>
      <c r="UGT621" s="23"/>
      <c r="UGU621" s="23"/>
      <c r="UGV621" s="23"/>
      <c r="UGW621" s="23"/>
      <c r="UGX621" s="23"/>
      <c r="UGY621" s="23"/>
      <c r="UGZ621" s="23"/>
      <c r="UHA621" s="23"/>
      <c r="UHB621" s="23"/>
      <c r="UHC621" s="23"/>
      <c r="UHD621" s="23"/>
      <c r="UHE621" s="23"/>
      <c r="UHF621" s="23"/>
      <c r="UHG621" s="23"/>
      <c r="UHH621" s="23"/>
      <c r="UHI621" s="23"/>
      <c r="UHJ621" s="23"/>
      <c r="UHK621" s="23"/>
      <c r="UHL621" s="23"/>
      <c r="UHM621" s="23"/>
      <c r="UHN621" s="23"/>
      <c r="UHO621" s="23"/>
      <c r="UHP621" s="23"/>
      <c r="UHQ621" s="23"/>
      <c r="UHR621" s="23"/>
      <c r="UHS621" s="23"/>
      <c r="UHT621" s="23"/>
      <c r="UHU621" s="23"/>
      <c r="UHV621" s="23"/>
      <c r="UHW621" s="23"/>
      <c r="UHX621" s="23"/>
      <c r="UHY621" s="23"/>
      <c r="UHZ621" s="23"/>
      <c r="UIA621" s="23"/>
      <c r="UIB621" s="23"/>
      <c r="UIC621" s="23"/>
      <c r="UID621" s="23"/>
      <c r="UIE621" s="23"/>
      <c r="UIF621" s="23"/>
      <c r="UIG621" s="23"/>
      <c r="UIH621" s="23"/>
      <c r="UII621" s="23"/>
      <c r="UIJ621" s="23"/>
      <c r="UIK621" s="23"/>
      <c r="UIL621" s="23"/>
      <c r="UIM621" s="23"/>
      <c r="UIN621" s="23"/>
      <c r="UIO621" s="23"/>
      <c r="UIP621" s="23"/>
      <c r="UIQ621" s="23"/>
      <c r="UIR621" s="23"/>
      <c r="UIS621" s="23"/>
      <c r="UIT621" s="23"/>
      <c r="UIU621" s="23"/>
      <c r="UIV621" s="23"/>
      <c r="UIW621" s="23"/>
      <c r="UIX621" s="23"/>
      <c r="UIY621" s="23"/>
      <c r="UIZ621" s="23"/>
      <c r="UJA621" s="23"/>
      <c r="UJB621" s="23"/>
      <c r="UJC621" s="23"/>
      <c r="UJD621" s="23"/>
      <c r="UJE621" s="23"/>
      <c r="UJF621" s="23"/>
      <c r="UJG621" s="23"/>
      <c r="UJH621" s="23"/>
      <c r="UJI621" s="23"/>
      <c r="UJJ621" s="23"/>
      <c r="UJK621" s="23"/>
      <c r="UJL621" s="23"/>
      <c r="UJM621" s="23"/>
      <c r="UJN621" s="23"/>
      <c r="UJO621" s="23"/>
      <c r="UJP621" s="23"/>
      <c r="UJQ621" s="23"/>
      <c r="UJR621" s="23"/>
      <c r="UJS621" s="23"/>
      <c r="UJT621" s="23"/>
      <c r="UJU621" s="23"/>
      <c r="UJV621" s="23"/>
      <c r="UJW621" s="23"/>
      <c r="UJX621" s="23"/>
      <c r="UJY621" s="23"/>
      <c r="UJZ621" s="23"/>
      <c r="UKA621" s="23"/>
      <c r="UKB621" s="23"/>
      <c r="UKC621" s="23"/>
      <c r="UKD621" s="23"/>
      <c r="UKE621" s="23"/>
      <c r="UKF621" s="23"/>
      <c r="UKG621" s="23"/>
      <c r="UKH621" s="23"/>
      <c r="UKI621" s="23"/>
      <c r="UKJ621" s="23"/>
      <c r="UKK621" s="23"/>
      <c r="UKL621" s="23"/>
      <c r="UKM621" s="23"/>
      <c r="UKN621" s="23"/>
      <c r="UKO621" s="23"/>
      <c r="UKP621" s="23"/>
      <c r="UKQ621" s="23"/>
      <c r="UKR621" s="23"/>
      <c r="UKS621" s="23"/>
      <c r="UKT621" s="23"/>
      <c r="UKU621" s="23"/>
      <c r="UKV621" s="23"/>
      <c r="UKW621" s="23"/>
      <c r="UKX621" s="23"/>
      <c r="UKY621" s="23"/>
      <c r="UKZ621" s="23"/>
      <c r="ULA621" s="23"/>
      <c r="ULB621" s="23"/>
      <c r="ULC621" s="23"/>
      <c r="ULD621" s="23"/>
      <c r="ULE621" s="23"/>
      <c r="ULF621" s="23"/>
      <c r="ULG621" s="23"/>
      <c r="ULH621" s="23"/>
      <c r="ULI621" s="23"/>
      <c r="ULJ621" s="23"/>
      <c r="ULK621" s="23"/>
      <c r="ULL621" s="23"/>
      <c r="ULM621" s="23"/>
      <c r="ULN621" s="23"/>
      <c r="ULO621" s="23"/>
      <c r="ULP621" s="23"/>
      <c r="ULQ621" s="23"/>
      <c r="ULR621" s="23"/>
      <c r="ULS621" s="23"/>
      <c r="ULT621" s="23"/>
      <c r="ULU621" s="23"/>
      <c r="ULV621" s="23"/>
      <c r="ULW621" s="23"/>
      <c r="ULX621" s="23"/>
      <c r="ULY621" s="23"/>
      <c r="ULZ621" s="23"/>
      <c r="UMA621" s="23"/>
      <c r="UMB621" s="23"/>
      <c r="UMC621" s="23"/>
      <c r="UMD621" s="23"/>
      <c r="UME621" s="23"/>
      <c r="UMF621" s="23"/>
      <c r="UMG621" s="23"/>
      <c r="UMH621" s="23"/>
      <c r="UMI621" s="23"/>
      <c r="UMJ621" s="23"/>
      <c r="UMK621" s="23"/>
      <c r="UML621" s="23"/>
      <c r="UMM621" s="23"/>
      <c r="UMN621" s="23"/>
      <c r="UMO621" s="23"/>
      <c r="UMP621" s="23"/>
      <c r="UMQ621" s="23"/>
      <c r="UMR621" s="23"/>
      <c r="UMS621" s="23"/>
      <c r="UMT621" s="23"/>
      <c r="UMU621" s="23"/>
      <c r="UMV621" s="23"/>
      <c r="UMW621" s="23"/>
      <c r="UMX621" s="23"/>
      <c r="UMY621" s="23"/>
      <c r="UMZ621" s="23"/>
      <c r="UNA621" s="23"/>
      <c r="UNB621" s="23"/>
      <c r="UNC621" s="23"/>
      <c r="UND621" s="23"/>
      <c r="UNE621" s="23"/>
      <c r="UNF621" s="23"/>
      <c r="UNG621" s="23"/>
      <c r="UNH621" s="23"/>
      <c r="UNI621" s="23"/>
      <c r="UNJ621" s="23"/>
      <c r="UNK621" s="23"/>
      <c r="UNL621" s="23"/>
      <c r="UNM621" s="23"/>
      <c r="UNN621" s="23"/>
      <c r="UNO621" s="23"/>
      <c r="UNP621" s="23"/>
      <c r="UNQ621" s="23"/>
      <c r="UNR621" s="23"/>
      <c r="UNS621" s="23"/>
      <c r="UNT621" s="23"/>
      <c r="UNU621" s="23"/>
      <c r="UNV621" s="23"/>
      <c r="UNW621" s="23"/>
      <c r="UNX621" s="23"/>
      <c r="UNY621" s="23"/>
      <c r="UNZ621" s="23"/>
      <c r="UOA621" s="23"/>
      <c r="UOB621" s="23"/>
      <c r="UOC621" s="23"/>
      <c r="UOD621" s="23"/>
      <c r="UOE621" s="23"/>
      <c r="UOF621" s="23"/>
      <c r="UOG621" s="23"/>
      <c r="UOH621" s="23"/>
      <c r="UOI621" s="23"/>
      <c r="UOJ621" s="23"/>
      <c r="UOK621" s="23"/>
      <c r="UOL621" s="23"/>
      <c r="UOM621" s="23"/>
      <c r="UON621" s="23"/>
      <c r="UOO621" s="23"/>
      <c r="UOP621" s="23"/>
      <c r="UOQ621" s="23"/>
      <c r="UOR621" s="23"/>
      <c r="UOS621" s="23"/>
      <c r="UOT621" s="23"/>
      <c r="UOU621" s="23"/>
      <c r="UOV621" s="23"/>
      <c r="UOW621" s="23"/>
      <c r="UOX621" s="23"/>
      <c r="UOY621" s="23"/>
      <c r="UOZ621" s="23"/>
      <c r="UPA621" s="23"/>
      <c r="UPB621" s="23"/>
      <c r="UPC621" s="23"/>
      <c r="UPD621" s="23"/>
      <c r="UPE621" s="23"/>
      <c r="UPF621" s="23"/>
      <c r="UPG621" s="23"/>
      <c r="UPH621" s="23"/>
      <c r="UPI621" s="23"/>
      <c r="UPJ621" s="23"/>
      <c r="UPK621" s="23"/>
      <c r="UPL621" s="23"/>
      <c r="UPM621" s="23"/>
      <c r="UPN621" s="23"/>
      <c r="UPO621" s="23"/>
      <c r="UPP621" s="23"/>
      <c r="UPQ621" s="23"/>
      <c r="UPR621" s="23"/>
      <c r="UPS621" s="23"/>
      <c r="UPT621" s="23"/>
      <c r="UPU621" s="23"/>
      <c r="UPV621" s="23"/>
      <c r="UPW621" s="23"/>
      <c r="UPX621" s="23"/>
      <c r="UPY621" s="23"/>
      <c r="UPZ621" s="23"/>
      <c r="UQA621" s="23"/>
      <c r="UQB621" s="23"/>
      <c r="UQC621" s="23"/>
      <c r="UQD621" s="23"/>
      <c r="UQE621" s="23"/>
      <c r="UQF621" s="23"/>
      <c r="UQG621" s="23"/>
      <c r="UQH621" s="23"/>
      <c r="UQI621" s="23"/>
      <c r="UQJ621" s="23"/>
      <c r="UQK621" s="23"/>
      <c r="UQL621" s="23"/>
      <c r="UQM621" s="23"/>
      <c r="UQN621" s="23"/>
      <c r="UQO621" s="23"/>
      <c r="UQP621" s="23"/>
      <c r="UQQ621" s="23"/>
      <c r="UQR621" s="23"/>
      <c r="UQS621" s="23"/>
      <c r="UQT621" s="23"/>
      <c r="UQU621" s="23"/>
      <c r="UQV621" s="23"/>
      <c r="UQW621" s="23"/>
      <c r="UQX621" s="23"/>
      <c r="UQY621" s="23"/>
      <c r="UQZ621" s="23"/>
      <c r="URA621" s="23"/>
      <c r="URB621" s="23"/>
      <c r="URC621" s="23"/>
      <c r="URD621" s="23"/>
      <c r="URE621" s="23"/>
      <c r="URF621" s="23"/>
      <c r="URG621" s="23"/>
      <c r="URH621" s="23"/>
      <c r="URI621" s="23"/>
      <c r="URJ621" s="23"/>
      <c r="URK621" s="23"/>
      <c r="URL621" s="23"/>
      <c r="URM621" s="23"/>
      <c r="URN621" s="23"/>
      <c r="URO621" s="23"/>
      <c r="URP621" s="23"/>
      <c r="URQ621" s="23"/>
      <c r="URR621" s="23"/>
      <c r="URS621" s="23"/>
      <c r="URT621" s="23"/>
      <c r="URU621" s="23"/>
      <c r="URV621" s="23"/>
      <c r="URW621" s="23"/>
      <c r="URX621" s="23"/>
      <c r="URY621" s="23"/>
      <c r="URZ621" s="23"/>
      <c r="USA621" s="23"/>
      <c r="USB621" s="23"/>
      <c r="USC621" s="23"/>
      <c r="USD621" s="23"/>
      <c r="USE621" s="23"/>
      <c r="USF621" s="23"/>
      <c r="USG621" s="23"/>
      <c r="USH621" s="23"/>
      <c r="USI621" s="23"/>
      <c r="USJ621" s="23"/>
      <c r="USK621" s="23"/>
      <c r="USL621" s="23"/>
      <c r="USM621" s="23"/>
      <c r="USN621" s="23"/>
      <c r="USO621" s="23"/>
      <c r="USP621" s="23"/>
      <c r="USQ621" s="23"/>
      <c r="USR621" s="23"/>
      <c r="USS621" s="23"/>
      <c r="UST621" s="23"/>
      <c r="USU621" s="23"/>
      <c r="USV621" s="23"/>
      <c r="USW621" s="23"/>
      <c r="USX621" s="23"/>
      <c r="USY621" s="23"/>
      <c r="USZ621" s="23"/>
      <c r="UTA621" s="23"/>
      <c r="UTB621" s="23"/>
      <c r="UTC621" s="23"/>
      <c r="UTD621" s="23"/>
      <c r="UTE621" s="23"/>
      <c r="UTF621" s="23"/>
      <c r="UTG621" s="23"/>
      <c r="UTH621" s="23"/>
      <c r="UTI621" s="23"/>
      <c r="UTJ621" s="23"/>
      <c r="UTK621" s="23"/>
      <c r="UTL621" s="23"/>
      <c r="UTM621" s="23"/>
      <c r="UTN621" s="23"/>
      <c r="UTO621" s="23"/>
      <c r="UTP621" s="23"/>
      <c r="UTQ621" s="23"/>
      <c r="UTR621" s="23"/>
      <c r="UTS621" s="23"/>
      <c r="UTT621" s="23"/>
      <c r="UTU621" s="23"/>
      <c r="UTV621" s="23"/>
      <c r="UTW621" s="23"/>
      <c r="UTX621" s="23"/>
      <c r="UTY621" s="23"/>
      <c r="UTZ621" s="23"/>
      <c r="UUA621" s="23"/>
      <c r="UUB621" s="23"/>
      <c r="UUC621" s="23"/>
      <c r="UUD621" s="23"/>
      <c r="UUE621" s="23"/>
      <c r="UUF621" s="23"/>
      <c r="UUG621" s="23"/>
      <c r="UUH621" s="23"/>
      <c r="UUI621" s="23"/>
      <c r="UUJ621" s="23"/>
      <c r="UUK621" s="23"/>
      <c r="UUL621" s="23"/>
      <c r="UUM621" s="23"/>
      <c r="UUN621" s="23"/>
      <c r="UUO621" s="23"/>
      <c r="UUP621" s="23"/>
      <c r="UUQ621" s="23"/>
      <c r="UUR621" s="23"/>
      <c r="UUS621" s="23"/>
      <c r="UUT621" s="23"/>
      <c r="UUU621" s="23"/>
      <c r="UUV621" s="23"/>
      <c r="UUW621" s="23"/>
      <c r="UUX621" s="23"/>
      <c r="UUY621" s="23"/>
      <c r="UUZ621" s="23"/>
      <c r="UVA621" s="23"/>
      <c r="UVB621" s="23"/>
      <c r="UVC621" s="23"/>
      <c r="UVD621" s="23"/>
      <c r="UVE621" s="23"/>
      <c r="UVF621" s="23"/>
      <c r="UVG621" s="23"/>
      <c r="UVH621" s="23"/>
      <c r="UVI621" s="23"/>
      <c r="UVJ621" s="23"/>
      <c r="UVK621" s="23"/>
      <c r="UVL621" s="23"/>
      <c r="UVM621" s="23"/>
      <c r="UVN621" s="23"/>
      <c r="UVO621" s="23"/>
      <c r="UVP621" s="23"/>
      <c r="UVQ621" s="23"/>
      <c r="UVR621" s="23"/>
      <c r="UVS621" s="23"/>
      <c r="UVT621" s="23"/>
      <c r="UVU621" s="23"/>
      <c r="UVV621" s="23"/>
      <c r="UVW621" s="23"/>
      <c r="UVX621" s="23"/>
      <c r="UVY621" s="23"/>
      <c r="UVZ621" s="23"/>
      <c r="UWA621" s="23"/>
      <c r="UWB621" s="23"/>
      <c r="UWC621" s="23"/>
      <c r="UWD621" s="23"/>
      <c r="UWE621" s="23"/>
      <c r="UWF621" s="23"/>
      <c r="UWG621" s="23"/>
      <c r="UWH621" s="23"/>
      <c r="UWI621" s="23"/>
      <c r="UWJ621" s="23"/>
      <c r="UWK621" s="23"/>
      <c r="UWL621" s="23"/>
      <c r="UWM621" s="23"/>
      <c r="UWN621" s="23"/>
      <c r="UWO621" s="23"/>
      <c r="UWP621" s="23"/>
      <c r="UWQ621" s="23"/>
      <c r="UWR621" s="23"/>
      <c r="UWS621" s="23"/>
      <c r="UWT621" s="23"/>
      <c r="UWU621" s="23"/>
      <c r="UWV621" s="23"/>
      <c r="UWW621" s="23"/>
      <c r="UWX621" s="23"/>
      <c r="UWY621" s="23"/>
      <c r="UWZ621" s="23"/>
      <c r="UXA621" s="23"/>
      <c r="UXB621" s="23"/>
      <c r="UXC621" s="23"/>
      <c r="UXD621" s="23"/>
      <c r="UXE621" s="23"/>
      <c r="UXF621" s="23"/>
      <c r="UXG621" s="23"/>
      <c r="UXH621" s="23"/>
      <c r="UXI621" s="23"/>
      <c r="UXJ621" s="23"/>
      <c r="UXK621" s="23"/>
      <c r="UXL621" s="23"/>
      <c r="UXM621" s="23"/>
      <c r="UXN621" s="23"/>
      <c r="UXO621" s="23"/>
      <c r="UXP621" s="23"/>
      <c r="UXQ621" s="23"/>
      <c r="UXR621" s="23"/>
      <c r="UXS621" s="23"/>
      <c r="UXT621" s="23"/>
      <c r="UXU621" s="23"/>
      <c r="UXV621" s="23"/>
      <c r="UXW621" s="23"/>
      <c r="UXX621" s="23"/>
      <c r="UXY621" s="23"/>
      <c r="UXZ621" s="23"/>
      <c r="UYA621" s="23"/>
      <c r="UYB621" s="23"/>
      <c r="UYC621" s="23"/>
      <c r="UYD621" s="23"/>
      <c r="UYE621" s="23"/>
      <c r="UYF621" s="23"/>
      <c r="UYG621" s="23"/>
      <c r="UYH621" s="23"/>
      <c r="UYI621" s="23"/>
      <c r="UYJ621" s="23"/>
      <c r="UYK621" s="23"/>
      <c r="UYL621" s="23"/>
      <c r="UYM621" s="23"/>
      <c r="UYN621" s="23"/>
      <c r="UYO621" s="23"/>
      <c r="UYP621" s="23"/>
      <c r="UYQ621" s="23"/>
      <c r="UYR621" s="23"/>
      <c r="UYS621" s="23"/>
      <c r="UYT621" s="23"/>
      <c r="UYU621" s="23"/>
      <c r="UYV621" s="23"/>
      <c r="UYW621" s="23"/>
      <c r="UYX621" s="23"/>
      <c r="UYY621" s="23"/>
      <c r="UYZ621" s="23"/>
      <c r="UZA621" s="23"/>
      <c r="UZB621" s="23"/>
      <c r="UZC621" s="23"/>
      <c r="UZD621" s="23"/>
      <c r="UZE621" s="23"/>
      <c r="UZF621" s="23"/>
      <c r="UZG621" s="23"/>
      <c r="UZH621" s="23"/>
      <c r="UZI621" s="23"/>
      <c r="UZJ621" s="23"/>
      <c r="UZK621" s="23"/>
      <c r="UZL621" s="23"/>
      <c r="UZM621" s="23"/>
      <c r="UZN621" s="23"/>
      <c r="UZO621" s="23"/>
      <c r="UZP621" s="23"/>
      <c r="UZQ621" s="23"/>
      <c r="UZR621" s="23"/>
      <c r="UZS621" s="23"/>
      <c r="UZT621" s="23"/>
      <c r="UZU621" s="23"/>
      <c r="UZV621" s="23"/>
      <c r="UZW621" s="23"/>
      <c r="UZX621" s="23"/>
      <c r="UZY621" s="23"/>
      <c r="UZZ621" s="23"/>
      <c r="VAA621" s="23"/>
      <c r="VAB621" s="23"/>
      <c r="VAC621" s="23"/>
      <c r="VAD621" s="23"/>
      <c r="VAE621" s="23"/>
      <c r="VAF621" s="23"/>
      <c r="VAG621" s="23"/>
      <c r="VAH621" s="23"/>
      <c r="VAI621" s="23"/>
      <c r="VAJ621" s="23"/>
      <c r="VAK621" s="23"/>
      <c r="VAL621" s="23"/>
      <c r="VAM621" s="23"/>
      <c r="VAN621" s="23"/>
      <c r="VAO621" s="23"/>
      <c r="VAP621" s="23"/>
      <c r="VAQ621" s="23"/>
      <c r="VAR621" s="23"/>
      <c r="VAS621" s="23"/>
      <c r="VAT621" s="23"/>
      <c r="VAU621" s="23"/>
      <c r="VAV621" s="23"/>
      <c r="VAW621" s="23"/>
      <c r="VAX621" s="23"/>
      <c r="VAY621" s="23"/>
      <c r="VAZ621" s="23"/>
      <c r="VBA621" s="23"/>
      <c r="VBB621" s="23"/>
      <c r="VBC621" s="23"/>
      <c r="VBD621" s="23"/>
      <c r="VBE621" s="23"/>
      <c r="VBF621" s="23"/>
      <c r="VBG621" s="23"/>
      <c r="VBH621" s="23"/>
      <c r="VBI621" s="23"/>
      <c r="VBJ621" s="23"/>
      <c r="VBK621" s="23"/>
      <c r="VBL621" s="23"/>
      <c r="VBM621" s="23"/>
      <c r="VBN621" s="23"/>
      <c r="VBO621" s="23"/>
      <c r="VBP621" s="23"/>
      <c r="VBQ621" s="23"/>
      <c r="VBR621" s="23"/>
      <c r="VBS621" s="23"/>
      <c r="VBT621" s="23"/>
      <c r="VBU621" s="23"/>
      <c r="VBV621" s="23"/>
      <c r="VBW621" s="23"/>
      <c r="VBX621" s="23"/>
      <c r="VBY621" s="23"/>
      <c r="VBZ621" s="23"/>
      <c r="VCA621" s="23"/>
      <c r="VCB621" s="23"/>
      <c r="VCC621" s="23"/>
      <c r="VCD621" s="23"/>
      <c r="VCE621" s="23"/>
      <c r="VCF621" s="23"/>
      <c r="VCG621" s="23"/>
      <c r="VCH621" s="23"/>
      <c r="VCI621" s="23"/>
      <c r="VCJ621" s="23"/>
      <c r="VCK621" s="23"/>
      <c r="VCL621" s="23"/>
      <c r="VCM621" s="23"/>
      <c r="VCN621" s="23"/>
      <c r="VCO621" s="23"/>
      <c r="VCP621" s="23"/>
      <c r="VCQ621" s="23"/>
      <c r="VCR621" s="23"/>
      <c r="VCS621" s="23"/>
      <c r="VCT621" s="23"/>
      <c r="VCU621" s="23"/>
      <c r="VCV621" s="23"/>
      <c r="VCW621" s="23"/>
      <c r="VCX621" s="23"/>
      <c r="VCY621" s="23"/>
      <c r="VCZ621" s="23"/>
      <c r="VDA621" s="23"/>
      <c r="VDB621" s="23"/>
      <c r="VDC621" s="23"/>
      <c r="VDD621" s="23"/>
      <c r="VDE621" s="23"/>
      <c r="VDF621" s="23"/>
      <c r="VDG621" s="23"/>
      <c r="VDH621" s="23"/>
      <c r="VDI621" s="23"/>
      <c r="VDJ621" s="23"/>
      <c r="VDK621" s="23"/>
      <c r="VDL621" s="23"/>
      <c r="VDM621" s="23"/>
      <c r="VDN621" s="23"/>
      <c r="VDO621" s="23"/>
      <c r="VDP621" s="23"/>
      <c r="VDQ621" s="23"/>
      <c r="VDR621" s="23"/>
      <c r="VDS621" s="23"/>
      <c r="VDT621" s="23"/>
      <c r="VDU621" s="23"/>
      <c r="VDV621" s="23"/>
      <c r="VDW621" s="23"/>
      <c r="VDX621" s="23"/>
      <c r="VDY621" s="23"/>
      <c r="VDZ621" s="23"/>
      <c r="VEA621" s="23"/>
      <c r="VEB621" s="23"/>
      <c r="VEC621" s="23"/>
      <c r="VED621" s="23"/>
      <c r="VEE621" s="23"/>
      <c r="VEF621" s="23"/>
      <c r="VEG621" s="23"/>
      <c r="VEH621" s="23"/>
      <c r="VEI621" s="23"/>
      <c r="VEJ621" s="23"/>
      <c r="VEK621" s="23"/>
      <c r="VEL621" s="23"/>
      <c r="VEM621" s="23"/>
      <c r="VEN621" s="23"/>
      <c r="VEO621" s="23"/>
      <c r="VEP621" s="23"/>
      <c r="VEQ621" s="23"/>
      <c r="VER621" s="23"/>
      <c r="VES621" s="23"/>
      <c r="VET621" s="23"/>
      <c r="VEU621" s="23"/>
      <c r="VEV621" s="23"/>
      <c r="VEW621" s="23"/>
      <c r="VEX621" s="23"/>
      <c r="VEY621" s="23"/>
      <c r="VEZ621" s="23"/>
      <c r="VFA621" s="23"/>
      <c r="VFB621" s="23"/>
      <c r="VFC621" s="23"/>
      <c r="VFD621" s="23"/>
      <c r="VFE621" s="23"/>
      <c r="VFF621" s="23"/>
      <c r="VFG621" s="23"/>
      <c r="VFH621" s="23"/>
      <c r="VFI621" s="23"/>
      <c r="VFJ621" s="23"/>
      <c r="VFK621" s="23"/>
      <c r="VFL621" s="23"/>
      <c r="VFM621" s="23"/>
      <c r="VFN621" s="23"/>
      <c r="VFO621" s="23"/>
      <c r="VFP621" s="23"/>
      <c r="VFQ621" s="23"/>
      <c r="VFR621" s="23"/>
      <c r="VFS621" s="23"/>
      <c r="VFT621" s="23"/>
      <c r="VFU621" s="23"/>
      <c r="VFV621" s="23"/>
      <c r="VFW621" s="23"/>
      <c r="VFX621" s="23"/>
      <c r="VFY621" s="23"/>
      <c r="VFZ621" s="23"/>
      <c r="VGA621" s="23"/>
      <c r="VGB621" s="23"/>
      <c r="VGC621" s="23"/>
      <c r="VGD621" s="23"/>
      <c r="VGE621" s="23"/>
      <c r="VGF621" s="23"/>
      <c r="VGG621" s="23"/>
      <c r="VGH621" s="23"/>
      <c r="VGI621" s="23"/>
      <c r="VGJ621" s="23"/>
      <c r="VGK621" s="23"/>
      <c r="VGL621" s="23"/>
      <c r="VGM621" s="23"/>
      <c r="VGN621" s="23"/>
      <c r="VGO621" s="23"/>
      <c r="VGP621" s="23"/>
      <c r="VGQ621" s="23"/>
      <c r="VGR621" s="23"/>
      <c r="VGS621" s="23"/>
      <c r="VGT621" s="23"/>
      <c r="VGU621" s="23"/>
      <c r="VGV621" s="23"/>
      <c r="VGW621" s="23"/>
      <c r="VGX621" s="23"/>
      <c r="VGY621" s="23"/>
      <c r="VGZ621" s="23"/>
      <c r="VHA621" s="23"/>
      <c r="VHB621" s="23"/>
      <c r="VHC621" s="23"/>
      <c r="VHD621" s="23"/>
      <c r="VHE621" s="23"/>
      <c r="VHF621" s="23"/>
      <c r="VHG621" s="23"/>
      <c r="VHH621" s="23"/>
      <c r="VHI621" s="23"/>
      <c r="VHJ621" s="23"/>
      <c r="VHK621" s="23"/>
      <c r="VHL621" s="23"/>
      <c r="VHM621" s="23"/>
      <c r="VHN621" s="23"/>
      <c r="VHO621" s="23"/>
      <c r="VHP621" s="23"/>
      <c r="VHQ621" s="23"/>
      <c r="VHR621" s="23"/>
      <c r="VHS621" s="23"/>
      <c r="VHT621" s="23"/>
      <c r="VHU621" s="23"/>
      <c r="VHV621" s="23"/>
      <c r="VHW621" s="23"/>
      <c r="VHX621" s="23"/>
      <c r="VHY621" s="23"/>
      <c r="VHZ621" s="23"/>
      <c r="VIA621" s="23"/>
      <c r="VIB621" s="23"/>
      <c r="VIC621" s="23"/>
      <c r="VID621" s="23"/>
      <c r="VIE621" s="23"/>
      <c r="VIF621" s="23"/>
      <c r="VIG621" s="23"/>
      <c r="VIH621" s="23"/>
      <c r="VII621" s="23"/>
      <c r="VIJ621" s="23"/>
      <c r="VIK621" s="23"/>
      <c r="VIL621" s="23"/>
      <c r="VIM621" s="23"/>
      <c r="VIN621" s="23"/>
      <c r="VIO621" s="23"/>
      <c r="VIP621" s="23"/>
      <c r="VIQ621" s="23"/>
      <c r="VIR621" s="23"/>
      <c r="VIS621" s="23"/>
      <c r="VIT621" s="23"/>
      <c r="VIU621" s="23"/>
      <c r="VIV621" s="23"/>
      <c r="VIW621" s="23"/>
      <c r="VIX621" s="23"/>
      <c r="VIY621" s="23"/>
      <c r="VIZ621" s="23"/>
      <c r="VJA621" s="23"/>
      <c r="VJB621" s="23"/>
      <c r="VJC621" s="23"/>
      <c r="VJD621" s="23"/>
      <c r="VJE621" s="23"/>
      <c r="VJF621" s="23"/>
      <c r="VJG621" s="23"/>
      <c r="VJH621" s="23"/>
      <c r="VJI621" s="23"/>
      <c r="VJJ621" s="23"/>
      <c r="VJK621" s="23"/>
      <c r="VJL621" s="23"/>
      <c r="VJM621" s="23"/>
      <c r="VJN621" s="23"/>
      <c r="VJO621" s="23"/>
      <c r="VJP621" s="23"/>
      <c r="VJQ621" s="23"/>
      <c r="VJR621" s="23"/>
      <c r="VJS621" s="23"/>
      <c r="VJT621" s="23"/>
      <c r="VJU621" s="23"/>
      <c r="VJV621" s="23"/>
      <c r="VJW621" s="23"/>
      <c r="VJX621" s="23"/>
      <c r="VJY621" s="23"/>
      <c r="VJZ621" s="23"/>
      <c r="VKA621" s="23"/>
      <c r="VKB621" s="23"/>
      <c r="VKC621" s="23"/>
      <c r="VKD621" s="23"/>
      <c r="VKE621" s="23"/>
      <c r="VKF621" s="23"/>
      <c r="VKG621" s="23"/>
      <c r="VKH621" s="23"/>
      <c r="VKI621" s="23"/>
      <c r="VKJ621" s="23"/>
      <c r="VKK621" s="23"/>
      <c r="VKL621" s="23"/>
      <c r="VKM621" s="23"/>
      <c r="VKN621" s="23"/>
      <c r="VKO621" s="23"/>
      <c r="VKP621" s="23"/>
      <c r="VKQ621" s="23"/>
      <c r="VKR621" s="23"/>
      <c r="VKS621" s="23"/>
      <c r="VKT621" s="23"/>
      <c r="VKU621" s="23"/>
      <c r="VKV621" s="23"/>
      <c r="VKW621" s="23"/>
      <c r="VKX621" s="23"/>
      <c r="VKY621" s="23"/>
      <c r="VKZ621" s="23"/>
      <c r="VLA621" s="23"/>
      <c r="VLB621" s="23"/>
      <c r="VLC621" s="23"/>
      <c r="VLD621" s="23"/>
      <c r="VLE621" s="23"/>
      <c r="VLF621" s="23"/>
      <c r="VLG621" s="23"/>
      <c r="VLH621" s="23"/>
      <c r="VLI621" s="23"/>
      <c r="VLJ621" s="23"/>
      <c r="VLK621" s="23"/>
      <c r="VLL621" s="23"/>
      <c r="VLM621" s="23"/>
      <c r="VLN621" s="23"/>
      <c r="VLO621" s="23"/>
      <c r="VLP621" s="23"/>
      <c r="VLQ621" s="23"/>
      <c r="VLR621" s="23"/>
      <c r="VLS621" s="23"/>
      <c r="VLT621" s="23"/>
      <c r="VLU621" s="23"/>
      <c r="VLV621" s="23"/>
      <c r="VLW621" s="23"/>
      <c r="VLX621" s="23"/>
      <c r="VLY621" s="23"/>
      <c r="VLZ621" s="23"/>
      <c r="VMA621" s="23"/>
      <c r="VMB621" s="23"/>
      <c r="VMC621" s="23"/>
      <c r="VMD621" s="23"/>
      <c r="VME621" s="23"/>
      <c r="VMF621" s="23"/>
      <c r="VMG621" s="23"/>
      <c r="VMH621" s="23"/>
      <c r="VMI621" s="23"/>
      <c r="VMJ621" s="23"/>
      <c r="VMK621" s="23"/>
      <c r="VML621" s="23"/>
      <c r="VMM621" s="23"/>
      <c r="VMN621" s="23"/>
      <c r="VMO621" s="23"/>
      <c r="VMP621" s="23"/>
      <c r="VMQ621" s="23"/>
      <c r="VMR621" s="23"/>
      <c r="VMS621" s="23"/>
      <c r="VMT621" s="23"/>
      <c r="VMU621" s="23"/>
      <c r="VMV621" s="23"/>
      <c r="VMW621" s="23"/>
      <c r="VMX621" s="23"/>
      <c r="VMY621" s="23"/>
      <c r="VMZ621" s="23"/>
      <c r="VNA621" s="23"/>
      <c r="VNB621" s="23"/>
      <c r="VNC621" s="23"/>
      <c r="VND621" s="23"/>
      <c r="VNE621" s="23"/>
      <c r="VNF621" s="23"/>
      <c r="VNG621" s="23"/>
      <c r="VNH621" s="23"/>
      <c r="VNI621" s="23"/>
      <c r="VNJ621" s="23"/>
      <c r="VNK621" s="23"/>
      <c r="VNL621" s="23"/>
      <c r="VNM621" s="23"/>
      <c r="VNN621" s="23"/>
      <c r="VNO621" s="23"/>
      <c r="VNP621" s="23"/>
      <c r="VNQ621" s="23"/>
      <c r="VNR621" s="23"/>
      <c r="VNS621" s="23"/>
      <c r="VNT621" s="23"/>
      <c r="VNU621" s="23"/>
      <c r="VNV621" s="23"/>
      <c r="VNW621" s="23"/>
      <c r="VNX621" s="23"/>
      <c r="VNY621" s="23"/>
      <c r="VNZ621" s="23"/>
      <c r="VOA621" s="23"/>
      <c r="VOB621" s="23"/>
      <c r="VOC621" s="23"/>
      <c r="VOD621" s="23"/>
      <c r="VOE621" s="23"/>
      <c r="VOF621" s="23"/>
      <c r="VOG621" s="23"/>
      <c r="VOH621" s="23"/>
      <c r="VOI621" s="23"/>
      <c r="VOJ621" s="23"/>
      <c r="VOK621" s="23"/>
      <c r="VOL621" s="23"/>
      <c r="VOM621" s="23"/>
      <c r="VON621" s="23"/>
      <c r="VOO621" s="23"/>
      <c r="VOP621" s="23"/>
      <c r="VOQ621" s="23"/>
      <c r="VOR621" s="23"/>
      <c r="VOS621" s="23"/>
      <c r="VOT621" s="23"/>
      <c r="VOU621" s="23"/>
      <c r="VOV621" s="23"/>
      <c r="VOW621" s="23"/>
      <c r="VOX621" s="23"/>
      <c r="VOY621" s="23"/>
      <c r="VOZ621" s="23"/>
      <c r="VPA621" s="23"/>
      <c r="VPB621" s="23"/>
      <c r="VPC621" s="23"/>
      <c r="VPD621" s="23"/>
      <c r="VPE621" s="23"/>
      <c r="VPF621" s="23"/>
      <c r="VPG621" s="23"/>
      <c r="VPH621" s="23"/>
      <c r="VPI621" s="23"/>
      <c r="VPJ621" s="23"/>
      <c r="VPK621" s="23"/>
      <c r="VPL621" s="23"/>
      <c r="VPM621" s="23"/>
      <c r="VPN621" s="23"/>
      <c r="VPO621" s="23"/>
      <c r="VPP621" s="23"/>
      <c r="VPQ621" s="23"/>
      <c r="VPR621" s="23"/>
      <c r="VPS621" s="23"/>
      <c r="VPT621" s="23"/>
      <c r="VPU621" s="23"/>
      <c r="VPV621" s="23"/>
      <c r="VPW621" s="23"/>
      <c r="VPX621" s="23"/>
      <c r="VPY621" s="23"/>
      <c r="VPZ621" s="23"/>
      <c r="VQA621" s="23"/>
      <c r="VQB621" s="23"/>
      <c r="VQC621" s="23"/>
      <c r="VQD621" s="23"/>
      <c r="VQE621" s="23"/>
      <c r="VQF621" s="23"/>
      <c r="VQG621" s="23"/>
      <c r="VQH621" s="23"/>
      <c r="VQI621" s="23"/>
      <c r="VQJ621" s="23"/>
      <c r="VQK621" s="23"/>
      <c r="VQL621" s="23"/>
      <c r="VQM621" s="23"/>
      <c r="VQN621" s="23"/>
      <c r="VQO621" s="23"/>
      <c r="VQP621" s="23"/>
      <c r="VQQ621" s="23"/>
      <c r="VQR621" s="23"/>
      <c r="VQS621" s="23"/>
      <c r="VQT621" s="23"/>
      <c r="VQU621" s="23"/>
      <c r="VQV621" s="23"/>
      <c r="VQW621" s="23"/>
      <c r="VQX621" s="23"/>
      <c r="VQY621" s="23"/>
      <c r="VQZ621" s="23"/>
      <c r="VRA621" s="23"/>
      <c r="VRB621" s="23"/>
      <c r="VRC621" s="23"/>
      <c r="VRD621" s="23"/>
      <c r="VRE621" s="23"/>
      <c r="VRF621" s="23"/>
      <c r="VRG621" s="23"/>
      <c r="VRH621" s="23"/>
      <c r="VRI621" s="23"/>
      <c r="VRJ621" s="23"/>
      <c r="VRK621" s="23"/>
      <c r="VRL621" s="23"/>
      <c r="VRM621" s="23"/>
      <c r="VRN621" s="23"/>
      <c r="VRO621" s="23"/>
      <c r="VRP621" s="23"/>
      <c r="VRQ621" s="23"/>
      <c r="VRR621" s="23"/>
      <c r="VRS621" s="23"/>
      <c r="VRT621" s="23"/>
      <c r="VRU621" s="23"/>
      <c r="VRV621" s="23"/>
      <c r="VRW621" s="23"/>
      <c r="VRX621" s="23"/>
      <c r="VRY621" s="23"/>
      <c r="VRZ621" s="23"/>
      <c r="VSA621" s="23"/>
      <c r="VSB621" s="23"/>
      <c r="VSC621" s="23"/>
      <c r="VSD621" s="23"/>
      <c r="VSE621" s="23"/>
      <c r="VSF621" s="23"/>
      <c r="VSG621" s="23"/>
      <c r="VSH621" s="23"/>
      <c r="VSI621" s="23"/>
      <c r="VSJ621" s="23"/>
      <c r="VSK621" s="23"/>
      <c r="VSL621" s="23"/>
      <c r="VSM621" s="23"/>
      <c r="VSN621" s="23"/>
      <c r="VSO621" s="23"/>
      <c r="VSP621" s="23"/>
      <c r="VSQ621" s="23"/>
      <c r="VSR621" s="23"/>
      <c r="VSS621" s="23"/>
      <c r="VST621" s="23"/>
      <c r="VSU621" s="23"/>
      <c r="VSV621" s="23"/>
      <c r="VSW621" s="23"/>
      <c r="VSX621" s="23"/>
      <c r="VSY621" s="23"/>
      <c r="VSZ621" s="23"/>
      <c r="VTA621" s="23"/>
      <c r="VTB621" s="23"/>
      <c r="VTC621" s="23"/>
      <c r="VTD621" s="23"/>
      <c r="VTE621" s="23"/>
      <c r="VTF621" s="23"/>
      <c r="VTG621" s="23"/>
      <c r="VTH621" s="23"/>
      <c r="VTI621" s="23"/>
      <c r="VTJ621" s="23"/>
      <c r="VTK621" s="23"/>
      <c r="VTL621" s="23"/>
      <c r="VTM621" s="23"/>
      <c r="VTN621" s="23"/>
      <c r="VTO621" s="23"/>
      <c r="VTP621" s="23"/>
      <c r="VTQ621" s="23"/>
      <c r="VTR621" s="23"/>
      <c r="VTS621" s="23"/>
      <c r="VTT621" s="23"/>
      <c r="VTU621" s="23"/>
      <c r="VTV621" s="23"/>
      <c r="VTW621" s="23"/>
      <c r="VTX621" s="23"/>
      <c r="VTY621" s="23"/>
      <c r="VTZ621" s="23"/>
      <c r="VUA621" s="23"/>
      <c r="VUB621" s="23"/>
      <c r="VUC621" s="23"/>
      <c r="VUD621" s="23"/>
      <c r="VUE621" s="23"/>
      <c r="VUF621" s="23"/>
      <c r="VUG621" s="23"/>
      <c r="VUH621" s="23"/>
      <c r="VUI621" s="23"/>
      <c r="VUJ621" s="23"/>
      <c r="VUK621" s="23"/>
      <c r="VUL621" s="23"/>
      <c r="VUM621" s="23"/>
      <c r="VUN621" s="23"/>
      <c r="VUO621" s="23"/>
      <c r="VUP621" s="23"/>
      <c r="VUQ621" s="23"/>
      <c r="VUR621" s="23"/>
      <c r="VUS621" s="23"/>
      <c r="VUT621" s="23"/>
      <c r="VUU621" s="23"/>
      <c r="VUV621" s="23"/>
      <c r="VUW621" s="23"/>
      <c r="VUX621" s="23"/>
      <c r="VUY621" s="23"/>
      <c r="VUZ621" s="23"/>
      <c r="VVA621" s="23"/>
      <c r="VVB621" s="23"/>
      <c r="VVC621" s="23"/>
      <c r="VVD621" s="23"/>
      <c r="VVE621" s="23"/>
      <c r="VVF621" s="23"/>
      <c r="VVG621" s="23"/>
      <c r="VVH621" s="23"/>
      <c r="VVI621" s="23"/>
      <c r="VVJ621" s="23"/>
      <c r="VVK621" s="23"/>
      <c r="VVL621" s="23"/>
      <c r="VVM621" s="23"/>
      <c r="VVN621" s="23"/>
      <c r="VVO621" s="23"/>
      <c r="VVP621" s="23"/>
      <c r="VVQ621" s="23"/>
      <c r="VVR621" s="23"/>
      <c r="VVS621" s="23"/>
      <c r="VVT621" s="23"/>
      <c r="VVU621" s="23"/>
      <c r="VVV621" s="23"/>
      <c r="VVW621" s="23"/>
      <c r="VVX621" s="23"/>
      <c r="VVY621" s="23"/>
      <c r="VVZ621" s="23"/>
      <c r="VWA621" s="23"/>
      <c r="VWB621" s="23"/>
      <c r="VWC621" s="23"/>
      <c r="VWD621" s="23"/>
      <c r="VWE621" s="23"/>
      <c r="VWF621" s="23"/>
      <c r="VWG621" s="23"/>
      <c r="VWH621" s="23"/>
      <c r="VWI621" s="23"/>
      <c r="VWJ621" s="23"/>
      <c r="VWK621" s="23"/>
      <c r="VWL621" s="23"/>
      <c r="VWM621" s="23"/>
      <c r="VWN621" s="23"/>
      <c r="VWO621" s="23"/>
      <c r="VWP621" s="23"/>
      <c r="VWQ621" s="23"/>
      <c r="VWR621" s="23"/>
      <c r="VWS621" s="23"/>
      <c r="VWT621" s="23"/>
      <c r="VWU621" s="23"/>
      <c r="VWV621" s="23"/>
      <c r="VWW621" s="23"/>
      <c r="VWX621" s="23"/>
      <c r="VWY621" s="23"/>
      <c r="VWZ621" s="23"/>
      <c r="VXA621" s="23"/>
      <c r="VXB621" s="23"/>
      <c r="VXC621" s="23"/>
      <c r="VXD621" s="23"/>
      <c r="VXE621" s="23"/>
      <c r="VXF621" s="23"/>
      <c r="VXG621" s="23"/>
      <c r="VXH621" s="23"/>
      <c r="VXI621" s="23"/>
      <c r="VXJ621" s="23"/>
      <c r="VXK621" s="23"/>
      <c r="VXL621" s="23"/>
      <c r="VXM621" s="23"/>
      <c r="VXN621" s="23"/>
      <c r="VXO621" s="23"/>
      <c r="VXP621" s="23"/>
      <c r="VXQ621" s="23"/>
      <c r="VXR621" s="23"/>
      <c r="VXS621" s="23"/>
      <c r="VXT621" s="23"/>
      <c r="VXU621" s="23"/>
      <c r="VXV621" s="23"/>
      <c r="VXW621" s="23"/>
      <c r="VXX621" s="23"/>
      <c r="VXY621" s="23"/>
      <c r="VXZ621" s="23"/>
      <c r="VYA621" s="23"/>
      <c r="VYB621" s="23"/>
      <c r="VYC621" s="23"/>
      <c r="VYD621" s="23"/>
      <c r="VYE621" s="23"/>
      <c r="VYF621" s="23"/>
      <c r="VYG621" s="23"/>
      <c r="VYH621" s="23"/>
      <c r="VYI621" s="23"/>
      <c r="VYJ621" s="23"/>
      <c r="VYK621" s="23"/>
      <c r="VYL621" s="23"/>
      <c r="VYM621" s="23"/>
      <c r="VYN621" s="23"/>
      <c r="VYO621" s="23"/>
      <c r="VYP621" s="23"/>
      <c r="VYQ621" s="23"/>
      <c r="VYR621" s="23"/>
      <c r="VYS621" s="23"/>
      <c r="VYT621" s="23"/>
      <c r="VYU621" s="23"/>
      <c r="VYV621" s="23"/>
      <c r="VYW621" s="23"/>
      <c r="VYX621" s="23"/>
      <c r="VYY621" s="23"/>
      <c r="VYZ621" s="23"/>
      <c r="VZA621" s="23"/>
      <c r="VZB621" s="23"/>
      <c r="VZC621" s="23"/>
      <c r="VZD621" s="23"/>
      <c r="VZE621" s="23"/>
      <c r="VZF621" s="23"/>
      <c r="VZG621" s="23"/>
      <c r="VZH621" s="23"/>
      <c r="VZI621" s="23"/>
      <c r="VZJ621" s="23"/>
      <c r="VZK621" s="23"/>
      <c r="VZL621" s="23"/>
      <c r="VZM621" s="23"/>
      <c r="VZN621" s="23"/>
      <c r="VZO621" s="23"/>
      <c r="VZP621" s="23"/>
      <c r="VZQ621" s="23"/>
      <c r="VZR621" s="23"/>
      <c r="VZS621" s="23"/>
      <c r="VZT621" s="23"/>
      <c r="VZU621" s="23"/>
      <c r="VZV621" s="23"/>
      <c r="VZW621" s="23"/>
      <c r="VZX621" s="23"/>
      <c r="VZY621" s="23"/>
      <c r="VZZ621" s="23"/>
      <c r="WAA621" s="23"/>
      <c r="WAB621" s="23"/>
      <c r="WAC621" s="23"/>
      <c r="WAD621" s="23"/>
      <c r="WAE621" s="23"/>
      <c r="WAF621" s="23"/>
      <c r="WAG621" s="23"/>
      <c r="WAH621" s="23"/>
      <c r="WAI621" s="23"/>
      <c r="WAJ621" s="23"/>
      <c r="WAK621" s="23"/>
      <c r="WAL621" s="23"/>
      <c r="WAM621" s="23"/>
      <c r="WAN621" s="23"/>
      <c r="WAO621" s="23"/>
      <c r="WAP621" s="23"/>
      <c r="WAQ621" s="23"/>
      <c r="WAR621" s="23"/>
      <c r="WAS621" s="23"/>
      <c r="WAT621" s="23"/>
      <c r="WAU621" s="23"/>
      <c r="WAV621" s="23"/>
      <c r="WAW621" s="23"/>
      <c r="WAX621" s="23"/>
      <c r="WAY621" s="23"/>
      <c r="WAZ621" s="23"/>
      <c r="WBA621" s="23"/>
      <c r="WBB621" s="23"/>
      <c r="WBC621" s="23"/>
      <c r="WBD621" s="23"/>
      <c r="WBE621" s="23"/>
      <c r="WBF621" s="23"/>
      <c r="WBG621" s="23"/>
      <c r="WBH621" s="23"/>
      <c r="WBI621" s="23"/>
      <c r="WBJ621" s="23"/>
      <c r="WBK621" s="23"/>
      <c r="WBL621" s="23"/>
      <c r="WBM621" s="23"/>
      <c r="WBN621" s="23"/>
      <c r="WBO621" s="23"/>
      <c r="WBP621" s="23"/>
      <c r="WBQ621" s="23"/>
      <c r="WBR621" s="23"/>
      <c r="WBS621" s="23"/>
      <c r="WBT621" s="23"/>
      <c r="WBU621" s="23"/>
      <c r="WBV621" s="23"/>
      <c r="WBW621" s="23"/>
      <c r="WBX621" s="23"/>
      <c r="WBY621" s="23"/>
      <c r="WBZ621" s="23"/>
      <c r="WCA621" s="23"/>
      <c r="WCB621" s="23"/>
      <c r="WCC621" s="23"/>
      <c r="WCD621" s="23"/>
      <c r="WCE621" s="23"/>
      <c r="WCF621" s="23"/>
      <c r="WCG621" s="23"/>
      <c r="WCH621" s="23"/>
      <c r="WCI621" s="23"/>
      <c r="WCJ621" s="23"/>
      <c r="WCK621" s="23"/>
      <c r="WCL621" s="23"/>
      <c r="WCM621" s="23"/>
      <c r="WCN621" s="23"/>
      <c r="WCO621" s="23"/>
      <c r="WCP621" s="23"/>
      <c r="WCQ621" s="23"/>
      <c r="WCR621" s="23"/>
      <c r="WCS621" s="23"/>
      <c r="WCT621" s="23"/>
      <c r="WCU621" s="23"/>
      <c r="WCV621" s="23"/>
      <c r="WCW621" s="23"/>
      <c r="WCX621" s="23"/>
      <c r="WCY621" s="23"/>
      <c r="WCZ621" s="23"/>
      <c r="WDA621" s="23"/>
      <c r="WDB621" s="23"/>
      <c r="WDC621" s="23"/>
      <c r="WDD621" s="23"/>
      <c r="WDE621" s="23"/>
      <c r="WDF621" s="23"/>
      <c r="WDG621" s="23"/>
      <c r="WDH621" s="23"/>
      <c r="WDI621" s="23"/>
      <c r="WDJ621" s="23"/>
      <c r="WDK621" s="23"/>
      <c r="WDL621" s="23"/>
      <c r="WDM621" s="23"/>
      <c r="WDN621" s="23"/>
      <c r="WDO621" s="23"/>
      <c r="WDP621" s="23"/>
      <c r="WDQ621" s="23"/>
      <c r="WDR621" s="23"/>
      <c r="WDS621" s="23"/>
      <c r="WDT621" s="23"/>
      <c r="WDU621" s="23"/>
      <c r="WDV621" s="23"/>
      <c r="WDW621" s="23"/>
      <c r="WDX621" s="23"/>
      <c r="WDY621" s="23"/>
      <c r="WDZ621" s="23"/>
      <c r="WEA621" s="23"/>
      <c r="WEB621" s="23"/>
      <c r="WEC621" s="23"/>
      <c r="WED621" s="23"/>
      <c r="WEE621" s="23"/>
      <c r="WEF621" s="23"/>
      <c r="WEG621" s="23"/>
      <c r="WEH621" s="23"/>
      <c r="WEI621" s="23"/>
      <c r="WEJ621" s="23"/>
      <c r="WEK621" s="23"/>
      <c r="WEL621" s="23"/>
      <c r="WEM621" s="23"/>
      <c r="WEN621" s="23"/>
      <c r="WEO621" s="23"/>
      <c r="WEP621" s="23"/>
      <c r="WEQ621" s="23"/>
      <c r="WER621" s="23"/>
      <c r="WES621" s="23"/>
      <c r="WET621" s="23"/>
      <c r="WEU621" s="23"/>
      <c r="WEV621" s="23"/>
      <c r="WEW621" s="23"/>
      <c r="WEX621" s="23"/>
      <c r="WEY621" s="23"/>
      <c r="WEZ621" s="23"/>
      <c r="WFA621" s="23"/>
      <c r="WFB621" s="23"/>
      <c r="WFC621" s="23"/>
      <c r="WFD621" s="23"/>
      <c r="WFE621" s="23"/>
      <c r="WFF621" s="23"/>
      <c r="WFG621" s="23"/>
      <c r="WFH621" s="23"/>
      <c r="WFI621" s="23"/>
      <c r="WFJ621" s="23"/>
      <c r="WFK621" s="23"/>
      <c r="WFL621" s="23"/>
      <c r="WFM621" s="23"/>
      <c r="WFN621" s="23"/>
      <c r="WFO621" s="23"/>
      <c r="WFP621" s="23"/>
      <c r="WFQ621" s="23"/>
      <c r="WFR621" s="23"/>
      <c r="WFS621" s="23"/>
      <c r="WFT621" s="23"/>
      <c r="WFU621" s="23"/>
      <c r="WFV621" s="23"/>
      <c r="WFW621" s="23"/>
      <c r="WFX621" s="23"/>
      <c r="WFY621" s="23"/>
      <c r="WFZ621" s="23"/>
      <c r="WGA621" s="23"/>
      <c r="WGB621" s="23"/>
      <c r="WGC621" s="23"/>
      <c r="WGD621" s="23"/>
      <c r="WGE621" s="23"/>
      <c r="WGF621" s="23"/>
      <c r="WGG621" s="23"/>
      <c r="WGH621" s="23"/>
      <c r="WGI621" s="23"/>
      <c r="WGJ621" s="23"/>
      <c r="WGK621" s="23"/>
      <c r="WGL621" s="23"/>
      <c r="WGM621" s="23"/>
      <c r="WGN621" s="23"/>
      <c r="WGO621" s="23"/>
      <c r="WGP621" s="23"/>
      <c r="WGQ621" s="23"/>
      <c r="WGR621" s="23"/>
      <c r="WGS621" s="23"/>
      <c r="WGT621" s="23"/>
      <c r="WGU621" s="23"/>
      <c r="WGV621" s="23"/>
      <c r="WGW621" s="23"/>
      <c r="WGX621" s="23"/>
      <c r="WGY621" s="23"/>
      <c r="WGZ621" s="23"/>
      <c r="WHA621" s="23"/>
      <c r="WHB621" s="23"/>
      <c r="WHC621" s="23"/>
      <c r="WHD621" s="23"/>
      <c r="WHE621" s="23"/>
      <c r="WHF621" s="23"/>
      <c r="WHG621" s="23"/>
      <c r="WHH621" s="23"/>
      <c r="WHI621" s="23"/>
      <c r="WHJ621" s="23"/>
      <c r="WHK621" s="23"/>
      <c r="WHL621" s="23"/>
      <c r="WHM621" s="23"/>
      <c r="WHN621" s="23"/>
      <c r="WHO621" s="23"/>
      <c r="WHP621" s="23"/>
      <c r="WHQ621" s="23"/>
      <c r="WHR621" s="23"/>
      <c r="WHS621" s="23"/>
      <c r="WHT621" s="23"/>
      <c r="WHU621" s="23"/>
      <c r="WHV621" s="23"/>
      <c r="WHW621" s="23"/>
      <c r="WHX621" s="23"/>
      <c r="WHY621" s="23"/>
      <c r="WHZ621" s="23"/>
      <c r="WIA621" s="23"/>
      <c r="WIB621" s="23"/>
      <c r="WIC621" s="23"/>
      <c r="WID621" s="23"/>
      <c r="WIE621" s="23"/>
      <c r="WIF621" s="23"/>
      <c r="WIG621" s="23"/>
      <c r="WIH621" s="23"/>
      <c r="WII621" s="23"/>
      <c r="WIJ621" s="23"/>
      <c r="WIK621" s="23"/>
      <c r="WIL621" s="23"/>
      <c r="WIM621" s="23"/>
      <c r="WIN621" s="23"/>
      <c r="WIO621" s="23"/>
      <c r="WIP621" s="23"/>
      <c r="WIQ621" s="23"/>
      <c r="WIR621" s="23"/>
      <c r="WIS621" s="23"/>
      <c r="WIT621" s="23"/>
      <c r="WIU621" s="23"/>
      <c r="WIV621" s="23"/>
      <c r="WIW621" s="23"/>
      <c r="WIX621" s="23"/>
      <c r="WIY621" s="23"/>
      <c r="WIZ621" s="23"/>
      <c r="WJA621" s="23"/>
      <c r="WJB621" s="23"/>
      <c r="WJC621" s="23"/>
      <c r="WJD621" s="23"/>
      <c r="WJE621" s="23"/>
      <c r="WJF621" s="23"/>
      <c r="WJG621" s="23"/>
      <c r="WJH621" s="23"/>
      <c r="WJI621" s="23"/>
      <c r="WJJ621" s="23"/>
      <c r="WJK621" s="23"/>
      <c r="WJL621" s="23"/>
      <c r="WJM621" s="23"/>
      <c r="WJN621" s="23"/>
      <c r="WJO621" s="23"/>
      <c r="WJP621" s="23"/>
      <c r="WJQ621" s="23"/>
      <c r="WJR621" s="23"/>
      <c r="WJS621" s="23"/>
      <c r="WJT621" s="23"/>
      <c r="WJU621" s="23"/>
      <c r="WJV621" s="23"/>
      <c r="WJW621" s="23"/>
      <c r="WJX621" s="23"/>
      <c r="WJY621" s="23"/>
      <c r="WJZ621" s="23"/>
      <c r="WKA621" s="23"/>
      <c r="WKB621" s="23"/>
      <c r="WKC621" s="23"/>
      <c r="WKD621" s="23"/>
      <c r="WKE621" s="23"/>
      <c r="WKF621" s="23"/>
      <c r="WKG621" s="23"/>
      <c r="WKH621" s="23"/>
      <c r="WKI621" s="23"/>
      <c r="WKJ621" s="23"/>
      <c r="WKK621" s="23"/>
      <c r="WKL621" s="23"/>
      <c r="WKM621" s="23"/>
      <c r="WKN621" s="23"/>
      <c r="WKO621" s="23"/>
      <c r="WKP621" s="23"/>
      <c r="WKQ621" s="23"/>
      <c r="WKR621" s="23"/>
      <c r="WKS621" s="23"/>
      <c r="WKT621" s="23"/>
      <c r="WKU621" s="23"/>
      <c r="WKV621" s="23"/>
      <c r="WKW621" s="23"/>
      <c r="WKX621" s="23"/>
      <c r="WKY621" s="23"/>
      <c r="WKZ621" s="23"/>
      <c r="WLA621" s="23"/>
      <c r="WLB621" s="23"/>
      <c r="WLC621" s="23"/>
      <c r="WLD621" s="23"/>
      <c r="WLE621" s="23"/>
      <c r="WLF621" s="23"/>
      <c r="WLG621" s="23"/>
      <c r="WLH621" s="23"/>
      <c r="WLI621" s="23"/>
      <c r="WLJ621" s="23"/>
      <c r="WLK621" s="23"/>
      <c r="WLL621" s="23"/>
      <c r="WLM621" s="23"/>
      <c r="WLN621" s="23"/>
      <c r="WLO621" s="23"/>
      <c r="WLP621" s="23"/>
      <c r="WLQ621" s="23"/>
      <c r="WLR621" s="23"/>
      <c r="WLS621" s="23"/>
      <c r="WLT621" s="23"/>
      <c r="WLU621" s="23"/>
      <c r="WLV621" s="23"/>
      <c r="WLW621" s="23"/>
      <c r="WLX621" s="23"/>
      <c r="WLY621" s="23"/>
      <c r="WLZ621" s="23"/>
      <c r="WMA621" s="23"/>
      <c r="WMB621" s="23"/>
      <c r="WMC621" s="23"/>
      <c r="WMD621" s="23"/>
      <c r="WME621" s="23"/>
      <c r="WMF621" s="23"/>
      <c r="WMG621" s="23"/>
      <c r="WMH621" s="23"/>
      <c r="WMI621" s="23"/>
      <c r="WMJ621" s="23"/>
      <c r="WMK621" s="23"/>
      <c r="WML621" s="23"/>
      <c r="WMM621" s="23"/>
      <c r="WMN621" s="23"/>
      <c r="WMO621" s="23"/>
      <c r="WMP621" s="23"/>
      <c r="WMQ621" s="23"/>
      <c r="WMR621" s="23"/>
      <c r="WMS621" s="23"/>
      <c r="WMT621" s="23"/>
      <c r="WMU621" s="23"/>
      <c r="WMV621" s="23"/>
      <c r="WMW621" s="23"/>
      <c r="WMX621" s="23"/>
      <c r="WMY621" s="23"/>
      <c r="WMZ621" s="23"/>
      <c r="WNA621" s="23"/>
      <c r="WNB621" s="23"/>
      <c r="WNC621" s="23"/>
      <c r="WND621" s="23"/>
      <c r="WNE621" s="23"/>
      <c r="WNF621" s="23"/>
      <c r="WNG621" s="23"/>
      <c r="WNH621" s="23"/>
      <c r="WNI621" s="23"/>
      <c r="WNJ621" s="23"/>
      <c r="WNK621" s="23"/>
      <c r="WNL621" s="23"/>
      <c r="WNM621" s="23"/>
      <c r="WNN621" s="23"/>
      <c r="WNO621" s="23"/>
      <c r="WNP621" s="23"/>
      <c r="WNQ621" s="23"/>
      <c r="WNR621" s="23"/>
      <c r="WNS621" s="23"/>
      <c r="WNT621" s="23"/>
      <c r="WNU621" s="23"/>
      <c r="WNV621" s="23"/>
      <c r="WNW621" s="23"/>
      <c r="WNX621" s="23"/>
      <c r="WNY621" s="23"/>
      <c r="WNZ621" s="23"/>
      <c r="WOA621" s="23"/>
      <c r="WOB621" s="23"/>
      <c r="WOC621" s="23"/>
      <c r="WOD621" s="23"/>
      <c r="WOE621" s="23"/>
      <c r="WOF621" s="23"/>
      <c r="WOG621" s="23"/>
      <c r="WOH621" s="23"/>
      <c r="WOI621" s="23"/>
      <c r="WOJ621" s="23"/>
      <c r="WOK621" s="23"/>
      <c r="WOL621" s="23"/>
      <c r="WOM621" s="23"/>
      <c r="WON621" s="23"/>
      <c r="WOO621" s="23"/>
      <c r="WOP621" s="23"/>
      <c r="WOQ621" s="23"/>
      <c r="WOR621" s="23"/>
      <c r="WOS621" s="23"/>
      <c r="WOT621" s="23"/>
      <c r="WOU621" s="23"/>
      <c r="WOV621" s="23"/>
      <c r="WOW621" s="23"/>
      <c r="WOX621" s="23"/>
      <c r="WOY621" s="23"/>
      <c r="WOZ621" s="23"/>
      <c r="WPA621" s="23"/>
      <c r="WPB621" s="23"/>
      <c r="WPC621" s="23"/>
      <c r="WPD621" s="23"/>
      <c r="WPE621" s="23"/>
      <c r="WPF621" s="23"/>
      <c r="WPG621" s="23"/>
      <c r="WPH621" s="23"/>
      <c r="WPI621" s="23"/>
      <c r="WPJ621" s="23"/>
      <c r="WPK621" s="23"/>
      <c r="WPL621" s="23"/>
      <c r="WPM621" s="23"/>
      <c r="WPN621" s="23"/>
      <c r="WPO621" s="23"/>
      <c r="WPP621" s="23"/>
      <c r="WPQ621" s="23"/>
      <c r="WPR621" s="23"/>
      <c r="WPS621" s="23"/>
      <c r="WPT621" s="23"/>
      <c r="WPU621" s="23"/>
      <c r="WPV621" s="23"/>
      <c r="WPW621" s="23"/>
      <c r="WPX621" s="23"/>
      <c r="WPY621" s="23"/>
      <c r="WPZ621" s="23"/>
    </row>
    <row r="622" s="14" customFormat="1" spans="1:15990">
      <c r="A622" s="28" t="s">
        <v>1238</v>
      </c>
      <c r="B622" s="28" t="s">
        <v>1239</v>
      </c>
      <c r="C622" s="28" t="s">
        <v>36</v>
      </c>
      <c r="D622" s="28" t="s">
        <v>87</v>
      </c>
      <c r="E622" s="72">
        <v>2.872</v>
      </c>
      <c r="F622" s="28">
        <v>231.4278</v>
      </c>
      <c r="G622" s="69" t="s">
        <v>1079</v>
      </c>
      <c r="H622" s="28" t="s">
        <v>391</v>
      </c>
      <c r="I622" s="28">
        <v>70</v>
      </c>
      <c r="J622" s="28">
        <v>3</v>
      </c>
      <c r="K622" s="28">
        <v>46.2856</v>
      </c>
      <c r="L622" s="28" t="s">
        <v>1080</v>
      </c>
      <c r="M622" s="28" t="s">
        <v>1080</v>
      </c>
      <c r="N622" s="28">
        <v>2019</v>
      </c>
      <c r="O622" s="28" t="s">
        <v>949</v>
      </c>
      <c r="P622" s="28" t="s">
        <v>417</v>
      </c>
      <c r="Q622" s="48">
        <v>43230</v>
      </c>
      <c r="R622" s="28"/>
      <c r="S622" s="25"/>
      <c r="U622" s="23"/>
      <c r="V622" s="23"/>
      <c r="W622" s="23"/>
      <c r="X622" s="23"/>
      <c r="Y622" s="23"/>
      <c r="Z622" s="23"/>
      <c r="AA622" s="23"/>
      <c r="AB622" s="23"/>
      <c r="AC622" s="23"/>
      <c r="AD622" s="23"/>
      <c r="AE622" s="23"/>
      <c r="AF622" s="23"/>
      <c r="AG622" s="23"/>
      <c r="AH622" s="23"/>
      <c r="AI622" s="23"/>
      <c r="AJ622" s="23"/>
      <c r="AK622" s="23"/>
      <c r="AL622" s="23"/>
      <c r="AM622" s="23"/>
      <c r="AN622" s="23"/>
      <c r="AO622" s="23"/>
      <c r="AP622" s="23"/>
      <c r="AQ622" s="23"/>
      <c r="AR622" s="23"/>
      <c r="AS622" s="23"/>
      <c r="AT622" s="23"/>
      <c r="AU622" s="23"/>
      <c r="AV622" s="23"/>
      <c r="AW622" s="23"/>
      <c r="AX622" s="23"/>
      <c r="AY622" s="23"/>
      <c r="AZ622" s="23"/>
      <c r="BA622" s="23"/>
      <c r="BB622" s="23"/>
      <c r="BC622" s="23"/>
      <c r="BD622" s="23"/>
      <c r="BE622" s="23"/>
      <c r="BF622" s="23"/>
      <c r="BG622" s="23"/>
      <c r="BH622" s="23"/>
      <c r="BI622" s="23"/>
      <c r="BJ622" s="23"/>
      <c r="BK622" s="23"/>
      <c r="BL622" s="23"/>
      <c r="BM622" s="23"/>
      <c r="BN622" s="23"/>
      <c r="BO622" s="23"/>
      <c r="BP622" s="23"/>
      <c r="BQ622" s="23"/>
      <c r="BR622" s="23"/>
      <c r="BS622" s="23"/>
      <c r="BT622" s="23"/>
      <c r="BU622" s="23"/>
      <c r="BV622" s="23"/>
      <c r="BW622" s="23"/>
      <c r="BX622" s="23"/>
      <c r="BY622" s="23"/>
      <c r="BZ622" s="23"/>
      <c r="CA622" s="23"/>
      <c r="CB622" s="23"/>
      <c r="CC622" s="23"/>
      <c r="CD622" s="23"/>
      <c r="CE622" s="23"/>
      <c r="CF622" s="23"/>
      <c r="CG622" s="23"/>
      <c r="CH622" s="23"/>
      <c r="CI622" s="23"/>
      <c r="CJ622" s="23"/>
      <c r="CK622" s="23"/>
      <c r="CL622" s="23"/>
      <c r="CM622" s="23"/>
      <c r="CN622" s="23"/>
      <c r="CO622" s="23"/>
      <c r="CP622" s="23"/>
      <c r="CQ622" s="23"/>
      <c r="CR622" s="23"/>
      <c r="CS622" s="23"/>
      <c r="CT622" s="23"/>
      <c r="CU622" s="23"/>
      <c r="CV622" s="23"/>
      <c r="CW622" s="23"/>
      <c r="CX622" s="23"/>
      <c r="CY622" s="23"/>
      <c r="CZ622" s="23"/>
      <c r="DA622" s="23"/>
      <c r="DB622" s="23"/>
      <c r="DC622" s="23"/>
      <c r="DD622" s="23"/>
      <c r="DE622" s="23"/>
      <c r="DF622" s="23"/>
      <c r="DG622" s="23"/>
      <c r="DH622" s="23"/>
      <c r="DI622" s="23"/>
      <c r="DJ622" s="23"/>
      <c r="DK622" s="23"/>
      <c r="DL622" s="23"/>
      <c r="DM622" s="23"/>
      <c r="DN622" s="23"/>
      <c r="DO622" s="23"/>
      <c r="DP622" s="23"/>
      <c r="DQ622" s="23"/>
      <c r="DR622" s="23"/>
      <c r="DS622" s="23"/>
      <c r="DT622" s="23"/>
      <c r="DU622" s="23"/>
      <c r="DV622" s="23"/>
      <c r="DW622" s="23"/>
      <c r="DX622" s="23"/>
      <c r="DY622" s="23"/>
      <c r="DZ622" s="23"/>
      <c r="EA622" s="23"/>
      <c r="EB622" s="23"/>
      <c r="EC622" s="23"/>
      <c r="ED622" s="23"/>
      <c r="EE622" s="23"/>
      <c r="EF622" s="23"/>
      <c r="EG622" s="23"/>
      <c r="EH622" s="23"/>
      <c r="EI622" s="23"/>
      <c r="EJ622" s="23"/>
      <c r="EK622" s="23"/>
      <c r="EL622" s="23"/>
      <c r="EM622" s="23"/>
      <c r="EN622" s="23"/>
      <c r="EO622" s="23"/>
      <c r="EP622" s="23"/>
      <c r="EQ622" s="23"/>
      <c r="ER622" s="23"/>
      <c r="ES622" s="23"/>
      <c r="ET622" s="23"/>
      <c r="EU622" s="23"/>
      <c r="EV622" s="23"/>
      <c r="EW622" s="23"/>
      <c r="EX622" s="23"/>
      <c r="EY622" s="23"/>
      <c r="EZ622" s="23"/>
      <c r="FA622" s="23"/>
      <c r="FB622" s="23"/>
      <c r="FC622" s="23"/>
      <c r="FD622" s="23"/>
      <c r="FE622" s="23"/>
      <c r="FF622" s="23"/>
      <c r="FG622" s="23"/>
      <c r="FH622" s="23"/>
      <c r="FI622" s="23"/>
      <c r="FJ622" s="23"/>
      <c r="FK622" s="23"/>
      <c r="FL622" s="23"/>
      <c r="FM622" s="23"/>
      <c r="FN622" s="23"/>
      <c r="FO622" s="23"/>
      <c r="FP622" s="23"/>
      <c r="FQ622" s="23"/>
      <c r="FR622" s="23"/>
      <c r="FS622" s="23"/>
      <c r="FT622" s="23"/>
      <c r="FU622" s="23"/>
      <c r="FV622" s="23"/>
      <c r="FW622" s="23"/>
      <c r="FX622" s="23"/>
      <c r="FY622" s="23"/>
      <c r="FZ622" s="23"/>
      <c r="GA622" s="23"/>
      <c r="GB622" s="23"/>
      <c r="GC622" s="23"/>
      <c r="GD622" s="23"/>
      <c r="GE622" s="23"/>
      <c r="GF622" s="23"/>
      <c r="GG622" s="23"/>
      <c r="GH622" s="23"/>
      <c r="GI622" s="23"/>
      <c r="GJ622" s="23"/>
      <c r="GK622" s="23"/>
      <c r="GL622" s="23"/>
      <c r="GM622" s="23"/>
      <c r="GN622" s="23"/>
      <c r="GO622" s="23"/>
      <c r="GP622" s="23"/>
      <c r="GQ622" s="23"/>
      <c r="GR622" s="23"/>
      <c r="GS622" s="23"/>
      <c r="GT622" s="23"/>
      <c r="GU622" s="23"/>
      <c r="GV622" s="23"/>
      <c r="GW622" s="23"/>
      <c r="GX622" s="23"/>
      <c r="GY622" s="23"/>
      <c r="GZ622" s="23"/>
      <c r="HA622" s="23"/>
      <c r="HB622" s="23"/>
      <c r="HC622" s="23"/>
      <c r="HD622" s="23"/>
      <c r="HE622" s="23"/>
      <c r="HF622" s="23"/>
      <c r="HG622" s="23"/>
      <c r="HH622" s="23"/>
      <c r="HI622" s="23"/>
      <c r="HJ622" s="23"/>
      <c r="HK622" s="23"/>
      <c r="HL622" s="23"/>
      <c r="HM622" s="23"/>
      <c r="HN622" s="23"/>
      <c r="HO622" s="23"/>
      <c r="HP622" s="23"/>
      <c r="HQ622" s="23"/>
      <c r="HR622" s="23"/>
      <c r="HS622" s="23"/>
      <c r="HT622" s="23"/>
      <c r="HU622" s="23"/>
      <c r="HV622" s="23"/>
      <c r="HW622" s="23"/>
      <c r="HX622" s="23"/>
      <c r="HY622" s="23"/>
      <c r="HZ622" s="23"/>
      <c r="IA622" s="23"/>
      <c r="IB622" s="23"/>
      <c r="IC622" s="23"/>
      <c r="ID622" s="23"/>
      <c r="IE622" s="23"/>
      <c r="IF622" s="23"/>
      <c r="IG622" s="23"/>
      <c r="IH622" s="23"/>
      <c r="II622" s="23"/>
      <c r="IJ622" s="23"/>
      <c r="IK622" s="23"/>
      <c r="IL622" s="23"/>
      <c r="IM622" s="23"/>
      <c r="IN622" s="23"/>
      <c r="IO622" s="23"/>
      <c r="IP622" s="23"/>
      <c r="IQ622" s="23"/>
      <c r="IR622" s="23"/>
      <c r="IS622" s="23"/>
      <c r="IT622" s="23"/>
      <c r="IU622" s="23"/>
      <c r="IV622" s="23"/>
      <c r="IW622" s="23"/>
      <c r="IX622" s="23"/>
      <c r="IY622" s="23"/>
      <c r="IZ622" s="23"/>
      <c r="JA622" s="23"/>
      <c r="JB622" s="23"/>
      <c r="JC622" s="23"/>
      <c r="JD622" s="23"/>
      <c r="JE622" s="23"/>
      <c r="JF622" s="23"/>
      <c r="JG622" s="23"/>
      <c r="JH622" s="23"/>
      <c r="JI622" s="23"/>
      <c r="JJ622" s="23"/>
      <c r="JK622" s="23"/>
      <c r="JL622" s="23"/>
      <c r="JM622" s="23"/>
      <c r="JN622" s="23"/>
      <c r="JO622" s="23"/>
      <c r="JP622" s="23"/>
      <c r="JQ622" s="23"/>
      <c r="JR622" s="23"/>
      <c r="JS622" s="23"/>
      <c r="JT622" s="23"/>
      <c r="JU622" s="23"/>
      <c r="JV622" s="23"/>
      <c r="JW622" s="23"/>
      <c r="JX622" s="23"/>
      <c r="JY622" s="23"/>
      <c r="JZ622" s="23"/>
      <c r="KA622" s="23"/>
      <c r="KB622" s="23"/>
      <c r="KC622" s="23"/>
      <c r="KD622" s="23"/>
      <c r="KE622" s="23"/>
      <c r="KF622" s="23"/>
      <c r="KG622" s="23"/>
      <c r="KH622" s="23"/>
      <c r="KI622" s="23"/>
      <c r="KJ622" s="23"/>
      <c r="KK622" s="23"/>
      <c r="KL622" s="23"/>
      <c r="KM622" s="23"/>
      <c r="KN622" s="23"/>
      <c r="KO622" s="23"/>
      <c r="KP622" s="23"/>
      <c r="KQ622" s="23"/>
      <c r="KR622" s="23"/>
      <c r="KS622" s="23"/>
      <c r="KT622" s="23"/>
      <c r="KU622" s="23"/>
      <c r="KV622" s="23"/>
      <c r="KW622" s="23"/>
      <c r="KX622" s="23"/>
      <c r="KY622" s="23"/>
      <c r="KZ622" s="23"/>
      <c r="LA622" s="23"/>
      <c r="LB622" s="23"/>
      <c r="LC622" s="23"/>
      <c r="LD622" s="23"/>
      <c r="LE622" s="23"/>
      <c r="LF622" s="23"/>
      <c r="LG622" s="23"/>
      <c r="LH622" s="23"/>
      <c r="LI622" s="23"/>
      <c r="LJ622" s="23"/>
      <c r="LK622" s="23"/>
      <c r="LL622" s="23"/>
      <c r="LM622" s="23"/>
      <c r="LN622" s="23"/>
      <c r="LO622" s="23"/>
      <c r="LP622" s="23"/>
      <c r="LQ622" s="23"/>
      <c r="LR622" s="23"/>
      <c r="LS622" s="23"/>
      <c r="LT622" s="23"/>
      <c r="LU622" s="23"/>
      <c r="LV622" s="23"/>
      <c r="LW622" s="23"/>
      <c r="LX622" s="23"/>
      <c r="LY622" s="23"/>
      <c r="LZ622" s="23"/>
      <c r="MA622" s="23"/>
      <c r="MB622" s="23"/>
      <c r="MC622" s="23"/>
      <c r="MD622" s="23"/>
      <c r="ME622" s="23"/>
      <c r="MF622" s="23"/>
      <c r="MG622" s="23"/>
      <c r="MH622" s="23"/>
      <c r="MI622" s="23"/>
      <c r="MJ622" s="23"/>
      <c r="MK622" s="23"/>
      <c r="ML622" s="23"/>
      <c r="MM622" s="23"/>
      <c r="MN622" s="23"/>
      <c r="MO622" s="23"/>
      <c r="MP622" s="23"/>
      <c r="MQ622" s="23"/>
      <c r="MR622" s="23"/>
      <c r="MS622" s="23"/>
      <c r="MT622" s="23"/>
      <c r="MU622" s="23"/>
      <c r="MV622" s="23"/>
      <c r="MW622" s="23"/>
      <c r="MX622" s="23"/>
      <c r="MY622" s="23"/>
      <c r="MZ622" s="23"/>
      <c r="NA622" s="23"/>
      <c r="NB622" s="23"/>
      <c r="NC622" s="23"/>
      <c r="ND622" s="23"/>
      <c r="NE622" s="23"/>
      <c r="NF622" s="23"/>
      <c r="NG622" s="23"/>
      <c r="NH622" s="23"/>
      <c r="NI622" s="23"/>
      <c r="NJ622" s="23"/>
      <c r="NK622" s="23"/>
      <c r="NL622" s="23"/>
      <c r="NM622" s="23"/>
      <c r="NN622" s="23"/>
      <c r="NO622" s="23"/>
      <c r="NP622" s="23"/>
      <c r="NQ622" s="23"/>
      <c r="NR622" s="23"/>
      <c r="NS622" s="23"/>
      <c r="NT622" s="23"/>
      <c r="NU622" s="23"/>
      <c r="NV622" s="23"/>
      <c r="NW622" s="23"/>
      <c r="NX622" s="23"/>
      <c r="NY622" s="23"/>
      <c r="NZ622" s="23"/>
      <c r="OA622" s="23"/>
      <c r="OB622" s="23"/>
      <c r="OC622" s="23"/>
      <c r="OD622" s="23"/>
      <c r="OE622" s="23"/>
      <c r="OF622" s="23"/>
      <c r="OG622" s="23"/>
      <c r="OH622" s="23"/>
      <c r="OI622" s="23"/>
      <c r="OJ622" s="23"/>
      <c r="OK622" s="23"/>
      <c r="OL622" s="23"/>
      <c r="OM622" s="23"/>
      <c r="ON622" s="23"/>
      <c r="OO622" s="23"/>
      <c r="OP622" s="23"/>
      <c r="OQ622" s="23"/>
      <c r="OR622" s="23"/>
      <c r="OS622" s="23"/>
      <c r="OT622" s="23"/>
      <c r="OU622" s="23"/>
      <c r="OV622" s="23"/>
      <c r="OW622" s="23"/>
      <c r="OX622" s="23"/>
      <c r="OY622" s="23"/>
      <c r="OZ622" s="23"/>
      <c r="PA622" s="23"/>
      <c r="PB622" s="23"/>
      <c r="PC622" s="23"/>
      <c r="PD622" s="23"/>
      <c r="PE622" s="23"/>
      <c r="PF622" s="23"/>
      <c r="PG622" s="23"/>
      <c r="PH622" s="23"/>
      <c r="PI622" s="23"/>
      <c r="PJ622" s="23"/>
      <c r="PK622" s="23"/>
      <c r="PL622" s="23"/>
      <c r="PM622" s="23"/>
      <c r="PN622" s="23"/>
      <c r="PO622" s="23"/>
      <c r="PP622" s="23"/>
      <c r="PQ622" s="23"/>
      <c r="PR622" s="23"/>
      <c r="PS622" s="23"/>
      <c r="PT622" s="23"/>
      <c r="PU622" s="23"/>
      <c r="PV622" s="23"/>
      <c r="PW622" s="23"/>
      <c r="PX622" s="23"/>
      <c r="PY622" s="23"/>
      <c r="PZ622" s="23"/>
      <c r="QA622" s="23"/>
      <c r="QB622" s="23"/>
      <c r="QC622" s="23"/>
      <c r="QD622" s="23"/>
      <c r="QE622" s="23"/>
      <c r="QF622" s="23"/>
      <c r="QG622" s="23"/>
      <c r="QH622" s="23"/>
      <c r="QI622" s="23"/>
      <c r="QJ622" s="23"/>
      <c r="QK622" s="23"/>
      <c r="QL622" s="23"/>
      <c r="QM622" s="23"/>
      <c r="QN622" s="23"/>
      <c r="QO622" s="23"/>
      <c r="QP622" s="23"/>
      <c r="QQ622" s="23"/>
      <c r="QR622" s="23"/>
      <c r="QS622" s="23"/>
      <c r="QT622" s="23"/>
      <c r="QU622" s="23"/>
      <c r="QV622" s="23"/>
      <c r="QW622" s="23"/>
      <c r="QX622" s="23"/>
      <c r="QY622" s="23"/>
      <c r="QZ622" s="23"/>
      <c r="RA622" s="23"/>
      <c r="RB622" s="23"/>
      <c r="RC622" s="23"/>
      <c r="RD622" s="23"/>
      <c r="RE622" s="23"/>
      <c r="RF622" s="23"/>
      <c r="RG622" s="23"/>
      <c r="RH622" s="23"/>
      <c r="RI622" s="23"/>
      <c r="RJ622" s="23"/>
      <c r="RK622" s="23"/>
      <c r="RL622" s="23"/>
      <c r="RM622" s="23"/>
      <c r="RN622" s="23"/>
      <c r="RO622" s="23"/>
      <c r="RP622" s="23"/>
      <c r="RQ622" s="23"/>
      <c r="RR622" s="23"/>
      <c r="RS622" s="23"/>
      <c r="RT622" s="23"/>
      <c r="RU622" s="23"/>
      <c r="RV622" s="23"/>
      <c r="RW622" s="23"/>
      <c r="RX622" s="23"/>
      <c r="RY622" s="23"/>
      <c r="RZ622" s="23"/>
      <c r="SA622" s="23"/>
      <c r="SB622" s="23"/>
      <c r="SC622" s="23"/>
      <c r="SD622" s="23"/>
      <c r="SE622" s="23"/>
      <c r="SF622" s="23"/>
      <c r="SG622" s="23"/>
      <c r="SH622" s="23"/>
      <c r="SI622" s="23"/>
      <c r="SJ622" s="23"/>
      <c r="SK622" s="23"/>
      <c r="SL622" s="23"/>
      <c r="SM622" s="23"/>
      <c r="SN622" s="23"/>
      <c r="SO622" s="23"/>
      <c r="SP622" s="23"/>
      <c r="SQ622" s="23"/>
      <c r="SR622" s="23"/>
      <c r="SS622" s="23"/>
      <c r="ST622" s="23"/>
      <c r="SU622" s="23"/>
      <c r="SV622" s="23"/>
      <c r="SW622" s="23"/>
      <c r="SX622" s="23"/>
      <c r="SY622" s="23"/>
      <c r="SZ622" s="23"/>
      <c r="TA622" s="23"/>
      <c r="TB622" s="23"/>
      <c r="TC622" s="23"/>
      <c r="TD622" s="23"/>
      <c r="TE622" s="23"/>
      <c r="TF622" s="23"/>
      <c r="TG622" s="23"/>
      <c r="TH622" s="23"/>
      <c r="TI622" s="23"/>
      <c r="TJ622" s="23"/>
      <c r="TK622" s="23"/>
      <c r="TL622" s="23"/>
      <c r="TM622" s="23"/>
      <c r="TN622" s="23"/>
      <c r="TO622" s="23"/>
      <c r="TP622" s="23"/>
      <c r="TQ622" s="23"/>
      <c r="TR622" s="23"/>
      <c r="TS622" s="23"/>
      <c r="TT622" s="23"/>
      <c r="TU622" s="23"/>
      <c r="TV622" s="23"/>
      <c r="TW622" s="23"/>
      <c r="TX622" s="23"/>
      <c r="TY622" s="23"/>
      <c r="TZ622" s="23"/>
      <c r="UA622" s="23"/>
      <c r="UB622" s="23"/>
      <c r="UC622" s="23"/>
      <c r="UD622" s="23"/>
      <c r="UE622" s="23"/>
      <c r="UF622" s="23"/>
      <c r="UG622" s="23"/>
      <c r="UH622" s="23"/>
      <c r="UI622" s="23"/>
      <c r="UJ622" s="23"/>
      <c r="UK622" s="23"/>
      <c r="UL622" s="23"/>
      <c r="UM622" s="23"/>
      <c r="UN622" s="23"/>
      <c r="UO622" s="23"/>
      <c r="UP622" s="23"/>
      <c r="UQ622" s="23"/>
      <c r="UR622" s="23"/>
      <c r="US622" s="23"/>
      <c r="UT622" s="23"/>
      <c r="UU622" s="23"/>
      <c r="UV622" s="23"/>
      <c r="UW622" s="23"/>
      <c r="UX622" s="23"/>
      <c r="UY622" s="23"/>
      <c r="UZ622" s="23"/>
      <c r="VA622" s="23"/>
      <c r="VB622" s="23"/>
      <c r="VC622" s="23"/>
      <c r="VD622" s="23"/>
      <c r="VE622" s="23"/>
      <c r="VF622" s="23"/>
      <c r="VG622" s="23"/>
      <c r="VH622" s="23"/>
      <c r="VI622" s="23"/>
      <c r="VJ622" s="23"/>
      <c r="VK622" s="23"/>
      <c r="VL622" s="23"/>
      <c r="VM622" s="23"/>
      <c r="VN622" s="23"/>
      <c r="VO622" s="23"/>
      <c r="VP622" s="23"/>
      <c r="VQ622" s="23"/>
      <c r="VR622" s="23"/>
      <c r="VS622" s="23"/>
      <c r="VT622" s="23"/>
      <c r="VU622" s="23"/>
      <c r="VV622" s="23"/>
      <c r="VW622" s="23"/>
      <c r="VX622" s="23"/>
      <c r="VY622" s="23"/>
      <c r="VZ622" s="23"/>
      <c r="WA622" s="23"/>
      <c r="WB622" s="23"/>
      <c r="WC622" s="23"/>
      <c r="WD622" s="23"/>
      <c r="WE622" s="23"/>
      <c r="WF622" s="23"/>
      <c r="WG622" s="23"/>
      <c r="WH622" s="23"/>
      <c r="WI622" s="23"/>
      <c r="WJ622" s="23"/>
      <c r="WK622" s="23"/>
      <c r="WL622" s="23"/>
      <c r="WM622" s="23"/>
      <c r="WN622" s="23"/>
      <c r="WO622" s="23"/>
      <c r="WP622" s="23"/>
      <c r="WQ622" s="23"/>
      <c r="WR622" s="23"/>
      <c r="WS622" s="23"/>
      <c r="WT622" s="23"/>
      <c r="WU622" s="23"/>
      <c r="WV622" s="23"/>
      <c r="WW622" s="23"/>
      <c r="WX622" s="23"/>
      <c r="WY622" s="23"/>
      <c r="WZ622" s="23"/>
      <c r="XA622" s="23"/>
      <c r="XB622" s="23"/>
      <c r="XC622" s="23"/>
      <c r="XD622" s="23"/>
      <c r="XE622" s="23"/>
      <c r="XF622" s="23"/>
      <c r="XG622" s="23"/>
      <c r="XH622" s="23"/>
      <c r="XI622" s="23"/>
      <c r="XJ622" s="23"/>
      <c r="XK622" s="23"/>
      <c r="XL622" s="23"/>
      <c r="XM622" s="23"/>
      <c r="XN622" s="23"/>
      <c r="XO622" s="23"/>
      <c r="XP622" s="23"/>
      <c r="XQ622" s="23"/>
      <c r="XR622" s="23"/>
      <c r="XS622" s="23"/>
      <c r="XT622" s="23"/>
      <c r="XU622" s="23"/>
      <c r="XV622" s="23"/>
      <c r="XW622" s="23"/>
      <c r="XX622" s="23"/>
      <c r="XY622" s="23"/>
      <c r="XZ622" s="23"/>
      <c r="YA622" s="23"/>
      <c r="YB622" s="23"/>
      <c r="YC622" s="23"/>
      <c r="YD622" s="23"/>
      <c r="YE622" s="23"/>
      <c r="YF622" s="23"/>
      <c r="YG622" s="23"/>
      <c r="YH622" s="23"/>
      <c r="YI622" s="23"/>
      <c r="YJ622" s="23"/>
      <c r="YK622" s="23"/>
      <c r="YL622" s="23"/>
      <c r="YM622" s="23"/>
      <c r="YN622" s="23"/>
      <c r="YO622" s="23"/>
      <c r="YP622" s="23"/>
      <c r="YQ622" s="23"/>
      <c r="YR622" s="23"/>
      <c r="YS622" s="23"/>
      <c r="YT622" s="23"/>
      <c r="YU622" s="23"/>
      <c r="YV622" s="23"/>
      <c r="YW622" s="23"/>
      <c r="YX622" s="23"/>
      <c r="YY622" s="23"/>
      <c r="YZ622" s="23"/>
      <c r="ZA622" s="23"/>
      <c r="ZB622" s="23"/>
      <c r="ZC622" s="23"/>
      <c r="ZD622" s="23"/>
      <c r="ZE622" s="23"/>
      <c r="ZF622" s="23"/>
      <c r="ZG622" s="23"/>
      <c r="ZH622" s="23"/>
      <c r="ZI622" s="23"/>
      <c r="ZJ622" s="23"/>
      <c r="ZK622" s="23"/>
      <c r="ZL622" s="23"/>
      <c r="ZM622" s="23"/>
      <c r="ZN622" s="23"/>
      <c r="ZO622" s="23"/>
      <c r="ZP622" s="23"/>
      <c r="ZQ622" s="23"/>
      <c r="ZR622" s="23"/>
      <c r="ZS622" s="23"/>
      <c r="ZT622" s="23"/>
      <c r="ZU622" s="23"/>
      <c r="ZV622" s="23"/>
      <c r="ZW622" s="23"/>
      <c r="ZX622" s="23"/>
      <c r="ZY622" s="23"/>
      <c r="ZZ622" s="23"/>
      <c r="AAA622" s="23"/>
      <c r="AAB622" s="23"/>
      <c r="AAC622" s="23"/>
      <c r="AAD622" s="23"/>
      <c r="AAE622" s="23"/>
      <c r="AAF622" s="23"/>
      <c r="AAG622" s="23"/>
      <c r="AAH622" s="23"/>
      <c r="AAI622" s="23"/>
      <c r="AAJ622" s="23"/>
      <c r="AAK622" s="23"/>
      <c r="AAL622" s="23"/>
      <c r="AAM622" s="23"/>
      <c r="AAN622" s="23"/>
      <c r="AAO622" s="23"/>
      <c r="AAP622" s="23"/>
      <c r="AAQ622" s="23"/>
      <c r="AAR622" s="23"/>
      <c r="AAS622" s="23"/>
      <c r="AAT622" s="23"/>
      <c r="AAU622" s="23"/>
      <c r="AAV622" s="23"/>
      <c r="AAW622" s="23"/>
      <c r="AAX622" s="23"/>
      <c r="AAY622" s="23"/>
      <c r="AAZ622" s="23"/>
      <c r="ABA622" s="23"/>
      <c r="ABB622" s="23"/>
      <c r="ABC622" s="23"/>
      <c r="ABD622" s="23"/>
      <c r="ABE622" s="23"/>
      <c r="ABF622" s="23"/>
      <c r="ABG622" s="23"/>
      <c r="ABH622" s="23"/>
      <c r="ABI622" s="23"/>
      <c r="ABJ622" s="23"/>
      <c r="ABK622" s="23"/>
      <c r="ABL622" s="23"/>
      <c r="ABM622" s="23"/>
      <c r="ABN622" s="23"/>
      <c r="ABO622" s="23"/>
      <c r="ABP622" s="23"/>
      <c r="ABQ622" s="23"/>
      <c r="ABR622" s="23"/>
      <c r="ABS622" s="23"/>
      <c r="ABT622" s="23"/>
      <c r="ABU622" s="23"/>
      <c r="ABV622" s="23"/>
      <c r="ABW622" s="23"/>
      <c r="ABX622" s="23"/>
      <c r="ABY622" s="23"/>
      <c r="ABZ622" s="23"/>
      <c r="ACA622" s="23"/>
      <c r="ACB622" s="23"/>
      <c r="ACC622" s="23"/>
      <c r="ACD622" s="23"/>
      <c r="ACE622" s="23"/>
      <c r="ACF622" s="23"/>
      <c r="ACG622" s="23"/>
      <c r="ACH622" s="23"/>
      <c r="ACI622" s="23"/>
      <c r="ACJ622" s="23"/>
      <c r="ACK622" s="23"/>
      <c r="ACL622" s="23"/>
      <c r="ACM622" s="23"/>
      <c r="ACN622" s="23"/>
      <c r="ACO622" s="23"/>
      <c r="ACP622" s="23"/>
      <c r="ACQ622" s="23"/>
      <c r="ACR622" s="23"/>
      <c r="ACS622" s="23"/>
      <c r="ACT622" s="23"/>
      <c r="ACU622" s="23"/>
      <c r="ACV622" s="23"/>
      <c r="ACW622" s="23"/>
      <c r="ACX622" s="23"/>
      <c r="ACY622" s="23"/>
      <c r="ACZ622" s="23"/>
      <c r="ADA622" s="23"/>
      <c r="ADB622" s="23"/>
      <c r="ADC622" s="23"/>
      <c r="ADD622" s="23"/>
      <c r="ADE622" s="23"/>
      <c r="ADF622" s="23"/>
      <c r="ADG622" s="23"/>
      <c r="ADH622" s="23"/>
      <c r="ADI622" s="23"/>
      <c r="ADJ622" s="23"/>
      <c r="ADK622" s="23"/>
      <c r="ADL622" s="23"/>
      <c r="ADM622" s="23"/>
      <c r="ADN622" s="23"/>
      <c r="ADO622" s="23"/>
      <c r="ADP622" s="23"/>
      <c r="ADQ622" s="23"/>
      <c r="ADR622" s="23"/>
      <c r="ADS622" s="23"/>
      <c r="ADT622" s="23"/>
      <c r="ADU622" s="23"/>
      <c r="ADV622" s="23"/>
      <c r="ADW622" s="23"/>
      <c r="ADX622" s="23"/>
      <c r="ADY622" s="23"/>
      <c r="ADZ622" s="23"/>
      <c r="AEA622" s="23"/>
      <c r="AEB622" s="23"/>
      <c r="AEC622" s="23"/>
      <c r="AED622" s="23"/>
      <c r="AEE622" s="23"/>
      <c r="AEF622" s="23"/>
      <c r="AEG622" s="23"/>
      <c r="AEH622" s="23"/>
      <c r="AEI622" s="23"/>
      <c r="AEJ622" s="23"/>
      <c r="AEK622" s="23"/>
      <c r="AEL622" s="23"/>
      <c r="AEM622" s="23"/>
      <c r="AEN622" s="23"/>
      <c r="AEO622" s="23"/>
      <c r="AEP622" s="23"/>
      <c r="AEQ622" s="23"/>
      <c r="AER622" s="23"/>
      <c r="AES622" s="23"/>
      <c r="AET622" s="23"/>
      <c r="AEU622" s="23"/>
      <c r="AEV622" s="23"/>
      <c r="AEW622" s="23"/>
      <c r="AEX622" s="23"/>
      <c r="AEY622" s="23"/>
      <c r="AEZ622" s="23"/>
      <c r="AFA622" s="23"/>
      <c r="AFB622" s="23"/>
      <c r="AFC622" s="23"/>
      <c r="AFD622" s="23"/>
      <c r="AFE622" s="23"/>
      <c r="AFF622" s="23"/>
      <c r="AFG622" s="23"/>
      <c r="AFH622" s="23"/>
      <c r="AFI622" s="23"/>
      <c r="AFJ622" s="23"/>
      <c r="AFK622" s="23"/>
      <c r="AFL622" s="23"/>
      <c r="AFM622" s="23"/>
      <c r="AFN622" s="23"/>
      <c r="AFO622" s="23"/>
      <c r="AFP622" s="23"/>
      <c r="AFQ622" s="23"/>
      <c r="AFR622" s="23"/>
      <c r="AFS622" s="23"/>
      <c r="AFT622" s="23"/>
      <c r="AFU622" s="23"/>
      <c r="AFV622" s="23"/>
      <c r="AFW622" s="23"/>
      <c r="AFX622" s="23"/>
      <c r="AFY622" s="23"/>
      <c r="AFZ622" s="23"/>
      <c r="AGA622" s="23"/>
      <c r="AGB622" s="23"/>
      <c r="AGC622" s="23"/>
      <c r="AGD622" s="23"/>
      <c r="AGE622" s="23"/>
      <c r="AGF622" s="23"/>
      <c r="AGG622" s="23"/>
      <c r="AGH622" s="23"/>
      <c r="AGI622" s="23"/>
      <c r="AGJ622" s="23"/>
      <c r="AGK622" s="23"/>
      <c r="AGL622" s="23"/>
      <c r="AGM622" s="23"/>
      <c r="AGN622" s="23"/>
      <c r="AGO622" s="23"/>
      <c r="AGP622" s="23"/>
      <c r="AGQ622" s="23"/>
      <c r="AGR622" s="23"/>
      <c r="AGS622" s="23"/>
      <c r="AGT622" s="23"/>
      <c r="AGU622" s="23"/>
      <c r="AGV622" s="23"/>
      <c r="AGW622" s="23"/>
      <c r="AGX622" s="23"/>
      <c r="AGY622" s="23"/>
      <c r="AGZ622" s="23"/>
      <c r="AHA622" s="23"/>
      <c r="AHB622" s="23"/>
      <c r="AHC622" s="23"/>
      <c r="AHD622" s="23"/>
      <c r="AHE622" s="23"/>
      <c r="AHF622" s="23"/>
      <c r="AHG622" s="23"/>
      <c r="AHH622" s="23"/>
      <c r="AHI622" s="23"/>
      <c r="AHJ622" s="23"/>
      <c r="AHK622" s="23"/>
      <c r="AHL622" s="23"/>
      <c r="AHM622" s="23"/>
      <c r="AHN622" s="23"/>
      <c r="AHO622" s="23"/>
      <c r="AHP622" s="23"/>
      <c r="AHQ622" s="23"/>
      <c r="AHR622" s="23"/>
      <c r="AHS622" s="23"/>
      <c r="AHT622" s="23"/>
      <c r="AHU622" s="23"/>
      <c r="AHV622" s="23"/>
      <c r="AHW622" s="23"/>
      <c r="AHX622" s="23"/>
      <c r="AHY622" s="23"/>
      <c r="AHZ622" s="23"/>
      <c r="AIA622" s="23"/>
      <c r="AIB622" s="23"/>
      <c r="AIC622" s="23"/>
      <c r="AID622" s="23"/>
      <c r="AIE622" s="23"/>
      <c r="AIF622" s="23"/>
      <c r="AIG622" s="23"/>
      <c r="AIH622" s="23"/>
      <c r="AII622" s="23"/>
      <c r="AIJ622" s="23"/>
      <c r="AIK622" s="23"/>
      <c r="AIL622" s="23"/>
      <c r="AIM622" s="23"/>
      <c r="AIN622" s="23"/>
      <c r="AIO622" s="23"/>
      <c r="AIP622" s="23"/>
      <c r="AIQ622" s="23"/>
      <c r="AIR622" s="23"/>
      <c r="AIS622" s="23"/>
      <c r="AIT622" s="23"/>
      <c r="AIU622" s="23"/>
      <c r="AIV622" s="23"/>
      <c r="AIW622" s="23"/>
      <c r="AIX622" s="23"/>
      <c r="AIY622" s="23"/>
      <c r="AIZ622" s="23"/>
      <c r="AJA622" s="23"/>
      <c r="AJB622" s="23"/>
      <c r="AJC622" s="23"/>
      <c r="AJD622" s="23"/>
      <c r="AJE622" s="23"/>
      <c r="AJF622" s="23"/>
      <c r="AJG622" s="23"/>
      <c r="AJH622" s="23"/>
      <c r="AJI622" s="23"/>
      <c r="AJJ622" s="23"/>
      <c r="AJK622" s="23"/>
      <c r="AJL622" s="23"/>
      <c r="AJM622" s="23"/>
      <c r="AJN622" s="23"/>
      <c r="AJO622" s="23"/>
      <c r="AJP622" s="23"/>
      <c r="AJQ622" s="23"/>
      <c r="AJR622" s="23"/>
      <c r="AJS622" s="23"/>
      <c r="AJT622" s="23"/>
      <c r="AJU622" s="23"/>
      <c r="AJV622" s="23"/>
      <c r="AJW622" s="23"/>
      <c r="AJX622" s="23"/>
      <c r="AJY622" s="23"/>
      <c r="AJZ622" s="23"/>
      <c r="AKA622" s="23"/>
      <c r="AKB622" s="23"/>
      <c r="AKC622" s="23"/>
      <c r="AKD622" s="23"/>
      <c r="AKE622" s="23"/>
      <c r="AKF622" s="23"/>
      <c r="AKG622" s="23"/>
      <c r="AKH622" s="23"/>
      <c r="AKI622" s="23"/>
      <c r="AKJ622" s="23"/>
      <c r="AKK622" s="23"/>
      <c r="AKL622" s="23"/>
      <c r="AKM622" s="23"/>
      <c r="AKN622" s="23"/>
      <c r="AKO622" s="23"/>
      <c r="AKP622" s="23"/>
      <c r="AKQ622" s="23"/>
      <c r="AKR622" s="23"/>
      <c r="AKS622" s="23"/>
      <c r="AKT622" s="23"/>
      <c r="AKU622" s="23"/>
      <c r="AKV622" s="23"/>
      <c r="AKW622" s="23"/>
      <c r="AKX622" s="23"/>
      <c r="AKY622" s="23"/>
      <c r="AKZ622" s="23"/>
      <c r="ALA622" s="23"/>
      <c r="ALB622" s="23"/>
      <c r="ALC622" s="23"/>
      <c r="ALD622" s="23"/>
      <c r="ALE622" s="23"/>
      <c r="ALF622" s="23"/>
      <c r="ALG622" s="23"/>
      <c r="ALH622" s="23"/>
      <c r="ALI622" s="23"/>
      <c r="ALJ622" s="23"/>
      <c r="ALK622" s="23"/>
      <c r="ALL622" s="23"/>
      <c r="ALM622" s="23"/>
      <c r="ALN622" s="23"/>
      <c r="ALO622" s="23"/>
      <c r="ALP622" s="23"/>
      <c r="ALQ622" s="23"/>
      <c r="ALR622" s="23"/>
      <c r="ALS622" s="23"/>
      <c r="ALT622" s="23"/>
      <c r="ALU622" s="23"/>
      <c r="ALV622" s="23"/>
      <c r="ALW622" s="23"/>
      <c r="ALX622" s="23"/>
      <c r="ALY622" s="23"/>
      <c r="ALZ622" s="23"/>
      <c r="AMA622" s="23"/>
      <c r="AMB622" s="23"/>
      <c r="AMC622" s="23"/>
      <c r="AMD622" s="23"/>
      <c r="AME622" s="23"/>
      <c r="AMF622" s="23"/>
      <c r="AMG622" s="23"/>
      <c r="AMH622" s="23"/>
      <c r="AMI622" s="23"/>
      <c r="AMJ622" s="23"/>
      <c r="AMK622" s="23"/>
      <c r="AML622" s="23"/>
      <c r="AMM622" s="23"/>
      <c r="AMN622" s="23"/>
      <c r="AMO622" s="23"/>
      <c r="AMP622" s="23"/>
      <c r="AMQ622" s="23"/>
      <c r="AMR622" s="23"/>
      <c r="AMS622" s="23"/>
      <c r="AMT622" s="23"/>
      <c r="AMU622" s="23"/>
      <c r="AMV622" s="23"/>
      <c r="AMW622" s="23"/>
      <c r="AMX622" s="23"/>
      <c r="AMY622" s="23"/>
      <c r="AMZ622" s="23"/>
      <c r="ANA622" s="23"/>
      <c r="ANB622" s="23"/>
      <c r="ANC622" s="23"/>
      <c r="AND622" s="23"/>
      <c r="ANE622" s="23"/>
      <c r="ANF622" s="23"/>
      <c r="ANG622" s="23"/>
      <c r="ANH622" s="23"/>
      <c r="ANI622" s="23"/>
      <c r="ANJ622" s="23"/>
      <c r="ANK622" s="23"/>
      <c r="ANL622" s="23"/>
      <c r="ANM622" s="23"/>
      <c r="ANN622" s="23"/>
      <c r="ANO622" s="23"/>
      <c r="ANP622" s="23"/>
      <c r="ANQ622" s="23"/>
      <c r="ANR622" s="23"/>
      <c r="ANS622" s="23"/>
      <c r="ANT622" s="23"/>
      <c r="ANU622" s="23"/>
      <c r="ANV622" s="23"/>
      <c r="ANW622" s="23"/>
      <c r="ANX622" s="23"/>
      <c r="ANY622" s="23"/>
      <c r="ANZ622" s="23"/>
      <c r="AOA622" s="23"/>
      <c r="AOB622" s="23"/>
      <c r="AOC622" s="23"/>
      <c r="AOD622" s="23"/>
      <c r="AOE622" s="23"/>
      <c r="AOF622" s="23"/>
      <c r="AOG622" s="23"/>
      <c r="AOH622" s="23"/>
      <c r="AOI622" s="23"/>
      <c r="AOJ622" s="23"/>
      <c r="AOK622" s="23"/>
      <c r="AOL622" s="23"/>
      <c r="AOM622" s="23"/>
      <c r="AON622" s="23"/>
      <c r="AOO622" s="23"/>
      <c r="AOP622" s="23"/>
      <c r="AOQ622" s="23"/>
      <c r="AOR622" s="23"/>
      <c r="AOS622" s="23"/>
      <c r="AOT622" s="23"/>
      <c r="AOU622" s="23"/>
      <c r="AOV622" s="23"/>
      <c r="AOW622" s="23"/>
      <c r="AOX622" s="23"/>
      <c r="AOY622" s="23"/>
      <c r="AOZ622" s="23"/>
      <c r="APA622" s="23"/>
      <c r="APB622" s="23"/>
      <c r="APC622" s="23"/>
      <c r="APD622" s="23"/>
      <c r="APE622" s="23"/>
      <c r="APF622" s="23"/>
      <c r="APG622" s="23"/>
      <c r="APH622" s="23"/>
      <c r="API622" s="23"/>
      <c r="APJ622" s="23"/>
      <c r="APK622" s="23"/>
      <c r="APL622" s="23"/>
      <c r="APM622" s="23"/>
      <c r="APN622" s="23"/>
      <c r="APO622" s="23"/>
      <c r="APP622" s="23"/>
      <c r="APQ622" s="23"/>
      <c r="APR622" s="23"/>
      <c r="APS622" s="23"/>
      <c r="APT622" s="23"/>
      <c r="APU622" s="23"/>
      <c r="APV622" s="23"/>
      <c r="APW622" s="23"/>
      <c r="APX622" s="23"/>
      <c r="APY622" s="23"/>
      <c r="APZ622" s="23"/>
      <c r="AQA622" s="23"/>
      <c r="AQB622" s="23"/>
      <c r="AQC622" s="23"/>
      <c r="AQD622" s="23"/>
      <c r="AQE622" s="23"/>
      <c r="AQF622" s="23"/>
      <c r="AQG622" s="23"/>
      <c r="AQH622" s="23"/>
      <c r="AQI622" s="23"/>
      <c r="AQJ622" s="23"/>
      <c r="AQK622" s="23"/>
      <c r="AQL622" s="23"/>
      <c r="AQM622" s="23"/>
      <c r="AQN622" s="23"/>
      <c r="AQO622" s="23"/>
      <c r="AQP622" s="23"/>
      <c r="AQQ622" s="23"/>
      <c r="AQR622" s="23"/>
      <c r="AQS622" s="23"/>
      <c r="AQT622" s="23"/>
      <c r="AQU622" s="23"/>
      <c r="AQV622" s="23"/>
      <c r="AQW622" s="23"/>
      <c r="AQX622" s="23"/>
      <c r="AQY622" s="23"/>
      <c r="AQZ622" s="23"/>
      <c r="ARA622" s="23"/>
      <c r="ARB622" s="23"/>
      <c r="ARC622" s="23"/>
      <c r="ARD622" s="23"/>
      <c r="ARE622" s="23"/>
      <c r="ARF622" s="23"/>
      <c r="ARG622" s="23"/>
      <c r="ARH622" s="23"/>
      <c r="ARI622" s="23"/>
      <c r="ARJ622" s="23"/>
      <c r="ARK622" s="23"/>
      <c r="ARL622" s="23"/>
      <c r="ARM622" s="23"/>
      <c r="ARN622" s="23"/>
      <c r="ARO622" s="23"/>
      <c r="ARP622" s="23"/>
      <c r="ARQ622" s="23"/>
      <c r="ARR622" s="23"/>
      <c r="ARS622" s="23"/>
      <c r="ART622" s="23"/>
      <c r="ARU622" s="23"/>
      <c r="ARV622" s="23"/>
      <c r="ARW622" s="23"/>
      <c r="ARX622" s="23"/>
      <c r="ARY622" s="23"/>
      <c r="ARZ622" s="23"/>
      <c r="ASA622" s="23"/>
      <c r="ASB622" s="23"/>
      <c r="ASC622" s="23"/>
      <c r="ASD622" s="23"/>
      <c r="ASE622" s="23"/>
      <c r="ASF622" s="23"/>
      <c r="ASG622" s="23"/>
      <c r="ASH622" s="23"/>
      <c r="ASI622" s="23"/>
      <c r="ASJ622" s="23"/>
      <c r="ASK622" s="23"/>
      <c r="ASL622" s="23"/>
      <c r="ASM622" s="23"/>
      <c r="ASN622" s="23"/>
      <c r="ASO622" s="23"/>
      <c r="ASP622" s="23"/>
      <c r="ASQ622" s="23"/>
      <c r="ASR622" s="23"/>
      <c r="ASS622" s="23"/>
      <c r="AST622" s="23"/>
      <c r="ASU622" s="23"/>
      <c r="ASV622" s="23"/>
      <c r="ASW622" s="23"/>
      <c r="ASX622" s="23"/>
      <c r="ASY622" s="23"/>
      <c r="ASZ622" s="23"/>
      <c r="ATA622" s="23"/>
      <c r="ATB622" s="23"/>
      <c r="ATC622" s="23"/>
      <c r="ATD622" s="23"/>
      <c r="ATE622" s="23"/>
      <c r="ATF622" s="23"/>
      <c r="ATG622" s="23"/>
      <c r="ATH622" s="23"/>
      <c r="ATI622" s="23"/>
      <c r="ATJ622" s="23"/>
      <c r="ATK622" s="23"/>
      <c r="ATL622" s="23"/>
      <c r="ATM622" s="23"/>
      <c r="ATN622" s="23"/>
      <c r="ATO622" s="23"/>
      <c r="ATP622" s="23"/>
      <c r="ATQ622" s="23"/>
      <c r="ATR622" s="23"/>
      <c r="ATS622" s="23"/>
      <c r="ATT622" s="23"/>
      <c r="ATU622" s="23"/>
      <c r="ATV622" s="23"/>
      <c r="ATW622" s="23"/>
      <c r="ATX622" s="23"/>
      <c r="ATY622" s="23"/>
      <c r="ATZ622" s="23"/>
      <c r="AUA622" s="23"/>
      <c r="AUB622" s="23"/>
      <c r="AUC622" s="23"/>
      <c r="AUD622" s="23"/>
      <c r="AUE622" s="23"/>
      <c r="AUF622" s="23"/>
      <c r="AUG622" s="23"/>
      <c r="AUH622" s="23"/>
      <c r="AUI622" s="23"/>
      <c r="AUJ622" s="23"/>
      <c r="AUK622" s="23"/>
      <c r="AUL622" s="23"/>
      <c r="AUM622" s="23"/>
      <c r="AUN622" s="23"/>
      <c r="AUO622" s="23"/>
      <c r="AUP622" s="23"/>
      <c r="AUQ622" s="23"/>
      <c r="AUR622" s="23"/>
      <c r="AUS622" s="23"/>
      <c r="AUT622" s="23"/>
      <c r="AUU622" s="23"/>
      <c r="AUV622" s="23"/>
      <c r="AUW622" s="23"/>
      <c r="AUX622" s="23"/>
      <c r="AUY622" s="23"/>
      <c r="AUZ622" s="23"/>
      <c r="AVA622" s="23"/>
      <c r="AVB622" s="23"/>
      <c r="AVC622" s="23"/>
      <c r="AVD622" s="23"/>
      <c r="AVE622" s="23"/>
      <c r="AVF622" s="23"/>
      <c r="AVG622" s="23"/>
      <c r="AVH622" s="23"/>
      <c r="AVI622" s="23"/>
      <c r="AVJ622" s="23"/>
      <c r="AVK622" s="23"/>
      <c r="AVL622" s="23"/>
      <c r="AVM622" s="23"/>
      <c r="AVN622" s="23"/>
      <c r="AVO622" s="23"/>
      <c r="AVP622" s="23"/>
      <c r="AVQ622" s="23"/>
      <c r="AVR622" s="23"/>
      <c r="AVS622" s="23"/>
      <c r="AVT622" s="23"/>
      <c r="AVU622" s="23"/>
      <c r="AVV622" s="23"/>
      <c r="AVW622" s="23"/>
      <c r="AVX622" s="23"/>
      <c r="AVY622" s="23"/>
      <c r="AVZ622" s="23"/>
      <c r="AWA622" s="23"/>
      <c r="AWB622" s="23"/>
      <c r="AWC622" s="23"/>
      <c r="AWD622" s="23"/>
      <c r="AWE622" s="23"/>
      <c r="AWF622" s="23"/>
      <c r="AWG622" s="23"/>
      <c r="AWH622" s="23"/>
      <c r="AWI622" s="23"/>
      <c r="AWJ622" s="23"/>
      <c r="AWK622" s="23"/>
      <c r="AWL622" s="23"/>
      <c r="AWM622" s="23"/>
      <c r="AWN622" s="23"/>
      <c r="AWO622" s="23"/>
      <c r="AWP622" s="23"/>
      <c r="AWQ622" s="23"/>
      <c r="AWR622" s="23"/>
      <c r="AWS622" s="23"/>
      <c r="AWT622" s="23"/>
      <c r="AWU622" s="23"/>
      <c r="AWV622" s="23"/>
      <c r="AWW622" s="23"/>
      <c r="AWX622" s="23"/>
      <c r="AWY622" s="23"/>
      <c r="AWZ622" s="23"/>
      <c r="AXA622" s="23"/>
      <c r="AXB622" s="23"/>
      <c r="AXC622" s="23"/>
      <c r="AXD622" s="23"/>
      <c r="AXE622" s="23"/>
      <c r="AXF622" s="23"/>
      <c r="AXG622" s="23"/>
      <c r="AXH622" s="23"/>
      <c r="AXI622" s="23"/>
      <c r="AXJ622" s="23"/>
      <c r="AXK622" s="23"/>
      <c r="AXL622" s="23"/>
      <c r="AXM622" s="23"/>
      <c r="AXN622" s="23"/>
      <c r="AXO622" s="23"/>
      <c r="AXP622" s="23"/>
      <c r="AXQ622" s="23"/>
      <c r="AXR622" s="23"/>
      <c r="AXS622" s="23"/>
      <c r="AXT622" s="23"/>
      <c r="AXU622" s="23"/>
      <c r="AXV622" s="23"/>
      <c r="AXW622" s="23"/>
      <c r="AXX622" s="23"/>
      <c r="AXY622" s="23"/>
      <c r="AXZ622" s="23"/>
      <c r="AYA622" s="23"/>
      <c r="AYB622" s="23"/>
      <c r="AYC622" s="23"/>
      <c r="AYD622" s="23"/>
      <c r="AYE622" s="23"/>
      <c r="AYF622" s="23"/>
      <c r="AYG622" s="23"/>
      <c r="AYH622" s="23"/>
      <c r="AYI622" s="23"/>
      <c r="AYJ622" s="23"/>
      <c r="AYK622" s="23"/>
      <c r="AYL622" s="23"/>
      <c r="AYM622" s="23"/>
      <c r="AYN622" s="23"/>
      <c r="AYO622" s="23"/>
      <c r="AYP622" s="23"/>
      <c r="AYQ622" s="23"/>
      <c r="AYR622" s="23"/>
      <c r="AYS622" s="23"/>
      <c r="AYT622" s="23"/>
      <c r="AYU622" s="23"/>
      <c r="AYV622" s="23"/>
      <c r="AYW622" s="23"/>
      <c r="AYX622" s="23"/>
      <c r="AYY622" s="23"/>
      <c r="AYZ622" s="23"/>
      <c r="AZA622" s="23"/>
      <c r="AZB622" s="23"/>
      <c r="AZC622" s="23"/>
      <c r="AZD622" s="23"/>
      <c r="AZE622" s="23"/>
      <c r="AZF622" s="23"/>
      <c r="AZG622" s="23"/>
      <c r="AZH622" s="23"/>
      <c r="AZI622" s="23"/>
      <c r="AZJ622" s="23"/>
      <c r="AZK622" s="23"/>
      <c r="AZL622" s="23"/>
      <c r="AZM622" s="23"/>
      <c r="AZN622" s="23"/>
      <c r="AZO622" s="23"/>
      <c r="AZP622" s="23"/>
      <c r="AZQ622" s="23"/>
      <c r="AZR622" s="23"/>
      <c r="AZS622" s="23"/>
      <c r="AZT622" s="23"/>
      <c r="AZU622" s="23"/>
      <c r="AZV622" s="23"/>
      <c r="AZW622" s="23"/>
      <c r="AZX622" s="23"/>
      <c r="AZY622" s="23"/>
      <c r="AZZ622" s="23"/>
      <c r="BAA622" s="23"/>
      <c r="BAB622" s="23"/>
      <c r="BAC622" s="23"/>
      <c r="BAD622" s="23"/>
      <c r="BAE622" s="23"/>
      <c r="BAF622" s="23"/>
      <c r="BAG622" s="23"/>
      <c r="BAH622" s="23"/>
      <c r="BAI622" s="23"/>
      <c r="BAJ622" s="23"/>
      <c r="BAK622" s="23"/>
      <c r="BAL622" s="23"/>
      <c r="BAM622" s="23"/>
      <c r="BAN622" s="23"/>
      <c r="BAO622" s="23"/>
      <c r="BAP622" s="23"/>
      <c r="BAQ622" s="23"/>
      <c r="BAR622" s="23"/>
      <c r="BAS622" s="23"/>
      <c r="BAT622" s="23"/>
      <c r="BAU622" s="23"/>
      <c r="BAV622" s="23"/>
      <c r="BAW622" s="23"/>
      <c r="BAX622" s="23"/>
      <c r="BAY622" s="23"/>
      <c r="BAZ622" s="23"/>
      <c r="BBA622" s="23"/>
      <c r="BBB622" s="23"/>
      <c r="BBC622" s="23"/>
      <c r="BBD622" s="23"/>
      <c r="BBE622" s="23"/>
      <c r="BBF622" s="23"/>
      <c r="BBG622" s="23"/>
      <c r="BBH622" s="23"/>
      <c r="BBI622" s="23"/>
      <c r="BBJ622" s="23"/>
      <c r="BBK622" s="23"/>
      <c r="BBL622" s="23"/>
      <c r="BBM622" s="23"/>
      <c r="BBN622" s="23"/>
      <c r="BBO622" s="23"/>
      <c r="BBP622" s="23"/>
      <c r="BBQ622" s="23"/>
      <c r="BBR622" s="23"/>
      <c r="BBS622" s="23"/>
      <c r="BBT622" s="23"/>
      <c r="BBU622" s="23"/>
      <c r="BBV622" s="23"/>
      <c r="BBW622" s="23"/>
      <c r="BBX622" s="23"/>
      <c r="BBY622" s="23"/>
      <c r="BBZ622" s="23"/>
      <c r="BCA622" s="23"/>
      <c r="BCB622" s="23"/>
      <c r="BCC622" s="23"/>
      <c r="BCD622" s="23"/>
      <c r="BCE622" s="23"/>
      <c r="BCF622" s="23"/>
      <c r="BCG622" s="23"/>
      <c r="BCH622" s="23"/>
      <c r="BCI622" s="23"/>
      <c r="BCJ622" s="23"/>
      <c r="BCK622" s="23"/>
      <c r="BCL622" s="23"/>
      <c r="BCM622" s="23"/>
      <c r="BCN622" s="23"/>
      <c r="BCO622" s="23"/>
      <c r="BCP622" s="23"/>
      <c r="BCQ622" s="23"/>
      <c r="BCR622" s="23"/>
      <c r="BCS622" s="23"/>
      <c r="BCT622" s="23"/>
      <c r="BCU622" s="23"/>
      <c r="BCV622" s="23"/>
      <c r="BCW622" s="23"/>
      <c r="BCX622" s="23"/>
      <c r="BCY622" s="23"/>
      <c r="BCZ622" s="23"/>
      <c r="BDA622" s="23"/>
      <c r="BDB622" s="23"/>
      <c r="BDC622" s="23"/>
      <c r="BDD622" s="23"/>
      <c r="BDE622" s="23"/>
      <c r="BDF622" s="23"/>
      <c r="BDG622" s="23"/>
      <c r="BDH622" s="23"/>
      <c r="BDI622" s="23"/>
      <c r="BDJ622" s="23"/>
      <c r="BDK622" s="23"/>
      <c r="BDL622" s="23"/>
      <c r="BDM622" s="23"/>
      <c r="BDN622" s="23"/>
      <c r="BDO622" s="23"/>
      <c r="BDP622" s="23"/>
      <c r="BDQ622" s="23"/>
      <c r="BDR622" s="23"/>
      <c r="BDS622" s="23"/>
      <c r="BDT622" s="23"/>
      <c r="BDU622" s="23"/>
      <c r="BDV622" s="23"/>
      <c r="BDW622" s="23"/>
      <c r="BDX622" s="23"/>
      <c r="BDY622" s="23"/>
      <c r="BDZ622" s="23"/>
      <c r="BEA622" s="23"/>
      <c r="BEB622" s="23"/>
      <c r="BEC622" s="23"/>
      <c r="BED622" s="23"/>
      <c r="BEE622" s="23"/>
      <c r="BEF622" s="23"/>
      <c r="BEG622" s="23"/>
      <c r="BEH622" s="23"/>
      <c r="BEI622" s="23"/>
      <c r="BEJ622" s="23"/>
      <c r="BEK622" s="23"/>
      <c r="BEL622" s="23"/>
      <c r="BEM622" s="23"/>
      <c r="BEN622" s="23"/>
      <c r="BEO622" s="23"/>
      <c r="BEP622" s="23"/>
      <c r="BEQ622" s="23"/>
      <c r="BER622" s="23"/>
      <c r="BES622" s="23"/>
      <c r="BET622" s="23"/>
      <c r="BEU622" s="23"/>
      <c r="BEV622" s="23"/>
      <c r="BEW622" s="23"/>
      <c r="BEX622" s="23"/>
      <c r="BEY622" s="23"/>
      <c r="BEZ622" s="23"/>
      <c r="BFA622" s="23"/>
      <c r="BFB622" s="23"/>
      <c r="BFC622" s="23"/>
      <c r="BFD622" s="23"/>
      <c r="BFE622" s="23"/>
      <c r="BFF622" s="23"/>
      <c r="BFG622" s="23"/>
      <c r="BFH622" s="23"/>
      <c r="BFI622" s="23"/>
      <c r="BFJ622" s="23"/>
      <c r="BFK622" s="23"/>
      <c r="BFL622" s="23"/>
      <c r="BFM622" s="23"/>
      <c r="BFN622" s="23"/>
      <c r="BFO622" s="23"/>
      <c r="BFP622" s="23"/>
      <c r="BFQ622" s="23"/>
      <c r="BFR622" s="23"/>
      <c r="BFS622" s="23"/>
      <c r="BFT622" s="23"/>
      <c r="BFU622" s="23"/>
      <c r="BFV622" s="23"/>
      <c r="BFW622" s="23"/>
      <c r="BFX622" s="23"/>
      <c r="BFY622" s="23"/>
      <c r="BFZ622" s="23"/>
      <c r="BGA622" s="23"/>
      <c r="BGB622" s="23"/>
      <c r="BGC622" s="23"/>
      <c r="BGD622" s="23"/>
      <c r="BGE622" s="23"/>
      <c r="BGF622" s="23"/>
      <c r="BGG622" s="23"/>
      <c r="BGH622" s="23"/>
      <c r="BGI622" s="23"/>
      <c r="BGJ622" s="23"/>
      <c r="BGK622" s="23"/>
      <c r="BGL622" s="23"/>
      <c r="BGM622" s="23"/>
      <c r="BGN622" s="23"/>
      <c r="BGO622" s="23"/>
      <c r="BGP622" s="23"/>
      <c r="BGQ622" s="23"/>
      <c r="BGR622" s="23"/>
      <c r="BGS622" s="23"/>
      <c r="BGT622" s="23"/>
      <c r="BGU622" s="23"/>
      <c r="BGV622" s="23"/>
      <c r="BGW622" s="23"/>
      <c r="BGX622" s="23"/>
      <c r="BGY622" s="23"/>
      <c r="BGZ622" s="23"/>
      <c r="BHA622" s="23"/>
      <c r="BHB622" s="23"/>
      <c r="BHC622" s="23"/>
      <c r="BHD622" s="23"/>
      <c r="BHE622" s="23"/>
      <c r="BHF622" s="23"/>
      <c r="BHG622" s="23"/>
      <c r="BHH622" s="23"/>
      <c r="BHI622" s="23"/>
      <c r="BHJ622" s="23"/>
      <c r="BHK622" s="23"/>
      <c r="BHL622" s="23"/>
      <c r="BHM622" s="23"/>
      <c r="BHN622" s="23"/>
      <c r="BHO622" s="23"/>
      <c r="BHP622" s="23"/>
      <c r="BHQ622" s="23"/>
      <c r="BHR622" s="23"/>
      <c r="BHS622" s="23"/>
      <c r="BHT622" s="23"/>
      <c r="BHU622" s="23"/>
      <c r="BHV622" s="23"/>
      <c r="BHW622" s="23"/>
      <c r="BHX622" s="23"/>
      <c r="BHY622" s="23"/>
      <c r="BHZ622" s="23"/>
      <c r="BIA622" s="23"/>
      <c r="BIB622" s="23"/>
      <c r="BIC622" s="23"/>
      <c r="BID622" s="23"/>
      <c r="BIE622" s="23"/>
      <c r="BIF622" s="23"/>
      <c r="BIG622" s="23"/>
      <c r="BIH622" s="23"/>
      <c r="BII622" s="23"/>
      <c r="BIJ622" s="23"/>
      <c r="BIK622" s="23"/>
      <c r="BIL622" s="23"/>
      <c r="BIM622" s="23"/>
      <c r="BIN622" s="23"/>
      <c r="BIO622" s="23"/>
      <c r="BIP622" s="23"/>
      <c r="BIQ622" s="23"/>
      <c r="BIR622" s="23"/>
      <c r="BIS622" s="23"/>
      <c r="BIT622" s="23"/>
      <c r="BIU622" s="23"/>
      <c r="BIV622" s="23"/>
      <c r="BIW622" s="23"/>
      <c r="BIX622" s="23"/>
      <c r="BIY622" s="23"/>
      <c r="BIZ622" s="23"/>
      <c r="BJA622" s="23"/>
      <c r="BJB622" s="23"/>
      <c r="BJC622" s="23"/>
      <c r="BJD622" s="23"/>
      <c r="BJE622" s="23"/>
      <c r="BJF622" s="23"/>
      <c r="BJG622" s="23"/>
      <c r="BJH622" s="23"/>
      <c r="BJI622" s="23"/>
      <c r="BJJ622" s="23"/>
      <c r="BJK622" s="23"/>
      <c r="BJL622" s="23"/>
      <c r="BJM622" s="23"/>
      <c r="BJN622" s="23"/>
      <c r="BJO622" s="23"/>
      <c r="BJP622" s="23"/>
      <c r="BJQ622" s="23"/>
      <c r="BJR622" s="23"/>
      <c r="BJS622" s="23"/>
      <c r="BJT622" s="23"/>
      <c r="BJU622" s="23"/>
      <c r="BJV622" s="23"/>
      <c r="BJW622" s="23"/>
      <c r="BJX622" s="23"/>
      <c r="BJY622" s="23"/>
      <c r="BJZ622" s="23"/>
      <c r="BKA622" s="23"/>
      <c r="BKB622" s="23"/>
      <c r="BKC622" s="23"/>
      <c r="BKD622" s="23"/>
      <c r="BKE622" s="23"/>
      <c r="BKF622" s="23"/>
      <c r="BKG622" s="23"/>
      <c r="BKH622" s="23"/>
      <c r="BKI622" s="23"/>
      <c r="BKJ622" s="23"/>
      <c r="BKK622" s="23"/>
      <c r="BKL622" s="23"/>
      <c r="BKM622" s="23"/>
      <c r="BKN622" s="23"/>
      <c r="BKO622" s="23"/>
      <c r="BKP622" s="23"/>
      <c r="BKQ622" s="23"/>
      <c r="BKR622" s="23"/>
      <c r="BKS622" s="23"/>
      <c r="BKT622" s="23"/>
      <c r="BKU622" s="23"/>
      <c r="BKV622" s="23"/>
      <c r="BKW622" s="23"/>
      <c r="BKX622" s="23"/>
      <c r="BKY622" s="23"/>
      <c r="BKZ622" s="23"/>
      <c r="BLA622" s="23"/>
      <c r="BLB622" s="23"/>
      <c r="BLC622" s="23"/>
      <c r="BLD622" s="23"/>
      <c r="BLE622" s="23"/>
      <c r="BLF622" s="23"/>
      <c r="BLG622" s="23"/>
      <c r="BLH622" s="23"/>
      <c r="BLI622" s="23"/>
      <c r="BLJ622" s="23"/>
      <c r="BLK622" s="23"/>
      <c r="BLL622" s="23"/>
      <c r="BLM622" s="23"/>
      <c r="BLN622" s="23"/>
      <c r="BLO622" s="23"/>
      <c r="BLP622" s="23"/>
      <c r="BLQ622" s="23"/>
      <c r="BLR622" s="23"/>
      <c r="BLS622" s="23"/>
      <c r="BLT622" s="23"/>
      <c r="BLU622" s="23"/>
      <c r="BLV622" s="23"/>
      <c r="BLW622" s="23"/>
      <c r="BLX622" s="23"/>
      <c r="BLY622" s="23"/>
      <c r="BLZ622" s="23"/>
      <c r="BMA622" s="23"/>
      <c r="BMB622" s="23"/>
      <c r="BMC622" s="23"/>
      <c r="BMD622" s="23"/>
      <c r="BME622" s="23"/>
      <c r="BMF622" s="23"/>
      <c r="BMG622" s="23"/>
      <c r="BMH622" s="23"/>
      <c r="BMI622" s="23"/>
      <c r="BMJ622" s="23"/>
      <c r="BMK622" s="23"/>
      <c r="BML622" s="23"/>
      <c r="BMM622" s="23"/>
      <c r="BMN622" s="23"/>
      <c r="BMO622" s="23"/>
      <c r="BMP622" s="23"/>
      <c r="BMQ622" s="23"/>
      <c r="BMR622" s="23"/>
      <c r="BMS622" s="23"/>
      <c r="BMT622" s="23"/>
      <c r="BMU622" s="23"/>
      <c r="BMV622" s="23"/>
      <c r="BMW622" s="23"/>
      <c r="BMX622" s="23"/>
      <c r="BMY622" s="23"/>
      <c r="BMZ622" s="23"/>
      <c r="BNA622" s="23"/>
      <c r="BNB622" s="23"/>
      <c r="BNC622" s="23"/>
      <c r="BND622" s="23"/>
      <c r="BNE622" s="23"/>
      <c r="BNF622" s="23"/>
      <c r="BNG622" s="23"/>
      <c r="BNH622" s="23"/>
      <c r="BNI622" s="23"/>
      <c r="BNJ622" s="23"/>
      <c r="BNK622" s="23"/>
      <c r="BNL622" s="23"/>
      <c r="BNM622" s="23"/>
      <c r="BNN622" s="23"/>
      <c r="BNO622" s="23"/>
      <c r="BNP622" s="23"/>
      <c r="BNQ622" s="23"/>
      <c r="BNR622" s="23"/>
      <c r="BNS622" s="23"/>
      <c r="BNT622" s="23"/>
      <c r="BNU622" s="23"/>
      <c r="BNV622" s="23"/>
      <c r="BNW622" s="23"/>
      <c r="BNX622" s="23"/>
      <c r="BNY622" s="23"/>
      <c r="BNZ622" s="23"/>
      <c r="BOA622" s="23"/>
      <c r="BOB622" s="23"/>
      <c r="BOC622" s="23"/>
      <c r="BOD622" s="23"/>
      <c r="BOE622" s="23"/>
      <c r="BOF622" s="23"/>
      <c r="BOG622" s="23"/>
      <c r="BOH622" s="23"/>
      <c r="BOI622" s="23"/>
      <c r="BOJ622" s="23"/>
      <c r="BOK622" s="23"/>
      <c r="BOL622" s="23"/>
      <c r="BOM622" s="23"/>
      <c r="BON622" s="23"/>
      <c r="BOO622" s="23"/>
      <c r="BOP622" s="23"/>
      <c r="BOQ622" s="23"/>
      <c r="BOR622" s="23"/>
      <c r="BOS622" s="23"/>
      <c r="BOT622" s="23"/>
      <c r="BOU622" s="23"/>
      <c r="BOV622" s="23"/>
      <c r="BOW622" s="23"/>
      <c r="BOX622" s="23"/>
      <c r="BOY622" s="23"/>
      <c r="BOZ622" s="23"/>
      <c r="BPA622" s="23"/>
      <c r="BPB622" s="23"/>
      <c r="BPC622" s="23"/>
      <c r="BPD622" s="23"/>
      <c r="BPE622" s="23"/>
      <c r="BPF622" s="23"/>
      <c r="BPG622" s="23"/>
      <c r="BPH622" s="23"/>
      <c r="BPI622" s="23"/>
      <c r="BPJ622" s="23"/>
      <c r="BPK622" s="23"/>
      <c r="BPL622" s="23"/>
      <c r="BPM622" s="23"/>
      <c r="BPN622" s="23"/>
      <c r="BPO622" s="23"/>
      <c r="BPP622" s="23"/>
      <c r="BPQ622" s="23"/>
      <c r="BPR622" s="23"/>
      <c r="BPS622" s="23"/>
      <c r="BPT622" s="23"/>
      <c r="BPU622" s="23"/>
      <c r="BPV622" s="23"/>
      <c r="BPW622" s="23"/>
      <c r="BPX622" s="23"/>
      <c r="BPY622" s="23"/>
      <c r="BPZ622" s="23"/>
      <c r="BQA622" s="23"/>
      <c r="BQB622" s="23"/>
      <c r="BQC622" s="23"/>
      <c r="BQD622" s="23"/>
      <c r="BQE622" s="23"/>
      <c r="BQF622" s="23"/>
      <c r="BQG622" s="23"/>
      <c r="BQH622" s="23"/>
      <c r="BQI622" s="23"/>
      <c r="BQJ622" s="23"/>
      <c r="BQK622" s="23"/>
      <c r="BQL622" s="23"/>
      <c r="BQM622" s="23"/>
      <c r="BQN622" s="23"/>
      <c r="BQO622" s="23"/>
      <c r="BQP622" s="23"/>
      <c r="BQQ622" s="23"/>
      <c r="BQR622" s="23"/>
      <c r="BQS622" s="23"/>
      <c r="BQT622" s="23"/>
      <c r="BQU622" s="23"/>
      <c r="BQV622" s="23"/>
      <c r="BQW622" s="23"/>
      <c r="BQX622" s="23"/>
      <c r="BQY622" s="23"/>
      <c r="BQZ622" s="23"/>
      <c r="BRA622" s="23"/>
      <c r="BRB622" s="23"/>
      <c r="BRC622" s="23"/>
      <c r="BRD622" s="23"/>
      <c r="BRE622" s="23"/>
      <c r="BRF622" s="23"/>
      <c r="BRG622" s="23"/>
      <c r="BRH622" s="23"/>
      <c r="BRI622" s="23"/>
      <c r="BRJ622" s="23"/>
      <c r="BRK622" s="23"/>
      <c r="BRL622" s="23"/>
      <c r="BRM622" s="23"/>
      <c r="BRN622" s="23"/>
      <c r="BRO622" s="23"/>
      <c r="BRP622" s="23"/>
      <c r="BRQ622" s="23"/>
      <c r="BRR622" s="23"/>
      <c r="BRS622" s="23"/>
      <c r="BRT622" s="23"/>
      <c r="BRU622" s="23"/>
      <c r="BRV622" s="23"/>
      <c r="BRW622" s="23"/>
      <c r="BRX622" s="23"/>
      <c r="BRY622" s="23"/>
      <c r="BRZ622" s="23"/>
      <c r="BSA622" s="23"/>
      <c r="BSB622" s="23"/>
      <c r="BSC622" s="23"/>
      <c r="BSD622" s="23"/>
      <c r="BSE622" s="23"/>
      <c r="BSF622" s="23"/>
      <c r="BSG622" s="23"/>
      <c r="BSH622" s="23"/>
      <c r="BSI622" s="23"/>
      <c r="BSJ622" s="23"/>
      <c r="BSK622" s="23"/>
      <c r="BSL622" s="23"/>
      <c r="BSM622" s="23"/>
      <c r="BSN622" s="23"/>
      <c r="BSO622" s="23"/>
      <c r="BSP622" s="23"/>
      <c r="BSQ622" s="23"/>
      <c r="BSR622" s="23"/>
      <c r="BSS622" s="23"/>
      <c r="BST622" s="23"/>
      <c r="BSU622" s="23"/>
      <c r="BSV622" s="23"/>
      <c r="BSW622" s="23"/>
      <c r="BSX622" s="23"/>
      <c r="BSY622" s="23"/>
      <c r="BSZ622" s="23"/>
      <c r="BTA622" s="23"/>
      <c r="BTB622" s="23"/>
      <c r="BTC622" s="23"/>
      <c r="BTD622" s="23"/>
      <c r="BTE622" s="23"/>
      <c r="BTF622" s="23"/>
      <c r="BTG622" s="23"/>
      <c r="BTH622" s="23"/>
      <c r="BTI622" s="23"/>
      <c r="BTJ622" s="23"/>
      <c r="BTK622" s="23"/>
      <c r="BTL622" s="23"/>
      <c r="BTM622" s="23"/>
      <c r="BTN622" s="23"/>
      <c r="BTO622" s="23"/>
      <c r="BTP622" s="23"/>
      <c r="BTQ622" s="23"/>
      <c r="BTR622" s="23"/>
      <c r="BTS622" s="23"/>
      <c r="BTT622" s="23"/>
      <c r="BTU622" s="23"/>
      <c r="BTV622" s="23"/>
      <c r="BTW622" s="23"/>
      <c r="BTX622" s="23"/>
      <c r="BTY622" s="23"/>
      <c r="BTZ622" s="23"/>
      <c r="BUA622" s="23"/>
      <c r="BUB622" s="23"/>
      <c r="BUC622" s="23"/>
      <c r="BUD622" s="23"/>
      <c r="BUE622" s="23"/>
      <c r="BUF622" s="23"/>
      <c r="BUG622" s="23"/>
      <c r="BUH622" s="23"/>
      <c r="BUI622" s="23"/>
      <c r="BUJ622" s="23"/>
      <c r="BUK622" s="23"/>
      <c r="BUL622" s="23"/>
      <c r="BUM622" s="23"/>
      <c r="BUN622" s="23"/>
      <c r="BUO622" s="23"/>
      <c r="BUP622" s="23"/>
      <c r="BUQ622" s="23"/>
      <c r="BUR622" s="23"/>
      <c r="BUS622" s="23"/>
      <c r="BUT622" s="23"/>
      <c r="BUU622" s="23"/>
      <c r="BUV622" s="23"/>
      <c r="BUW622" s="23"/>
      <c r="BUX622" s="23"/>
      <c r="BUY622" s="23"/>
      <c r="BUZ622" s="23"/>
      <c r="BVA622" s="23"/>
      <c r="BVB622" s="23"/>
      <c r="BVC622" s="23"/>
      <c r="BVD622" s="23"/>
      <c r="BVE622" s="23"/>
      <c r="BVF622" s="23"/>
      <c r="BVG622" s="23"/>
      <c r="BVH622" s="23"/>
      <c r="BVI622" s="23"/>
      <c r="BVJ622" s="23"/>
      <c r="BVK622" s="23"/>
      <c r="BVL622" s="23"/>
      <c r="BVM622" s="23"/>
      <c r="BVN622" s="23"/>
      <c r="BVO622" s="23"/>
      <c r="BVP622" s="23"/>
      <c r="BVQ622" s="23"/>
      <c r="BVR622" s="23"/>
      <c r="BVS622" s="23"/>
      <c r="BVT622" s="23"/>
      <c r="BVU622" s="23"/>
      <c r="BVV622" s="23"/>
      <c r="BVW622" s="23"/>
      <c r="BVX622" s="23"/>
      <c r="BVY622" s="23"/>
      <c r="BVZ622" s="23"/>
      <c r="BWA622" s="23"/>
      <c r="BWB622" s="23"/>
      <c r="BWC622" s="23"/>
      <c r="BWD622" s="23"/>
      <c r="BWE622" s="23"/>
      <c r="BWF622" s="23"/>
      <c r="BWG622" s="23"/>
      <c r="BWH622" s="23"/>
      <c r="BWI622" s="23"/>
      <c r="BWJ622" s="23"/>
      <c r="BWK622" s="23"/>
      <c r="BWL622" s="23"/>
      <c r="BWM622" s="23"/>
      <c r="BWN622" s="23"/>
      <c r="BWO622" s="23"/>
      <c r="BWP622" s="23"/>
      <c r="BWQ622" s="23"/>
      <c r="BWR622" s="23"/>
      <c r="BWS622" s="23"/>
      <c r="BWT622" s="23"/>
      <c r="BWU622" s="23"/>
      <c r="BWV622" s="23"/>
      <c r="BWW622" s="23"/>
      <c r="BWX622" s="23"/>
      <c r="BWY622" s="23"/>
      <c r="BWZ622" s="23"/>
      <c r="BXA622" s="23"/>
      <c r="BXB622" s="23"/>
      <c r="BXC622" s="23"/>
      <c r="BXD622" s="23"/>
      <c r="BXE622" s="23"/>
      <c r="BXF622" s="23"/>
      <c r="BXG622" s="23"/>
      <c r="BXH622" s="23"/>
      <c r="BXI622" s="23"/>
      <c r="BXJ622" s="23"/>
      <c r="BXK622" s="23"/>
      <c r="BXL622" s="23"/>
      <c r="BXM622" s="23"/>
      <c r="BXN622" s="23"/>
      <c r="BXO622" s="23"/>
      <c r="BXP622" s="23"/>
      <c r="BXQ622" s="23"/>
      <c r="BXR622" s="23"/>
      <c r="BXS622" s="23"/>
      <c r="BXT622" s="23"/>
      <c r="BXU622" s="23"/>
      <c r="BXV622" s="23"/>
      <c r="BXW622" s="23"/>
      <c r="BXX622" s="23"/>
      <c r="BXY622" s="23"/>
      <c r="BXZ622" s="23"/>
      <c r="BYA622" s="23"/>
      <c r="BYB622" s="23"/>
      <c r="BYC622" s="23"/>
      <c r="BYD622" s="23"/>
      <c r="BYE622" s="23"/>
      <c r="BYF622" s="23"/>
      <c r="BYG622" s="23"/>
      <c r="BYH622" s="23"/>
      <c r="BYI622" s="23"/>
      <c r="BYJ622" s="23"/>
      <c r="BYK622" s="23"/>
      <c r="BYL622" s="23"/>
      <c r="BYM622" s="23"/>
      <c r="BYN622" s="23"/>
      <c r="BYO622" s="23"/>
      <c r="BYP622" s="23"/>
      <c r="BYQ622" s="23"/>
      <c r="BYR622" s="23"/>
      <c r="BYS622" s="23"/>
      <c r="BYT622" s="23"/>
      <c r="BYU622" s="23"/>
      <c r="BYV622" s="23"/>
      <c r="BYW622" s="23"/>
      <c r="BYX622" s="23"/>
      <c r="BYY622" s="23"/>
      <c r="BYZ622" s="23"/>
      <c r="BZA622" s="23"/>
      <c r="BZB622" s="23"/>
      <c r="BZC622" s="23"/>
      <c r="BZD622" s="23"/>
      <c r="BZE622" s="23"/>
      <c r="BZF622" s="23"/>
      <c r="BZG622" s="23"/>
      <c r="BZH622" s="23"/>
      <c r="BZI622" s="23"/>
      <c r="BZJ622" s="23"/>
      <c r="BZK622" s="23"/>
      <c r="BZL622" s="23"/>
      <c r="BZM622" s="23"/>
      <c r="BZN622" s="23"/>
      <c r="BZO622" s="23"/>
      <c r="BZP622" s="23"/>
      <c r="BZQ622" s="23"/>
      <c r="BZR622" s="23"/>
      <c r="BZS622" s="23"/>
      <c r="BZT622" s="23"/>
      <c r="BZU622" s="23"/>
      <c r="BZV622" s="23"/>
      <c r="BZW622" s="23"/>
      <c r="BZX622" s="23"/>
      <c r="BZY622" s="23"/>
      <c r="BZZ622" s="23"/>
      <c r="CAA622" s="23"/>
      <c r="CAB622" s="23"/>
      <c r="CAC622" s="23"/>
      <c r="CAD622" s="23"/>
      <c r="CAE622" s="23"/>
      <c r="CAF622" s="23"/>
      <c r="CAG622" s="23"/>
      <c r="CAH622" s="23"/>
      <c r="CAI622" s="23"/>
      <c r="CAJ622" s="23"/>
      <c r="CAK622" s="23"/>
      <c r="CAL622" s="23"/>
      <c r="CAM622" s="23"/>
      <c r="CAN622" s="23"/>
      <c r="CAO622" s="23"/>
      <c r="CAP622" s="23"/>
      <c r="CAQ622" s="23"/>
      <c r="CAR622" s="23"/>
      <c r="CAS622" s="23"/>
      <c r="CAT622" s="23"/>
      <c r="CAU622" s="23"/>
      <c r="CAV622" s="23"/>
      <c r="CAW622" s="23"/>
      <c r="CAX622" s="23"/>
      <c r="CAY622" s="23"/>
      <c r="CAZ622" s="23"/>
      <c r="CBA622" s="23"/>
      <c r="CBB622" s="23"/>
      <c r="CBC622" s="23"/>
      <c r="CBD622" s="23"/>
      <c r="CBE622" s="23"/>
      <c r="CBF622" s="23"/>
      <c r="CBG622" s="23"/>
      <c r="CBH622" s="23"/>
      <c r="CBI622" s="23"/>
      <c r="CBJ622" s="23"/>
      <c r="CBK622" s="23"/>
      <c r="CBL622" s="23"/>
      <c r="CBM622" s="23"/>
      <c r="CBN622" s="23"/>
      <c r="CBO622" s="23"/>
      <c r="CBP622" s="23"/>
      <c r="CBQ622" s="23"/>
      <c r="CBR622" s="23"/>
      <c r="CBS622" s="23"/>
      <c r="CBT622" s="23"/>
      <c r="CBU622" s="23"/>
      <c r="CBV622" s="23"/>
      <c r="CBW622" s="23"/>
      <c r="CBX622" s="23"/>
      <c r="CBY622" s="23"/>
      <c r="CBZ622" s="23"/>
      <c r="CCA622" s="23"/>
      <c r="CCB622" s="23"/>
      <c r="CCC622" s="23"/>
      <c r="CCD622" s="23"/>
      <c r="CCE622" s="23"/>
      <c r="CCF622" s="23"/>
      <c r="CCG622" s="23"/>
      <c r="CCH622" s="23"/>
      <c r="CCI622" s="23"/>
      <c r="CCJ622" s="23"/>
      <c r="CCK622" s="23"/>
      <c r="CCL622" s="23"/>
      <c r="CCM622" s="23"/>
      <c r="CCN622" s="23"/>
      <c r="CCO622" s="23"/>
      <c r="CCP622" s="23"/>
      <c r="CCQ622" s="23"/>
      <c r="CCR622" s="23"/>
      <c r="CCS622" s="23"/>
      <c r="CCT622" s="23"/>
      <c r="CCU622" s="23"/>
      <c r="CCV622" s="23"/>
      <c r="CCW622" s="23"/>
      <c r="CCX622" s="23"/>
      <c r="CCY622" s="23"/>
      <c r="CCZ622" s="23"/>
      <c r="CDA622" s="23"/>
      <c r="CDB622" s="23"/>
      <c r="CDC622" s="23"/>
      <c r="CDD622" s="23"/>
      <c r="CDE622" s="23"/>
      <c r="CDF622" s="23"/>
      <c r="CDG622" s="23"/>
      <c r="CDH622" s="23"/>
      <c r="CDI622" s="23"/>
      <c r="CDJ622" s="23"/>
      <c r="CDK622" s="23"/>
      <c r="CDL622" s="23"/>
      <c r="CDM622" s="23"/>
      <c r="CDN622" s="23"/>
      <c r="CDO622" s="23"/>
      <c r="CDP622" s="23"/>
      <c r="CDQ622" s="23"/>
      <c r="CDR622" s="23"/>
      <c r="CDS622" s="23"/>
      <c r="CDT622" s="23"/>
      <c r="CDU622" s="23"/>
      <c r="CDV622" s="23"/>
      <c r="CDW622" s="23"/>
      <c r="CDX622" s="23"/>
      <c r="CDY622" s="23"/>
      <c r="CDZ622" s="23"/>
      <c r="CEA622" s="23"/>
      <c r="CEB622" s="23"/>
      <c r="CEC622" s="23"/>
      <c r="CED622" s="23"/>
      <c r="CEE622" s="23"/>
      <c r="CEF622" s="23"/>
      <c r="CEG622" s="23"/>
      <c r="CEH622" s="23"/>
      <c r="CEI622" s="23"/>
      <c r="CEJ622" s="23"/>
      <c r="CEK622" s="23"/>
      <c r="CEL622" s="23"/>
      <c r="CEM622" s="23"/>
      <c r="CEN622" s="23"/>
      <c r="CEO622" s="23"/>
      <c r="CEP622" s="23"/>
      <c r="CEQ622" s="23"/>
      <c r="CER622" s="23"/>
      <c r="CES622" s="23"/>
      <c r="CET622" s="23"/>
      <c r="CEU622" s="23"/>
      <c r="CEV622" s="23"/>
      <c r="CEW622" s="23"/>
      <c r="CEX622" s="23"/>
      <c r="CEY622" s="23"/>
      <c r="CEZ622" s="23"/>
      <c r="CFA622" s="23"/>
      <c r="CFB622" s="23"/>
      <c r="CFC622" s="23"/>
      <c r="CFD622" s="23"/>
      <c r="CFE622" s="23"/>
      <c r="CFF622" s="23"/>
      <c r="CFG622" s="23"/>
      <c r="CFH622" s="23"/>
      <c r="CFI622" s="23"/>
      <c r="CFJ622" s="23"/>
      <c r="CFK622" s="23"/>
      <c r="CFL622" s="23"/>
      <c r="CFM622" s="23"/>
      <c r="CFN622" s="23"/>
      <c r="CFO622" s="23"/>
      <c r="CFP622" s="23"/>
      <c r="CFQ622" s="23"/>
      <c r="CFR622" s="23"/>
      <c r="CFS622" s="23"/>
      <c r="CFT622" s="23"/>
      <c r="CFU622" s="23"/>
      <c r="CFV622" s="23"/>
      <c r="CFW622" s="23"/>
      <c r="CFX622" s="23"/>
      <c r="CFY622" s="23"/>
      <c r="CFZ622" s="23"/>
      <c r="CGA622" s="23"/>
      <c r="CGB622" s="23"/>
      <c r="CGC622" s="23"/>
      <c r="CGD622" s="23"/>
      <c r="CGE622" s="23"/>
      <c r="CGF622" s="23"/>
      <c r="CGG622" s="23"/>
      <c r="CGH622" s="23"/>
      <c r="CGI622" s="23"/>
      <c r="CGJ622" s="23"/>
      <c r="CGK622" s="23"/>
      <c r="CGL622" s="23"/>
      <c r="CGM622" s="23"/>
      <c r="CGN622" s="23"/>
      <c r="CGO622" s="23"/>
      <c r="CGP622" s="23"/>
      <c r="CGQ622" s="23"/>
      <c r="CGR622" s="23"/>
      <c r="CGS622" s="23"/>
      <c r="CGT622" s="23"/>
      <c r="CGU622" s="23"/>
      <c r="CGV622" s="23"/>
      <c r="CGW622" s="23"/>
      <c r="CGX622" s="23"/>
      <c r="CGY622" s="23"/>
      <c r="CGZ622" s="23"/>
      <c r="CHA622" s="23"/>
      <c r="CHB622" s="23"/>
      <c r="CHC622" s="23"/>
      <c r="CHD622" s="23"/>
      <c r="CHE622" s="23"/>
      <c r="CHF622" s="23"/>
      <c r="CHG622" s="23"/>
      <c r="CHH622" s="23"/>
      <c r="CHI622" s="23"/>
      <c r="CHJ622" s="23"/>
      <c r="CHK622" s="23"/>
      <c r="CHL622" s="23"/>
      <c r="CHM622" s="23"/>
      <c r="CHN622" s="23"/>
      <c r="CHO622" s="23"/>
      <c r="CHP622" s="23"/>
      <c r="CHQ622" s="23"/>
      <c r="CHR622" s="23"/>
      <c r="CHS622" s="23"/>
      <c r="CHT622" s="23"/>
      <c r="CHU622" s="23"/>
      <c r="CHV622" s="23"/>
      <c r="CHW622" s="23"/>
      <c r="CHX622" s="23"/>
      <c r="CHY622" s="23"/>
      <c r="CHZ622" s="23"/>
      <c r="CIA622" s="23"/>
      <c r="CIB622" s="23"/>
      <c r="CIC622" s="23"/>
      <c r="CID622" s="23"/>
      <c r="CIE622" s="23"/>
      <c r="CIF622" s="23"/>
      <c r="CIG622" s="23"/>
      <c r="CIH622" s="23"/>
      <c r="CII622" s="23"/>
      <c r="CIJ622" s="23"/>
      <c r="CIK622" s="23"/>
      <c r="CIL622" s="23"/>
      <c r="CIM622" s="23"/>
      <c r="CIN622" s="23"/>
      <c r="CIO622" s="23"/>
      <c r="CIP622" s="23"/>
      <c r="CIQ622" s="23"/>
      <c r="CIR622" s="23"/>
      <c r="CIS622" s="23"/>
      <c r="CIT622" s="23"/>
      <c r="CIU622" s="23"/>
      <c r="CIV622" s="23"/>
      <c r="CIW622" s="23"/>
      <c r="CIX622" s="23"/>
      <c r="CIY622" s="23"/>
      <c r="CIZ622" s="23"/>
      <c r="CJA622" s="23"/>
      <c r="CJB622" s="23"/>
      <c r="CJC622" s="23"/>
      <c r="CJD622" s="23"/>
      <c r="CJE622" s="23"/>
      <c r="CJF622" s="23"/>
      <c r="CJG622" s="23"/>
      <c r="CJH622" s="23"/>
      <c r="CJI622" s="23"/>
      <c r="CJJ622" s="23"/>
      <c r="CJK622" s="23"/>
      <c r="CJL622" s="23"/>
      <c r="CJM622" s="23"/>
      <c r="CJN622" s="23"/>
      <c r="CJO622" s="23"/>
      <c r="CJP622" s="23"/>
      <c r="CJQ622" s="23"/>
      <c r="CJR622" s="23"/>
      <c r="CJS622" s="23"/>
      <c r="CJT622" s="23"/>
      <c r="CJU622" s="23"/>
      <c r="CJV622" s="23"/>
      <c r="CJW622" s="23"/>
      <c r="CJX622" s="23"/>
      <c r="CJY622" s="23"/>
      <c r="CJZ622" s="23"/>
      <c r="CKA622" s="23"/>
      <c r="CKB622" s="23"/>
      <c r="CKC622" s="23"/>
      <c r="CKD622" s="23"/>
      <c r="CKE622" s="23"/>
      <c r="CKF622" s="23"/>
      <c r="CKG622" s="23"/>
      <c r="CKH622" s="23"/>
      <c r="CKI622" s="23"/>
      <c r="CKJ622" s="23"/>
      <c r="CKK622" s="23"/>
      <c r="CKL622" s="23"/>
      <c r="CKM622" s="23"/>
      <c r="CKN622" s="23"/>
      <c r="CKO622" s="23"/>
      <c r="CKP622" s="23"/>
      <c r="CKQ622" s="23"/>
      <c r="CKR622" s="23"/>
      <c r="CKS622" s="23"/>
      <c r="CKT622" s="23"/>
      <c r="CKU622" s="23"/>
      <c r="CKV622" s="23"/>
      <c r="CKW622" s="23"/>
      <c r="CKX622" s="23"/>
      <c r="CKY622" s="23"/>
      <c r="CKZ622" s="23"/>
      <c r="CLA622" s="23"/>
      <c r="CLB622" s="23"/>
      <c r="CLC622" s="23"/>
      <c r="CLD622" s="23"/>
      <c r="CLE622" s="23"/>
      <c r="CLF622" s="23"/>
      <c r="CLG622" s="23"/>
      <c r="CLH622" s="23"/>
      <c r="CLI622" s="23"/>
      <c r="CLJ622" s="23"/>
      <c r="CLK622" s="23"/>
      <c r="CLL622" s="23"/>
      <c r="CLM622" s="23"/>
      <c r="CLN622" s="23"/>
      <c r="CLO622" s="23"/>
      <c r="CLP622" s="23"/>
      <c r="CLQ622" s="23"/>
      <c r="CLR622" s="23"/>
      <c r="CLS622" s="23"/>
      <c r="CLT622" s="23"/>
      <c r="CLU622" s="23"/>
      <c r="CLV622" s="23"/>
      <c r="CLW622" s="23"/>
      <c r="CLX622" s="23"/>
      <c r="CLY622" s="23"/>
      <c r="CLZ622" s="23"/>
      <c r="CMA622" s="23"/>
      <c r="CMB622" s="23"/>
      <c r="CMC622" s="23"/>
      <c r="CMD622" s="23"/>
      <c r="CME622" s="23"/>
      <c r="CMF622" s="23"/>
      <c r="CMG622" s="23"/>
      <c r="CMH622" s="23"/>
      <c r="CMI622" s="23"/>
      <c r="CMJ622" s="23"/>
      <c r="CMK622" s="23"/>
      <c r="CML622" s="23"/>
      <c r="CMM622" s="23"/>
      <c r="CMN622" s="23"/>
      <c r="CMO622" s="23"/>
      <c r="CMP622" s="23"/>
      <c r="CMQ622" s="23"/>
      <c r="CMR622" s="23"/>
      <c r="CMS622" s="23"/>
      <c r="CMT622" s="23"/>
      <c r="CMU622" s="23"/>
      <c r="CMV622" s="23"/>
      <c r="CMW622" s="23"/>
      <c r="CMX622" s="23"/>
      <c r="CMY622" s="23"/>
      <c r="CMZ622" s="23"/>
      <c r="CNA622" s="23"/>
      <c r="CNB622" s="23"/>
      <c r="CNC622" s="23"/>
      <c r="CND622" s="23"/>
      <c r="CNE622" s="23"/>
      <c r="CNF622" s="23"/>
      <c r="CNG622" s="23"/>
      <c r="CNH622" s="23"/>
      <c r="CNI622" s="23"/>
      <c r="CNJ622" s="23"/>
      <c r="CNK622" s="23"/>
      <c r="CNL622" s="23"/>
      <c r="CNM622" s="23"/>
      <c r="CNN622" s="23"/>
      <c r="CNO622" s="23"/>
      <c r="CNP622" s="23"/>
      <c r="CNQ622" s="23"/>
      <c r="CNR622" s="23"/>
      <c r="CNS622" s="23"/>
      <c r="CNT622" s="23"/>
      <c r="CNU622" s="23"/>
      <c r="CNV622" s="23"/>
      <c r="CNW622" s="23"/>
      <c r="CNX622" s="23"/>
      <c r="CNY622" s="23"/>
      <c r="CNZ622" s="23"/>
      <c r="COA622" s="23"/>
      <c r="COB622" s="23"/>
      <c r="COC622" s="23"/>
      <c r="COD622" s="23"/>
      <c r="COE622" s="23"/>
      <c r="COF622" s="23"/>
      <c r="COG622" s="23"/>
      <c r="COH622" s="23"/>
      <c r="COI622" s="23"/>
      <c r="COJ622" s="23"/>
      <c r="COK622" s="23"/>
      <c r="COL622" s="23"/>
      <c r="COM622" s="23"/>
      <c r="CON622" s="23"/>
      <c r="COO622" s="23"/>
      <c r="COP622" s="23"/>
      <c r="COQ622" s="23"/>
      <c r="COR622" s="23"/>
      <c r="COS622" s="23"/>
      <c r="COT622" s="23"/>
      <c r="COU622" s="23"/>
      <c r="COV622" s="23"/>
      <c r="COW622" s="23"/>
      <c r="COX622" s="23"/>
      <c r="COY622" s="23"/>
      <c r="COZ622" s="23"/>
      <c r="CPA622" s="23"/>
      <c r="CPB622" s="23"/>
      <c r="CPC622" s="23"/>
      <c r="CPD622" s="23"/>
      <c r="CPE622" s="23"/>
      <c r="CPF622" s="23"/>
      <c r="CPG622" s="23"/>
      <c r="CPH622" s="23"/>
      <c r="CPI622" s="23"/>
      <c r="CPJ622" s="23"/>
      <c r="CPK622" s="23"/>
      <c r="CPL622" s="23"/>
      <c r="CPM622" s="23"/>
      <c r="CPN622" s="23"/>
      <c r="CPO622" s="23"/>
      <c r="CPP622" s="23"/>
      <c r="CPQ622" s="23"/>
      <c r="CPR622" s="23"/>
      <c r="CPS622" s="23"/>
      <c r="CPT622" s="23"/>
      <c r="CPU622" s="23"/>
      <c r="CPV622" s="23"/>
      <c r="CPW622" s="23"/>
      <c r="CPX622" s="23"/>
      <c r="CPY622" s="23"/>
      <c r="CPZ622" s="23"/>
      <c r="CQA622" s="23"/>
      <c r="CQB622" s="23"/>
      <c r="CQC622" s="23"/>
      <c r="CQD622" s="23"/>
      <c r="CQE622" s="23"/>
      <c r="CQF622" s="23"/>
      <c r="CQG622" s="23"/>
      <c r="CQH622" s="23"/>
      <c r="CQI622" s="23"/>
      <c r="CQJ622" s="23"/>
      <c r="CQK622" s="23"/>
      <c r="CQL622" s="23"/>
      <c r="CQM622" s="23"/>
      <c r="CQN622" s="23"/>
      <c r="CQO622" s="23"/>
      <c r="CQP622" s="23"/>
      <c r="CQQ622" s="23"/>
      <c r="CQR622" s="23"/>
      <c r="CQS622" s="23"/>
      <c r="CQT622" s="23"/>
      <c r="CQU622" s="23"/>
      <c r="CQV622" s="23"/>
      <c r="CQW622" s="23"/>
      <c r="CQX622" s="23"/>
      <c r="CQY622" s="23"/>
      <c r="CQZ622" s="23"/>
      <c r="CRA622" s="23"/>
      <c r="CRB622" s="23"/>
      <c r="CRC622" s="23"/>
      <c r="CRD622" s="23"/>
      <c r="CRE622" s="23"/>
      <c r="CRF622" s="23"/>
      <c r="CRG622" s="23"/>
      <c r="CRH622" s="23"/>
      <c r="CRI622" s="23"/>
      <c r="CRJ622" s="23"/>
      <c r="CRK622" s="23"/>
      <c r="CRL622" s="23"/>
      <c r="CRM622" s="23"/>
      <c r="CRN622" s="23"/>
      <c r="CRO622" s="23"/>
      <c r="CRP622" s="23"/>
      <c r="CRQ622" s="23"/>
      <c r="CRR622" s="23"/>
      <c r="CRS622" s="23"/>
      <c r="CRT622" s="23"/>
      <c r="CRU622" s="23"/>
      <c r="CRV622" s="23"/>
      <c r="CRW622" s="23"/>
      <c r="CRX622" s="23"/>
      <c r="CRY622" s="23"/>
      <c r="CRZ622" s="23"/>
      <c r="CSA622" s="23"/>
      <c r="CSB622" s="23"/>
      <c r="CSC622" s="23"/>
      <c r="CSD622" s="23"/>
      <c r="CSE622" s="23"/>
      <c r="CSF622" s="23"/>
      <c r="CSG622" s="23"/>
      <c r="CSH622" s="23"/>
      <c r="CSI622" s="23"/>
      <c r="CSJ622" s="23"/>
      <c r="CSK622" s="23"/>
      <c r="CSL622" s="23"/>
      <c r="CSM622" s="23"/>
      <c r="CSN622" s="23"/>
      <c r="CSO622" s="23"/>
      <c r="CSP622" s="23"/>
      <c r="CSQ622" s="23"/>
      <c r="CSR622" s="23"/>
      <c r="CSS622" s="23"/>
      <c r="CST622" s="23"/>
      <c r="CSU622" s="23"/>
      <c r="CSV622" s="23"/>
      <c r="CSW622" s="23"/>
      <c r="CSX622" s="23"/>
      <c r="CSY622" s="23"/>
      <c r="CSZ622" s="23"/>
      <c r="CTA622" s="23"/>
      <c r="CTB622" s="23"/>
      <c r="CTC622" s="23"/>
      <c r="CTD622" s="23"/>
      <c r="CTE622" s="23"/>
      <c r="CTF622" s="23"/>
      <c r="CTG622" s="23"/>
      <c r="CTH622" s="23"/>
      <c r="CTI622" s="23"/>
      <c r="CTJ622" s="23"/>
      <c r="CTK622" s="23"/>
      <c r="CTL622" s="23"/>
      <c r="CTM622" s="23"/>
      <c r="CTN622" s="23"/>
      <c r="CTO622" s="23"/>
      <c r="CTP622" s="23"/>
      <c r="CTQ622" s="23"/>
      <c r="CTR622" s="23"/>
      <c r="CTS622" s="23"/>
      <c r="CTT622" s="23"/>
      <c r="CTU622" s="23"/>
      <c r="CTV622" s="23"/>
      <c r="CTW622" s="23"/>
      <c r="CTX622" s="23"/>
      <c r="CTY622" s="23"/>
      <c r="CTZ622" s="23"/>
      <c r="CUA622" s="23"/>
      <c r="CUB622" s="23"/>
      <c r="CUC622" s="23"/>
      <c r="CUD622" s="23"/>
      <c r="CUE622" s="23"/>
      <c r="CUF622" s="23"/>
      <c r="CUG622" s="23"/>
      <c r="CUH622" s="23"/>
      <c r="CUI622" s="23"/>
      <c r="CUJ622" s="23"/>
      <c r="CUK622" s="23"/>
      <c r="CUL622" s="23"/>
      <c r="CUM622" s="23"/>
      <c r="CUN622" s="23"/>
      <c r="CUO622" s="23"/>
      <c r="CUP622" s="23"/>
      <c r="CUQ622" s="23"/>
      <c r="CUR622" s="23"/>
      <c r="CUS622" s="23"/>
      <c r="CUT622" s="23"/>
      <c r="CUU622" s="23"/>
      <c r="CUV622" s="23"/>
      <c r="CUW622" s="23"/>
      <c r="CUX622" s="23"/>
      <c r="CUY622" s="23"/>
      <c r="CUZ622" s="23"/>
      <c r="CVA622" s="23"/>
      <c r="CVB622" s="23"/>
      <c r="CVC622" s="23"/>
      <c r="CVD622" s="23"/>
      <c r="CVE622" s="23"/>
      <c r="CVF622" s="23"/>
      <c r="CVG622" s="23"/>
      <c r="CVH622" s="23"/>
      <c r="CVI622" s="23"/>
      <c r="CVJ622" s="23"/>
      <c r="CVK622" s="23"/>
      <c r="CVL622" s="23"/>
      <c r="CVM622" s="23"/>
      <c r="CVN622" s="23"/>
      <c r="CVO622" s="23"/>
      <c r="CVP622" s="23"/>
      <c r="CVQ622" s="23"/>
      <c r="CVR622" s="23"/>
      <c r="CVS622" s="23"/>
      <c r="CVT622" s="23"/>
      <c r="CVU622" s="23"/>
      <c r="CVV622" s="23"/>
      <c r="CVW622" s="23"/>
      <c r="CVX622" s="23"/>
      <c r="CVY622" s="23"/>
      <c r="CVZ622" s="23"/>
      <c r="CWA622" s="23"/>
      <c r="CWB622" s="23"/>
      <c r="CWC622" s="23"/>
      <c r="CWD622" s="23"/>
      <c r="CWE622" s="23"/>
      <c r="CWF622" s="23"/>
      <c r="CWG622" s="23"/>
      <c r="CWH622" s="23"/>
      <c r="CWI622" s="23"/>
      <c r="CWJ622" s="23"/>
      <c r="CWK622" s="23"/>
      <c r="CWL622" s="23"/>
      <c r="CWM622" s="23"/>
      <c r="CWN622" s="23"/>
      <c r="CWO622" s="23"/>
      <c r="CWP622" s="23"/>
      <c r="CWQ622" s="23"/>
      <c r="CWR622" s="23"/>
      <c r="CWS622" s="23"/>
      <c r="CWT622" s="23"/>
      <c r="CWU622" s="23"/>
      <c r="CWV622" s="23"/>
      <c r="CWW622" s="23"/>
      <c r="CWX622" s="23"/>
      <c r="CWY622" s="23"/>
      <c r="CWZ622" s="23"/>
      <c r="CXA622" s="23"/>
      <c r="CXB622" s="23"/>
      <c r="CXC622" s="23"/>
      <c r="CXD622" s="23"/>
      <c r="CXE622" s="23"/>
      <c r="CXF622" s="23"/>
      <c r="CXG622" s="23"/>
      <c r="CXH622" s="23"/>
      <c r="CXI622" s="23"/>
      <c r="CXJ622" s="23"/>
      <c r="CXK622" s="23"/>
      <c r="CXL622" s="23"/>
      <c r="CXM622" s="23"/>
      <c r="CXN622" s="23"/>
      <c r="CXO622" s="23"/>
      <c r="CXP622" s="23"/>
      <c r="CXQ622" s="23"/>
      <c r="CXR622" s="23"/>
      <c r="CXS622" s="23"/>
      <c r="CXT622" s="23"/>
      <c r="CXU622" s="23"/>
      <c r="CXV622" s="23"/>
      <c r="CXW622" s="23"/>
      <c r="CXX622" s="23"/>
      <c r="CXY622" s="23"/>
      <c r="CXZ622" s="23"/>
      <c r="CYA622" s="23"/>
      <c r="CYB622" s="23"/>
      <c r="CYC622" s="23"/>
      <c r="CYD622" s="23"/>
      <c r="CYE622" s="23"/>
      <c r="CYF622" s="23"/>
      <c r="CYG622" s="23"/>
      <c r="CYH622" s="23"/>
      <c r="CYI622" s="23"/>
      <c r="CYJ622" s="23"/>
      <c r="CYK622" s="23"/>
      <c r="CYL622" s="23"/>
      <c r="CYM622" s="23"/>
      <c r="CYN622" s="23"/>
      <c r="CYO622" s="23"/>
      <c r="CYP622" s="23"/>
      <c r="CYQ622" s="23"/>
      <c r="CYR622" s="23"/>
      <c r="CYS622" s="23"/>
      <c r="CYT622" s="23"/>
      <c r="CYU622" s="23"/>
      <c r="CYV622" s="23"/>
      <c r="CYW622" s="23"/>
      <c r="CYX622" s="23"/>
      <c r="CYY622" s="23"/>
      <c r="CYZ622" s="23"/>
      <c r="CZA622" s="23"/>
      <c r="CZB622" s="23"/>
      <c r="CZC622" s="23"/>
      <c r="CZD622" s="23"/>
      <c r="CZE622" s="23"/>
      <c r="CZF622" s="23"/>
      <c r="CZG622" s="23"/>
      <c r="CZH622" s="23"/>
      <c r="CZI622" s="23"/>
      <c r="CZJ622" s="23"/>
      <c r="CZK622" s="23"/>
      <c r="CZL622" s="23"/>
      <c r="CZM622" s="23"/>
      <c r="CZN622" s="23"/>
      <c r="CZO622" s="23"/>
      <c r="CZP622" s="23"/>
      <c r="CZQ622" s="23"/>
      <c r="CZR622" s="23"/>
      <c r="CZS622" s="23"/>
      <c r="CZT622" s="23"/>
      <c r="CZU622" s="23"/>
      <c r="CZV622" s="23"/>
      <c r="CZW622" s="23"/>
      <c r="CZX622" s="23"/>
      <c r="CZY622" s="23"/>
      <c r="CZZ622" s="23"/>
      <c r="DAA622" s="23"/>
      <c r="DAB622" s="23"/>
      <c r="DAC622" s="23"/>
      <c r="DAD622" s="23"/>
      <c r="DAE622" s="23"/>
      <c r="DAF622" s="23"/>
      <c r="DAG622" s="23"/>
      <c r="DAH622" s="23"/>
      <c r="DAI622" s="23"/>
      <c r="DAJ622" s="23"/>
      <c r="DAK622" s="23"/>
      <c r="DAL622" s="23"/>
      <c r="DAM622" s="23"/>
      <c r="DAN622" s="23"/>
      <c r="DAO622" s="23"/>
      <c r="DAP622" s="23"/>
      <c r="DAQ622" s="23"/>
      <c r="DAR622" s="23"/>
      <c r="DAS622" s="23"/>
      <c r="DAT622" s="23"/>
      <c r="DAU622" s="23"/>
      <c r="DAV622" s="23"/>
      <c r="DAW622" s="23"/>
      <c r="DAX622" s="23"/>
      <c r="DAY622" s="23"/>
      <c r="DAZ622" s="23"/>
      <c r="DBA622" s="23"/>
      <c r="DBB622" s="23"/>
      <c r="DBC622" s="23"/>
      <c r="DBD622" s="23"/>
      <c r="DBE622" s="23"/>
      <c r="DBF622" s="23"/>
      <c r="DBG622" s="23"/>
      <c r="DBH622" s="23"/>
      <c r="DBI622" s="23"/>
      <c r="DBJ622" s="23"/>
      <c r="DBK622" s="23"/>
      <c r="DBL622" s="23"/>
      <c r="DBM622" s="23"/>
      <c r="DBN622" s="23"/>
      <c r="DBO622" s="23"/>
      <c r="DBP622" s="23"/>
      <c r="DBQ622" s="23"/>
      <c r="DBR622" s="23"/>
      <c r="DBS622" s="23"/>
      <c r="DBT622" s="23"/>
      <c r="DBU622" s="23"/>
      <c r="DBV622" s="23"/>
      <c r="DBW622" s="23"/>
      <c r="DBX622" s="23"/>
      <c r="DBY622" s="23"/>
      <c r="DBZ622" s="23"/>
      <c r="DCA622" s="23"/>
      <c r="DCB622" s="23"/>
      <c r="DCC622" s="23"/>
      <c r="DCD622" s="23"/>
      <c r="DCE622" s="23"/>
      <c r="DCF622" s="23"/>
      <c r="DCG622" s="23"/>
      <c r="DCH622" s="23"/>
      <c r="DCI622" s="23"/>
      <c r="DCJ622" s="23"/>
      <c r="DCK622" s="23"/>
      <c r="DCL622" s="23"/>
      <c r="DCM622" s="23"/>
      <c r="DCN622" s="23"/>
      <c r="DCO622" s="23"/>
      <c r="DCP622" s="23"/>
      <c r="DCQ622" s="23"/>
      <c r="DCR622" s="23"/>
      <c r="DCS622" s="23"/>
      <c r="DCT622" s="23"/>
      <c r="DCU622" s="23"/>
      <c r="DCV622" s="23"/>
      <c r="DCW622" s="23"/>
      <c r="DCX622" s="23"/>
      <c r="DCY622" s="23"/>
      <c r="DCZ622" s="23"/>
      <c r="DDA622" s="23"/>
      <c r="DDB622" s="23"/>
      <c r="DDC622" s="23"/>
      <c r="DDD622" s="23"/>
      <c r="DDE622" s="23"/>
      <c r="DDF622" s="23"/>
      <c r="DDG622" s="23"/>
      <c r="DDH622" s="23"/>
      <c r="DDI622" s="23"/>
      <c r="DDJ622" s="23"/>
      <c r="DDK622" s="23"/>
      <c r="DDL622" s="23"/>
      <c r="DDM622" s="23"/>
      <c r="DDN622" s="23"/>
      <c r="DDO622" s="23"/>
      <c r="DDP622" s="23"/>
      <c r="DDQ622" s="23"/>
      <c r="DDR622" s="23"/>
      <c r="DDS622" s="23"/>
      <c r="DDT622" s="23"/>
      <c r="DDU622" s="23"/>
      <c r="DDV622" s="23"/>
      <c r="DDW622" s="23"/>
      <c r="DDX622" s="23"/>
      <c r="DDY622" s="23"/>
      <c r="DDZ622" s="23"/>
      <c r="DEA622" s="23"/>
      <c r="DEB622" s="23"/>
      <c r="DEC622" s="23"/>
      <c r="DED622" s="23"/>
      <c r="DEE622" s="23"/>
      <c r="DEF622" s="23"/>
      <c r="DEG622" s="23"/>
      <c r="DEH622" s="23"/>
      <c r="DEI622" s="23"/>
      <c r="DEJ622" s="23"/>
      <c r="DEK622" s="23"/>
      <c r="DEL622" s="23"/>
      <c r="DEM622" s="23"/>
      <c r="DEN622" s="23"/>
      <c r="DEO622" s="23"/>
      <c r="DEP622" s="23"/>
      <c r="DEQ622" s="23"/>
      <c r="DER622" s="23"/>
      <c r="DES622" s="23"/>
      <c r="DET622" s="23"/>
      <c r="DEU622" s="23"/>
      <c r="DEV622" s="23"/>
      <c r="DEW622" s="23"/>
      <c r="DEX622" s="23"/>
      <c r="DEY622" s="23"/>
      <c r="DEZ622" s="23"/>
      <c r="DFA622" s="23"/>
      <c r="DFB622" s="23"/>
      <c r="DFC622" s="23"/>
      <c r="DFD622" s="23"/>
      <c r="DFE622" s="23"/>
      <c r="DFF622" s="23"/>
      <c r="DFG622" s="23"/>
      <c r="DFH622" s="23"/>
      <c r="DFI622" s="23"/>
      <c r="DFJ622" s="23"/>
      <c r="DFK622" s="23"/>
      <c r="DFL622" s="23"/>
      <c r="DFM622" s="23"/>
      <c r="DFN622" s="23"/>
      <c r="DFO622" s="23"/>
      <c r="DFP622" s="23"/>
      <c r="DFQ622" s="23"/>
      <c r="DFR622" s="23"/>
      <c r="DFS622" s="23"/>
      <c r="DFT622" s="23"/>
      <c r="DFU622" s="23"/>
      <c r="DFV622" s="23"/>
      <c r="DFW622" s="23"/>
      <c r="DFX622" s="23"/>
      <c r="DFY622" s="23"/>
      <c r="DFZ622" s="23"/>
      <c r="DGA622" s="23"/>
      <c r="DGB622" s="23"/>
      <c r="DGC622" s="23"/>
      <c r="DGD622" s="23"/>
      <c r="DGE622" s="23"/>
      <c r="DGF622" s="23"/>
      <c r="DGG622" s="23"/>
      <c r="DGH622" s="23"/>
      <c r="DGI622" s="23"/>
      <c r="DGJ622" s="23"/>
      <c r="DGK622" s="23"/>
      <c r="DGL622" s="23"/>
      <c r="DGM622" s="23"/>
      <c r="DGN622" s="23"/>
      <c r="DGO622" s="23"/>
      <c r="DGP622" s="23"/>
      <c r="DGQ622" s="23"/>
      <c r="DGR622" s="23"/>
      <c r="DGS622" s="23"/>
      <c r="DGT622" s="23"/>
      <c r="DGU622" s="23"/>
      <c r="DGV622" s="23"/>
      <c r="DGW622" s="23"/>
      <c r="DGX622" s="23"/>
      <c r="DGY622" s="23"/>
      <c r="DGZ622" s="23"/>
      <c r="DHA622" s="23"/>
      <c r="DHB622" s="23"/>
      <c r="DHC622" s="23"/>
      <c r="DHD622" s="23"/>
      <c r="DHE622" s="23"/>
      <c r="DHF622" s="23"/>
      <c r="DHG622" s="23"/>
      <c r="DHH622" s="23"/>
      <c r="DHI622" s="23"/>
      <c r="DHJ622" s="23"/>
      <c r="DHK622" s="23"/>
      <c r="DHL622" s="23"/>
      <c r="DHM622" s="23"/>
      <c r="DHN622" s="23"/>
      <c r="DHO622" s="23"/>
      <c r="DHP622" s="23"/>
      <c r="DHQ622" s="23"/>
      <c r="DHR622" s="23"/>
      <c r="DHS622" s="23"/>
      <c r="DHT622" s="23"/>
      <c r="DHU622" s="23"/>
      <c r="DHV622" s="23"/>
      <c r="DHW622" s="23"/>
      <c r="DHX622" s="23"/>
      <c r="DHY622" s="23"/>
      <c r="DHZ622" s="23"/>
      <c r="DIA622" s="23"/>
      <c r="DIB622" s="23"/>
      <c r="DIC622" s="23"/>
      <c r="DID622" s="23"/>
      <c r="DIE622" s="23"/>
      <c r="DIF622" s="23"/>
      <c r="DIG622" s="23"/>
      <c r="DIH622" s="23"/>
      <c r="DII622" s="23"/>
      <c r="DIJ622" s="23"/>
      <c r="DIK622" s="23"/>
      <c r="DIL622" s="23"/>
      <c r="DIM622" s="23"/>
      <c r="DIN622" s="23"/>
      <c r="DIO622" s="23"/>
      <c r="DIP622" s="23"/>
      <c r="DIQ622" s="23"/>
      <c r="DIR622" s="23"/>
      <c r="DIS622" s="23"/>
      <c r="DIT622" s="23"/>
      <c r="DIU622" s="23"/>
      <c r="DIV622" s="23"/>
      <c r="DIW622" s="23"/>
      <c r="DIX622" s="23"/>
      <c r="DIY622" s="23"/>
      <c r="DIZ622" s="23"/>
      <c r="DJA622" s="23"/>
      <c r="DJB622" s="23"/>
      <c r="DJC622" s="23"/>
      <c r="DJD622" s="23"/>
      <c r="DJE622" s="23"/>
      <c r="DJF622" s="23"/>
      <c r="DJG622" s="23"/>
      <c r="DJH622" s="23"/>
      <c r="DJI622" s="23"/>
      <c r="DJJ622" s="23"/>
      <c r="DJK622" s="23"/>
      <c r="DJL622" s="23"/>
      <c r="DJM622" s="23"/>
      <c r="DJN622" s="23"/>
      <c r="DJO622" s="23"/>
      <c r="DJP622" s="23"/>
      <c r="DJQ622" s="23"/>
      <c r="DJR622" s="23"/>
      <c r="DJS622" s="23"/>
      <c r="DJT622" s="23"/>
      <c r="DJU622" s="23"/>
      <c r="DJV622" s="23"/>
      <c r="DJW622" s="23"/>
      <c r="DJX622" s="23"/>
      <c r="DJY622" s="23"/>
      <c r="DJZ622" s="23"/>
      <c r="DKA622" s="23"/>
      <c r="DKB622" s="23"/>
      <c r="DKC622" s="23"/>
      <c r="DKD622" s="23"/>
      <c r="DKE622" s="23"/>
      <c r="DKF622" s="23"/>
      <c r="DKG622" s="23"/>
      <c r="DKH622" s="23"/>
      <c r="DKI622" s="23"/>
      <c r="DKJ622" s="23"/>
      <c r="DKK622" s="23"/>
      <c r="DKL622" s="23"/>
      <c r="DKM622" s="23"/>
      <c r="DKN622" s="23"/>
      <c r="DKO622" s="23"/>
      <c r="DKP622" s="23"/>
      <c r="DKQ622" s="23"/>
      <c r="DKR622" s="23"/>
      <c r="DKS622" s="23"/>
      <c r="DKT622" s="23"/>
      <c r="DKU622" s="23"/>
      <c r="DKV622" s="23"/>
      <c r="DKW622" s="23"/>
      <c r="DKX622" s="23"/>
      <c r="DKY622" s="23"/>
      <c r="DKZ622" s="23"/>
      <c r="DLA622" s="23"/>
      <c r="DLB622" s="23"/>
      <c r="DLC622" s="23"/>
      <c r="DLD622" s="23"/>
      <c r="DLE622" s="23"/>
      <c r="DLF622" s="23"/>
      <c r="DLG622" s="23"/>
      <c r="DLH622" s="23"/>
      <c r="DLI622" s="23"/>
      <c r="DLJ622" s="23"/>
      <c r="DLK622" s="23"/>
      <c r="DLL622" s="23"/>
      <c r="DLM622" s="23"/>
      <c r="DLN622" s="23"/>
      <c r="DLO622" s="23"/>
      <c r="DLP622" s="23"/>
      <c r="DLQ622" s="23"/>
      <c r="DLR622" s="23"/>
      <c r="DLS622" s="23"/>
      <c r="DLT622" s="23"/>
      <c r="DLU622" s="23"/>
      <c r="DLV622" s="23"/>
      <c r="DLW622" s="23"/>
      <c r="DLX622" s="23"/>
      <c r="DLY622" s="23"/>
      <c r="DLZ622" s="23"/>
      <c r="DMA622" s="23"/>
      <c r="DMB622" s="23"/>
      <c r="DMC622" s="23"/>
      <c r="DMD622" s="23"/>
      <c r="DME622" s="23"/>
      <c r="DMF622" s="23"/>
      <c r="DMG622" s="23"/>
      <c r="DMH622" s="23"/>
      <c r="DMI622" s="23"/>
      <c r="DMJ622" s="23"/>
      <c r="DMK622" s="23"/>
      <c r="DML622" s="23"/>
      <c r="DMM622" s="23"/>
      <c r="DMN622" s="23"/>
      <c r="DMO622" s="23"/>
      <c r="DMP622" s="23"/>
      <c r="DMQ622" s="23"/>
      <c r="DMR622" s="23"/>
      <c r="DMS622" s="23"/>
      <c r="DMT622" s="23"/>
      <c r="DMU622" s="23"/>
      <c r="DMV622" s="23"/>
      <c r="DMW622" s="23"/>
      <c r="DMX622" s="23"/>
      <c r="DMY622" s="23"/>
      <c r="DMZ622" s="23"/>
      <c r="DNA622" s="23"/>
      <c r="DNB622" s="23"/>
      <c r="DNC622" s="23"/>
      <c r="DND622" s="23"/>
      <c r="DNE622" s="23"/>
      <c r="DNF622" s="23"/>
      <c r="DNG622" s="23"/>
      <c r="DNH622" s="23"/>
      <c r="DNI622" s="23"/>
      <c r="DNJ622" s="23"/>
      <c r="DNK622" s="23"/>
      <c r="DNL622" s="23"/>
      <c r="DNM622" s="23"/>
      <c r="DNN622" s="23"/>
      <c r="DNO622" s="23"/>
      <c r="DNP622" s="23"/>
      <c r="DNQ622" s="23"/>
      <c r="DNR622" s="23"/>
      <c r="DNS622" s="23"/>
      <c r="DNT622" s="23"/>
      <c r="DNU622" s="23"/>
      <c r="DNV622" s="23"/>
      <c r="DNW622" s="23"/>
      <c r="DNX622" s="23"/>
      <c r="DNY622" s="23"/>
      <c r="DNZ622" s="23"/>
      <c r="DOA622" s="23"/>
      <c r="DOB622" s="23"/>
      <c r="DOC622" s="23"/>
      <c r="DOD622" s="23"/>
      <c r="DOE622" s="23"/>
      <c r="DOF622" s="23"/>
      <c r="DOG622" s="23"/>
      <c r="DOH622" s="23"/>
      <c r="DOI622" s="23"/>
      <c r="DOJ622" s="23"/>
      <c r="DOK622" s="23"/>
      <c r="DOL622" s="23"/>
      <c r="DOM622" s="23"/>
      <c r="DON622" s="23"/>
      <c r="DOO622" s="23"/>
      <c r="DOP622" s="23"/>
      <c r="DOQ622" s="23"/>
      <c r="DOR622" s="23"/>
      <c r="DOS622" s="23"/>
      <c r="DOT622" s="23"/>
      <c r="DOU622" s="23"/>
      <c r="DOV622" s="23"/>
      <c r="DOW622" s="23"/>
      <c r="DOX622" s="23"/>
      <c r="DOY622" s="23"/>
      <c r="DOZ622" s="23"/>
      <c r="DPA622" s="23"/>
      <c r="DPB622" s="23"/>
      <c r="DPC622" s="23"/>
      <c r="DPD622" s="23"/>
      <c r="DPE622" s="23"/>
      <c r="DPF622" s="23"/>
      <c r="DPG622" s="23"/>
      <c r="DPH622" s="23"/>
      <c r="DPI622" s="23"/>
      <c r="DPJ622" s="23"/>
      <c r="DPK622" s="23"/>
      <c r="DPL622" s="23"/>
      <c r="DPM622" s="23"/>
      <c r="DPN622" s="23"/>
      <c r="DPO622" s="23"/>
      <c r="DPP622" s="23"/>
      <c r="DPQ622" s="23"/>
      <c r="DPR622" s="23"/>
      <c r="DPS622" s="23"/>
      <c r="DPT622" s="23"/>
      <c r="DPU622" s="23"/>
      <c r="DPV622" s="23"/>
      <c r="DPW622" s="23"/>
      <c r="DPX622" s="23"/>
      <c r="DPY622" s="23"/>
      <c r="DPZ622" s="23"/>
      <c r="DQA622" s="23"/>
      <c r="DQB622" s="23"/>
      <c r="DQC622" s="23"/>
      <c r="DQD622" s="23"/>
      <c r="DQE622" s="23"/>
      <c r="DQF622" s="23"/>
      <c r="DQG622" s="23"/>
      <c r="DQH622" s="23"/>
      <c r="DQI622" s="23"/>
      <c r="DQJ622" s="23"/>
      <c r="DQK622" s="23"/>
      <c r="DQL622" s="23"/>
      <c r="DQM622" s="23"/>
      <c r="DQN622" s="23"/>
      <c r="DQO622" s="23"/>
      <c r="DQP622" s="23"/>
      <c r="DQQ622" s="23"/>
      <c r="DQR622" s="23"/>
      <c r="DQS622" s="23"/>
      <c r="DQT622" s="23"/>
      <c r="DQU622" s="23"/>
      <c r="DQV622" s="23"/>
      <c r="DQW622" s="23"/>
      <c r="DQX622" s="23"/>
      <c r="DQY622" s="23"/>
      <c r="DQZ622" s="23"/>
      <c r="DRA622" s="23"/>
      <c r="DRB622" s="23"/>
      <c r="DRC622" s="23"/>
      <c r="DRD622" s="23"/>
      <c r="DRE622" s="23"/>
      <c r="DRF622" s="23"/>
      <c r="DRG622" s="23"/>
      <c r="DRH622" s="23"/>
      <c r="DRI622" s="23"/>
      <c r="DRJ622" s="23"/>
      <c r="DRK622" s="23"/>
      <c r="DRL622" s="23"/>
      <c r="DRM622" s="23"/>
      <c r="DRN622" s="23"/>
      <c r="DRO622" s="23"/>
      <c r="DRP622" s="23"/>
      <c r="DRQ622" s="23"/>
      <c r="DRR622" s="23"/>
      <c r="DRS622" s="23"/>
      <c r="DRT622" s="23"/>
      <c r="DRU622" s="23"/>
      <c r="DRV622" s="23"/>
      <c r="DRW622" s="23"/>
      <c r="DRX622" s="23"/>
      <c r="DRY622" s="23"/>
      <c r="DRZ622" s="23"/>
      <c r="DSA622" s="23"/>
      <c r="DSB622" s="23"/>
      <c r="DSC622" s="23"/>
      <c r="DSD622" s="23"/>
      <c r="DSE622" s="23"/>
      <c r="DSF622" s="23"/>
      <c r="DSG622" s="23"/>
      <c r="DSH622" s="23"/>
      <c r="DSI622" s="23"/>
      <c r="DSJ622" s="23"/>
      <c r="DSK622" s="23"/>
      <c r="DSL622" s="23"/>
      <c r="DSM622" s="23"/>
      <c r="DSN622" s="23"/>
      <c r="DSO622" s="23"/>
      <c r="DSP622" s="23"/>
      <c r="DSQ622" s="23"/>
      <c r="DSR622" s="23"/>
      <c r="DSS622" s="23"/>
      <c r="DST622" s="23"/>
      <c r="DSU622" s="23"/>
      <c r="DSV622" s="23"/>
      <c r="DSW622" s="23"/>
      <c r="DSX622" s="23"/>
      <c r="DSY622" s="23"/>
      <c r="DSZ622" s="23"/>
      <c r="DTA622" s="23"/>
      <c r="DTB622" s="23"/>
      <c r="DTC622" s="23"/>
      <c r="DTD622" s="23"/>
      <c r="DTE622" s="23"/>
      <c r="DTF622" s="23"/>
      <c r="DTG622" s="23"/>
      <c r="DTH622" s="23"/>
      <c r="DTI622" s="23"/>
      <c r="DTJ622" s="23"/>
      <c r="DTK622" s="23"/>
      <c r="DTL622" s="23"/>
      <c r="DTM622" s="23"/>
      <c r="DTN622" s="23"/>
      <c r="DTO622" s="23"/>
      <c r="DTP622" s="23"/>
      <c r="DTQ622" s="23"/>
      <c r="DTR622" s="23"/>
      <c r="DTS622" s="23"/>
      <c r="DTT622" s="23"/>
      <c r="DTU622" s="23"/>
      <c r="DTV622" s="23"/>
      <c r="DTW622" s="23"/>
      <c r="DTX622" s="23"/>
      <c r="DTY622" s="23"/>
      <c r="DTZ622" s="23"/>
      <c r="DUA622" s="23"/>
      <c r="DUB622" s="23"/>
      <c r="DUC622" s="23"/>
      <c r="DUD622" s="23"/>
      <c r="DUE622" s="23"/>
      <c r="DUF622" s="23"/>
      <c r="DUG622" s="23"/>
      <c r="DUH622" s="23"/>
      <c r="DUI622" s="23"/>
      <c r="DUJ622" s="23"/>
      <c r="DUK622" s="23"/>
      <c r="DUL622" s="23"/>
      <c r="DUM622" s="23"/>
      <c r="DUN622" s="23"/>
      <c r="DUO622" s="23"/>
      <c r="DUP622" s="23"/>
      <c r="DUQ622" s="23"/>
      <c r="DUR622" s="23"/>
      <c r="DUS622" s="23"/>
      <c r="DUT622" s="23"/>
      <c r="DUU622" s="23"/>
      <c r="DUV622" s="23"/>
      <c r="DUW622" s="23"/>
      <c r="DUX622" s="23"/>
      <c r="DUY622" s="23"/>
      <c r="DUZ622" s="23"/>
      <c r="DVA622" s="23"/>
      <c r="DVB622" s="23"/>
      <c r="DVC622" s="23"/>
      <c r="DVD622" s="23"/>
      <c r="DVE622" s="23"/>
      <c r="DVF622" s="23"/>
      <c r="DVG622" s="23"/>
      <c r="DVH622" s="23"/>
      <c r="DVI622" s="23"/>
      <c r="DVJ622" s="23"/>
      <c r="DVK622" s="23"/>
      <c r="DVL622" s="23"/>
      <c r="DVM622" s="23"/>
      <c r="DVN622" s="23"/>
      <c r="DVO622" s="23"/>
      <c r="DVP622" s="23"/>
      <c r="DVQ622" s="23"/>
      <c r="DVR622" s="23"/>
      <c r="DVS622" s="23"/>
      <c r="DVT622" s="23"/>
      <c r="DVU622" s="23"/>
      <c r="DVV622" s="23"/>
      <c r="DVW622" s="23"/>
      <c r="DVX622" s="23"/>
      <c r="DVY622" s="23"/>
      <c r="DVZ622" s="23"/>
      <c r="DWA622" s="23"/>
      <c r="DWB622" s="23"/>
      <c r="DWC622" s="23"/>
      <c r="DWD622" s="23"/>
      <c r="DWE622" s="23"/>
      <c r="DWF622" s="23"/>
      <c r="DWG622" s="23"/>
      <c r="DWH622" s="23"/>
      <c r="DWI622" s="23"/>
      <c r="DWJ622" s="23"/>
      <c r="DWK622" s="23"/>
      <c r="DWL622" s="23"/>
      <c r="DWM622" s="23"/>
      <c r="DWN622" s="23"/>
      <c r="DWO622" s="23"/>
      <c r="DWP622" s="23"/>
      <c r="DWQ622" s="23"/>
      <c r="DWR622" s="23"/>
      <c r="DWS622" s="23"/>
      <c r="DWT622" s="23"/>
      <c r="DWU622" s="23"/>
      <c r="DWV622" s="23"/>
      <c r="DWW622" s="23"/>
      <c r="DWX622" s="23"/>
      <c r="DWY622" s="23"/>
      <c r="DWZ622" s="23"/>
      <c r="DXA622" s="23"/>
      <c r="DXB622" s="23"/>
      <c r="DXC622" s="23"/>
      <c r="DXD622" s="23"/>
      <c r="DXE622" s="23"/>
      <c r="DXF622" s="23"/>
      <c r="DXG622" s="23"/>
      <c r="DXH622" s="23"/>
      <c r="DXI622" s="23"/>
      <c r="DXJ622" s="23"/>
      <c r="DXK622" s="23"/>
      <c r="DXL622" s="23"/>
      <c r="DXM622" s="23"/>
      <c r="DXN622" s="23"/>
      <c r="DXO622" s="23"/>
      <c r="DXP622" s="23"/>
      <c r="DXQ622" s="23"/>
      <c r="DXR622" s="23"/>
      <c r="DXS622" s="23"/>
      <c r="DXT622" s="23"/>
      <c r="DXU622" s="23"/>
      <c r="DXV622" s="23"/>
      <c r="DXW622" s="23"/>
      <c r="DXX622" s="23"/>
      <c r="DXY622" s="23"/>
      <c r="DXZ622" s="23"/>
      <c r="DYA622" s="23"/>
      <c r="DYB622" s="23"/>
      <c r="DYC622" s="23"/>
      <c r="DYD622" s="23"/>
      <c r="DYE622" s="23"/>
      <c r="DYF622" s="23"/>
      <c r="DYG622" s="23"/>
      <c r="DYH622" s="23"/>
      <c r="DYI622" s="23"/>
      <c r="DYJ622" s="23"/>
      <c r="DYK622" s="23"/>
      <c r="DYL622" s="23"/>
      <c r="DYM622" s="23"/>
      <c r="DYN622" s="23"/>
      <c r="DYO622" s="23"/>
      <c r="DYP622" s="23"/>
      <c r="DYQ622" s="23"/>
      <c r="DYR622" s="23"/>
      <c r="DYS622" s="23"/>
      <c r="DYT622" s="23"/>
      <c r="DYU622" s="23"/>
      <c r="DYV622" s="23"/>
      <c r="DYW622" s="23"/>
      <c r="DYX622" s="23"/>
      <c r="DYY622" s="23"/>
      <c r="DYZ622" s="23"/>
      <c r="DZA622" s="23"/>
      <c r="DZB622" s="23"/>
      <c r="DZC622" s="23"/>
      <c r="DZD622" s="23"/>
      <c r="DZE622" s="23"/>
      <c r="DZF622" s="23"/>
      <c r="DZG622" s="23"/>
      <c r="DZH622" s="23"/>
      <c r="DZI622" s="23"/>
      <c r="DZJ622" s="23"/>
      <c r="DZK622" s="23"/>
      <c r="DZL622" s="23"/>
      <c r="DZM622" s="23"/>
      <c r="DZN622" s="23"/>
      <c r="DZO622" s="23"/>
      <c r="DZP622" s="23"/>
      <c r="DZQ622" s="23"/>
      <c r="DZR622" s="23"/>
      <c r="DZS622" s="23"/>
      <c r="DZT622" s="23"/>
      <c r="DZU622" s="23"/>
      <c r="DZV622" s="23"/>
      <c r="DZW622" s="23"/>
      <c r="DZX622" s="23"/>
      <c r="DZY622" s="23"/>
      <c r="DZZ622" s="23"/>
      <c r="EAA622" s="23"/>
      <c r="EAB622" s="23"/>
      <c r="EAC622" s="23"/>
      <c r="EAD622" s="23"/>
      <c r="EAE622" s="23"/>
      <c r="EAF622" s="23"/>
      <c r="EAG622" s="23"/>
      <c r="EAH622" s="23"/>
      <c r="EAI622" s="23"/>
      <c r="EAJ622" s="23"/>
      <c r="EAK622" s="23"/>
      <c r="EAL622" s="23"/>
      <c r="EAM622" s="23"/>
      <c r="EAN622" s="23"/>
      <c r="EAO622" s="23"/>
      <c r="EAP622" s="23"/>
      <c r="EAQ622" s="23"/>
      <c r="EAR622" s="23"/>
      <c r="EAS622" s="23"/>
      <c r="EAT622" s="23"/>
      <c r="EAU622" s="23"/>
      <c r="EAV622" s="23"/>
      <c r="EAW622" s="23"/>
      <c r="EAX622" s="23"/>
      <c r="EAY622" s="23"/>
      <c r="EAZ622" s="23"/>
      <c r="EBA622" s="23"/>
      <c r="EBB622" s="23"/>
      <c r="EBC622" s="23"/>
      <c r="EBD622" s="23"/>
      <c r="EBE622" s="23"/>
      <c r="EBF622" s="23"/>
      <c r="EBG622" s="23"/>
      <c r="EBH622" s="23"/>
      <c r="EBI622" s="23"/>
      <c r="EBJ622" s="23"/>
      <c r="EBK622" s="23"/>
      <c r="EBL622" s="23"/>
      <c r="EBM622" s="23"/>
      <c r="EBN622" s="23"/>
      <c r="EBO622" s="23"/>
      <c r="EBP622" s="23"/>
      <c r="EBQ622" s="23"/>
      <c r="EBR622" s="23"/>
      <c r="EBS622" s="23"/>
      <c r="EBT622" s="23"/>
      <c r="EBU622" s="23"/>
      <c r="EBV622" s="23"/>
      <c r="EBW622" s="23"/>
      <c r="EBX622" s="23"/>
      <c r="EBY622" s="23"/>
      <c r="EBZ622" s="23"/>
      <c r="ECA622" s="23"/>
      <c r="ECB622" s="23"/>
      <c r="ECC622" s="23"/>
      <c r="ECD622" s="23"/>
      <c r="ECE622" s="23"/>
      <c r="ECF622" s="23"/>
      <c r="ECG622" s="23"/>
      <c r="ECH622" s="23"/>
      <c r="ECI622" s="23"/>
      <c r="ECJ622" s="23"/>
      <c r="ECK622" s="23"/>
      <c r="ECL622" s="23"/>
      <c r="ECM622" s="23"/>
      <c r="ECN622" s="23"/>
      <c r="ECO622" s="23"/>
      <c r="ECP622" s="23"/>
      <c r="ECQ622" s="23"/>
      <c r="ECR622" s="23"/>
      <c r="ECS622" s="23"/>
      <c r="ECT622" s="23"/>
      <c r="ECU622" s="23"/>
      <c r="ECV622" s="23"/>
      <c r="ECW622" s="23"/>
      <c r="ECX622" s="23"/>
      <c r="ECY622" s="23"/>
      <c r="ECZ622" s="23"/>
      <c r="EDA622" s="23"/>
      <c r="EDB622" s="23"/>
      <c r="EDC622" s="23"/>
      <c r="EDD622" s="23"/>
      <c r="EDE622" s="23"/>
      <c r="EDF622" s="23"/>
      <c r="EDG622" s="23"/>
      <c r="EDH622" s="23"/>
      <c r="EDI622" s="23"/>
      <c r="EDJ622" s="23"/>
      <c r="EDK622" s="23"/>
      <c r="EDL622" s="23"/>
      <c r="EDM622" s="23"/>
      <c r="EDN622" s="23"/>
      <c r="EDO622" s="23"/>
      <c r="EDP622" s="23"/>
      <c r="EDQ622" s="23"/>
      <c r="EDR622" s="23"/>
      <c r="EDS622" s="23"/>
      <c r="EDT622" s="23"/>
      <c r="EDU622" s="23"/>
      <c r="EDV622" s="23"/>
      <c r="EDW622" s="23"/>
      <c r="EDX622" s="23"/>
      <c r="EDY622" s="23"/>
      <c r="EDZ622" s="23"/>
      <c r="EEA622" s="23"/>
      <c r="EEB622" s="23"/>
      <c r="EEC622" s="23"/>
      <c r="EED622" s="23"/>
      <c r="EEE622" s="23"/>
      <c r="EEF622" s="23"/>
      <c r="EEG622" s="23"/>
      <c r="EEH622" s="23"/>
      <c r="EEI622" s="23"/>
      <c r="EEJ622" s="23"/>
      <c r="EEK622" s="23"/>
      <c r="EEL622" s="23"/>
      <c r="EEM622" s="23"/>
      <c r="EEN622" s="23"/>
      <c r="EEO622" s="23"/>
      <c r="EEP622" s="23"/>
      <c r="EEQ622" s="23"/>
      <c r="EER622" s="23"/>
      <c r="EES622" s="23"/>
      <c r="EET622" s="23"/>
      <c r="EEU622" s="23"/>
      <c r="EEV622" s="23"/>
      <c r="EEW622" s="23"/>
      <c r="EEX622" s="23"/>
      <c r="EEY622" s="23"/>
      <c r="EEZ622" s="23"/>
      <c r="EFA622" s="23"/>
      <c r="EFB622" s="23"/>
      <c r="EFC622" s="23"/>
      <c r="EFD622" s="23"/>
      <c r="EFE622" s="23"/>
      <c r="EFF622" s="23"/>
      <c r="EFG622" s="23"/>
      <c r="EFH622" s="23"/>
      <c r="EFI622" s="23"/>
      <c r="EFJ622" s="23"/>
      <c r="EFK622" s="23"/>
      <c r="EFL622" s="23"/>
      <c r="EFM622" s="23"/>
      <c r="EFN622" s="23"/>
      <c r="EFO622" s="23"/>
      <c r="EFP622" s="23"/>
      <c r="EFQ622" s="23"/>
      <c r="EFR622" s="23"/>
      <c r="EFS622" s="23"/>
      <c r="EFT622" s="23"/>
      <c r="EFU622" s="23"/>
      <c r="EFV622" s="23"/>
      <c r="EFW622" s="23"/>
      <c r="EFX622" s="23"/>
      <c r="EFY622" s="23"/>
      <c r="EFZ622" s="23"/>
      <c r="EGA622" s="23"/>
      <c r="EGB622" s="23"/>
      <c r="EGC622" s="23"/>
      <c r="EGD622" s="23"/>
      <c r="EGE622" s="23"/>
      <c r="EGF622" s="23"/>
      <c r="EGG622" s="23"/>
      <c r="EGH622" s="23"/>
      <c r="EGI622" s="23"/>
      <c r="EGJ622" s="23"/>
      <c r="EGK622" s="23"/>
      <c r="EGL622" s="23"/>
      <c r="EGM622" s="23"/>
      <c r="EGN622" s="23"/>
      <c r="EGO622" s="23"/>
      <c r="EGP622" s="23"/>
      <c r="EGQ622" s="23"/>
      <c r="EGR622" s="23"/>
      <c r="EGS622" s="23"/>
      <c r="EGT622" s="23"/>
      <c r="EGU622" s="23"/>
      <c r="EGV622" s="23"/>
      <c r="EGW622" s="23"/>
      <c r="EGX622" s="23"/>
      <c r="EGY622" s="23"/>
      <c r="EGZ622" s="23"/>
      <c r="EHA622" s="23"/>
      <c r="EHB622" s="23"/>
      <c r="EHC622" s="23"/>
      <c r="EHD622" s="23"/>
      <c r="EHE622" s="23"/>
      <c r="EHF622" s="23"/>
      <c r="EHG622" s="23"/>
      <c r="EHH622" s="23"/>
      <c r="EHI622" s="23"/>
      <c r="EHJ622" s="23"/>
      <c r="EHK622" s="23"/>
      <c r="EHL622" s="23"/>
      <c r="EHM622" s="23"/>
      <c r="EHN622" s="23"/>
      <c r="EHO622" s="23"/>
      <c r="EHP622" s="23"/>
      <c r="EHQ622" s="23"/>
      <c r="EHR622" s="23"/>
      <c r="EHS622" s="23"/>
      <c r="EHT622" s="23"/>
      <c r="EHU622" s="23"/>
      <c r="EHV622" s="23"/>
      <c r="EHW622" s="23"/>
      <c r="EHX622" s="23"/>
      <c r="EHY622" s="23"/>
      <c r="EHZ622" s="23"/>
      <c r="EIA622" s="23"/>
      <c r="EIB622" s="23"/>
      <c r="EIC622" s="23"/>
      <c r="EID622" s="23"/>
      <c r="EIE622" s="23"/>
      <c r="EIF622" s="23"/>
      <c r="EIG622" s="23"/>
      <c r="EIH622" s="23"/>
      <c r="EII622" s="23"/>
      <c r="EIJ622" s="23"/>
      <c r="EIK622" s="23"/>
      <c r="EIL622" s="23"/>
      <c r="EIM622" s="23"/>
      <c r="EIN622" s="23"/>
      <c r="EIO622" s="23"/>
      <c r="EIP622" s="23"/>
      <c r="EIQ622" s="23"/>
      <c r="EIR622" s="23"/>
      <c r="EIS622" s="23"/>
      <c r="EIT622" s="23"/>
      <c r="EIU622" s="23"/>
      <c r="EIV622" s="23"/>
      <c r="EIW622" s="23"/>
      <c r="EIX622" s="23"/>
      <c r="EIY622" s="23"/>
      <c r="EIZ622" s="23"/>
      <c r="EJA622" s="23"/>
      <c r="EJB622" s="23"/>
      <c r="EJC622" s="23"/>
      <c r="EJD622" s="23"/>
      <c r="EJE622" s="23"/>
      <c r="EJF622" s="23"/>
      <c r="EJG622" s="23"/>
      <c r="EJH622" s="23"/>
      <c r="EJI622" s="23"/>
      <c r="EJJ622" s="23"/>
      <c r="EJK622" s="23"/>
      <c r="EJL622" s="23"/>
      <c r="EJM622" s="23"/>
      <c r="EJN622" s="23"/>
      <c r="EJO622" s="23"/>
      <c r="EJP622" s="23"/>
      <c r="EJQ622" s="23"/>
      <c r="EJR622" s="23"/>
      <c r="EJS622" s="23"/>
      <c r="EJT622" s="23"/>
      <c r="EJU622" s="23"/>
      <c r="EJV622" s="23"/>
      <c r="EJW622" s="23"/>
      <c r="EJX622" s="23"/>
      <c r="EJY622" s="23"/>
      <c r="EJZ622" s="23"/>
      <c r="EKA622" s="23"/>
      <c r="EKB622" s="23"/>
      <c r="EKC622" s="23"/>
      <c r="EKD622" s="23"/>
      <c r="EKE622" s="23"/>
      <c r="EKF622" s="23"/>
      <c r="EKG622" s="23"/>
      <c r="EKH622" s="23"/>
      <c r="EKI622" s="23"/>
      <c r="EKJ622" s="23"/>
      <c r="EKK622" s="23"/>
      <c r="EKL622" s="23"/>
      <c r="EKM622" s="23"/>
      <c r="EKN622" s="23"/>
      <c r="EKO622" s="23"/>
      <c r="EKP622" s="23"/>
      <c r="EKQ622" s="23"/>
      <c r="EKR622" s="23"/>
      <c r="EKS622" s="23"/>
      <c r="EKT622" s="23"/>
      <c r="EKU622" s="23"/>
      <c r="EKV622" s="23"/>
      <c r="EKW622" s="23"/>
      <c r="EKX622" s="23"/>
      <c r="EKY622" s="23"/>
      <c r="EKZ622" s="23"/>
      <c r="ELA622" s="23"/>
      <c r="ELB622" s="23"/>
      <c r="ELC622" s="23"/>
      <c r="ELD622" s="23"/>
      <c r="ELE622" s="23"/>
      <c r="ELF622" s="23"/>
      <c r="ELG622" s="23"/>
      <c r="ELH622" s="23"/>
      <c r="ELI622" s="23"/>
      <c r="ELJ622" s="23"/>
      <c r="ELK622" s="23"/>
      <c r="ELL622" s="23"/>
      <c r="ELM622" s="23"/>
      <c r="ELN622" s="23"/>
      <c r="ELO622" s="23"/>
      <c r="ELP622" s="23"/>
      <c r="ELQ622" s="23"/>
      <c r="ELR622" s="23"/>
      <c r="ELS622" s="23"/>
      <c r="ELT622" s="23"/>
      <c r="ELU622" s="23"/>
      <c r="ELV622" s="23"/>
      <c r="ELW622" s="23"/>
      <c r="ELX622" s="23"/>
      <c r="ELY622" s="23"/>
      <c r="ELZ622" s="23"/>
      <c r="EMA622" s="23"/>
      <c r="EMB622" s="23"/>
      <c r="EMC622" s="23"/>
      <c r="EMD622" s="23"/>
      <c r="EME622" s="23"/>
      <c r="EMF622" s="23"/>
      <c r="EMG622" s="23"/>
      <c r="EMH622" s="23"/>
      <c r="EMI622" s="23"/>
      <c r="EMJ622" s="23"/>
      <c r="EMK622" s="23"/>
      <c r="EML622" s="23"/>
      <c r="EMM622" s="23"/>
      <c r="EMN622" s="23"/>
      <c r="EMO622" s="23"/>
      <c r="EMP622" s="23"/>
      <c r="EMQ622" s="23"/>
      <c r="EMR622" s="23"/>
      <c r="EMS622" s="23"/>
      <c r="EMT622" s="23"/>
      <c r="EMU622" s="23"/>
      <c r="EMV622" s="23"/>
      <c r="EMW622" s="23"/>
      <c r="EMX622" s="23"/>
      <c r="EMY622" s="23"/>
      <c r="EMZ622" s="23"/>
      <c r="ENA622" s="23"/>
      <c r="ENB622" s="23"/>
      <c r="ENC622" s="23"/>
      <c r="END622" s="23"/>
      <c r="ENE622" s="23"/>
      <c r="ENF622" s="23"/>
      <c r="ENG622" s="23"/>
      <c r="ENH622" s="23"/>
      <c r="ENI622" s="23"/>
      <c r="ENJ622" s="23"/>
      <c r="ENK622" s="23"/>
      <c r="ENL622" s="23"/>
      <c r="ENM622" s="23"/>
      <c r="ENN622" s="23"/>
      <c r="ENO622" s="23"/>
      <c r="ENP622" s="23"/>
      <c r="ENQ622" s="23"/>
      <c r="ENR622" s="23"/>
      <c r="ENS622" s="23"/>
      <c r="ENT622" s="23"/>
      <c r="ENU622" s="23"/>
      <c r="ENV622" s="23"/>
      <c r="ENW622" s="23"/>
      <c r="ENX622" s="23"/>
      <c r="ENY622" s="23"/>
      <c r="ENZ622" s="23"/>
      <c r="EOA622" s="23"/>
      <c r="EOB622" s="23"/>
      <c r="EOC622" s="23"/>
      <c r="EOD622" s="23"/>
      <c r="EOE622" s="23"/>
      <c r="EOF622" s="23"/>
      <c r="EOG622" s="23"/>
      <c r="EOH622" s="23"/>
      <c r="EOI622" s="23"/>
      <c r="EOJ622" s="23"/>
      <c r="EOK622" s="23"/>
      <c r="EOL622" s="23"/>
      <c r="EOM622" s="23"/>
      <c r="EON622" s="23"/>
      <c r="EOO622" s="23"/>
      <c r="EOP622" s="23"/>
      <c r="EOQ622" s="23"/>
      <c r="EOR622" s="23"/>
      <c r="EOS622" s="23"/>
      <c r="EOT622" s="23"/>
      <c r="EOU622" s="23"/>
      <c r="EOV622" s="23"/>
      <c r="EOW622" s="23"/>
      <c r="EOX622" s="23"/>
      <c r="EOY622" s="23"/>
      <c r="EOZ622" s="23"/>
      <c r="EPA622" s="23"/>
      <c r="EPB622" s="23"/>
      <c r="EPC622" s="23"/>
      <c r="EPD622" s="23"/>
      <c r="EPE622" s="23"/>
      <c r="EPF622" s="23"/>
      <c r="EPG622" s="23"/>
      <c r="EPH622" s="23"/>
      <c r="EPI622" s="23"/>
      <c r="EPJ622" s="23"/>
      <c r="EPK622" s="23"/>
      <c r="EPL622" s="23"/>
      <c r="EPM622" s="23"/>
      <c r="EPN622" s="23"/>
      <c r="EPO622" s="23"/>
      <c r="EPP622" s="23"/>
      <c r="EPQ622" s="23"/>
      <c r="EPR622" s="23"/>
      <c r="EPS622" s="23"/>
      <c r="EPT622" s="23"/>
      <c r="EPU622" s="23"/>
      <c r="EPV622" s="23"/>
      <c r="EPW622" s="23"/>
      <c r="EPX622" s="23"/>
      <c r="EPY622" s="23"/>
      <c r="EPZ622" s="23"/>
      <c r="EQA622" s="23"/>
      <c r="EQB622" s="23"/>
      <c r="EQC622" s="23"/>
      <c r="EQD622" s="23"/>
      <c r="EQE622" s="23"/>
      <c r="EQF622" s="23"/>
      <c r="EQG622" s="23"/>
      <c r="EQH622" s="23"/>
      <c r="EQI622" s="23"/>
      <c r="EQJ622" s="23"/>
      <c r="EQK622" s="23"/>
      <c r="EQL622" s="23"/>
      <c r="EQM622" s="23"/>
      <c r="EQN622" s="23"/>
      <c r="EQO622" s="23"/>
      <c r="EQP622" s="23"/>
      <c r="EQQ622" s="23"/>
      <c r="EQR622" s="23"/>
      <c r="EQS622" s="23"/>
      <c r="EQT622" s="23"/>
      <c r="EQU622" s="23"/>
      <c r="EQV622" s="23"/>
      <c r="EQW622" s="23"/>
      <c r="EQX622" s="23"/>
      <c r="EQY622" s="23"/>
      <c r="EQZ622" s="23"/>
      <c r="ERA622" s="23"/>
      <c r="ERB622" s="23"/>
      <c r="ERC622" s="23"/>
      <c r="ERD622" s="23"/>
      <c r="ERE622" s="23"/>
      <c r="ERF622" s="23"/>
      <c r="ERG622" s="23"/>
      <c r="ERH622" s="23"/>
      <c r="ERI622" s="23"/>
      <c r="ERJ622" s="23"/>
      <c r="ERK622" s="23"/>
      <c r="ERL622" s="23"/>
      <c r="ERM622" s="23"/>
      <c r="ERN622" s="23"/>
      <c r="ERO622" s="23"/>
      <c r="ERP622" s="23"/>
      <c r="ERQ622" s="23"/>
      <c r="ERR622" s="23"/>
      <c r="ERS622" s="23"/>
      <c r="ERT622" s="23"/>
      <c r="ERU622" s="23"/>
      <c r="ERV622" s="23"/>
      <c r="ERW622" s="23"/>
      <c r="ERX622" s="23"/>
      <c r="ERY622" s="23"/>
      <c r="ERZ622" s="23"/>
      <c r="ESA622" s="23"/>
      <c r="ESB622" s="23"/>
      <c r="ESC622" s="23"/>
      <c r="ESD622" s="23"/>
      <c r="ESE622" s="23"/>
      <c r="ESF622" s="23"/>
      <c r="ESG622" s="23"/>
      <c r="ESH622" s="23"/>
      <c r="ESI622" s="23"/>
      <c r="ESJ622" s="23"/>
      <c r="ESK622" s="23"/>
      <c r="ESL622" s="23"/>
      <c r="ESM622" s="23"/>
      <c r="ESN622" s="23"/>
      <c r="ESO622" s="23"/>
      <c r="ESP622" s="23"/>
      <c r="ESQ622" s="23"/>
      <c r="ESR622" s="23"/>
      <c r="ESS622" s="23"/>
      <c r="EST622" s="23"/>
      <c r="ESU622" s="23"/>
      <c r="ESV622" s="23"/>
      <c r="ESW622" s="23"/>
      <c r="ESX622" s="23"/>
      <c r="ESY622" s="23"/>
      <c r="ESZ622" s="23"/>
      <c r="ETA622" s="23"/>
      <c r="ETB622" s="23"/>
      <c r="ETC622" s="23"/>
      <c r="ETD622" s="23"/>
      <c r="ETE622" s="23"/>
      <c r="ETF622" s="23"/>
      <c r="ETG622" s="23"/>
      <c r="ETH622" s="23"/>
      <c r="ETI622" s="23"/>
      <c r="ETJ622" s="23"/>
      <c r="ETK622" s="23"/>
      <c r="ETL622" s="23"/>
      <c r="ETM622" s="23"/>
      <c r="ETN622" s="23"/>
      <c r="ETO622" s="23"/>
      <c r="ETP622" s="23"/>
      <c r="ETQ622" s="23"/>
      <c r="ETR622" s="23"/>
      <c r="ETS622" s="23"/>
      <c r="ETT622" s="23"/>
      <c r="ETU622" s="23"/>
      <c r="ETV622" s="23"/>
      <c r="ETW622" s="23"/>
      <c r="ETX622" s="23"/>
      <c r="ETY622" s="23"/>
      <c r="ETZ622" s="23"/>
      <c r="EUA622" s="23"/>
      <c r="EUB622" s="23"/>
      <c r="EUC622" s="23"/>
      <c r="EUD622" s="23"/>
      <c r="EUE622" s="23"/>
      <c r="EUF622" s="23"/>
      <c r="EUG622" s="23"/>
      <c r="EUH622" s="23"/>
      <c r="EUI622" s="23"/>
      <c r="EUJ622" s="23"/>
      <c r="EUK622" s="23"/>
      <c r="EUL622" s="23"/>
      <c r="EUM622" s="23"/>
      <c r="EUN622" s="23"/>
      <c r="EUO622" s="23"/>
      <c r="EUP622" s="23"/>
      <c r="EUQ622" s="23"/>
      <c r="EUR622" s="23"/>
      <c r="EUS622" s="23"/>
      <c r="EUT622" s="23"/>
      <c r="EUU622" s="23"/>
      <c r="EUV622" s="23"/>
      <c r="EUW622" s="23"/>
      <c r="EUX622" s="23"/>
      <c r="EUY622" s="23"/>
      <c r="EUZ622" s="23"/>
      <c r="EVA622" s="23"/>
      <c r="EVB622" s="23"/>
      <c r="EVC622" s="23"/>
      <c r="EVD622" s="23"/>
      <c r="EVE622" s="23"/>
      <c r="EVF622" s="23"/>
      <c r="EVG622" s="23"/>
      <c r="EVH622" s="23"/>
      <c r="EVI622" s="23"/>
      <c r="EVJ622" s="23"/>
      <c r="EVK622" s="23"/>
      <c r="EVL622" s="23"/>
      <c r="EVM622" s="23"/>
      <c r="EVN622" s="23"/>
      <c r="EVO622" s="23"/>
      <c r="EVP622" s="23"/>
      <c r="EVQ622" s="23"/>
      <c r="EVR622" s="23"/>
      <c r="EVS622" s="23"/>
      <c r="EVT622" s="23"/>
      <c r="EVU622" s="23"/>
      <c r="EVV622" s="23"/>
      <c r="EVW622" s="23"/>
      <c r="EVX622" s="23"/>
      <c r="EVY622" s="23"/>
      <c r="EVZ622" s="23"/>
      <c r="EWA622" s="23"/>
      <c r="EWB622" s="23"/>
      <c r="EWC622" s="23"/>
      <c r="EWD622" s="23"/>
      <c r="EWE622" s="23"/>
      <c r="EWF622" s="23"/>
      <c r="EWG622" s="23"/>
      <c r="EWH622" s="23"/>
      <c r="EWI622" s="23"/>
      <c r="EWJ622" s="23"/>
      <c r="EWK622" s="23"/>
      <c r="EWL622" s="23"/>
      <c r="EWM622" s="23"/>
      <c r="EWN622" s="23"/>
      <c r="EWO622" s="23"/>
      <c r="EWP622" s="23"/>
      <c r="EWQ622" s="23"/>
      <c r="EWR622" s="23"/>
      <c r="EWS622" s="23"/>
      <c r="EWT622" s="23"/>
      <c r="EWU622" s="23"/>
      <c r="EWV622" s="23"/>
      <c r="EWW622" s="23"/>
      <c r="EWX622" s="23"/>
      <c r="EWY622" s="23"/>
      <c r="EWZ622" s="23"/>
      <c r="EXA622" s="23"/>
      <c r="EXB622" s="23"/>
      <c r="EXC622" s="23"/>
      <c r="EXD622" s="23"/>
      <c r="EXE622" s="23"/>
      <c r="EXF622" s="23"/>
      <c r="EXG622" s="23"/>
      <c r="EXH622" s="23"/>
      <c r="EXI622" s="23"/>
      <c r="EXJ622" s="23"/>
      <c r="EXK622" s="23"/>
      <c r="EXL622" s="23"/>
      <c r="EXM622" s="23"/>
      <c r="EXN622" s="23"/>
      <c r="EXO622" s="23"/>
      <c r="EXP622" s="23"/>
      <c r="EXQ622" s="23"/>
      <c r="EXR622" s="23"/>
      <c r="EXS622" s="23"/>
      <c r="EXT622" s="23"/>
      <c r="EXU622" s="23"/>
      <c r="EXV622" s="23"/>
      <c r="EXW622" s="23"/>
      <c r="EXX622" s="23"/>
      <c r="EXY622" s="23"/>
      <c r="EXZ622" s="23"/>
      <c r="EYA622" s="23"/>
      <c r="EYB622" s="23"/>
      <c r="EYC622" s="23"/>
      <c r="EYD622" s="23"/>
      <c r="EYE622" s="23"/>
      <c r="EYF622" s="23"/>
      <c r="EYG622" s="23"/>
      <c r="EYH622" s="23"/>
      <c r="EYI622" s="23"/>
      <c r="EYJ622" s="23"/>
      <c r="EYK622" s="23"/>
      <c r="EYL622" s="23"/>
      <c r="EYM622" s="23"/>
      <c r="EYN622" s="23"/>
      <c r="EYO622" s="23"/>
      <c r="EYP622" s="23"/>
      <c r="EYQ622" s="23"/>
      <c r="EYR622" s="23"/>
      <c r="EYS622" s="23"/>
      <c r="EYT622" s="23"/>
      <c r="EYU622" s="23"/>
      <c r="EYV622" s="23"/>
      <c r="EYW622" s="23"/>
      <c r="EYX622" s="23"/>
      <c r="EYY622" s="23"/>
      <c r="EYZ622" s="23"/>
      <c r="EZA622" s="23"/>
      <c r="EZB622" s="23"/>
      <c r="EZC622" s="23"/>
      <c r="EZD622" s="23"/>
      <c r="EZE622" s="23"/>
      <c r="EZF622" s="23"/>
      <c r="EZG622" s="23"/>
      <c r="EZH622" s="23"/>
      <c r="EZI622" s="23"/>
      <c r="EZJ622" s="23"/>
      <c r="EZK622" s="23"/>
      <c r="EZL622" s="23"/>
      <c r="EZM622" s="23"/>
      <c r="EZN622" s="23"/>
      <c r="EZO622" s="23"/>
      <c r="EZP622" s="23"/>
      <c r="EZQ622" s="23"/>
      <c r="EZR622" s="23"/>
      <c r="EZS622" s="23"/>
      <c r="EZT622" s="23"/>
      <c r="EZU622" s="23"/>
      <c r="EZV622" s="23"/>
      <c r="EZW622" s="23"/>
      <c r="EZX622" s="23"/>
      <c r="EZY622" s="23"/>
      <c r="EZZ622" s="23"/>
      <c r="FAA622" s="23"/>
      <c r="FAB622" s="23"/>
      <c r="FAC622" s="23"/>
      <c r="FAD622" s="23"/>
      <c r="FAE622" s="23"/>
      <c r="FAF622" s="23"/>
      <c r="FAG622" s="23"/>
      <c r="FAH622" s="23"/>
      <c r="FAI622" s="23"/>
      <c r="FAJ622" s="23"/>
      <c r="FAK622" s="23"/>
      <c r="FAL622" s="23"/>
      <c r="FAM622" s="23"/>
      <c r="FAN622" s="23"/>
      <c r="FAO622" s="23"/>
      <c r="FAP622" s="23"/>
      <c r="FAQ622" s="23"/>
      <c r="FAR622" s="23"/>
      <c r="FAS622" s="23"/>
      <c r="FAT622" s="23"/>
      <c r="FAU622" s="23"/>
      <c r="FAV622" s="23"/>
      <c r="FAW622" s="23"/>
      <c r="FAX622" s="23"/>
      <c r="FAY622" s="23"/>
      <c r="FAZ622" s="23"/>
      <c r="FBA622" s="23"/>
      <c r="FBB622" s="23"/>
      <c r="FBC622" s="23"/>
      <c r="FBD622" s="23"/>
      <c r="FBE622" s="23"/>
      <c r="FBF622" s="23"/>
      <c r="FBG622" s="23"/>
      <c r="FBH622" s="23"/>
      <c r="FBI622" s="23"/>
      <c r="FBJ622" s="23"/>
      <c r="FBK622" s="23"/>
      <c r="FBL622" s="23"/>
      <c r="FBM622" s="23"/>
      <c r="FBN622" s="23"/>
      <c r="FBO622" s="23"/>
      <c r="FBP622" s="23"/>
      <c r="FBQ622" s="23"/>
      <c r="FBR622" s="23"/>
      <c r="FBS622" s="23"/>
      <c r="FBT622" s="23"/>
      <c r="FBU622" s="23"/>
      <c r="FBV622" s="23"/>
      <c r="FBW622" s="23"/>
      <c r="FBX622" s="23"/>
      <c r="FBY622" s="23"/>
      <c r="FBZ622" s="23"/>
      <c r="FCA622" s="23"/>
      <c r="FCB622" s="23"/>
      <c r="FCC622" s="23"/>
      <c r="FCD622" s="23"/>
      <c r="FCE622" s="23"/>
      <c r="FCF622" s="23"/>
      <c r="FCG622" s="23"/>
      <c r="FCH622" s="23"/>
      <c r="FCI622" s="23"/>
      <c r="FCJ622" s="23"/>
      <c r="FCK622" s="23"/>
      <c r="FCL622" s="23"/>
      <c r="FCM622" s="23"/>
      <c r="FCN622" s="23"/>
      <c r="FCO622" s="23"/>
      <c r="FCP622" s="23"/>
      <c r="FCQ622" s="23"/>
      <c r="FCR622" s="23"/>
      <c r="FCS622" s="23"/>
      <c r="FCT622" s="23"/>
      <c r="FCU622" s="23"/>
      <c r="FCV622" s="23"/>
      <c r="FCW622" s="23"/>
      <c r="FCX622" s="23"/>
      <c r="FCY622" s="23"/>
      <c r="FCZ622" s="23"/>
      <c r="FDA622" s="23"/>
      <c r="FDB622" s="23"/>
      <c r="FDC622" s="23"/>
      <c r="FDD622" s="23"/>
      <c r="FDE622" s="23"/>
      <c r="FDF622" s="23"/>
      <c r="FDG622" s="23"/>
      <c r="FDH622" s="23"/>
      <c r="FDI622" s="23"/>
      <c r="FDJ622" s="23"/>
      <c r="FDK622" s="23"/>
      <c r="FDL622" s="23"/>
      <c r="FDM622" s="23"/>
      <c r="FDN622" s="23"/>
      <c r="FDO622" s="23"/>
      <c r="FDP622" s="23"/>
      <c r="FDQ622" s="23"/>
      <c r="FDR622" s="23"/>
      <c r="FDS622" s="23"/>
      <c r="FDT622" s="23"/>
      <c r="FDU622" s="23"/>
      <c r="FDV622" s="23"/>
      <c r="FDW622" s="23"/>
      <c r="FDX622" s="23"/>
      <c r="FDY622" s="23"/>
      <c r="FDZ622" s="23"/>
      <c r="FEA622" s="23"/>
      <c r="FEB622" s="23"/>
      <c r="FEC622" s="23"/>
      <c r="FED622" s="23"/>
      <c r="FEE622" s="23"/>
      <c r="FEF622" s="23"/>
      <c r="FEG622" s="23"/>
      <c r="FEH622" s="23"/>
      <c r="FEI622" s="23"/>
      <c r="FEJ622" s="23"/>
      <c r="FEK622" s="23"/>
      <c r="FEL622" s="23"/>
      <c r="FEM622" s="23"/>
      <c r="FEN622" s="23"/>
      <c r="FEO622" s="23"/>
      <c r="FEP622" s="23"/>
      <c r="FEQ622" s="23"/>
      <c r="FER622" s="23"/>
      <c r="FES622" s="23"/>
      <c r="FET622" s="23"/>
      <c r="FEU622" s="23"/>
      <c r="FEV622" s="23"/>
      <c r="FEW622" s="23"/>
      <c r="FEX622" s="23"/>
      <c r="FEY622" s="23"/>
      <c r="FEZ622" s="23"/>
      <c r="FFA622" s="23"/>
      <c r="FFB622" s="23"/>
      <c r="FFC622" s="23"/>
      <c r="FFD622" s="23"/>
      <c r="FFE622" s="23"/>
      <c r="FFF622" s="23"/>
      <c r="FFG622" s="23"/>
      <c r="FFH622" s="23"/>
      <c r="FFI622" s="23"/>
      <c r="FFJ622" s="23"/>
      <c r="FFK622" s="23"/>
      <c r="FFL622" s="23"/>
      <c r="FFM622" s="23"/>
      <c r="FFN622" s="23"/>
      <c r="FFO622" s="23"/>
      <c r="FFP622" s="23"/>
      <c r="FFQ622" s="23"/>
      <c r="FFR622" s="23"/>
      <c r="FFS622" s="23"/>
      <c r="FFT622" s="23"/>
      <c r="FFU622" s="23"/>
      <c r="FFV622" s="23"/>
      <c r="FFW622" s="23"/>
      <c r="FFX622" s="23"/>
      <c r="FFY622" s="23"/>
      <c r="FFZ622" s="23"/>
      <c r="FGA622" s="23"/>
      <c r="FGB622" s="23"/>
      <c r="FGC622" s="23"/>
      <c r="FGD622" s="23"/>
      <c r="FGE622" s="23"/>
      <c r="FGF622" s="23"/>
      <c r="FGG622" s="23"/>
      <c r="FGH622" s="23"/>
      <c r="FGI622" s="23"/>
      <c r="FGJ622" s="23"/>
      <c r="FGK622" s="23"/>
      <c r="FGL622" s="23"/>
      <c r="FGM622" s="23"/>
      <c r="FGN622" s="23"/>
      <c r="FGO622" s="23"/>
      <c r="FGP622" s="23"/>
      <c r="FGQ622" s="23"/>
      <c r="FGR622" s="23"/>
      <c r="FGS622" s="23"/>
      <c r="FGT622" s="23"/>
      <c r="FGU622" s="23"/>
      <c r="FGV622" s="23"/>
      <c r="FGW622" s="23"/>
      <c r="FGX622" s="23"/>
      <c r="FGY622" s="23"/>
      <c r="FGZ622" s="23"/>
      <c r="FHA622" s="23"/>
      <c r="FHB622" s="23"/>
      <c r="FHC622" s="23"/>
      <c r="FHD622" s="23"/>
      <c r="FHE622" s="23"/>
      <c r="FHF622" s="23"/>
      <c r="FHG622" s="23"/>
      <c r="FHH622" s="23"/>
      <c r="FHI622" s="23"/>
      <c r="FHJ622" s="23"/>
      <c r="FHK622" s="23"/>
      <c r="FHL622" s="23"/>
      <c r="FHM622" s="23"/>
      <c r="FHN622" s="23"/>
      <c r="FHO622" s="23"/>
      <c r="FHP622" s="23"/>
      <c r="FHQ622" s="23"/>
      <c r="FHR622" s="23"/>
      <c r="FHS622" s="23"/>
      <c r="FHT622" s="23"/>
      <c r="FHU622" s="23"/>
      <c r="FHV622" s="23"/>
      <c r="FHW622" s="23"/>
      <c r="FHX622" s="23"/>
      <c r="FHY622" s="23"/>
      <c r="FHZ622" s="23"/>
      <c r="FIA622" s="23"/>
      <c r="FIB622" s="23"/>
      <c r="FIC622" s="23"/>
      <c r="FID622" s="23"/>
      <c r="FIE622" s="23"/>
      <c r="FIF622" s="23"/>
      <c r="FIG622" s="23"/>
      <c r="FIH622" s="23"/>
      <c r="FII622" s="23"/>
      <c r="FIJ622" s="23"/>
      <c r="FIK622" s="23"/>
      <c r="FIL622" s="23"/>
      <c r="FIM622" s="23"/>
      <c r="FIN622" s="23"/>
      <c r="FIO622" s="23"/>
      <c r="FIP622" s="23"/>
      <c r="FIQ622" s="23"/>
      <c r="FIR622" s="23"/>
      <c r="FIS622" s="23"/>
      <c r="FIT622" s="23"/>
      <c r="FIU622" s="23"/>
      <c r="FIV622" s="23"/>
      <c r="FIW622" s="23"/>
      <c r="FIX622" s="23"/>
      <c r="FIY622" s="23"/>
      <c r="FIZ622" s="23"/>
      <c r="FJA622" s="23"/>
      <c r="FJB622" s="23"/>
      <c r="FJC622" s="23"/>
      <c r="FJD622" s="23"/>
      <c r="FJE622" s="23"/>
      <c r="FJF622" s="23"/>
      <c r="FJG622" s="23"/>
      <c r="FJH622" s="23"/>
      <c r="FJI622" s="23"/>
      <c r="FJJ622" s="23"/>
      <c r="FJK622" s="23"/>
      <c r="FJL622" s="23"/>
      <c r="FJM622" s="23"/>
      <c r="FJN622" s="23"/>
      <c r="FJO622" s="23"/>
      <c r="FJP622" s="23"/>
      <c r="FJQ622" s="23"/>
      <c r="FJR622" s="23"/>
      <c r="FJS622" s="23"/>
      <c r="FJT622" s="23"/>
      <c r="FJU622" s="23"/>
      <c r="FJV622" s="23"/>
      <c r="FJW622" s="23"/>
      <c r="FJX622" s="23"/>
      <c r="FJY622" s="23"/>
      <c r="FJZ622" s="23"/>
      <c r="FKA622" s="23"/>
      <c r="FKB622" s="23"/>
      <c r="FKC622" s="23"/>
      <c r="FKD622" s="23"/>
      <c r="FKE622" s="23"/>
      <c r="FKF622" s="23"/>
      <c r="FKG622" s="23"/>
      <c r="FKH622" s="23"/>
      <c r="FKI622" s="23"/>
      <c r="FKJ622" s="23"/>
      <c r="FKK622" s="23"/>
      <c r="FKL622" s="23"/>
      <c r="FKM622" s="23"/>
      <c r="FKN622" s="23"/>
      <c r="FKO622" s="23"/>
      <c r="FKP622" s="23"/>
      <c r="FKQ622" s="23"/>
      <c r="FKR622" s="23"/>
      <c r="FKS622" s="23"/>
      <c r="FKT622" s="23"/>
      <c r="FKU622" s="23"/>
      <c r="FKV622" s="23"/>
      <c r="FKW622" s="23"/>
      <c r="FKX622" s="23"/>
      <c r="FKY622" s="23"/>
      <c r="FKZ622" s="23"/>
      <c r="FLA622" s="23"/>
      <c r="FLB622" s="23"/>
      <c r="FLC622" s="23"/>
      <c r="FLD622" s="23"/>
      <c r="FLE622" s="23"/>
      <c r="FLF622" s="23"/>
      <c r="FLG622" s="23"/>
      <c r="FLH622" s="23"/>
      <c r="FLI622" s="23"/>
      <c r="FLJ622" s="23"/>
      <c r="FLK622" s="23"/>
      <c r="FLL622" s="23"/>
      <c r="FLM622" s="23"/>
      <c r="FLN622" s="23"/>
      <c r="FLO622" s="23"/>
      <c r="FLP622" s="23"/>
      <c r="FLQ622" s="23"/>
      <c r="FLR622" s="23"/>
      <c r="FLS622" s="23"/>
      <c r="FLT622" s="23"/>
      <c r="FLU622" s="23"/>
      <c r="FLV622" s="23"/>
      <c r="FLW622" s="23"/>
      <c r="FLX622" s="23"/>
      <c r="FLY622" s="23"/>
      <c r="FLZ622" s="23"/>
      <c r="FMA622" s="23"/>
      <c r="FMB622" s="23"/>
      <c r="FMC622" s="23"/>
      <c r="FMD622" s="23"/>
      <c r="FME622" s="23"/>
      <c r="FMF622" s="23"/>
      <c r="FMG622" s="23"/>
      <c r="FMH622" s="23"/>
      <c r="FMI622" s="23"/>
      <c r="FMJ622" s="23"/>
      <c r="FMK622" s="23"/>
      <c r="FML622" s="23"/>
      <c r="FMM622" s="23"/>
      <c r="FMN622" s="23"/>
      <c r="FMO622" s="23"/>
      <c r="FMP622" s="23"/>
      <c r="FMQ622" s="23"/>
      <c r="FMR622" s="23"/>
      <c r="FMS622" s="23"/>
      <c r="FMT622" s="23"/>
      <c r="FMU622" s="23"/>
      <c r="FMV622" s="23"/>
      <c r="FMW622" s="23"/>
      <c r="FMX622" s="23"/>
      <c r="FMY622" s="23"/>
      <c r="FMZ622" s="23"/>
      <c r="FNA622" s="23"/>
      <c r="FNB622" s="23"/>
      <c r="FNC622" s="23"/>
      <c r="FND622" s="23"/>
      <c r="FNE622" s="23"/>
      <c r="FNF622" s="23"/>
      <c r="FNG622" s="23"/>
      <c r="FNH622" s="23"/>
      <c r="FNI622" s="23"/>
      <c r="FNJ622" s="23"/>
      <c r="FNK622" s="23"/>
      <c r="FNL622" s="23"/>
      <c r="FNM622" s="23"/>
      <c r="FNN622" s="23"/>
      <c r="FNO622" s="23"/>
      <c r="FNP622" s="23"/>
      <c r="FNQ622" s="23"/>
      <c r="FNR622" s="23"/>
      <c r="FNS622" s="23"/>
      <c r="FNT622" s="23"/>
      <c r="FNU622" s="23"/>
      <c r="FNV622" s="23"/>
      <c r="FNW622" s="23"/>
      <c r="FNX622" s="23"/>
      <c r="FNY622" s="23"/>
      <c r="FNZ622" s="23"/>
      <c r="FOA622" s="23"/>
      <c r="FOB622" s="23"/>
      <c r="FOC622" s="23"/>
      <c r="FOD622" s="23"/>
      <c r="FOE622" s="23"/>
      <c r="FOF622" s="23"/>
      <c r="FOG622" s="23"/>
      <c r="FOH622" s="23"/>
      <c r="FOI622" s="23"/>
      <c r="FOJ622" s="23"/>
      <c r="FOK622" s="23"/>
      <c r="FOL622" s="23"/>
      <c r="FOM622" s="23"/>
      <c r="FON622" s="23"/>
      <c r="FOO622" s="23"/>
      <c r="FOP622" s="23"/>
      <c r="FOQ622" s="23"/>
      <c r="FOR622" s="23"/>
      <c r="FOS622" s="23"/>
      <c r="FOT622" s="23"/>
      <c r="FOU622" s="23"/>
      <c r="FOV622" s="23"/>
      <c r="FOW622" s="23"/>
      <c r="FOX622" s="23"/>
      <c r="FOY622" s="23"/>
      <c r="FOZ622" s="23"/>
      <c r="FPA622" s="23"/>
      <c r="FPB622" s="23"/>
      <c r="FPC622" s="23"/>
      <c r="FPD622" s="23"/>
      <c r="FPE622" s="23"/>
      <c r="FPF622" s="23"/>
      <c r="FPG622" s="23"/>
      <c r="FPH622" s="23"/>
      <c r="FPI622" s="23"/>
      <c r="FPJ622" s="23"/>
      <c r="FPK622" s="23"/>
      <c r="FPL622" s="23"/>
      <c r="FPM622" s="23"/>
      <c r="FPN622" s="23"/>
      <c r="FPO622" s="23"/>
      <c r="FPP622" s="23"/>
      <c r="FPQ622" s="23"/>
      <c r="FPR622" s="23"/>
      <c r="FPS622" s="23"/>
      <c r="FPT622" s="23"/>
      <c r="FPU622" s="23"/>
      <c r="FPV622" s="23"/>
      <c r="FPW622" s="23"/>
      <c r="FPX622" s="23"/>
      <c r="FPY622" s="23"/>
      <c r="FPZ622" s="23"/>
      <c r="FQA622" s="23"/>
      <c r="FQB622" s="23"/>
      <c r="FQC622" s="23"/>
      <c r="FQD622" s="23"/>
      <c r="FQE622" s="23"/>
      <c r="FQF622" s="23"/>
      <c r="FQG622" s="23"/>
      <c r="FQH622" s="23"/>
      <c r="FQI622" s="23"/>
      <c r="FQJ622" s="23"/>
      <c r="FQK622" s="23"/>
      <c r="FQL622" s="23"/>
      <c r="FQM622" s="23"/>
      <c r="FQN622" s="23"/>
      <c r="FQO622" s="23"/>
      <c r="FQP622" s="23"/>
      <c r="FQQ622" s="23"/>
      <c r="FQR622" s="23"/>
      <c r="FQS622" s="23"/>
      <c r="FQT622" s="23"/>
      <c r="FQU622" s="23"/>
      <c r="FQV622" s="23"/>
      <c r="FQW622" s="23"/>
      <c r="FQX622" s="23"/>
      <c r="FQY622" s="23"/>
      <c r="FQZ622" s="23"/>
      <c r="FRA622" s="23"/>
      <c r="FRB622" s="23"/>
      <c r="FRC622" s="23"/>
      <c r="FRD622" s="23"/>
      <c r="FRE622" s="23"/>
      <c r="FRF622" s="23"/>
      <c r="FRG622" s="23"/>
      <c r="FRH622" s="23"/>
      <c r="FRI622" s="23"/>
      <c r="FRJ622" s="23"/>
      <c r="FRK622" s="23"/>
      <c r="FRL622" s="23"/>
      <c r="FRM622" s="23"/>
      <c r="FRN622" s="23"/>
      <c r="FRO622" s="23"/>
      <c r="FRP622" s="23"/>
      <c r="FRQ622" s="23"/>
      <c r="FRR622" s="23"/>
      <c r="FRS622" s="23"/>
      <c r="FRT622" s="23"/>
      <c r="FRU622" s="23"/>
      <c r="FRV622" s="23"/>
      <c r="FRW622" s="23"/>
      <c r="FRX622" s="23"/>
      <c r="FRY622" s="23"/>
      <c r="FRZ622" s="23"/>
      <c r="FSA622" s="23"/>
      <c r="FSB622" s="23"/>
      <c r="FSC622" s="23"/>
      <c r="FSD622" s="23"/>
      <c r="FSE622" s="23"/>
      <c r="FSF622" s="23"/>
      <c r="FSG622" s="23"/>
      <c r="FSH622" s="23"/>
      <c r="FSI622" s="23"/>
      <c r="FSJ622" s="23"/>
      <c r="FSK622" s="23"/>
      <c r="FSL622" s="23"/>
      <c r="FSM622" s="23"/>
      <c r="FSN622" s="23"/>
      <c r="FSO622" s="23"/>
      <c r="FSP622" s="23"/>
      <c r="FSQ622" s="23"/>
      <c r="FSR622" s="23"/>
      <c r="FSS622" s="23"/>
      <c r="FST622" s="23"/>
      <c r="FSU622" s="23"/>
      <c r="FSV622" s="23"/>
      <c r="FSW622" s="23"/>
      <c r="FSX622" s="23"/>
      <c r="FSY622" s="23"/>
      <c r="FSZ622" s="23"/>
      <c r="FTA622" s="23"/>
      <c r="FTB622" s="23"/>
      <c r="FTC622" s="23"/>
      <c r="FTD622" s="23"/>
      <c r="FTE622" s="23"/>
      <c r="FTF622" s="23"/>
      <c r="FTG622" s="23"/>
      <c r="FTH622" s="23"/>
      <c r="FTI622" s="23"/>
      <c r="FTJ622" s="23"/>
      <c r="FTK622" s="23"/>
      <c r="FTL622" s="23"/>
      <c r="FTM622" s="23"/>
      <c r="FTN622" s="23"/>
      <c r="FTO622" s="23"/>
      <c r="FTP622" s="23"/>
      <c r="FTQ622" s="23"/>
      <c r="FTR622" s="23"/>
      <c r="FTS622" s="23"/>
      <c r="FTT622" s="23"/>
      <c r="FTU622" s="23"/>
      <c r="FTV622" s="23"/>
      <c r="FTW622" s="23"/>
      <c r="FTX622" s="23"/>
      <c r="FTY622" s="23"/>
      <c r="FTZ622" s="23"/>
      <c r="FUA622" s="23"/>
      <c r="FUB622" s="23"/>
      <c r="FUC622" s="23"/>
      <c r="FUD622" s="23"/>
      <c r="FUE622" s="23"/>
      <c r="FUF622" s="23"/>
      <c r="FUG622" s="23"/>
      <c r="FUH622" s="23"/>
      <c r="FUI622" s="23"/>
      <c r="FUJ622" s="23"/>
      <c r="FUK622" s="23"/>
      <c r="FUL622" s="23"/>
      <c r="FUM622" s="23"/>
      <c r="FUN622" s="23"/>
      <c r="FUO622" s="23"/>
      <c r="FUP622" s="23"/>
      <c r="FUQ622" s="23"/>
      <c r="FUR622" s="23"/>
      <c r="FUS622" s="23"/>
      <c r="FUT622" s="23"/>
      <c r="FUU622" s="23"/>
      <c r="FUV622" s="23"/>
      <c r="FUW622" s="23"/>
      <c r="FUX622" s="23"/>
      <c r="FUY622" s="23"/>
      <c r="FUZ622" s="23"/>
      <c r="FVA622" s="23"/>
      <c r="FVB622" s="23"/>
      <c r="FVC622" s="23"/>
      <c r="FVD622" s="23"/>
      <c r="FVE622" s="23"/>
      <c r="FVF622" s="23"/>
      <c r="FVG622" s="23"/>
      <c r="FVH622" s="23"/>
      <c r="FVI622" s="23"/>
      <c r="FVJ622" s="23"/>
      <c r="FVK622" s="23"/>
      <c r="FVL622" s="23"/>
      <c r="FVM622" s="23"/>
      <c r="FVN622" s="23"/>
      <c r="FVO622" s="23"/>
      <c r="FVP622" s="23"/>
      <c r="FVQ622" s="23"/>
      <c r="FVR622" s="23"/>
      <c r="FVS622" s="23"/>
      <c r="FVT622" s="23"/>
      <c r="FVU622" s="23"/>
      <c r="FVV622" s="23"/>
      <c r="FVW622" s="23"/>
      <c r="FVX622" s="23"/>
      <c r="FVY622" s="23"/>
      <c r="FVZ622" s="23"/>
      <c r="FWA622" s="23"/>
      <c r="FWB622" s="23"/>
      <c r="FWC622" s="23"/>
      <c r="FWD622" s="23"/>
      <c r="FWE622" s="23"/>
      <c r="FWF622" s="23"/>
      <c r="FWG622" s="23"/>
      <c r="FWH622" s="23"/>
      <c r="FWI622" s="23"/>
      <c r="FWJ622" s="23"/>
      <c r="FWK622" s="23"/>
      <c r="FWL622" s="23"/>
      <c r="FWM622" s="23"/>
      <c r="FWN622" s="23"/>
      <c r="FWO622" s="23"/>
      <c r="FWP622" s="23"/>
      <c r="FWQ622" s="23"/>
      <c r="FWR622" s="23"/>
      <c r="FWS622" s="23"/>
      <c r="FWT622" s="23"/>
      <c r="FWU622" s="23"/>
      <c r="FWV622" s="23"/>
      <c r="FWW622" s="23"/>
      <c r="FWX622" s="23"/>
      <c r="FWY622" s="23"/>
      <c r="FWZ622" s="23"/>
      <c r="FXA622" s="23"/>
      <c r="FXB622" s="23"/>
      <c r="FXC622" s="23"/>
      <c r="FXD622" s="23"/>
      <c r="FXE622" s="23"/>
      <c r="FXF622" s="23"/>
      <c r="FXG622" s="23"/>
      <c r="FXH622" s="23"/>
      <c r="FXI622" s="23"/>
      <c r="FXJ622" s="23"/>
      <c r="FXK622" s="23"/>
      <c r="FXL622" s="23"/>
      <c r="FXM622" s="23"/>
      <c r="FXN622" s="23"/>
      <c r="FXO622" s="23"/>
      <c r="FXP622" s="23"/>
      <c r="FXQ622" s="23"/>
      <c r="FXR622" s="23"/>
      <c r="FXS622" s="23"/>
      <c r="FXT622" s="23"/>
      <c r="FXU622" s="23"/>
      <c r="FXV622" s="23"/>
      <c r="FXW622" s="23"/>
      <c r="FXX622" s="23"/>
      <c r="FXY622" s="23"/>
      <c r="FXZ622" s="23"/>
      <c r="FYA622" s="23"/>
      <c r="FYB622" s="23"/>
      <c r="FYC622" s="23"/>
      <c r="FYD622" s="23"/>
      <c r="FYE622" s="23"/>
      <c r="FYF622" s="23"/>
      <c r="FYG622" s="23"/>
      <c r="FYH622" s="23"/>
      <c r="FYI622" s="23"/>
      <c r="FYJ622" s="23"/>
      <c r="FYK622" s="23"/>
      <c r="FYL622" s="23"/>
      <c r="FYM622" s="23"/>
      <c r="FYN622" s="23"/>
      <c r="FYO622" s="23"/>
      <c r="FYP622" s="23"/>
      <c r="FYQ622" s="23"/>
      <c r="FYR622" s="23"/>
      <c r="FYS622" s="23"/>
      <c r="FYT622" s="23"/>
      <c r="FYU622" s="23"/>
      <c r="FYV622" s="23"/>
      <c r="FYW622" s="23"/>
      <c r="FYX622" s="23"/>
      <c r="FYY622" s="23"/>
      <c r="FYZ622" s="23"/>
      <c r="FZA622" s="23"/>
      <c r="FZB622" s="23"/>
      <c r="FZC622" s="23"/>
      <c r="FZD622" s="23"/>
      <c r="FZE622" s="23"/>
      <c r="FZF622" s="23"/>
      <c r="FZG622" s="23"/>
      <c r="FZH622" s="23"/>
      <c r="FZI622" s="23"/>
      <c r="FZJ622" s="23"/>
      <c r="FZK622" s="23"/>
      <c r="FZL622" s="23"/>
      <c r="FZM622" s="23"/>
      <c r="FZN622" s="23"/>
      <c r="FZO622" s="23"/>
      <c r="FZP622" s="23"/>
      <c r="FZQ622" s="23"/>
      <c r="FZR622" s="23"/>
      <c r="FZS622" s="23"/>
      <c r="FZT622" s="23"/>
      <c r="FZU622" s="23"/>
      <c r="FZV622" s="23"/>
      <c r="FZW622" s="23"/>
      <c r="FZX622" s="23"/>
      <c r="FZY622" s="23"/>
      <c r="FZZ622" s="23"/>
      <c r="GAA622" s="23"/>
      <c r="GAB622" s="23"/>
      <c r="GAC622" s="23"/>
      <c r="GAD622" s="23"/>
      <c r="GAE622" s="23"/>
      <c r="GAF622" s="23"/>
      <c r="GAG622" s="23"/>
      <c r="GAH622" s="23"/>
      <c r="GAI622" s="23"/>
      <c r="GAJ622" s="23"/>
      <c r="GAK622" s="23"/>
      <c r="GAL622" s="23"/>
      <c r="GAM622" s="23"/>
      <c r="GAN622" s="23"/>
      <c r="GAO622" s="23"/>
      <c r="GAP622" s="23"/>
      <c r="GAQ622" s="23"/>
      <c r="GAR622" s="23"/>
      <c r="GAS622" s="23"/>
      <c r="GAT622" s="23"/>
      <c r="GAU622" s="23"/>
      <c r="GAV622" s="23"/>
      <c r="GAW622" s="23"/>
      <c r="GAX622" s="23"/>
      <c r="GAY622" s="23"/>
      <c r="GAZ622" s="23"/>
      <c r="GBA622" s="23"/>
      <c r="GBB622" s="23"/>
      <c r="GBC622" s="23"/>
      <c r="GBD622" s="23"/>
      <c r="GBE622" s="23"/>
      <c r="GBF622" s="23"/>
      <c r="GBG622" s="23"/>
      <c r="GBH622" s="23"/>
      <c r="GBI622" s="23"/>
      <c r="GBJ622" s="23"/>
      <c r="GBK622" s="23"/>
      <c r="GBL622" s="23"/>
      <c r="GBM622" s="23"/>
      <c r="GBN622" s="23"/>
      <c r="GBO622" s="23"/>
      <c r="GBP622" s="23"/>
      <c r="GBQ622" s="23"/>
      <c r="GBR622" s="23"/>
      <c r="GBS622" s="23"/>
      <c r="GBT622" s="23"/>
      <c r="GBU622" s="23"/>
      <c r="GBV622" s="23"/>
      <c r="GBW622" s="23"/>
      <c r="GBX622" s="23"/>
      <c r="GBY622" s="23"/>
      <c r="GBZ622" s="23"/>
      <c r="GCA622" s="23"/>
      <c r="GCB622" s="23"/>
      <c r="GCC622" s="23"/>
      <c r="GCD622" s="23"/>
      <c r="GCE622" s="23"/>
      <c r="GCF622" s="23"/>
      <c r="GCG622" s="23"/>
      <c r="GCH622" s="23"/>
      <c r="GCI622" s="23"/>
      <c r="GCJ622" s="23"/>
      <c r="GCK622" s="23"/>
      <c r="GCL622" s="23"/>
      <c r="GCM622" s="23"/>
      <c r="GCN622" s="23"/>
      <c r="GCO622" s="23"/>
      <c r="GCP622" s="23"/>
      <c r="GCQ622" s="23"/>
      <c r="GCR622" s="23"/>
      <c r="GCS622" s="23"/>
      <c r="GCT622" s="23"/>
      <c r="GCU622" s="23"/>
      <c r="GCV622" s="23"/>
      <c r="GCW622" s="23"/>
      <c r="GCX622" s="23"/>
      <c r="GCY622" s="23"/>
      <c r="GCZ622" s="23"/>
      <c r="GDA622" s="23"/>
      <c r="GDB622" s="23"/>
      <c r="GDC622" s="23"/>
      <c r="GDD622" s="23"/>
      <c r="GDE622" s="23"/>
      <c r="GDF622" s="23"/>
      <c r="GDG622" s="23"/>
      <c r="GDH622" s="23"/>
      <c r="GDI622" s="23"/>
      <c r="GDJ622" s="23"/>
      <c r="GDK622" s="23"/>
      <c r="GDL622" s="23"/>
      <c r="GDM622" s="23"/>
      <c r="GDN622" s="23"/>
      <c r="GDO622" s="23"/>
      <c r="GDP622" s="23"/>
      <c r="GDQ622" s="23"/>
      <c r="GDR622" s="23"/>
      <c r="GDS622" s="23"/>
      <c r="GDT622" s="23"/>
      <c r="GDU622" s="23"/>
      <c r="GDV622" s="23"/>
      <c r="GDW622" s="23"/>
      <c r="GDX622" s="23"/>
      <c r="GDY622" s="23"/>
      <c r="GDZ622" s="23"/>
      <c r="GEA622" s="23"/>
      <c r="GEB622" s="23"/>
      <c r="GEC622" s="23"/>
      <c r="GED622" s="23"/>
      <c r="GEE622" s="23"/>
      <c r="GEF622" s="23"/>
      <c r="GEG622" s="23"/>
      <c r="GEH622" s="23"/>
      <c r="GEI622" s="23"/>
      <c r="GEJ622" s="23"/>
      <c r="GEK622" s="23"/>
      <c r="GEL622" s="23"/>
      <c r="GEM622" s="23"/>
      <c r="GEN622" s="23"/>
      <c r="GEO622" s="23"/>
      <c r="GEP622" s="23"/>
      <c r="GEQ622" s="23"/>
      <c r="GER622" s="23"/>
      <c r="GES622" s="23"/>
      <c r="GET622" s="23"/>
      <c r="GEU622" s="23"/>
      <c r="GEV622" s="23"/>
      <c r="GEW622" s="23"/>
      <c r="GEX622" s="23"/>
      <c r="GEY622" s="23"/>
      <c r="GEZ622" s="23"/>
      <c r="GFA622" s="23"/>
      <c r="GFB622" s="23"/>
      <c r="GFC622" s="23"/>
      <c r="GFD622" s="23"/>
      <c r="GFE622" s="23"/>
      <c r="GFF622" s="23"/>
      <c r="GFG622" s="23"/>
      <c r="GFH622" s="23"/>
      <c r="GFI622" s="23"/>
      <c r="GFJ622" s="23"/>
      <c r="GFK622" s="23"/>
      <c r="GFL622" s="23"/>
      <c r="GFM622" s="23"/>
      <c r="GFN622" s="23"/>
      <c r="GFO622" s="23"/>
      <c r="GFP622" s="23"/>
      <c r="GFQ622" s="23"/>
      <c r="GFR622" s="23"/>
      <c r="GFS622" s="23"/>
      <c r="GFT622" s="23"/>
      <c r="GFU622" s="23"/>
      <c r="GFV622" s="23"/>
      <c r="GFW622" s="23"/>
      <c r="GFX622" s="23"/>
      <c r="GFY622" s="23"/>
      <c r="GFZ622" s="23"/>
      <c r="GGA622" s="23"/>
      <c r="GGB622" s="23"/>
      <c r="GGC622" s="23"/>
      <c r="GGD622" s="23"/>
      <c r="GGE622" s="23"/>
      <c r="GGF622" s="23"/>
      <c r="GGG622" s="23"/>
      <c r="GGH622" s="23"/>
      <c r="GGI622" s="23"/>
      <c r="GGJ622" s="23"/>
      <c r="GGK622" s="23"/>
      <c r="GGL622" s="23"/>
      <c r="GGM622" s="23"/>
      <c r="GGN622" s="23"/>
      <c r="GGO622" s="23"/>
      <c r="GGP622" s="23"/>
      <c r="GGQ622" s="23"/>
      <c r="GGR622" s="23"/>
      <c r="GGS622" s="23"/>
      <c r="GGT622" s="23"/>
      <c r="GGU622" s="23"/>
      <c r="GGV622" s="23"/>
      <c r="GGW622" s="23"/>
      <c r="GGX622" s="23"/>
      <c r="GGY622" s="23"/>
      <c r="GGZ622" s="23"/>
      <c r="GHA622" s="23"/>
      <c r="GHB622" s="23"/>
      <c r="GHC622" s="23"/>
      <c r="GHD622" s="23"/>
      <c r="GHE622" s="23"/>
      <c r="GHF622" s="23"/>
      <c r="GHG622" s="23"/>
      <c r="GHH622" s="23"/>
      <c r="GHI622" s="23"/>
      <c r="GHJ622" s="23"/>
      <c r="GHK622" s="23"/>
      <c r="GHL622" s="23"/>
      <c r="GHM622" s="23"/>
      <c r="GHN622" s="23"/>
      <c r="GHO622" s="23"/>
      <c r="GHP622" s="23"/>
      <c r="GHQ622" s="23"/>
      <c r="GHR622" s="23"/>
      <c r="GHS622" s="23"/>
      <c r="GHT622" s="23"/>
      <c r="GHU622" s="23"/>
      <c r="GHV622" s="23"/>
      <c r="GHW622" s="23"/>
      <c r="GHX622" s="23"/>
      <c r="GHY622" s="23"/>
      <c r="GHZ622" s="23"/>
      <c r="GIA622" s="23"/>
      <c r="GIB622" s="23"/>
      <c r="GIC622" s="23"/>
      <c r="GID622" s="23"/>
      <c r="GIE622" s="23"/>
      <c r="GIF622" s="23"/>
      <c r="GIG622" s="23"/>
      <c r="GIH622" s="23"/>
      <c r="GII622" s="23"/>
      <c r="GIJ622" s="23"/>
      <c r="GIK622" s="23"/>
      <c r="GIL622" s="23"/>
      <c r="GIM622" s="23"/>
      <c r="GIN622" s="23"/>
      <c r="GIO622" s="23"/>
      <c r="GIP622" s="23"/>
      <c r="GIQ622" s="23"/>
      <c r="GIR622" s="23"/>
      <c r="GIS622" s="23"/>
      <c r="GIT622" s="23"/>
      <c r="GIU622" s="23"/>
      <c r="GIV622" s="23"/>
      <c r="GIW622" s="23"/>
      <c r="GIX622" s="23"/>
      <c r="GIY622" s="23"/>
      <c r="GIZ622" s="23"/>
      <c r="GJA622" s="23"/>
      <c r="GJB622" s="23"/>
      <c r="GJC622" s="23"/>
      <c r="GJD622" s="23"/>
      <c r="GJE622" s="23"/>
      <c r="GJF622" s="23"/>
      <c r="GJG622" s="23"/>
      <c r="GJH622" s="23"/>
      <c r="GJI622" s="23"/>
      <c r="GJJ622" s="23"/>
      <c r="GJK622" s="23"/>
      <c r="GJL622" s="23"/>
      <c r="GJM622" s="23"/>
      <c r="GJN622" s="23"/>
      <c r="GJO622" s="23"/>
      <c r="GJP622" s="23"/>
      <c r="GJQ622" s="23"/>
      <c r="GJR622" s="23"/>
      <c r="GJS622" s="23"/>
      <c r="GJT622" s="23"/>
      <c r="GJU622" s="23"/>
      <c r="GJV622" s="23"/>
      <c r="GJW622" s="23"/>
      <c r="GJX622" s="23"/>
      <c r="GJY622" s="23"/>
      <c r="GJZ622" s="23"/>
      <c r="GKA622" s="23"/>
      <c r="GKB622" s="23"/>
      <c r="GKC622" s="23"/>
      <c r="GKD622" s="23"/>
      <c r="GKE622" s="23"/>
      <c r="GKF622" s="23"/>
      <c r="GKG622" s="23"/>
      <c r="GKH622" s="23"/>
      <c r="GKI622" s="23"/>
      <c r="GKJ622" s="23"/>
      <c r="GKK622" s="23"/>
      <c r="GKL622" s="23"/>
      <c r="GKM622" s="23"/>
      <c r="GKN622" s="23"/>
      <c r="GKO622" s="23"/>
      <c r="GKP622" s="23"/>
      <c r="GKQ622" s="23"/>
      <c r="GKR622" s="23"/>
      <c r="GKS622" s="23"/>
      <c r="GKT622" s="23"/>
      <c r="GKU622" s="23"/>
      <c r="GKV622" s="23"/>
      <c r="GKW622" s="23"/>
      <c r="GKX622" s="23"/>
      <c r="GKY622" s="23"/>
      <c r="GKZ622" s="23"/>
      <c r="GLA622" s="23"/>
      <c r="GLB622" s="23"/>
      <c r="GLC622" s="23"/>
      <c r="GLD622" s="23"/>
      <c r="GLE622" s="23"/>
      <c r="GLF622" s="23"/>
      <c r="GLG622" s="23"/>
      <c r="GLH622" s="23"/>
      <c r="GLI622" s="23"/>
      <c r="GLJ622" s="23"/>
      <c r="GLK622" s="23"/>
      <c r="GLL622" s="23"/>
      <c r="GLM622" s="23"/>
      <c r="GLN622" s="23"/>
      <c r="GLO622" s="23"/>
      <c r="GLP622" s="23"/>
      <c r="GLQ622" s="23"/>
      <c r="GLR622" s="23"/>
      <c r="GLS622" s="23"/>
      <c r="GLT622" s="23"/>
      <c r="GLU622" s="23"/>
      <c r="GLV622" s="23"/>
      <c r="GLW622" s="23"/>
      <c r="GLX622" s="23"/>
      <c r="GLY622" s="23"/>
      <c r="GLZ622" s="23"/>
      <c r="GMA622" s="23"/>
      <c r="GMB622" s="23"/>
      <c r="GMC622" s="23"/>
      <c r="GMD622" s="23"/>
      <c r="GME622" s="23"/>
      <c r="GMF622" s="23"/>
      <c r="GMG622" s="23"/>
      <c r="GMH622" s="23"/>
      <c r="GMI622" s="23"/>
      <c r="GMJ622" s="23"/>
      <c r="GMK622" s="23"/>
      <c r="GML622" s="23"/>
      <c r="GMM622" s="23"/>
      <c r="GMN622" s="23"/>
      <c r="GMO622" s="23"/>
      <c r="GMP622" s="23"/>
      <c r="GMQ622" s="23"/>
      <c r="GMR622" s="23"/>
      <c r="GMS622" s="23"/>
      <c r="GMT622" s="23"/>
      <c r="GMU622" s="23"/>
      <c r="GMV622" s="23"/>
      <c r="GMW622" s="23"/>
      <c r="GMX622" s="23"/>
      <c r="GMY622" s="23"/>
      <c r="GMZ622" s="23"/>
      <c r="GNA622" s="23"/>
      <c r="GNB622" s="23"/>
      <c r="GNC622" s="23"/>
      <c r="GND622" s="23"/>
      <c r="GNE622" s="23"/>
      <c r="GNF622" s="23"/>
      <c r="GNG622" s="23"/>
      <c r="GNH622" s="23"/>
      <c r="GNI622" s="23"/>
      <c r="GNJ622" s="23"/>
      <c r="GNK622" s="23"/>
      <c r="GNL622" s="23"/>
      <c r="GNM622" s="23"/>
      <c r="GNN622" s="23"/>
      <c r="GNO622" s="23"/>
      <c r="GNP622" s="23"/>
      <c r="GNQ622" s="23"/>
      <c r="GNR622" s="23"/>
      <c r="GNS622" s="23"/>
      <c r="GNT622" s="23"/>
      <c r="GNU622" s="23"/>
      <c r="GNV622" s="23"/>
      <c r="GNW622" s="23"/>
      <c r="GNX622" s="23"/>
      <c r="GNY622" s="23"/>
      <c r="GNZ622" s="23"/>
      <c r="GOA622" s="23"/>
      <c r="GOB622" s="23"/>
      <c r="GOC622" s="23"/>
      <c r="GOD622" s="23"/>
      <c r="GOE622" s="23"/>
      <c r="GOF622" s="23"/>
      <c r="GOG622" s="23"/>
      <c r="GOH622" s="23"/>
      <c r="GOI622" s="23"/>
      <c r="GOJ622" s="23"/>
      <c r="GOK622" s="23"/>
      <c r="GOL622" s="23"/>
      <c r="GOM622" s="23"/>
      <c r="GON622" s="23"/>
      <c r="GOO622" s="23"/>
      <c r="GOP622" s="23"/>
      <c r="GOQ622" s="23"/>
      <c r="GOR622" s="23"/>
      <c r="GOS622" s="23"/>
      <c r="GOT622" s="23"/>
      <c r="GOU622" s="23"/>
      <c r="GOV622" s="23"/>
      <c r="GOW622" s="23"/>
      <c r="GOX622" s="23"/>
      <c r="GOY622" s="23"/>
      <c r="GOZ622" s="23"/>
      <c r="GPA622" s="23"/>
      <c r="GPB622" s="23"/>
      <c r="GPC622" s="23"/>
      <c r="GPD622" s="23"/>
      <c r="GPE622" s="23"/>
      <c r="GPF622" s="23"/>
      <c r="GPG622" s="23"/>
      <c r="GPH622" s="23"/>
      <c r="GPI622" s="23"/>
      <c r="GPJ622" s="23"/>
      <c r="GPK622" s="23"/>
      <c r="GPL622" s="23"/>
      <c r="GPM622" s="23"/>
      <c r="GPN622" s="23"/>
      <c r="GPO622" s="23"/>
      <c r="GPP622" s="23"/>
      <c r="GPQ622" s="23"/>
      <c r="GPR622" s="23"/>
      <c r="GPS622" s="23"/>
      <c r="GPT622" s="23"/>
      <c r="GPU622" s="23"/>
      <c r="GPV622" s="23"/>
      <c r="GPW622" s="23"/>
      <c r="GPX622" s="23"/>
      <c r="GPY622" s="23"/>
      <c r="GPZ622" s="23"/>
      <c r="GQA622" s="23"/>
      <c r="GQB622" s="23"/>
      <c r="GQC622" s="23"/>
      <c r="GQD622" s="23"/>
      <c r="GQE622" s="23"/>
      <c r="GQF622" s="23"/>
      <c r="GQG622" s="23"/>
      <c r="GQH622" s="23"/>
      <c r="GQI622" s="23"/>
      <c r="GQJ622" s="23"/>
      <c r="GQK622" s="23"/>
      <c r="GQL622" s="23"/>
      <c r="GQM622" s="23"/>
      <c r="GQN622" s="23"/>
      <c r="GQO622" s="23"/>
      <c r="GQP622" s="23"/>
      <c r="GQQ622" s="23"/>
      <c r="GQR622" s="23"/>
      <c r="GQS622" s="23"/>
      <c r="GQT622" s="23"/>
      <c r="GQU622" s="23"/>
      <c r="GQV622" s="23"/>
      <c r="GQW622" s="23"/>
      <c r="GQX622" s="23"/>
      <c r="GQY622" s="23"/>
      <c r="GQZ622" s="23"/>
      <c r="GRA622" s="23"/>
      <c r="GRB622" s="23"/>
      <c r="GRC622" s="23"/>
      <c r="GRD622" s="23"/>
      <c r="GRE622" s="23"/>
      <c r="GRF622" s="23"/>
      <c r="GRG622" s="23"/>
      <c r="GRH622" s="23"/>
      <c r="GRI622" s="23"/>
      <c r="GRJ622" s="23"/>
      <c r="GRK622" s="23"/>
      <c r="GRL622" s="23"/>
      <c r="GRM622" s="23"/>
      <c r="GRN622" s="23"/>
      <c r="GRO622" s="23"/>
      <c r="GRP622" s="23"/>
      <c r="GRQ622" s="23"/>
      <c r="GRR622" s="23"/>
      <c r="GRS622" s="23"/>
      <c r="GRT622" s="23"/>
      <c r="GRU622" s="23"/>
      <c r="GRV622" s="23"/>
      <c r="GRW622" s="23"/>
      <c r="GRX622" s="23"/>
      <c r="GRY622" s="23"/>
      <c r="GRZ622" s="23"/>
      <c r="GSA622" s="23"/>
      <c r="GSB622" s="23"/>
      <c r="GSC622" s="23"/>
      <c r="GSD622" s="23"/>
      <c r="GSE622" s="23"/>
      <c r="GSF622" s="23"/>
      <c r="GSG622" s="23"/>
      <c r="GSH622" s="23"/>
      <c r="GSI622" s="23"/>
      <c r="GSJ622" s="23"/>
      <c r="GSK622" s="23"/>
      <c r="GSL622" s="23"/>
      <c r="GSM622" s="23"/>
      <c r="GSN622" s="23"/>
      <c r="GSO622" s="23"/>
      <c r="GSP622" s="23"/>
      <c r="GSQ622" s="23"/>
      <c r="GSR622" s="23"/>
      <c r="GSS622" s="23"/>
      <c r="GST622" s="23"/>
      <c r="GSU622" s="23"/>
      <c r="GSV622" s="23"/>
      <c r="GSW622" s="23"/>
      <c r="GSX622" s="23"/>
      <c r="GSY622" s="23"/>
      <c r="GSZ622" s="23"/>
      <c r="GTA622" s="23"/>
      <c r="GTB622" s="23"/>
      <c r="GTC622" s="23"/>
      <c r="GTD622" s="23"/>
      <c r="GTE622" s="23"/>
      <c r="GTF622" s="23"/>
      <c r="GTG622" s="23"/>
      <c r="GTH622" s="23"/>
      <c r="GTI622" s="23"/>
      <c r="GTJ622" s="23"/>
      <c r="GTK622" s="23"/>
      <c r="GTL622" s="23"/>
      <c r="GTM622" s="23"/>
      <c r="GTN622" s="23"/>
      <c r="GTO622" s="23"/>
      <c r="GTP622" s="23"/>
      <c r="GTQ622" s="23"/>
      <c r="GTR622" s="23"/>
      <c r="GTS622" s="23"/>
      <c r="GTT622" s="23"/>
      <c r="GTU622" s="23"/>
      <c r="GTV622" s="23"/>
      <c r="GTW622" s="23"/>
      <c r="GTX622" s="23"/>
      <c r="GTY622" s="23"/>
      <c r="GTZ622" s="23"/>
      <c r="GUA622" s="23"/>
      <c r="GUB622" s="23"/>
      <c r="GUC622" s="23"/>
      <c r="GUD622" s="23"/>
      <c r="GUE622" s="23"/>
      <c r="GUF622" s="23"/>
      <c r="GUG622" s="23"/>
      <c r="GUH622" s="23"/>
      <c r="GUI622" s="23"/>
      <c r="GUJ622" s="23"/>
      <c r="GUK622" s="23"/>
      <c r="GUL622" s="23"/>
      <c r="GUM622" s="23"/>
      <c r="GUN622" s="23"/>
      <c r="GUO622" s="23"/>
      <c r="GUP622" s="23"/>
      <c r="GUQ622" s="23"/>
      <c r="GUR622" s="23"/>
      <c r="GUS622" s="23"/>
      <c r="GUT622" s="23"/>
      <c r="GUU622" s="23"/>
      <c r="GUV622" s="23"/>
      <c r="GUW622" s="23"/>
      <c r="GUX622" s="23"/>
      <c r="GUY622" s="23"/>
      <c r="GUZ622" s="23"/>
      <c r="GVA622" s="23"/>
      <c r="GVB622" s="23"/>
      <c r="GVC622" s="23"/>
      <c r="GVD622" s="23"/>
      <c r="GVE622" s="23"/>
      <c r="GVF622" s="23"/>
      <c r="GVG622" s="23"/>
      <c r="GVH622" s="23"/>
      <c r="GVI622" s="23"/>
      <c r="GVJ622" s="23"/>
      <c r="GVK622" s="23"/>
      <c r="GVL622" s="23"/>
      <c r="GVM622" s="23"/>
      <c r="GVN622" s="23"/>
      <c r="GVO622" s="23"/>
      <c r="GVP622" s="23"/>
      <c r="GVQ622" s="23"/>
      <c r="GVR622" s="23"/>
      <c r="GVS622" s="23"/>
      <c r="GVT622" s="23"/>
      <c r="GVU622" s="23"/>
      <c r="GVV622" s="23"/>
      <c r="GVW622" s="23"/>
      <c r="GVX622" s="23"/>
      <c r="GVY622" s="23"/>
      <c r="GVZ622" s="23"/>
      <c r="GWA622" s="23"/>
      <c r="GWB622" s="23"/>
      <c r="GWC622" s="23"/>
      <c r="GWD622" s="23"/>
      <c r="GWE622" s="23"/>
      <c r="GWF622" s="23"/>
      <c r="GWG622" s="23"/>
      <c r="GWH622" s="23"/>
      <c r="GWI622" s="23"/>
      <c r="GWJ622" s="23"/>
      <c r="GWK622" s="23"/>
      <c r="GWL622" s="23"/>
      <c r="GWM622" s="23"/>
      <c r="GWN622" s="23"/>
      <c r="GWO622" s="23"/>
      <c r="GWP622" s="23"/>
      <c r="GWQ622" s="23"/>
      <c r="GWR622" s="23"/>
      <c r="GWS622" s="23"/>
      <c r="GWT622" s="23"/>
      <c r="GWU622" s="23"/>
      <c r="GWV622" s="23"/>
      <c r="GWW622" s="23"/>
      <c r="GWX622" s="23"/>
      <c r="GWY622" s="23"/>
      <c r="GWZ622" s="23"/>
      <c r="GXA622" s="23"/>
      <c r="GXB622" s="23"/>
      <c r="GXC622" s="23"/>
      <c r="GXD622" s="23"/>
      <c r="GXE622" s="23"/>
      <c r="GXF622" s="23"/>
      <c r="GXG622" s="23"/>
      <c r="GXH622" s="23"/>
      <c r="GXI622" s="23"/>
      <c r="GXJ622" s="23"/>
      <c r="GXK622" s="23"/>
      <c r="GXL622" s="23"/>
      <c r="GXM622" s="23"/>
      <c r="GXN622" s="23"/>
      <c r="GXO622" s="23"/>
      <c r="GXP622" s="23"/>
      <c r="GXQ622" s="23"/>
      <c r="GXR622" s="23"/>
      <c r="GXS622" s="23"/>
      <c r="GXT622" s="23"/>
      <c r="GXU622" s="23"/>
      <c r="GXV622" s="23"/>
      <c r="GXW622" s="23"/>
      <c r="GXX622" s="23"/>
      <c r="GXY622" s="23"/>
      <c r="GXZ622" s="23"/>
      <c r="GYA622" s="23"/>
      <c r="GYB622" s="23"/>
      <c r="GYC622" s="23"/>
      <c r="GYD622" s="23"/>
      <c r="GYE622" s="23"/>
      <c r="GYF622" s="23"/>
      <c r="GYG622" s="23"/>
      <c r="GYH622" s="23"/>
      <c r="GYI622" s="23"/>
      <c r="GYJ622" s="23"/>
      <c r="GYK622" s="23"/>
      <c r="GYL622" s="23"/>
      <c r="GYM622" s="23"/>
      <c r="GYN622" s="23"/>
      <c r="GYO622" s="23"/>
      <c r="GYP622" s="23"/>
      <c r="GYQ622" s="23"/>
      <c r="GYR622" s="23"/>
      <c r="GYS622" s="23"/>
      <c r="GYT622" s="23"/>
      <c r="GYU622" s="23"/>
      <c r="GYV622" s="23"/>
      <c r="GYW622" s="23"/>
      <c r="GYX622" s="23"/>
      <c r="GYY622" s="23"/>
      <c r="GYZ622" s="23"/>
      <c r="GZA622" s="23"/>
      <c r="GZB622" s="23"/>
      <c r="GZC622" s="23"/>
      <c r="GZD622" s="23"/>
      <c r="GZE622" s="23"/>
      <c r="GZF622" s="23"/>
      <c r="GZG622" s="23"/>
      <c r="GZH622" s="23"/>
      <c r="GZI622" s="23"/>
      <c r="GZJ622" s="23"/>
      <c r="GZK622" s="23"/>
      <c r="GZL622" s="23"/>
      <c r="GZM622" s="23"/>
      <c r="GZN622" s="23"/>
      <c r="GZO622" s="23"/>
      <c r="GZP622" s="23"/>
      <c r="GZQ622" s="23"/>
      <c r="GZR622" s="23"/>
      <c r="GZS622" s="23"/>
      <c r="GZT622" s="23"/>
      <c r="GZU622" s="23"/>
      <c r="GZV622" s="23"/>
      <c r="GZW622" s="23"/>
      <c r="GZX622" s="23"/>
      <c r="GZY622" s="23"/>
      <c r="GZZ622" s="23"/>
      <c r="HAA622" s="23"/>
      <c r="HAB622" s="23"/>
      <c r="HAC622" s="23"/>
      <c r="HAD622" s="23"/>
      <c r="HAE622" s="23"/>
      <c r="HAF622" s="23"/>
      <c r="HAG622" s="23"/>
      <c r="HAH622" s="23"/>
      <c r="HAI622" s="23"/>
      <c r="HAJ622" s="23"/>
      <c r="HAK622" s="23"/>
      <c r="HAL622" s="23"/>
      <c r="HAM622" s="23"/>
      <c r="HAN622" s="23"/>
      <c r="HAO622" s="23"/>
      <c r="HAP622" s="23"/>
      <c r="HAQ622" s="23"/>
      <c r="HAR622" s="23"/>
      <c r="HAS622" s="23"/>
      <c r="HAT622" s="23"/>
      <c r="HAU622" s="23"/>
      <c r="HAV622" s="23"/>
      <c r="HAW622" s="23"/>
      <c r="HAX622" s="23"/>
      <c r="HAY622" s="23"/>
      <c r="HAZ622" s="23"/>
      <c r="HBA622" s="23"/>
      <c r="HBB622" s="23"/>
      <c r="HBC622" s="23"/>
      <c r="HBD622" s="23"/>
      <c r="HBE622" s="23"/>
      <c r="HBF622" s="23"/>
      <c r="HBG622" s="23"/>
      <c r="HBH622" s="23"/>
      <c r="HBI622" s="23"/>
      <c r="HBJ622" s="23"/>
      <c r="HBK622" s="23"/>
      <c r="HBL622" s="23"/>
      <c r="HBM622" s="23"/>
      <c r="HBN622" s="23"/>
      <c r="HBO622" s="23"/>
      <c r="HBP622" s="23"/>
      <c r="HBQ622" s="23"/>
      <c r="HBR622" s="23"/>
      <c r="HBS622" s="23"/>
      <c r="HBT622" s="23"/>
      <c r="HBU622" s="23"/>
      <c r="HBV622" s="23"/>
      <c r="HBW622" s="23"/>
      <c r="HBX622" s="23"/>
      <c r="HBY622" s="23"/>
      <c r="HBZ622" s="23"/>
      <c r="HCA622" s="23"/>
      <c r="HCB622" s="23"/>
      <c r="HCC622" s="23"/>
      <c r="HCD622" s="23"/>
      <c r="HCE622" s="23"/>
      <c r="HCF622" s="23"/>
      <c r="HCG622" s="23"/>
      <c r="HCH622" s="23"/>
      <c r="HCI622" s="23"/>
      <c r="HCJ622" s="23"/>
      <c r="HCK622" s="23"/>
      <c r="HCL622" s="23"/>
      <c r="HCM622" s="23"/>
      <c r="HCN622" s="23"/>
      <c r="HCO622" s="23"/>
      <c r="HCP622" s="23"/>
      <c r="HCQ622" s="23"/>
      <c r="HCR622" s="23"/>
      <c r="HCS622" s="23"/>
      <c r="HCT622" s="23"/>
      <c r="HCU622" s="23"/>
      <c r="HCV622" s="23"/>
      <c r="HCW622" s="23"/>
      <c r="HCX622" s="23"/>
      <c r="HCY622" s="23"/>
      <c r="HCZ622" s="23"/>
      <c r="HDA622" s="23"/>
      <c r="HDB622" s="23"/>
      <c r="HDC622" s="23"/>
      <c r="HDD622" s="23"/>
      <c r="HDE622" s="23"/>
      <c r="HDF622" s="23"/>
      <c r="HDG622" s="23"/>
      <c r="HDH622" s="23"/>
      <c r="HDI622" s="23"/>
      <c r="HDJ622" s="23"/>
      <c r="HDK622" s="23"/>
      <c r="HDL622" s="23"/>
      <c r="HDM622" s="23"/>
      <c r="HDN622" s="23"/>
      <c r="HDO622" s="23"/>
      <c r="HDP622" s="23"/>
      <c r="HDQ622" s="23"/>
      <c r="HDR622" s="23"/>
      <c r="HDS622" s="23"/>
      <c r="HDT622" s="23"/>
      <c r="HDU622" s="23"/>
      <c r="HDV622" s="23"/>
      <c r="HDW622" s="23"/>
      <c r="HDX622" s="23"/>
      <c r="HDY622" s="23"/>
      <c r="HDZ622" s="23"/>
      <c r="HEA622" s="23"/>
      <c r="HEB622" s="23"/>
      <c r="HEC622" s="23"/>
      <c r="HED622" s="23"/>
      <c r="HEE622" s="23"/>
      <c r="HEF622" s="23"/>
      <c r="HEG622" s="23"/>
      <c r="HEH622" s="23"/>
      <c r="HEI622" s="23"/>
      <c r="HEJ622" s="23"/>
      <c r="HEK622" s="23"/>
      <c r="HEL622" s="23"/>
      <c r="HEM622" s="23"/>
      <c r="HEN622" s="23"/>
      <c r="HEO622" s="23"/>
      <c r="HEP622" s="23"/>
      <c r="HEQ622" s="23"/>
      <c r="HER622" s="23"/>
      <c r="HES622" s="23"/>
      <c r="HET622" s="23"/>
      <c r="HEU622" s="23"/>
      <c r="HEV622" s="23"/>
      <c r="HEW622" s="23"/>
      <c r="HEX622" s="23"/>
      <c r="HEY622" s="23"/>
      <c r="HEZ622" s="23"/>
      <c r="HFA622" s="23"/>
      <c r="HFB622" s="23"/>
      <c r="HFC622" s="23"/>
      <c r="HFD622" s="23"/>
      <c r="HFE622" s="23"/>
      <c r="HFF622" s="23"/>
      <c r="HFG622" s="23"/>
      <c r="HFH622" s="23"/>
      <c r="HFI622" s="23"/>
      <c r="HFJ622" s="23"/>
      <c r="HFK622" s="23"/>
      <c r="HFL622" s="23"/>
      <c r="HFM622" s="23"/>
      <c r="HFN622" s="23"/>
      <c r="HFO622" s="23"/>
      <c r="HFP622" s="23"/>
      <c r="HFQ622" s="23"/>
      <c r="HFR622" s="23"/>
      <c r="HFS622" s="23"/>
      <c r="HFT622" s="23"/>
      <c r="HFU622" s="23"/>
      <c r="HFV622" s="23"/>
      <c r="HFW622" s="23"/>
      <c r="HFX622" s="23"/>
      <c r="HFY622" s="23"/>
      <c r="HFZ622" s="23"/>
      <c r="HGA622" s="23"/>
      <c r="HGB622" s="23"/>
      <c r="HGC622" s="23"/>
      <c r="HGD622" s="23"/>
      <c r="HGE622" s="23"/>
      <c r="HGF622" s="23"/>
      <c r="HGG622" s="23"/>
      <c r="HGH622" s="23"/>
      <c r="HGI622" s="23"/>
      <c r="HGJ622" s="23"/>
      <c r="HGK622" s="23"/>
      <c r="HGL622" s="23"/>
      <c r="HGM622" s="23"/>
      <c r="HGN622" s="23"/>
      <c r="HGO622" s="23"/>
      <c r="HGP622" s="23"/>
      <c r="HGQ622" s="23"/>
      <c r="HGR622" s="23"/>
      <c r="HGS622" s="23"/>
      <c r="HGT622" s="23"/>
      <c r="HGU622" s="23"/>
      <c r="HGV622" s="23"/>
      <c r="HGW622" s="23"/>
      <c r="HGX622" s="23"/>
      <c r="HGY622" s="23"/>
      <c r="HGZ622" s="23"/>
      <c r="HHA622" s="23"/>
      <c r="HHB622" s="23"/>
      <c r="HHC622" s="23"/>
      <c r="HHD622" s="23"/>
      <c r="HHE622" s="23"/>
      <c r="HHF622" s="23"/>
      <c r="HHG622" s="23"/>
      <c r="HHH622" s="23"/>
      <c r="HHI622" s="23"/>
      <c r="HHJ622" s="23"/>
      <c r="HHK622" s="23"/>
      <c r="HHL622" s="23"/>
      <c r="HHM622" s="23"/>
      <c r="HHN622" s="23"/>
      <c r="HHO622" s="23"/>
      <c r="HHP622" s="23"/>
      <c r="HHQ622" s="23"/>
      <c r="HHR622" s="23"/>
      <c r="HHS622" s="23"/>
      <c r="HHT622" s="23"/>
      <c r="HHU622" s="23"/>
      <c r="HHV622" s="23"/>
      <c r="HHW622" s="23"/>
      <c r="HHX622" s="23"/>
      <c r="HHY622" s="23"/>
      <c r="HHZ622" s="23"/>
      <c r="HIA622" s="23"/>
      <c r="HIB622" s="23"/>
      <c r="HIC622" s="23"/>
      <c r="HID622" s="23"/>
      <c r="HIE622" s="23"/>
      <c r="HIF622" s="23"/>
      <c r="HIG622" s="23"/>
      <c r="HIH622" s="23"/>
      <c r="HII622" s="23"/>
      <c r="HIJ622" s="23"/>
      <c r="HIK622" s="23"/>
      <c r="HIL622" s="23"/>
      <c r="HIM622" s="23"/>
      <c r="HIN622" s="23"/>
      <c r="HIO622" s="23"/>
      <c r="HIP622" s="23"/>
      <c r="HIQ622" s="23"/>
      <c r="HIR622" s="23"/>
      <c r="HIS622" s="23"/>
      <c r="HIT622" s="23"/>
      <c r="HIU622" s="23"/>
      <c r="HIV622" s="23"/>
      <c r="HIW622" s="23"/>
      <c r="HIX622" s="23"/>
      <c r="HIY622" s="23"/>
      <c r="HIZ622" s="23"/>
      <c r="HJA622" s="23"/>
      <c r="HJB622" s="23"/>
      <c r="HJC622" s="23"/>
      <c r="HJD622" s="23"/>
      <c r="HJE622" s="23"/>
      <c r="HJF622" s="23"/>
      <c r="HJG622" s="23"/>
      <c r="HJH622" s="23"/>
      <c r="HJI622" s="23"/>
      <c r="HJJ622" s="23"/>
      <c r="HJK622" s="23"/>
      <c r="HJL622" s="23"/>
      <c r="HJM622" s="23"/>
      <c r="HJN622" s="23"/>
      <c r="HJO622" s="23"/>
      <c r="HJP622" s="23"/>
      <c r="HJQ622" s="23"/>
      <c r="HJR622" s="23"/>
      <c r="HJS622" s="23"/>
      <c r="HJT622" s="23"/>
      <c r="HJU622" s="23"/>
      <c r="HJV622" s="23"/>
      <c r="HJW622" s="23"/>
      <c r="HJX622" s="23"/>
      <c r="HJY622" s="23"/>
      <c r="HJZ622" s="23"/>
      <c r="HKA622" s="23"/>
      <c r="HKB622" s="23"/>
      <c r="HKC622" s="23"/>
      <c r="HKD622" s="23"/>
      <c r="HKE622" s="23"/>
      <c r="HKF622" s="23"/>
      <c r="HKG622" s="23"/>
      <c r="HKH622" s="23"/>
      <c r="HKI622" s="23"/>
      <c r="HKJ622" s="23"/>
      <c r="HKK622" s="23"/>
      <c r="HKL622" s="23"/>
      <c r="HKM622" s="23"/>
      <c r="HKN622" s="23"/>
      <c r="HKO622" s="23"/>
      <c r="HKP622" s="23"/>
      <c r="HKQ622" s="23"/>
      <c r="HKR622" s="23"/>
      <c r="HKS622" s="23"/>
      <c r="HKT622" s="23"/>
      <c r="HKU622" s="23"/>
      <c r="HKV622" s="23"/>
      <c r="HKW622" s="23"/>
      <c r="HKX622" s="23"/>
      <c r="HKY622" s="23"/>
      <c r="HKZ622" s="23"/>
      <c r="HLA622" s="23"/>
      <c r="HLB622" s="23"/>
      <c r="HLC622" s="23"/>
      <c r="HLD622" s="23"/>
      <c r="HLE622" s="23"/>
      <c r="HLF622" s="23"/>
      <c r="HLG622" s="23"/>
      <c r="HLH622" s="23"/>
      <c r="HLI622" s="23"/>
      <c r="HLJ622" s="23"/>
      <c r="HLK622" s="23"/>
      <c r="HLL622" s="23"/>
      <c r="HLM622" s="23"/>
      <c r="HLN622" s="23"/>
      <c r="HLO622" s="23"/>
      <c r="HLP622" s="23"/>
      <c r="HLQ622" s="23"/>
      <c r="HLR622" s="23"/>
      <c r="HLS622" s="23"/>
      <c r="HLT622" s="23"/>
      <c r="HLU622" s="23"/>
      <c r="HLV622" s="23"/>
      <c r="HLW622" s="23"/>
      <c r="HLX622" s="23"/>
      <c r="HLY622" s="23"/>
      <c r="HLZ622" s="23"/>
      <c r="HMA622" s="23"/>
      <c r="HMB622" s="23"/>
      <c r="HMC622" s="23"/>
      <c r="HMD622" s="23"/>
      <c r="HME622" s="23"/>
      <c r="HMF622" s="23"/>
      <c r="HMG622" s="23"/>
      <c r="HMH622" s="23"/>
      <c r="HMI622" s="23"/>
      <c r="HMJ622" s="23"/>
      <c r="HMK622" s="23"/>
      <c r="HML622" s="23"/>
      <c r="HMM622" s="23"/>
      <c r="HMN622" s="23"/>
      <c r="HMO622" s="23"/>
      <c r="HMP622" s="23"/>
      <c r="HMQ622" s="23"/>
      <c r="HMR622" s="23"/>
      <c r="HMS622" s="23"/>
      <c r="HMT622" s="23"/>
      <c r="HMU622" s="23"/>
      <c r="HMV622" s="23"/>
      <c r="HMW622" s="23"/>
      <c r="HMX622" s="23"/>
      <c r="HMY622" s="23"/>
      <c r="HMZ622" s="23"/>
      <c r="HNA622" s="23"/>
      <c r="HNB622" s="23"/>
      <c r="HNC622" s="23"/>
      <c r="HND622" s="23"/>
      <c r="HNE622" s="23"/>
      <c r="HNF622" s="23"/>
      <c r="HNG622" s="23"/>
      <c r="HNH622" s="23"/>
      <c r="HNI622" s="23"/>
      <c r="HNJ622" s="23"/>
      <c r="HNK622" s="23"/>
      <c r="HNL622" s="23"/>
      <c r="HNM622" s="23"/>
      <c r="HNN622" s="23"/>
      <c r="HNO622" s="23"/>
      <c r="HNP622" s="23"/>
      <c r="HNQ622" s="23"/>
      <c r="HNR622" s="23"/>
      <c r="HNS622" s="23"/>
      <c r="HNT622" s="23"/>
      <c r="HNU622" s="23"/>
      <c r="HNV622" s="23"/>
      <c r="HNW622" s="23"/>
      <c r="HNX622" s="23"/>
      <c r="HNY622" s="23"/>
      <c r="HNZ622" s="23"/>
      <c r="HOA622" s="23"/>
      <c r="HOB622" s="23"/>
      <c r="HOC622" s="23"/>
      <c r="HOD622" s="23"/>
      <c r="HOE622" s="23"/>
      <c r="HOF622" s="23"/>
      <c r="HOG622" s="23"/>
      <c r="HOH622" s="23"/>
      <c r="HOI622" s="23"/>
      <c r="HOJ622" s="23"/>
      <c r="HOK622" s="23"/>
      <c r="HOL622" s="23"/>
      <c r="HOM622" s="23"/>
      <c r="HON622" s="23"/>
      <c r="HOO622" s="23"/>
      <c r="HOP622" s="23"/>
      <c r="HOQ622" s="23"/>
      <c r="HOR622" s="23"/>
      <c r="HOS622" s="23"/>
      <c r="HOT622" s="23"/>
      <c r="HOU622" s="23"/>
      <c r="HOV622" s="23"/>
      <c r="HOW622" s="23"/>
      <c r="HOX622" s="23"/>
      <c r="HOY622" s="23"/>
      <c r="HOZ622" s="23"/>
      <c r="HPA622" s="23"/>
      <c r="HPB622" s="23"/>
      <c r="HPC622" s="23"/>
      <c r="HPD622" s="23"/>
      <c r="HPE622" s="23"/>
      <c r="HPF622" s="23"/>
      <c r="HPG622" s="23"/>
      <c r="HPH622" s="23"/>
      <c r="HPI622" s="23"/>
      <c r="HPJ622" s="23"/>
      <c r="HPK622" s="23"/>
      <c r="HPL622" s="23"/>
      <c r="HPM622" s="23"/>
      <c r="HPN622" s="23"/>
      <c r="HPO622" s="23"/>
      <c r="HPP622" s="23"/>
      <c r="HPQ622" s="23"/>
      <c r="HPR622" s="23"/>
      <c r="HPS622" s="23"/>
      <c r="HPT622" s="23"/>
      <c r="HPU622" s="23"/>
      <c r="HPV622" s="23"/>
      <c r="HPW622" s="23"/>
      <c r="HPX622" s="23"/>
      <c r="HPY622" s="23"/>
      <c r="HPZ622" s="23"/>
      <c r="HQA622" s="23"/>
      <c r="HQB622" s="23"/>
      <c r="HQC622" s="23"/>
      <c r="HQD622" s="23"/>
      <c r="HQE622" s="23"/>
      <c r="HQF622" s="23"/>
      <c r="HQG622" s="23"/>
      <c r="HQH622" s="23"/>
      <c r="HQI622" s="23"/>
      <c r="HQJ622" s="23"/>
      <c r="HQK622" s="23"/>
      <c r="HQL622" s="23"/>
      <c r="HQM622" s="23"/>
      <c r="HQN622" s="23"/>
      <c r="HQO622" s="23"/>
      <c r="HQP622" s="23"/>
      <c r="HQQ622" s="23"/>
      <c r="HQR622" s="23"/>
      <c r="HQS622" s="23"/>
      <c r="HQT622" s="23"/>
      <c r="HQU622" s="23"/>
      <c r="HQV622" s="23"/>
      <c r="HQW622" s="23"/>
      <c r="HQX622" s="23"/>
      <c r="HQY622" s="23"/>
      <c r="HQZ622" s="23"/>
      <c r="HRA622" s="23"/>
      <c r="HRB622" s="23"/>
      <c r="HRC622" s="23"/>
      <c r="HRD622" s="23"/>
      <c r="HRE622" s="23"/>
      <c r="HRF622" s="23"/>
      <c r="HRG622" s="23"/>
      <c r="HRH622" s="23"/>
      <c r="HRI622" s="23"/>
      <c r="HRJ622" s="23"/>
      <c r="HRK622" s="23"/>
      <c r="HRL622" s="23"/>
      <c r="HRM622" s="23"/>
      <c r="HRN622" s="23"/>
      <c r="HRO622" s="23"/>
      <c r="HRP622" s="23"/>
      <c r="HRQ622" s="23"/>
      <c r="HRR622" s="23"/>
      <c r="HRS622" s="23"/>
      <c r="HRT622" s="23"/>
      <c r="HRU622" s="23"/>
      <c r="HRV622" s="23"/>
      <c r="HRW622" s="23"/>
      <c r="HRX622" s="23"/>
      <c r="HRY622" s="23"/>
      <c r="HRZ622" s="23"/>
      <c r="HSA622" s="23"/>
      <c r="HSB622" s="23"/>
      <c r="HSC622" s="23"/>
      <c r="HSD622" s="23"/>
      <c r="HSE622" s="23"/>
      <c r="HSF622" s="23"/>
      <c r="HSG622" s="23"/>
      <c r="HSH622" s="23"/>
      <c r="HSI622" s="23"/>
      <c r="HSJ622" s="23"/>
      <c r="HSK622" s="23"/>
      <c r="HSL622" s="23"/>
      <c r="HSM622" s="23"/>
      <c r="HSN622" s="23"/>
      <c r="HSO622" s="23"/>
      <c r="HSP622" s="23"/>
      <c r="HSQ622" s="23"/>
      <c r="HSR622" s="23"/>
      <c r="HSS622" s="23"/>
      <c r="HST622" s="23"/>
      <c r="HSU622" s="23"/>
      <c r="HSV622" s="23"/>
      <c r="HSW622" s="23"/>
      <c r="HSX622" s="23"/>
      <c r="HSY622" s="23"/>
      <c r="HSZ622" s="23"/>
      <c r="HTA622" s="23"/>
      <c r="HTB622" s="23"/>
      <c r="HTC622" s="23"/>
      <c r="HTD622" s="23"/>
      <c r="HTE622" s="23"/>
      <c r="HTF622" s="23"/>
      <c r="HTG622" s="23"/>
      <c r="HTH622" s="23"/>
      <c r="HTI622" s="23"/>
      <c r="HTJ622" s="23"/>
      <c r="HTK622" s="23"/>
      <c r="HTL622" s="23"/>
      <c r="HTM622" s="23"/>
      <c r="HTN622" s="23"/>
      <c r="HTO622" s="23"/>
      <c r="HTP622" s="23"/>
      <c r="HTQ622" s="23"/>
      <c r="HTR622" s="23"/>
      <c r="HTS622" s="23"/>
      <c r="HTT622" s="23"/>
      <c r="HTU622" s="23"/>
      <c r="HTV622" s="23"/>
      <c r="HTW622" s="23"/>
      <c r="HTX622" s="23"/>
      <c r="HTY622" s="23"/>
      <c r="HTZ622" s="23"/>
      <c r="HUA622" s="23"/>
      <c r="HUB622" s="23"/>
      <c r="HUC622" s="23"/>
      <c r="HUD622" s="23"/>
      <c r="HUE622" s="23"/>
      <c r="HUF622" s="23"/>
      <c r="HUG622" s="23"/>
      <c r="HUH622" s="23"/>
      <c r="HUI622" s="23"/>
      <c r="HUJ622" s="23"/>
      <c r="HUK622" s="23"/>
      <c r="HUL622" s="23"/>
      <c r="HUM622" s="23"/>
      <c r="HUN622" s="23"/>
      <c r="HUO622" s="23"/>
      <c r="HUP622" s="23"/>
      <c r="HUQ622" s="23"/>
      <c r="HUR622" s="23"/>
      <c r="HUS622" s="23"/>
      <c r="HUT622" s="23"/>
      <c r="HUU622" s="23"/>
      <c r="HUV622" s="23"/>
      <c r="HUW622" s="23"/>
      <c r="HUX622" s="23"/>
      <c r="HUY622" s="23"/>
      <c r="HUZ622" s="23"/>
      <c r="HVA622" s="23"/>
      <c r="HVB622" s="23"/>
      <c r="HVC622" s="23"/>
      <c r="HVD622" s="23"/>
      <c r="HVE622" s="23"/>
      <c r="HVF622" s="23"/>
      <c r="HVG622" s="23"/>
      <c r="HVH622" s="23"/>
      <c r="HVI622" s="23"/>
      <c r="HVJ622" s="23"/>
      <c r="HVK622" s="23"/>
      <c r="HVL622" s="23"/>
      <c r="HVM622" s="23"/>
      <c r="HVN622" s="23"/>
      <c r="HVO622" s="23"/>
      <c r="HVP622" s="23"/>
      <c r="HVQ622" s="23"/>
      <c r="HVR622" s="23"/>
      <c r="HVS622" s="23"/>
      <c r="HVT622" s="23"/>
      <c r="HVU622" s="23"/>
      <c r="HVV622" s="23"/>
      <c r="HVW622" s="23"/>
      <c r="HVX622" s="23"/>
      <c r="HVY622" s="23"/>
      <c r="HVZ622" s="23"/>
      <c r="HWA622" s="23"/>
      <c r="HWB622" s="23"/>
      <c r="HWC622" s="23"/>
      <c r="HWD622" s="23"/>
      <c r="HWE622" s="23"/>
      <c r="HWF622" s="23"/>
      <c r="HWG622" s="23"/>
      <c r="HWH622" s="23"/>
      <c r="HWI622" s="23"/>
      <c r="HWJ622" s="23"/>
      <c r="HWK622" s="23"/>
      <c r="HWL622" s="23"/>
      <c r="HWM622" s="23"/>
      <c r="HWN622" s="23"/>
      <c r="HWO622" s="23"/>
      <c r="HWP622" s="23"/>
      <c r="HWQ622" s="23"/>
      <c r="HWR622" s="23"/>
      <c r="HWS622" s="23"/>
      <c r="HWT622" s="23"/>
      <c r="HWU622" s="23"/>
      <c r="HWV622" s="23"/>
      <c r="HWW622" s="23"/>
      <c r="HWX622" s="23"/>
      <c r="HWY622" s="23"/>
      <c r="HWZ622" s="23"/>
      <c r="HXA622" s="23"/>
      <c r="HXB622" s="23"/>
      <c r="HXC622" s="23"/>
      <c r="HXD622" s="23"/>
      <c r="HXE622" s="23"/>
      <c r="HXF622" s="23"/>
      <c r="HXG622" s="23"/>
      <c r="HXH622" s="23"/>
      <c r="HXI622" s="23"/>
      <c r="HXJ622" s="23"/>
      <c r="HXK622" s="23"/>
      <c r="HXL622" s="23"/>
      <c r="HXM622" s="23"/>
      <c r="HXN622" s="23"/>
      <c r="HXO622" s="23"/>
      <c r="HXP622" s="23"/>
      <c r="HXQ622" s="23"/>
      <c r="HXR622" s="23"/>
      <c r="HXS622" s="23"/>
      <c r="HXT622" s="23"/>
      <c r="HXU622" s="23"/>
      <c r="HXV622" s="23"/>
      <c r="HXW622" s="23"/>
      <c r="HXX622" s="23"/>
      <c r="HXY622" s="23"/>
      <c r="HXZ622" s="23"/>
      <c r="HYA622" s="23"/>
      <c r="HYB622" s="23"/>
      <c r="HYC622" s="23"/>
      <c r="HYD622" s="23"/>
      <c r="HYE622" s="23"/>
      <c r="HYF622" s="23"/>
      <c r="HYG622" s="23"/>
      <c r="HYH622" s="23"/>
      <c r="HYI622" s="23"/>
      <c r="HYJ622" s="23"/>
      <c r="HYK622" s="23"/>
      <c r="HYL622" s="23"/>
      <c r="HYM622" s="23"/>
      <c r="HYN622" s="23"/>
      <c r="HYO622" s="23"/>
      <c r="HYP622" s="23"/>
      <c r="HYQ622" s="23"/>
      <c r="HYR622" s="23"/>
      <c r="HYS622" s="23"/>
      <c r="HYT622" s="23"/>
      <c r="HYU622" s="23"/>
      <c r="HYV622" s="23"/>
      <c r="HYW622" s="23"/>
      <c r="HYX622" s="23"/>
      <c r="HYY622" s="23"/>
      <c r="HYZ622" s="23"/>
      <c r="HZA622" s="23"/>
      <c r="HZB622" s="23"/>
      <c r="HZC622" s="23"/>
      <c r="HZD622" s="23"/>
      <c r="HZE622" s="23"/>
      <c r="HZF622" s="23"/>
      <c r="HZG622" s="23"/>
      <c r="HZH622" s="23"/>
      <c r="HZI622" s="23"/>
      <c r="HZJ622" s="23"/>
      <c r="HZK622" s="23"/>
      <c r="HZL622" s="23"/>
      <c r="HZM622" s="23"/>
      <c r="HZN622" s="23"/>
      <c r="HZO622" s="23"/>
      <c r="HZP622" s="23"/>
      <c r="HZQ622" s="23"/>
      <c r="HZR622" s="23"/>
      <c r="HZS622" s="23"/>
      <c r="HZT622" s="23"/>
      <c r="HZU622" s="23"/>
      <c r="HZV622" s="23"/>
      <c r="HZW622" s="23"/>
      <c r="HZX622" s="23"/>
      <c r="HZY622" s="23"/>
      <c r="HZZ622" s="23"/>
      <c r="IAA622" s="23"/>
      <c r="IAB622" s="23"/>
      <c r="IAC622" s="23"/>
      <c r="IAD622" s="23"/>
      <c r="IAE622" s="23"/>
      <c r="IAF622" s="23"/>
      <c r="IAG622" s="23"/>
      <c r="IAH622" s="23"/>
      <c r="IAI622" s="23"/>
      <c r="IAJ622" s="23"/>
      <c r="IAK622" s="23"/>
      <c r="IAL622" s="23"/>
      <c r="IAM622" s="23"/>
      <c r="IAN622" s="23"/>
      <c r="IAO622" s="23"/>
      <c r="IAP622" s="23"/>
      <c r="IAQ622" s="23"/>
      <c r="IAR622" s="23"/>
      <c r="IAS622" s="23"/>
      <c r="IAT622" s="23"/>
      <c r="IAU622" s="23"/>
      <c r="IAV622" s="23"/>
      <c r="IAW622" s="23"/>
      <c r="IAX622" s="23"/>
      <c r="IAY622" s="23"/>
      <c r="IAZ622" s="23"/>
      <c r="IBA622" s="23"/>
      <c r="IBB622" s="23"/>
      <c r="IBC622" s="23"/>
      <c r="IBD622" s="23"/>
      <c r="IBE622" s="23"/>
      <c r="IBF622" s="23"/>
      <c r="IBG622" s="23"/>
      <c r="IBH622" s="23"/>
      <c r="IBI622" s="23"/>
      <c r="IBJ622" s="23"/>
      <c r="IBK622" s="23"/>
      <c r="IBL622" s="23"/>
      <c r="IBM622" s="23"/>
      <c r="IBN622" s="23"/>
      <c r="IBO622" s="23"/>
      <c r="IBP622" s="23"/>
      <c r="IBQ622" s="23"/>
      <c r="IBR622" s="23"/>
      <c r="IBS622" s="23"/>
      <c r="IBT622" s="23"/>
      <c r="IBU622" s="23"/>
      <c r="IBV622" s="23"/>
      <c r="IBW622" s="23"/>
      <c r="IBX622" s="23"/>
      <c r="IBY622" s="23"/>
      <c r="IBZ622" s="23"/>
      <c r="ICA622" s="23"/>
      <c r="ICB622" s="23"/>
      <c r="ICC622" s="23"/>
      <c r="ICD622" s="23"/>
      <c r="ICE622" s="23"/>
      <c r="ICF622" s="23"/>
      <c r="ICG622" s="23"/>
      <c r="ICH622" s="23"/>
      <c r="ICI622" s="23"/>
      <c r="ICJ622" s="23"/>
      <c r="ICK622" s="23"/>
      <c r="ICL622" s="23"/>
      <c r="ICM622" s="23"/>
      <c r="ICN622" s="23"/>
      <c r="ICO622" s="23"/>
      <c r="ICP622" s="23"/>
      <c r="ICQ622" s="23"/>
      <c r="ICR622" s="23"/>
      <c r="ICS622" s="23"/>
      <c r="ICT622" s="23"/>
      <c r="ICU622" s="23"/>
      <c r="ICV622" s="23"/>
      <c r="ICW622" s="23"/>
      <c r="ICX622" s="23"/>
      <c r="ICY622" s="23"/>
      <c r="ICZ622" s="23"/>
      <c r="IDA622" s="23"/>
      <c r="IDB622" s="23"/>
      <c r="IDC622" s="23"/>
      <c r="IDD622" s="23"/>
      <c r="IDE622" s="23"/>
      <c r="IDF622" s="23"/>
      <c r="IDG622" s="23"/>
      <c r="IDH622" s="23"/>
      <c r="IDI622" s="23"/>
      <c r="IDJ622" s="23"/>
      <c r="IDK622" s="23"/>
      <c r="IDL622" s="23"/>
      <c r="IDM622" s="23"/>
      <c r="IDN622" s="23"/>
      <c r="IDO622" s="23"/>
      <c r="IDP622" s="23"/>
      <c r="IDQ622" s="23"/>
      <c r="IDR622" s="23"/>
      <c r="IDS622" s="23"/>
      <c r="IDT622" s="23"/>
      <c r="IDU622" s="23"/>
      <c r="IDV622" s="23"/>
      <c r="IDW622" s="23"/>
      <c r="IDX622" s="23"/>
      <c r="IDY622" s="23"/>
      <c r="IDZ622" s="23"/>
      <c r="IEA622" s="23"/>
      <c r="IEB622" s="23"/>
      <c r="IEC622" s="23"/>
      <c r="IED622" s="23"/>
      <c r="IEE622" s="23"/>
      <c r="IEF622" s="23"/>
      <c r="IEG622" s="23"/>
      <c r="IEH622" s="23"/>
      <c r="IEI622" s="23"/>
      <c r="IEJ622" s="23"/>
      <c r="IEK622" s="23"/>
      <c r="IEL622" s="23"/>
      <c r="IEM622" s="23"/>
      <c r="IEN622" s="23"/>
      <c r="IEO622" s="23"/>
      <c r="IEP622" s="23"/>
      <c r="IEQ622" s="23"/>
      <c r="IER622" s="23"/>
      <c r="IES622" s="23"/>
      <c r="IET622" s="23"/>
      <c r="IEU622" s="23"/>
      <c r="IEV622" s="23"/>
      <c r="IEW622" s="23"/>
      <c r="IEX622" s="23"/>
      <c r="IEY622" s="23"/>
      <c r="IEZ622" s="23"/>
      <c r="IFA622" s="23"/>
      <c r="IFB622" s="23"/>
      <c r="IFC622" s="23"/>
      <c r="IFD622" s="23"/>
      <c r="IFE622" s="23"/>
      <c r="IFF622" s="23"/>
      <c r="IFG622" s="23"/>
      <c r="IFH622" s="23"/>
      <c r="IFI622" s="23"/>
      <c r="IFJ622" s="23"/>
      <c r="IFK622" s="23"/>
      <c r="IFL622" s="23"/>
      <c r="IFM622" s="23"/>
      <c r="IFN622" s="23"/>
      <c r="IFO622" s="23"/>
      <c r="IFP622" s="23"/>
      <c r="IFQ622" s="23"/>
      <c r="IFR622" s="23"/>
      <c r="IFS622" s="23"/>
      <c r="IFT622" s="23"/>
      <c r="IFU622" s="23"/>
      <c r="IFV622" s="23"/>
      <c r="IFW622" s="23"/>
      <c r="IFX622" s="23"/>
      <c r="IFY622" s="23"/>
      <c r="IFZ622" s="23"/>
      <c r="IGA622" s="23"/>
      <c r="IGB622" s="23"/>
      <c r="IGC622" s="23"/>
      <c r="IGD622" s="23"/>
      <c r="IGE622" s="23"/>
      <c r="IGF622" s="23"/>
      <c r="IGG622" s="23"/>
      <c r="IGH622" s="23"/>
      <c r="IGI622" s="23"/>
      <c r="IGJ622" s="23"/>
      <c r="IGK622" s="23"/>
      <c r="IGL622" s="23"/>
      <c r="IGM622" s="23"/>
      <c r="IGN622" s="23"/>
      <c r="IGO622" s="23"/>
      <c r="IGP622" s="23"/>
      <c r="IGQ622" s="23"/>
      <c r="IGR622" s="23"/>
      <c r="IGS622" s="23"/>
      <c r="IGT622" s="23"/>
      <c r="IGU622" s="23"/>
      <c r="IGV622" s="23"/>
      <c r="IGW622" s="23"/>
      <c r="IGX622" s="23"/>
      <c r="IGY622" s="23"/>
      <c r="IGZ622" s="23"/>
      <c r="IHA622" s="23"/>
      <c r="IHB622" s="23"/>
      <c r="IHC622" s="23"/>
      <c r="IHD622" s="23"/>
      <c r="IHE622" s="23"/>
      <c r="IHF622" s="23"/>
      <c r="IHG622" s="23"/>
      <c r="IHH622" s="23"/>
      <c r="IHI622" s="23"/>
      <c r="IHJ622" s="23"/>
      <c r="IHK622" s="23"/>
      <c r="IHL622" s="23"/>
      <c r="IHM622" s="23"/>
      <c r="IHN622" s="23"/>
      <c r="IHO622" s="23"/>
      <c r="IHP622" s="23"/>
      <c r="IHQ622" s="23"/>
      <c r="IHR622" s="23"/>
      <c r="IHS622" s="23"/>
      <c r="IHT622" s="23"/>
      <c r="IHU622" s="23"/>
      <c r="IHV622" s="23"/>
      <c r="IHW622" s="23"/>
      <c r="IHX622" s="23"/>
      <c r="IHY622" s="23"/>
      <c r="IHZ622" s="23"/>
      <c r="IIA622" s="23"/>
      <c r="IIB622" s="23"/>
      <c r="IIC622" s="23"/>
      <c r="IID622" s="23"/>
      <c r="IIE622" s="23"/>
      <c r="IIF622" s="23"/>
      <c r="IIG622" s="23"/>
      <c r="IIH622" s="23"/>
      <c r="III622" s="23"/>
      <c r="IIJ622" s="23"/>
      <c r="IIK622" s="23"/>
      <c r="IIL622" s="23"/>
      <c r="IIM622" s="23"/>
      <c r="IIN622" s="23"/>
      <c r="IIO622" s="23"/>
      <c r="IIP622" s="23"/>
      <c r="IIQ622" s="23"/>
      <c r="IIR622" s="23"/>
      <c r="IIS622" s="23"/>
      <c r="IIT622" s="23"/>
      <c r="IIU622" s="23"/>
      <c r="IIV622" s="23"/>
      <c r="IIW622" s="23"/>
      <c r="IIX622" s="23"/>
      <c r="IIY622" s="23"/>
      <c r="IIZ622" s="23"/>
      <c r="IJA622" s="23"/>
      <c r="IJB622" s="23"/>
      <c r="IJC622" s="23"/>
      <c r="IJD622" s="23"/>
      <c r="IJE622" s="23"/>
      <c r="IJF622" s="23"/>
      <c r="IJG622" s="23"/>
      <c r="IJH622" s="23"/>
      <c r="IJI622" s="23"/>
      <c r="IJJ622" s="23"/>
      <c r="IJK622" s="23"/>
      <c r="IJL622" s="23"/>
      <c r="IJM622" s="23"/>
      <c r="IJN622" s="23"/>
      <c r="IJO622" s="23"/>
      <c r="IJP622" s="23"/>
      <c r="IJQ622" s="23"/>
      <c r="IJR622" s="23"/>
      <c r="IJS622" s="23"/>
      <c r="IJT622" s="23"/>
      <c r="IJU622" s="23"/>
      <c r="IJV622" s="23"/>
      <c r="IJW622" s="23"/>
      <c r="IJX622" s="23"/>
      <c r="IJY622" s="23"/>
      <c r="IJZ622" s="23"/>
      <c r="IKA622" s="23"/>
      <c r="IKB622" s="23"/>
      <c r="IKC622" s="23"/>
      <c r="IKD622" s="23"/>
      <c r="IKE622" s="23"/>
      <c r="IKF622" s="23"/>
      <c r="IKG622" s="23"/>
      <c r="IKH622" s="23"/>
      <c r="IKI622" s="23"/>
      <c r="IKJ622" s="23"/>
      <c r="IKK622" s="23"/>
      <c r="IKL622" s="23"/>
      <c r="IKM622" s="23"/>
      <c r="IKN622" s="23"/>
      <c r="IKO622" s="23"/>
      <c r="IKP622" s="23"/>
      <c r="IKQ622" s="23"/>
      <c r="IKR622" s="23"/>
      <c r="IKS622" s="23"/>
      <c r="IKT622" s="23"/>
      <c r="IKU622" s="23"/>
      <c r="IKV622" s="23"/>
      <c r="IKW622" s="23"/>
      <c r="IKX622" s="23"/>
      <c r="IKY622" s="23"/>
      <c r="IKZ622" s="23"/>
      <c r="ILA622" s="23"/>
      <c r="ILB622" s="23"/>
      <c r="ILC622" s="23"/>
      <c r="ILD622" s="23"/>
      <c r="ILE622" s="23"/>
      <c r="ILF622" s="23"/>
      <c r="ILG622" s="23"/>
      <c r="ILH622" s="23"/>
      <c r="ILI622" s="23"/>
      <c r="ILJ622" s="23"/>
      <c r="ILK622" s="23"/>
      <c r="ILL622" s="23"/>
      <c r="ILM622" s="23"/>
      <c r="ILN622" s="23"/>
      <c r="ILO622" s="23"/>
      <c r="ILP622" s="23"/>
      <c r="ILQ622" s="23"/>
      <c r="ILR622" s="23"/>
      <c r="ILS622" s="23"/>
      <c r="ILT622" s="23"/>
      <c r="ILU622" s="23"/>
      <c r="ILV622" s="23"/>
      <c r="ILW622" s="23"/>
      <c r="ILX622" s="23"/>
      <c r="ILY622" s="23"/>
      <c r="ILZ622" s="23"/>
      <c r="IMA622" s="23"/>
      <c r="IMB622" s="23"/>
      <c r="IMC622" s="23"/>
      <c r="IMD622" s="23"/>
      <c r="IME622" s="23"/>
      <c r="IMF622" s="23"/>
      <c r="IMG622" s="23"/>
      <c r="IMH622" s="23"/>
      <c r="IMI622" s="23"/>
      <c r="IMJ622" s="23"/>
      <c r="IMK622" s="23"/>
      <c r="IML622" s="23"/>
      <c r="IMM622" s="23"/>
      <c r="IMN622" s="23"/>
      <c r="IMO622" s="23"/>
      <c r="IMP622" s="23"/>
      <c r="IMQ622" s="23"/>
      <c r="IMR622" s="23"/>
      <c r="IMS622" s="23"/>
      <c r="IMT622" s="23"/>
      <c r="IMU622" s="23"/>
      <c r="IMV622" s="23"/>
      <c r="IMW622" s="23"/>
      <c r="IMX622" s="23"/>
      <c r="IMY622" s="23"/>
      <c r="IMZ622" s="23"/>
      <c r="INA622" s="23"/>
      <c r="INB622" s="23"/>
      <c r="INC622" s="23"/>
      <c r="IND622" s="23"/>
      <c r="INE622" s="23"/>
      <c r="INF622" s="23"/>
      <c r="ING622" s="23"/>
      <c r="INH622" s="23"/>
      <c r="INI622" s="23"/>
      <c r="INJ622" s="23"/>
      <c r="INK622" s="23"/>
      <c r="INL622" s="23"/>
      <c r="INM622" s="23"/>
      <c r="INN622" s="23"/>
      <c r="INO622" s="23"/>
      <c r="INP622" s="23"/>
      <c r="INQ622" s="23"/>
      <c r="INR622" s="23"/>
      <c r="INS622" s="23"/>
      <c r="INT622" s="23"/>
      <c r="INU622" s="23"/>
      <c r="INV622" s="23"/>
      <c r="INW622" s="23"/>
      <c r="INX622" s="23"/>
      <c r="INY622" s="23"/>
      <c r="INZ622" s="23"/>
      <c r="IOA622" s="23"/>
      <c r="IOB622" s="23"/>
      <c r="IOC622" s="23"/>
      <c r="IOD622" s="23"/>
      <c r="IOE622" s="23"/>
      <c r="IOF622" s="23"/>
      <c r="IOG622" s="23"/>
      <c r="IOH622" s="23"/>
      <c r="IOI622" s="23"/>
      <c r="IOJ622" s="23"/>
      <c r="IOK622" s="23"/>
      <c r="IOL622" s="23"/>
      <c r="IOM622" s="23"/>
      <c r="ION622" s="23"/>
      <c r="IOO622" s="23"/>
      <c r="IOP622" s="23"/>
      <c r="IOQ622" s="23"/>
      <c r="IOR622" s="23"/>
      <c r="IOS622" s="23"/>
      <c r="IOT622" s="23"/>
      <c r="IOU622" s="23"/>
      <c r="IOV622" s="23"/>
      <c r="IOW622" s="23"/>
      <c r="IOX622" s="23"/>
      <c r="IOY622" s="23"/>
      <c r="IOZ622" s="23"/>
      <c r="IPA622" s="23"/>
      <c r="IPB622" s="23"/>
      <c r="IPC622" s="23"/>
      <c r="IPD622" s="23"/>
      <c r="IPE622" s="23"/>
      <c r="IPF622" s="23"/>
      <c r="IPG622" s="23"/>
      <c r="IPH622" s="23"/>
      <c r="IPI622" s="23"/>
      <c r="IPJ622" s="23"/>
      <c r="IPK622" s="23"/>
      <c r="IPL622" s="23"/>
      <c r="IPM622" s="23"/>
      <c r="IPN622" s="23"/>
      <c r="IPO622" s="23"/>
      <c r="IPP622" s="23"/>
      <c r="IPQ622" s="23"/>
      <c r="IPR622" s="23"/>
      <c r="IPS622" s="23"/>
      <c r="IPT622" s="23"/>
      <c r="IPU622" s="23"/>
      <c r="IPV622" s="23"/>
      <c r="IPW622" s="23"/>
      <c r="IPX622" s="23"/>
      <c r="IPY622" s="23"/>
      <c r="IPZ622" s="23"/>
      <c r="IQA622" s="23"/>
      <c r="IQB622" s="23"/>
      <c r="IQC622" s="23"/>
      <c r="IQD622" s="23"/>
      <c r="IQE622" s="23"/>
      <c r="IQF622" s="23"/>
      <c r="IQG622" s="23"/>
      <c r="IQH622" s="23"/>
      <c r="IQI622" s="23"/>
      <c r="IQJ622" s="23"/>
      <c r="IQK622" s="23"/>
      <c r="IQL622" s="23"/>
      <c r="IQM622" s="23"/>
      <c r="IQN622" s="23"/>
      <c r="IQO622" s="23"/>
      <c r="IQP622" s="23"/>
      <c r="IQQ622" s="23"/>
      <c r="IQR622" s="23"/>
      <c r="IQS622" s="23"/>
      <c r="IQT622" s="23"/>
      <c r="IQU622" s="23"/>
      <c r="IQV622" s="23"/>
      <c r="IQW622" s="23"/>
      <c r="IQX622" s="23"/>
      <c r="IQY622" s="23"/>
      <c r="IQZ622" s="23"/>
      <c r="IRA622" s="23"/>
      <c r="IRB622" s="23"/>
      <c r="IRC622" s="23"/>
      <c r="IRD622" s="23"/>
      <c r="IRE622" s="23"/>
      <c r="IRF622" s="23"/>
      <c r="IRG622" s="23"/>
      <c r="IRH622" s="23"/>
      <c r="IRI622" s="23"/>
      <c r="IRJ622" s="23"/>
      <c r="IRK622" s="23"/>
      <c r="IRL622" s="23"/>
      <c r="IRM622" s="23"/>
      <c r="IRN622" s="23"/>
      <c r="IRO622" s="23"/>
      <c r="IRP622" s="23"/>
      <c r="IRQ622" s="23"/>
      <c r="IRR622" s="23"/>
      <c r="IRS622" s="23"/>
      <c r="IRT622" s="23"/>
      <c r="IRU622" s="23"/>
      <c r="IRV622" s="23"/>
      <c r="IRW622" s="23"/>
      <c r="IRX622" s="23"/>
      <c r="IRY622" s="23"/>
      <c r="IRZ622" s="23"/>
      <c r="ISA622" s="23"/>
      <c r="ISB622" s="23"/>
      <c r="ISC622" s="23"/>
      <c r="ISD622" s="23"/>
      <c r="ISE622" s="23"/>
      <c r="ISF622" s="23"/>
      <c r="ISG622" s="23"/>
      <c r="ISH622" s="23"/>
      <c r="ISI622" s="23"/>
      <c r="ISJ622" s="23"/>
      <c r="ISK622" s="23"/>
      <c r="ISL622" s="23"/>
      <c r="ISM622" s="23"/>
      <c r="ISN622" s="23"/>
      <c r="ISO622" s="23"/>
      <c r="ISP622" s="23"/>
      <c r="ISQ622" s="23"/>
      <c r="ISR622" s="23"/>
      <c r="ISS622" s="23"/>
      <c r="IST622" s="23"/>
      <c r="ISU622" s="23"/>
      <c r="ISV622" s="23"/>
      <c r="ISW622" s="23"/>
      <c r="ISX622" s="23"/>
      <c r="ISY622" s="23"/>
      <c r="ISZ622" s="23"/>
      <c r="ITA622" s="23"/>
      <c r="ITB622" s="23"/>
      <c r="ITC622" s="23"/>
      <c r="ITD622" s="23"/>
      <c r="ITE622" s="23"/>
      <c r="ITF622" s="23"/>
      <c r="ITG622" s="23"/>
      <c r="ITH622" s="23"/>
      <c r="ITI622" s="23"/>
      <c r="ITJ622" s="23"/>
      <c r="ITK622" s="23"/>
      <c r="ITL622" s="23"/>
      <c r="ITM622" s="23"/>
      <c r="ITN622" s="23"/>
      <c r="ITO622" s="23"/>
      <c r="ITP622" s="23"/>
      <c r="ITQ622" s="23"/>
      <c r="ITR622" s="23"/>
      <c r="ITS622" s="23"/>
      <c r="ITT622" s="23"/>
      <c r="ITU622" s="23"/>
      <c r="ITV622" s="23"/>
      <c r="ITW622" s="23"/>
      <c r="ITX622" s="23"/>
      <c r="ITY622" s="23"/>
      <c r="ITZ622" s="23"/>
      <c r="IUA622" s="23"/>
      <c r="IUB622" s="23"/>
      <c r="IUC622" s="23"/>
      <c r="IUD622" s="23"/>
      <c r="IUE622" s="23"/>
      <c r="IUF622" s="23"/>
      <c r="IUG622" s="23"/>
      <c r="IUH622" s="23"/>
      <c r="IUI622" s="23"/>
      <c r="IUJ622" s="23"/>
      <c r="IUK622" s="23"/>
      <c r="IUL622" s="23"/>
      <c r="IUM622" s="23"/>
      <c r="IUN622" s="23"/>
      <c r="IUO622" s="23"/>
      <c r="IUP622" s="23"/>
      <c r="IUQ622" s="23"/>
      <c r="IUR622" s="23"/>
      <c r="IUS622" s="23"/>
      <c r="IUT622" s="23"/>
      <c r="IUU622" s="23"/>
      <c r="IUV622" s="23"/>
      <c r="IUW622" s="23"/>
      <c r="IUX622" s="23"/>
      <c r="IUY622" s="23"/>
      <c r="IUZ622" s="23"/>
      <c r="IVA622" s="23"/>
      <c r="IVB622" s="23"/>
      <c r="IVC622" s="23"/>
      <c r="IVD622" s="23"/>
      <c r="IVE622" s="23"/>
      <c r="IVF622" s="23"/>
      <c r="IVG622" s="23"/>
      <c r="IVH622" s="23"/>
      <c r="IVI622" s="23"/>
      <c r="IVJ622" s="23"/>
      <c r="IVK622" s="23"/>
      <c r="IVL622" s="23"/>
      <c r="IVM622" s="23"/>
      <c r="IVN622" s="23"/>
      <c r="IVO622" s="23"/>
      <c r="IVP622" s="23"/>
      <c r="IVQ622" s="23"/>
      <c r="IVR622" s="23"/>
      <c r="IVS622" s="23"/>
      <c r="IVT622" s="23"/>
      <c r="IVU622" s="23"/>
      <c r="IVV622" s="23"/>
      <c r="IVW622" s="23"/>
      <c r="IVX622" s="23"/>
      <c r="IVY622" s="23"/>
      <c r="IVZ622" s="23"/>
      <c r="IWA622" s="23"/>
      <c r="IWB622" s="23"/>
      <c r="IWC622" s="23"/>
      <c r="IWD622" s="23"/>
      <c r="IWE622" s="23"/>
      <c r="IWF622" s="23"/>
      <c r="IWG622" s="23"/>
      <c r="IWH622" s="23"/>
      <c r="IWI622" s="23"/>
      <c r="IWJ622" s="23"/>
      <c r="IWK622" s="23"/>
      <c r="IWL622" s="23"/>
      <c r="IWM622" s="23"/>
      <c r="IWN622" s="23"/>
      <c r="IWO622" s="23"/>
      <c r="IWP622" s="23"/>
      <c r="IWQ622" s="23"/>
      <c r="IWR622" s="23"/>
      <c r="IWS622" s="23"/>
      <c r="IWT622" s="23"/>
      <c r="IWU622" s="23"/>
      <c r="IWV622" s="23"/>
      <c r="IWW622" s="23"/>
      <c r="IWX622" s="23"/>
      <c r="IWY622" s="23"/>
      <c r="IWZ622" s="23"/>
      <c r="IXA622" s="23"/>
      <c r="IXB622" s="23"/>
      <c r="IXC622" s="23"/>
      <c r="IXD622" s="23"/>
      <c r="IXE622" s="23"/>
      <c r="IXF622" s="23"/>
      <c r="IXG622" s="23"/>
      <c r="IXH622" s="23"/>
      <c r="IXI622" s="23"/>
      <c r="IXJ622" s="23"/>
      <c r="IXK622" s="23"/>
      <c r="IXL622" s="23"/>
      <c r="IXM622" s="23"/>
      <c r="IXN622" s="23"/>
      <c r="IXO622" s="23"/>
      <c r="IXP622" s="23"/>
      <c r="IXQ622" s="23"/>
      <c r="IXR622" s="23"/>
      <c r="IXS622" s="23"/>
      <c r="IXT622" s="23"/>
      <c r="IXU622" s="23"/>
      <c r="IXV622" s="23"/>
      <c r="IXW622" s="23"/>
      <c r="IXX622" s="23"/>
      <c r="IXY622" s="23"/>
      <c r="IXZ622" s="23"/>
      <c r="IYA622" s="23"/>
      <c r="IYB622" s="23"/>
      <c r="IYC622" s="23"/>
      <c r="IYD622" s="23"/>
      <c r="IYE622" s="23"/>
      <c r="IYF622" s="23"/>
      <c r="IYG622" s="23"/>
      <c r="IYH622" s="23"/>
      <c r="IYI622" s="23"/>
      <c r="IYJ622" s="23"/>
      <c r="IYK622" s="23"/>
      <c r="IYL622" s="23"/>
      <c r="IYM622" s="23"/>
      <c r="IYN622" s="23"/>
      <c r="IYO622" s="23"/>
      <c r="IYP622" s="23"/>
      <c r="IYQ622" s="23"/>
      <c r="IYR622" s="23"/>
      <c r="IYS622" s="23"/>
      <c r="IYT622" s="23"/>
      <c r="IYU622" s="23"/>
      <c r="IYV622" s="23"/>
      <c r="IYW622" s="23"/>
      <c r="IYX622" s="23"/>
      <c r="IYY622" s="23"/>
      <c r="IYZ622" s="23"/>
      <c r="IZA622" s="23"/>
      <c r="IZB622" s="23"/>
      <c r="IZC622" s="23"/>
      <c r="IZD622" s="23"/>
      <c r="IZE622" s="23"/>
      <c r="IZF622" s="23"/>
      <c r="IZG622" s="23"/>
      <c r="IZH622" s="23"/>
      <c r="IZI622" s="23"/>
      <c r="IZJ622" s="23"/>
      <c r="IZK622" s="23"/>
      <c r="IZL622" s="23"/>
      <c r="IZM622" s="23"/>
      <c r="IZN622" s="23"/>
      <c r="IZO622" s="23"/>
      <c r="IZP622" s="23"/>
      <c r="IZQ622" s="23"/>
      <c r="IZR622" s="23"/>
      <c r="IZS622" s="23"/>
      <c r="IZT622" s="23"/>
      <c r="IZU622" s="23"/>
      <c r="IZV622" s="23"/>
      <c r="IZW622" s="23"/>
      <c r="IZX622" s="23"/>
      <c r="IZY622" s="23"/>
      <c r="IZZ622" s="23"/>
      <c r="JAA622" s="23"/>
      <c r="JAB622" s="23"/>
      <c r="JAC622" s="23"/>
      <c r="JAD622" s="23"/>
      <c r="JAE622" s="23"/>
      <c r="JAF622" s="23"/>
      <c r="JAG622" s="23"/>
      <c r="JAH622" s="23"/>
      <c r="JAI622" s="23"/>
      <c r="JAJ622" s="23"/>
      <c r="JAK622" s="23"/>
      <c r="JAL622" s="23"/>
      <c r="JAM622" s="23"/>
      <c r="JAN622" s="23"/>
      <c r="JAO622" s="23"/>
      <c r="JAP622" s="23"/>
      <c r="JAQ622" s="23"/>
      <c r="JAR622" s="23"/>
      <c r="JAS622" s="23"/>
      <c r="JAT622" s="23"/>
      <c r="JAU622" s="23"/>
      <c r="JAV622" s="23"/>
      <c r="JAW622" s="23"/>
      <c r="JAX622" s="23"/>
      <c r="JAY622" s="23"/>
      <c r="JAZ622" s="23"/>
      <c r="JBA622" s="23"/>
      <c r="JBB622" s="23"/>
      <c r="JBC622" s="23"/>
      <c r="JBD622" s="23"/>
      <c r="JBE622" s="23"/>
      <c r="JBF622" s="23"/>
      <c r="JBG622" s="23"/>
      <c r="JBH622" s="23"/>
      <c r="JBI622" s="23"/>
      <c r="JBJ622" s="23"/>
      <c r="JBK622" s="23"/>
      <c r="JBL622" s="23"/>
      <c r="JBM622" s="23"/>
      <c r="JBN622" s="23"/>
      <c r="JBO622" s="23"/>
      <c r="JBP622" s="23"/>
      <c r="JBQ622" s="23"/>
      <c r="JBR622" s="23"/>
      <c r="JBS622" s="23"/>
      <c r="JBT622" s="23"/>
      <c r="JBU622" s="23"/>
      <c r="JBV622" s="23"/>
      <c r="JBW622" s="23"/>
      <c r="JBX622" s="23"/>
      <c r="JBY622" s="23"/>
      <c r="JBZ622" s="23"/>
      <c r="JCA622" s="23"/>
      <c r="JCB622" s="23"/>
      <c r="JCC622" s="23"/>
      <c r="JCD622" s="23"/>
      <c r="JCE622" s="23"/>
      <c r="JCF622" s="23"/>
      <c r="JCG622" s="23"/>
      <c r="JCH622" s="23"/>
      <c r="JCI622" s="23"/>
      <c r="JCJ622" s="23"/>
      <c r="JCK622" s="23"/>
      <c r="JCL622" s="23"/>
      <c r="JCM622" s="23"/>
      <c r="JCN622" s="23"/>
      <c r="JCO622" s="23"/>
      <c r="JCP622" s="23"/>
      <c r="JCQ622" s="23"/>
      <c r="JCR622" s="23"/>
      <c r="JCS622" s="23"/>
      <c r="JCT622" s="23"/>
      <c r="JCU622" s="23"/>
      <c r="JCV622" s="23"/>
      <c r="JCW622" s="23"/>
      <c r="JCX622" s="23"/>
      <c r="JCY622" s="23"/>
      <c r="JCZ622" s="23"/>
      <c r="JDA622" s="23"/>
      <c r="JDB622" s="23"/>
      <c r="JDC622" s="23"/>
      <c r="JDD622" s="23"/>
      <c r="JDE622" s="23"/>
      <c r="JDF622" s="23"/>
      <c r="JDG622" s="23"/>
      <c r="JDH622" s="23"/>
      <c r="JDI622" s="23"/>
      <c r="JDJ622" s="23"/>
      <c r="JDK622" s="23"/>
      <c r="JDL622" s="23"/>
      <c r="JDM622" s="23"/>
      <c r="JDN622" s="23"/>
      <c r="JDO622" s="23"/>
      <c r="JDP622" s="23"/>
      <c r="JDQ622" s="23"/>
      <c r="JDR622" s="23"/>
      <c r="JDS622" s="23"/>
      <c r="JDT622" s="23"/>
      <c r="JDU622" s="23"/>
      <c r="JDV622" s="23"/>
      <c r="JDW622" s="23"/>
      <c r="JDX622" s="23"/>
      <c r="JDY622" s="23"/>
      <c r="JDZ622" s="23"/>
      <c r="JEA622" s="23"/>
      <c r="JEB622" s="23"/>
      <c r="JEC622" s="23"/>
      <c r="JED622" s="23"/>
      <c r="JEE622" s="23"/>
      <c r="JEF622" s="23"/>
      <c r="JEG622" s="23"/>
      <c r="JEH622" s="23"/>
      <c r="JEI622" s="23"/>
      <c r="JEJ622" s="23"/>
      <c r="JEK622" s="23"/>
      <c r="JEL622" s="23"/>
      <c r="JEM622" s="23"/>
      <c r="JEN622" s="23"/>
      <c r="JEO622" s="23"/>
      <c r="JEP622" s="23"/>
      <c r="JEQ622" s="23"/>
      <c r="JER622" s="23"/>
      <c r="JES622" s="23"/>
      <c r="JET622" s="23"/>
      <c r="JEU622" s="23"/>
      <c r="JEV622" s="23"/>
      <c r="JEW622" s="23"/>
      <c r="JEX622" s="23"/>
      <c r="JEY622" s="23"/>
      <c r="JEZ622" s="23"/>
      <c r="JFA622" s="23"/>
      <c r="JFB622" s="23"/>
      <c r="JFC622" s="23"/>
      <c r="JFD622" s="23"/>
      <c r="JFE622" s="23"/>
      <c r="JFF622" s="23"/>
      <c r="JFG622" s="23"/>
      <c r="JFH622" s="23"/>
      <c r="JFI622" s="23"/>
      <c r="JFJ622" s="23"/>
      <c r="JFK622" s="23"/>
      <c r="JFL622" s="23"/>
      <c r="JFM622" s="23"/>
      <c r="JFN622" s="23"/>
      <c r="JFO622" s="23"/>
      <c r="JFP622" s="23"/>
      <c r="JFQ622" s="23"/>
      <c r="JFR622" s="23"/>
      <c r="JFS622" s="23"/>
      <c r="JFT622" s="23"/>
      <c r="JFU622" s="23"/>
      <c r="JFV622" s="23"/>
      <c r="JFW622" s="23"/>
      <c r="JFX622" s="23"/>
      <c r="JFY622" s="23"/>
      <c r="JFZ622" s="23"/>
      <c r="JGA622" s="23"/>
      <c r="JGB622" s="23"/>
      <c r="JGC622" s="23"/>
      <c r="JGD622" s="23"/>
      <c r="JGE622" s="23"/>
      <c r="JGF622" s="23"/>
      <c r="JGG622" s="23"/>
      <c r="JGH622" s="23"/>
      <c r="JGI622" s="23"/>
      <c r="JGJ622" s="23"/>
      <c r="JGK622" s="23"/>
      <c r="JGL622" s="23"/>
      <c r="JGM622" s="23"/>
      <c r="JGN622" s="23"/>
      <c r="JGO622" s="23"/>
      <c r="JGP622" s="23"/>
      <c r="JGQ622" s="23"/>
      <c r="JGR622" s="23"/>
      <c r="JGS622" s="23"/>
      <c r="JGT622" s="23"/>
      <c r="JGU622" s="23"/>
      <c r="JGV622" s="23"/>
      <c r="JGW622" s="23"/>
      <c r="JGX622" s="23"/>
      <c r="JGY622" s="23"/>
      <c r="JGZ622" s="23"/>
      <c r="JHA622" s="23"/>
      <c r="JHB622" s="23"/>
      <c r="JHC622" s="23"/>
      <c r="JHD622" s="23"/>
      <c r="JHE622" s="23"/>
      <c r="JHF622" s="23"/>
      <c r="JHG622" s="23"/>
      <c r="JHH622" s="23"/>
      <c r="JHI622" s="23"/>
      <c r="JHJ622" s="23"/>
      <c r="JHK622" s="23"/>
      <c r="JHL622" s="23"/>
      <c r="JHM622" s="23"/>
      <c r="JHN622" s="23"/>
      <c r="JHO622" s="23"/>
      <c r="JHP622" s="23"/>
      <c r="JHQ622" s="23"/>
      <c r="JHR622" s="23"/>
      <c r="JHS622" s="23"/>
      <c r="JHT622" s="23"/>
      <c r="JHU622" s="23"/>
      <c r="JHV622" s="23"/>
      <c r="JHW622" s="23"/>
      <c r="JHX622" s="23"/>
      <c r="JHY622" s="23"/>
      <c r="JHZ622" s="23"/>
      <c r="JIA622" s="23"/>
      <c r="JIB622" s="23"/>
      <c r="JIC622" s="23"/>
      <c r="JID622" s="23"/>
      <c r="JIE622" s="23"/>
      <c r="JIF622" s="23"/>
      <c r="JIG622" s="23"/>
      <c r="JIH622" s="23"/>
      <c r="JII622" s="23"/>
      <c r="JIJ622" s="23"/>
      <c r="JIK622" s="23"/>
      <c r="JIL622" s="23"/>
      <c r="JIM622" s="23"/>
      <c r="JIN622" s="23"/>
      <c r="JIO622" s="23"/>
      <c r="JIP622" s="23"/>
      <c r="JIQ622" s="23"/>
      <c r="JIR622" s="23"/>
      <c r="JIS622" s="23"/>
      <c r="JIT622" s="23"/>
      <c r="JIU622" s="23"/>
      <c r="JIV622" s="23"/>
      <c r="JIW622" s="23"/>
      <c r="JIX622" s="23"/>
      <c r="JIY622" s="23"/>
      <c r="JIZ622" s="23"/>
      <c r="JJA622" s="23"/>
      <c r="JJB622" s="23"/>
      <c r="JJC622" s="23"/>
      <c r="JJD622" s="23"/>
      <c r="JJE622" s="23"/>
      <c r="JJF622" s="23"/>
      <c r="JJG622" s="23"/>
      <c r="JJH622" s="23"/>
      <c r="JJI622" s="23"/>
      <c r="JJJ622" s="23"/>
      <c r="JJK622" s="23"/>
      <c r="JJL622" s="23"/>
      <c r="JJM622" s="23"/>
      <c r="JJN622" s="23"/>
      <c r="JJO622" s="23"/>
      <c r="JJP622" s="23"/>
      <c r="JJQ622" s="23"/>
      <c r="JJR622" s="23"/>
      <c r="JJS622" s="23"/>
      <c r="JJT622" s="23"/>
      <c r="JJU622" s="23"/>
      <c r="JJV622" s="23"/>
      <c r="JJW622" s="23"/>
      <c r="JJX622" s="23"/>
      <c r="JJY622" s="23"/>
      <c r="JJZ622" s="23"/>
      <c r="JKA622" s="23"/>
      <c r="JKB622" s="23"/>
      <c r="JKC622" s="23"/>
      <c r="JKD622" s="23"/>
      <c r="JKE622" s="23"/>
      <c r="JKF622" s="23"/>
      <c r="JKG622" s="23"/>
      <c r="JKH622" s="23"/>
      <c r="JKI622" s="23"/>
      <c r="JKJ622" s="23"/>
      <c r="JKK622" s="23"/>
      <c r="JKL622" s="23"/>
      <c r="JKM622" s="23"/>
      <c r="JKN622" s="23"/>
      <c r="JKO622" s="23"/>
      <c r="JKP622" s="23"/>
      <c r="JKQ622" s="23"/>
      <c r="JKR622" s="23"/>
      <c r="JKS622" s="23"/>
      <c r="JKT622" s="23"/>
      <c r="JKU622" s="23"/>
      <c r="JKV622" s="23"/>
      <c r="JKW622" s="23"/>
      <c r="JKX622" s="23"/>
      <c r="JKY622" s="23"/>
      <c r="JKZ622" s="23"/>
      <c r="JLA622" s="23"/>
      <c r="JLB622" s="23"/>
      <c r="JLC622" s="23"/>
      <c r="JLD622" s="23"/>
      <c r="JLE622" s="23"/>
      <c r="JLF622" s="23"/>
      <c r="JLG622" s="23"/>
      <c r="JLH622" s="23"/>
      <c r="JLI622" s="23"/>
      <c r="JLJ622" s="23"/>
      <c r="JLK622" s="23"/>
      <c r="JLL622" s="23"/>
      <c r="JLM622" s="23"/>
      <c r="JLN622" s="23"/>
      <c r="JLO622" s="23"/>
      <c r="JLP622" s="23"/>
      <c r="JLQ622" s="23"/>
      <c r="JLR622" s="23"/>
      <c r="JLS622" s="23"/>
      <c r="JLT622" s="23"/>
      <c r="JLU622" s="23"/>
      <c r="JLV622" s="23"/>
      <c r="JLW622" s="23"/>
      <c r="JLX622" s="23"/>
      <c r="JLY622" s="23"/>
      <c r="JLZ622" s="23"/>
      <c r="JMA622" s="23"/>
      <c r="JMB622" s="23"/>
      <c r="JMC622" s="23"/>
      <c r="JMD622" s="23"/>
      <c r="JME622" s="23"/>
      <c r="JMF622" s="23"/>
      <c r="JMG622" s="23"/>
      <c r="JMH622" s="23"/>
      <c r="JMI622" s="23"/>
      <c r="JMJ622" s="23"/>
      <c r="JMK622" s="23"/>
      <c r="JML622" s="23"/>
      <c r="JMM622" s="23"/>
      <c r="JMN622" s="23"/>
      <c r="JMO622" s="23"/>
      <c r="JMP622" s="23"/>
      <c r="JMQ622" s="23"/>
      <c r="JMR622" s="23"/>
      <c r="JMS622" s="23"/>
      <c r="JMT622" s="23"/>
      <c r="JMU622" s="23"/>
      <c r="JMV622" s="23"/>
      <c r="JMW622" s="23"/>
      <c r="JMX622" s="23"/>
      <c r="JMY622" s="23"/>
      <c r="JMZ622" s="23"/>
      <c r="JNA622" s="23"/>
      <c r="JNB622" s="23"/>
      <c r="JNC622" s="23"/>
      <c r="JND622" s="23"/>
      <c r="JNE622" s="23"/>
      <c r="JNF622" s="23"/>
      <c r="JNG622" s="23"/>
      <c r="JNH622" s="23"/>
      <c r="JNI622" s="23"/>
      <c r="JNJ622" s="23"/>
      <c r="JNK622" s="23"/>
      <c r="JNL622" s="23"/>
      <c r="JNM622" s="23"/>
      <c r="JNN622" s="23"/>
      <c r="JNO622" s="23"/>
      <c r="JNP622" s="23"/>
      <c r="JNQ622" s="23"/>
      <c r="JNR622" s="23"/>
      <c r="JNS622" s="23"/>
      <c r="JNT622" s="23"/>
      <c r="JNU622" s="23"/>
      <c r="JNV622" s="23"/>
      <c r="JNW622" s="23"/>
      <c r="JNX622" s="23"/>
      <c r="JNY622" s="23"/>
      <c r="JNZ622" s="23"/>
      <c r="JOA622" s="23"/>
      <c r="JOB622" s="23"/>
      <c r="JOC622" s="23"/>
      <c r="JOD622" s="23"/>
      <c r="JOE622" s="23"/>
      <c r="JOF622" s="23"/>
      <c r="JOG622" s="23"/>
      <c r="JOH622" s="23"/>
      <c r="JOI622" s="23"/>
      <c r="JOJ622" s="23"/>
      <c r="JOK622" s="23"/>
      <c r="JOL622" s="23"/>
      <c r="JOM622" s="23"/>
      <c r="JON622" s="23"/>
      <c r="JOO622" s="23"/>
      <c r="JOP622" s="23"/>
      <c r="JOQ622" s="23"/>
      <c r="JOR622" s="23"/>
      <c r="JOS622" s="23"/>
      <c r="JOT622" s="23"/>
      <c r="JOU622" s="23"/>
      <c r="JOV622" s="23"/>
      <c r="JOW622" s="23"/>
      <c r="JOX622" s="23"/>
      <c r="JOY622" s="23"/>
      <c r="JOZ622" s="23"/>
      <c r="JPA622" s="23"/>
      <c r="JPB622" s="23"/>
      <c r="JPC622" s="23"/>
      <c r="JPD622" s="23"/>
      <c r="JPE622" s="23"/>
      <c r="JPF622" s="23"/>
      <c r="JPG622" s="23"/>
      <c r="JPH622" s="23"/>
      <c r="JPI622" s="23"/>
      <c r="JPJ622" s="23"/>
      <c r="JPK622" s="23"/>
      <c r="JPL622" s="23"/>
      <c r="JPM622" s="23"/>
      <c r="JPN622" s="23"/>
      <c r="JPO622" s="23"/>
      <c r="JPP622" s="23"/>
      <c r="JPQ622" s="23"/>
      <c r="JPR622" s="23"/>
      <c r="JPS622" s="23"/>
      <c r="JPT622" s="23"/>
      <c r="JPU622" s="23"/>
      <c r="JPV622" s="23"/>
      <c r="JPW622" s="23"/>
      <c r="JPX622" s="23"/>
      <c r="JPY622" s="23"/>
      <c r="JPZ622" s="23"/>
      <c r="JQA622" s="23"/>
      <c r="JQB622" s="23"/>
      <c r="JQC622" s="23"/>
      <c r="JQD622" s="23"/>
      <c r="JQE622" s="23"/>
      <c r="JQF622" s="23"/>
      <c r="JQG622" s="23"/>
      <c r="JQH622" s="23"/>
      <c r="JQI622" s="23"/>
      <c r="JQJ622" s="23"/>
      <c r="JQK622" s="23"/>
      <c r="JQL622" s="23"/>
      <c r="JQM622" s="23"/>
      <c r="JQN622" s="23"/>
      <c r="JQO622" s="23"/>
      <c r="JQP622" s="23"/>
      <c r="JQQ622" s="23"/>
      <c r="JQR622" s="23"/>
      <c r="JQS622" s="23"/>
      <c r="JQT622" s="23"/>
      <c r="JQU622" s="23"/>
      <c r="JQV622" s="23"/>
      <c r="JQW622" s="23"/>
      <c r="JQX622" s="23"/>
      <c r="JQY622" s="23"/>
      <c r="JQZ622" s="23"/>
      <c r="JRA622" s="23"/>
      <c r="JRB622" s="23"/>
      <c r="JRC622" s="23"/>
      <c r="JRD622" s="23"/>
      <c r="JRE622" s="23"/>
      <c r="JRF622" s="23"/>
      <c r="JRG622" s="23"/>
      <c r="JRH622" s="23"/>
      <c r="JRI622" s="23"/>
      <c r="JRJ622" s="23"/>
      <c r="JRK622" s="23"/>
      <c r="JRL622" s="23"/>
      <c r="JRM622" s="23"/>
      <c r="JRN622" s="23"/>
      <c r="JRO622" s="23"/>
      <c r="JRP622" s="23"/>
      <c r="JRQ622" s="23"/>
      <c r="JRR622" s="23"/>
      <c r="JRS622" s="23"/>
      <c r="JRT622" s="23"/>
      <c r="JRU622" s="23"/>
      <c r="JRV622" s="23"/>
      <c r="JRW622" s="23"/>
      <c r="JRX622" s="23"/>
      <c r="JRY622" s="23"/>
      <c r="JRZ622" s="23"/>
      <c r="JSA622" s="23"/>
      <c r="JSB622" s="23"/>
      <c r="JSC622" s="23"/>
      <c r="JSD622" s="23"/>
      <c r="JSE622" s="23"/>
      <c r="JSF622" s="23"/>
      <c r="JSG622" s="23"/>
      <c r="JSH622" s="23"/>
      <c r="JSI622" s="23"/>
      <c r="JSJ622" s="23"/>
      <c r="JSK622" s="23"/>
      <c r="JSL622" s="23"/>
      <c r="JSM622" s="23"/>
      <c r="JSN622" s="23"/>
      <c r="JSO622" s="23"/>
      <c r="JSP622" s="23"/>
      <c r="JSQ622" s="23"/>
      <c r="JSR622" s="23"/>
      <c r="JSS622" s="23"/>
      <c r="JST622" s="23"/>
      <c r="JSU622" s="23"/>
      <c r="JSV622" s="23"/>
      <c r="JSW622" s="23"/>
      <c r="JSX622" s="23"/>
      <c r="JSY622" s="23"/>
      <c r="JSZ622" s="23"/>
      <c r="JTA622" s="23"/>
      <c r="JTB622" s="23"/>
      <c r="JTC622" s="23"/>
      <c r="JTD622" s="23"/>
      <c r="JTE622" s="23"/>
      <c r="JTF622" s="23"/>
      <c r="JTG622" s="23"/>
      <c r="JTH622" s="23"/>
      <c r="JTI622" s="23"/>
      <c r="JTJ622" s="23"/>
      <c r="JTK622" s="23"/>
      <c r="JTL622" s="23"/>
      <c r="JTM622" s="23"/>
      <c r="JTN622" s="23"/>
      <c r="JTO622" s="23"/>
      <c r="JTP622" s="23"/>
      <c r="JTQ622" s="23"/>
      <c r="JTR622" s="23"/>
      <c r="JTS622" s="23"/>
      <c r="JTT622" s="23"/>
      <c r="JTU622" s="23"/>
      <c r="JTV622" s="23"/>
      <c r="JTW622" s="23"/>
      <c r="JTX622" s="23"/>
      <c r="JTY622" s="23"/>
      <c r="JTZ622" s="23"/>
      <c r="JUA622" s="23"/>
      <c r="JUB622" s="23"/>
      <c r="JUC622" s="23"/>
      <c r="JUD622" s="23"/>
      <c r="JUE622" s="23"/>
      <c r="JUF622" s="23"/>
      <c r="JUG622" s="23"/>
      <c r="JUH622" s="23"/>
      <c r="JUI622" s="23"/>
      <c r="JUJ622" s="23"/>
      <c r="JUK622" s="23"/>
      <c r="JUL622" s="23"/>
      <c r="JUM622" s="23"/>
      <c r="JUN622" s="23"/>
      <c r="JUO622" s="23"/>
      <c r="JUP622" s="23"/>
      <c r="JUQ622" s="23"/>
      <c r="JUR622" s="23"/>
      <c r="JUS622" s="23"/>
      <c r="JUT622" s="23"/>
      <c r="JUU622" s="23"/>
      <c r="JUV622" s="23"/>
      <c r="JUW622" s="23"/>
      <c r="JUX622" s="23"/>
      <c r="JUY622" s="23"/>
      <c r="JUZ622" s="23"/>
      <c r="JVA622" s="23"/>
      <c r="JVB622" s="23"/>
      <c r="JVC622" s="23"/>
      <c r="JVD622" s="23"/>
      <c r="JVE622" s="23"/>
      <c r="JVF622" s="23"/>
      <c r="JVG622" s="23"/>
      <c r="JVH622" s="23"/>
      <c r="JVI622" s="23"/>
      <c r="JVJ622" s="23"/>
      <c r="JVK622" s="23"/>
      <c r="JVL622" s="23"/>
      <c r="JVM622" s="23"/>
      <c r="JVN622" s="23"/>
      <c r="JVO622" s="23"/>
      <c r="JVP622" s="23"/>
      <c r="JVQ622" s="23"/>
      <c r="JVR622" s="23"/>
      <c r="JVS622" s="23"/>
      <c r="JVT622" s="23"/>
      <c r="JVU622" s="23"/>
      <c r="JVV622" s="23"/>
      <c r="JVW622" s="23"/>
      <c r="JVX622" s="23"/>
      <c r="JVY622" s="23"/>
      <c r="JVZ622" s="23"/>
      <c r="JWA622" s="23"/>
      <c r="JWB622" s="23"/>
      <c r="JWC622" s="23"/>
      <c r="JWD622" s="23"/>
      <c r="JWE622" s="23"/>
      <c r="JWF622" s="23"/>
      <c r="JWG622" s="23"/>
      <c r="JWH622" s="23"/>
      <c r="JWI622" s="23"/>
      <c r="JWJ622" s="23"/>
      <c r="JWK622" s="23"/>
      <c r="JWL622" s="23"/>
      <c r="JWM622" s="23"/>
      <c r="JWN622" s="23"/>
      <c r="JWO622" s="23"/>
      <c r="JWP622" s="23"/>
      <c r="JWQ622" s="23"/>
      <c r="JWR622" s="23"/>
      <c r="JWS622" s="23"/>
      <c r="JWT622" s="23"/>
      <c r="JWU622" s="23"/>
      <c r="JWV622" s="23"/>
      <c r="JWW622" s="23"/>
      <c r="JWX622" s="23"/>
      <c r="JWY622" s="23"/>
      <c r="JWZ622" s="23"/>
      <c r="JXA622" s="23"/>
      <c r="JXB622" s="23"/>
      <c r="JXC622" s="23"/>
      <c r="JXD622" s="23"/>
      <c r="JXE622" s="23"/>
      <c r="JXF622" s="23"/>
      <c r="JXG622" s="23"/>
      <c r="JXH622" s="23"/>
      <c r="JXI622" s="23"/>
      <c r="JXJ622" s="23"/>
      <c r="JXK622" s="23"/>
      <c r="JXL622" s="23"/>
      <c r="JXM622" s="23"/>
      <c r="JXN622" s="23"/>
      <c r="JXO622" s="23"/>
      <c r="JXP622" s="23"/>
      <c r="JXQ622" s="23"/>
      <c r="JXR622" s="23"/>
      <c r="JXS622" s="23"/>
      <c r="JXT622" s="23"/>
      <c r="JXU622" s="23"/>
      <c r="JXV622" s="23"/>
      <c r="JXW622" s="23"/>
      <c r="JXX622" s="23"/>
      <c r="JXY622" s="23"/>
      <c r="JXZ622" s="23"/>
      <c r="JYA622" s="23"/>
      <c r="JYB622" s="23"/>
      <c r="JYC622" s="23"/>
      <c r="JYD622" s="23"/>
      <c r="JYE622" s="23"/>
      <c r="JYF622" s="23"/>
      <c r="JYG622" s="23"/>
      <c r="JYH622" s="23"/>
      <c r="JYI622" s="23"/>
      <c r="JYJ622" s="23"/>
      <c r="JYK622" s="23"/>
      <c r="JYL622" s="23"/>
      <c r="JYM622" s="23"/>
      <c r="JYN622" s="23"/>
      <c r="JYO622" s="23"/>
      <c r="JYP622" s="23"/>
      <c r="JYQ622" s="23"/>
      <c r="JYR622" s="23"/>
      <c r="JYS622" s="23"/>
      <c r="JYT622" s="23"/>
      <c r="JYU622" s="23"/>
      <c r="JYV622" s="23"/>
      <c r="JYW622" s="23"/>
      <c r="JYX622" s="23"/>
      <c r="JYY622" s="23"/>
      <c r="JYZ622" s="23"/>
      <c r="JZA622" s="23"/>
      <c r="JZB622" s="23"/>
      <c r="JZC622" s="23"/>
      <c r="JZD622" s="23"/>
      <c r="JZE622" s="23"/>
      <c r="JZF622" s="23"/>
      <c r="JZG622" s="23"/>
      <c r="JZH622" s="23"/>
      <c r="JZI622" s="23"/>
      <c r="JZJ622" s="23"/>
      <c r="JZK622" s="23"/>
      <c r="JZL622" s="23"/>
      <c r="JZM622" s="23"/>
      <c r="JZN622" s="23"/>
      <c r="JZO622" s="23"/>
      <c r="JZP622" s="23"/>
      <c r="JZQ622" s="23"/>
      <c r="JZR622" s="23"/>
      <c r="JZS622" s="23"/>
      <c r="JZT622" s="23"/>
      <c r="JZU622" s="23"/>
      <c r="JZV622" s="23"/>
      <c r="JZW622" s="23"/>
      <c r="JZX622" s="23"/>
      <c r="JZY622" s="23"/>
      <c r="JZZ622" s="23"/>
      <c r="KAA622" s="23"/>
      <c r="KAB622" s="23"/>
      <c r="KAC622" s="23"/>
      <c r="KAD622" s="23"/>
      <c r="KAE622" s="23"/>
      <c r="KAF622" s="23"/>
      <c r="KAG622" s="23"/>
      <c r="KAH622" s="23"/>
      <c r="KAI622" s="23"/>
      <c r="KAJ622" s="23"/>
      <c r="KAK622" s="23"/>
      <c r="KAL622" s="23"/>
      <c r="KAM622" s="23"/>
      <c r="KAN622" s="23"/>
      <c r="KAO622" s="23"/>
      <c r="KAP622" s="23"/>
      <c r="KAQ622" s="23"/>
      <c r="KAR622" s="23"/>
      <c r="KAS622" s="23"/>
      <c r="KAT622" s="23"/>
      <c r="KAU622" s="23"/>
      <c r="KAV622" s="23"/>
      <c r="KAW622" s="23"/>
      <c r="KAX622" s="23"/>
      <c r="KAY622" s="23"/>
      <c r="KAZ622" s="23"/>
      <c r="KBA622" s="23"/>
      <c r="KBB622" s="23"/>
      <c r="KBC622" s="23"/>
      <c r="KBD622" s="23"/>
      <c r="KBE622" s="23"/>
      <c r="KBF622" s="23"/>
      <c r="KBG622" s="23"/>
      <c r="KBH622" s="23"/>
      <c r="KBI622" s="23"/>
      <c r="KBJ622" s="23"/>
      <c r="KBK622" s="23"/>
      <c r="KBL622" s="23"/>
      <c r="KBM622" s="23"/>
      <c r="KBN622" s="23"/>
      <c r="KBO622" s="23"/>
      <c r="KBP622" s="23"/>
      <c r="KBQ622" s="23"/>
      <c r="KBR622" s="23"/>
      <c r="KBS622" s="23"/>
      <c r="KBT622" s="23"/>
      <c r="KBU622" s="23"/>
      <c r="KBV622" s="23"/>
      <c r="KBW622" s="23"/>
      <c r="KBX622" s="23"/>
      <c r="KBY622" s="23"/>
      <c r="KBZ622" s="23"/>
      <c r="KCA622" s="23"/>
      <c r="KCB622" s="23"/>
      <c r="KCC622" s="23"/>
      <c r="KCD622" s="23"/>
      <c r="KCE622" s="23"/>
      <c r="KCF622" s="23"/>
      <c r="KCG622" s="23"/>
      <c r="KCH622" s="23"/>
      <c r="KCI622" s="23"/>
      <c r="KCJ622" s="23"/>
      <c r="KCK622" s="23"/>
      <c r="KCL622" s="23"/>
      <c r="KCM622" s="23"/>
      <c r="KCN622" s="23"/>
      <c r="KCO622" s="23"/>
      <c r="KCP622" s="23"/>
      <c r="KCQ622" s="23"/>
      <c r="KCR622" s="23"/>
      <c r="KCS622" s="23"/>
      <c r="KCT622" s="23"/>
      <c r="KCU622" s="23"/>
      <c r="KCV622" s="23"/>
      <c r="KCW622" s="23"/>
      <c r="KCX622" s="23"/>
      <c r="KCY622" s="23"/>
      <c r="KCZ622" s="23"/>
      <c r="KDA622" s="23"/>
      <c r="KDB622" s="23"/>
      <c r="KDC622" s="23"/>
      <c r="KDD622" s="23"/>
      <c r="KDE622" s="23"/>
      <c r="KDF622" s="23"/>
      <c r="KDG622" s="23"/>
      <c r="KDH622" s="23"/>
      <c r="KDI622" s="23"/>
      <c r="KDJ622" s="23"/>
      <c r="KDK622" s="23"/>
      <c r="KDL622" s="23"/>
      <c r="KDM622" s="23"/>
      <c r="KDN622" s="23"/>
      <c r="KDO622" s="23"/>
      <c r="KDP622" s="23"/>
      <c r="KDQ622" s="23"/>
      <c r="KDR622" s="23"/>
      <c r="KDS622" s="23"/>
      <c r="KDT622" s="23"/>
      <c r="KDU622" s="23"/>
      <c r="KDV622" s="23"/>
      <c r="KDW622" s="23"/>
      <c r="KDX622" s="23"/>
      <c r="KDY622" s="23"/>
      <c r="KDZ622" s="23"/>
      <c r="KEA622" s="23"/>
      <c r="KEB622" s="23"/>
      <c r="KEC622" s="23"/>
      <c r="KED622" s="23"/>
      <c r="KEE622" s="23"/>
      <c r="KEF622" s="23"/>
      <c r="KEG622" s="23"/>
      <c r="KEH622" s="23"/>
      <c r="KEI622" s="23"/>
      <c r="KEJ622" s="23"/>
      <c r="KEK622" s="23"/>
      <c r="KEL622" s="23"/>
      <c r="KEM622" s="23"/>
      <c r="KEN622" s="23"/>
      <c r="KEO622" s="23"/>
      <c r="KEP622" s="23"/>
      <c r="KEQ622" s="23"/>
      <c r="KER622" s="23"/>
      <c r="KES622" s="23"/>
      <c r="KET622" s="23"/>
      <c r="KEU622" s="23"/>
      <c r="KEV622" s="23"/>
      <c r="KEW622" s="23"/>
      <c r="KEX622" s="23"/>
      <c r="KEY622" s="23"/>
      <c r="KEZ622" s="23"/>
      <c r="KFA622" s="23"/>
      <c r="KFB622" s="23"/>
      <c r="KFC622" s="23"/>
      <c r="KFD622" s="23"/>
      <c r="KFE622" s="23"/>
      <c r="KFF622" s="23"/>
      <c r="KFG622" s="23"/>
      <c r="KFH622" s="23"/>
      <c r="KFI622" s="23"/>
      <c r="KFJ622" s="23"/>
      <c r="KFK622" s="23"/>
      <c r="KFL622" s="23"/>
      <c r="KFM622" s="23"/>
      <c r="KFN622" s="23"/>
      <c r="KFO622" s="23"/>
      <c r="KFP622" s="23"/>
      <c r="KFQ622" s="23"/>
      <c r="KFR622" s="23"/>
      <c r="KFS622" s="23"/>
      <c r="KFT622" s="23"/>
      <c r="KFU622" s="23"/>
      <c r="KFV622" s="23"/>
      <c r="KFW622" s="23"/>
      <c r="KFX622" s="23"/>
      <c r="KFY622" s="23"/>
      <c r="KFZ622" s="23"/>
      <c r="KGA622" s="23"/>
      <c r="KGB622" s="23"/>
      <c r="KGC622" s="23"/>
      <c r="KGD622" s="23"/>
      <c r="KGE622" s="23"/>
      <c r="KGF622" s="23"/>
      <c r="KGG622" s="23"/>
      <c r="KGH622" s="23"/>
      <c r="KGI622" s="23"/>
      <c r="KGJ622" s="23"/>
      <c r="KGK622" s="23"/>
      <c r="KGL622" s="23"/>
      <c r="KGM622" s="23"/>
      <c r="KGN622" s="23"/>
      <c r="KGO622" s="23"/>
      <c r="KGP622" s="23"/>
      <c r="KGQ622" s="23"/>
      <c r="KGR622" s="23"/>
      <c r="KGS622" s="23"/>
      <c r="KGT622" s="23"/>
      <c r="KGU622" s="23"/>
      <c r="KGV622" s="23"/>
      <c r="KGW622" s="23"/>
      <c r="KGX622" s="23"/>
      <c r="KGY622" s="23"/>
      <c r="KGZ622" s="23"/>
      <c r="KHA622" s="23"/>
      <c r="KHB622" s="23"/>
      <c r="KHC622" s="23"/>
      <c r="KHD622" s="23"/>
      <c r="KHE622" s="23"/>
      <c r="KHF622" s="23"/>
      <c r="KHG622" s="23"/>
      <c r="KHH622" s="23"/>
      <c r="KHI622" s="23"/>
      <c r="KHJ622" s="23"/>
      <c r="KHK622" s="23"/>
      <c r="KHL622" s="23"/>
      <c r="KHM622" s="23"/>
      <c r="KHN622" s="23"/>
      <c r="KHO622" s="23"/>
      <c r="KHP622" s="23"/>
      <c r="KHQ622" s="23"/>
      <c r="KHR622" s="23"/>
      <c r="KHS622" s="23"/>
      <c r="KHT622" s="23"/>
      <c r="KHU622" s="23"/>
      <c r="KHV622" s="23"/>
      <c r="KHW622" s="23"/>
      <c r="KHX622" s="23"/>
      <c r="KHY622" s="23"/>
      <c r="KHZ622" s="23"/>
      <c r="KIA622" s="23"/>
      <c r="KIB622" s="23"/>
      <c r="KIC622" s="23"/>
      <c r="KID622" s="23"/>
      <c r="KIE622" s="23"/>
      <c r="KIF622" s="23"/>
      <c r="KIG622" s="23"/>
      <c r="KIH622" s="23"/>
      <c r="KII622" s="23"/>
      <c r="KIJ622" s="23"/>
      <c r="KIK622" s="23"/>
      <c r="KIL622" s="23"/>
      <c r="KIM622" s="23"/>
      <c r="KIN622" s="23"/>
      <c r="KIO622" s="23"/>
      <c r="KIP622" s="23"/>
      <c r="KIQ622" s="23"/>
      <c r="KIR622" s="23"/>
      <c r="KIS622" s="23"/>
      <c r="KIT622" s="23"/>
      <c r="KIU622" s="23"/>
      <c r="KIV622" s="23"/>
      <c r="KIW622" s="23"/>
      <c r="KIX622" s="23"/>
      <c r="KIY622" s="23"/>
      <c r="KIZ622" s="23"/>
      <c r="KJA622" s="23"/>
      <c r="KJB622" s="23"/>
      <c r="KJC622" s="23"/>
      <c r="KJD622" s="23"/>
      <c r="KJE622" s="23"/>
      <c r="KJF622" s="23"/>
      <c r="KJG622" s="23"/>
      <c r="KJH622" s="23"/>
      <c r="KJI622" s="23"/>
      <c r="KJJ622" s="23"/>
      <c r="KJK622" s="23"/>
      <c r="KJL622" s="23"/>
      <c r="KJM622" s="23"/>
      <c r="KJN622" s="23"/>
      <c r="KJO622" s="23"/>
      <c r="KJP622" s="23"/>
      <c r="KJQ622" s="23"/>
      <c r="KJR622" s="23"/>
      <c r="KJS622" s="23"/>
      <c r="KJT622" s="23"/>
      <c r="KJU622" s="23"/>
      <c r="KJV622" s="23"/>
      <c r="KJW622" s="23"/>
      <c r="KJX622" s="23"/>
      <c r="KJY622" s="23"/>
      <c r="KJZ622" s="23"/>
      <c r="KKA622" s="23"/>
      <c r="KKB622" s="23"/>
      <c r="KKC622" s="23"/>
      <c r="KKD622" s="23"/>
      <c r="KKE622" s="23"/>
      <c r="KKF622" s="23"/>
      <c r="KKG622" s="23"/>
      <c r="KKH622" s="23"/>
      <c r="KKI622" s="23"/>
      <c r="KKJ622" s="23"/>
      <c r="KKK622" s="23"/>
      <c r="KKL622" s="23"/>
      <c r="KKM622" s="23"/>
      <c r="KKN622" s="23"/>
      <c r="KKO622" s="23"/>
      <c r="KKP622" s="23"/>
      <c r="KKQ622" s="23"/>
      <c r="KKR622" s="23"/>
      <c r="KKS622" s="23"/>
      <c r="KKT622" s="23"/>
      <c r="KKU622" s="23"/>
      <c r="KKV622" s="23"/>
      <c r="KKW622" s="23"/>
      <c r="KKX622" s="23"/>
      <c r="KKY622" s="23"/>
      <c r="KKZ622" s="23"/>
      <c r="KLA622" s="23"/>
      <c r="KLB622" s="23"/>
      <c r="KLC622" s="23"/>
      <c r="KLD622" s="23"/>
      <c r="KLE622" s="23"/>
      <c r="KLF622" s="23"/>
      <c r="KLG622" s="23"/>
      <c r="KLH622" s="23"/>
      <c r="KLI622" s="23"/>
      <c r="KLJ622" s="23"/>
      <c r="KLK622" s="23"/>
      <c r="KLL622" s="23"/>
      <c r="KLM622" s="23"/>
      <c r="KLN622" s="23"/>
      <c r="KLO622" s="23"/>
      <c r="KLP622" s="23"/>
      <c r="KLQ622" s="23"/>
      <c r="KLR622" s="23"/>
      <c r="KLS622" s="23"/>
      <c r="KLT622" s="23"/>
      <c r="KLU622" s="23"/>
      <c r="KLV622" s="23"/>
      <c r="KLW622" s="23"/>
      <c r="KLX622" s="23"/>
      <c r="KLY622" s="23"/>
      <c r="KLZ622" s="23"/>
      <c r="KMA622" s="23"/>
      <c r="KMB622" s="23"/>
      <c r="KMC622" s="23"/>
      <c r="KMD622" s="23"/>
      <c r="KME622" s="23"/>
      <c r="KMF622" s="23"/>
      <c r="KMG622" s="23"/>
      <c r="KMH622" s="23"/>
      <c r="KMI622" s="23"/>
      <c r="KMJ622" s="23"/>
      <c r="KMK622" s="23"/>
      <c r="KML622" s="23"/>
      <c r="KMM622" s="23"/>
      <c r="KMN622" s="23"/>
      <c r="KMO622" s="23"/>
      <c r="KMP622" s="23"/>
      <c r="KMQ622" s="23"/>
      <c r="KMR622" s="23"/>
      <c r="KMS622" s="23"/>
      <c r="KMT622" s="23"/>
      <c r="KMU622" s="23"/>
      <c r="KMV622" s="23"/>
      <c r="KMW622" s="23"/>
      <c r="KMX622" s="23"/>
      <c r="KMY622" s="23"/>
      <c r="KMZ622" s="23"/>
      <c r="KNA622" s="23"/>
      <c r="KNB622" s="23"/>
      <c r="KNC622" s="23"/>
      <c r="KND622" s="23"/>
      <c r="KNE622" s="23"/>
      <c r="KNF622" s="23"/>
      <c r="KNG622" s="23"/>
      <c r="KNH622" s="23"/>
      <c r="KNI622" s="23"/>
      <c r="KNJ622" s="23"/>
      <c r="KNK622" s="23"/>
      <c r="KNL622" s="23"/>
      <c r="KNM622" s="23"/>
      <c r="KNN622" s="23"/>
      <c r="KNO622" s="23"/>
      <c r="KNP622" s="23"/>
      <c r="KNQ622" s="23"/>
      <c r="KNR622" s="23"/>
      <c r="KNS622" s="23"/>
      <c r="KNT622" s="23"/>
      <c r="KNU622" s="23"/>
      <c r="KNV622" s="23"/>
      <c r="KNW622" s="23"/>
      <c r="KNX622" s="23"/>
      <c r="KNY622" s="23"/>
      <c r="KNZ622" s="23"/>
      <c r="KOA622" s="23"/>
      <c r="KOB622" s="23"/>
      <c r="KOC622" s="23"/>
      <c r="KOD622" s="23"/>
      <c r="KOE622" s="23"/>
      <c r="KOF622" s="23"/>
      <c r="KOG622" s="23"/>
      <c r="KOH622" s="23"/>
      <c r="KOI622" s="23"/>
      <c r="KOJ622" s="23"/>
      <c r="KOK622" s="23"/>
      <c r="KOL622" s="23"/>
      <c r="KOM622" s="23"/>
      <c r="KON622" s="23"/>
      <c r="KOO622" s="23"/>
      <c r="KOP622" s="23"/>
      <c r="KOQ622" s="23"/>
      <c r="KOR622" s="23"/>
      <c r="KOS622" s="23"/>
      <c r="KOT622" s="23"/>
      <c r="KOU622" s="23"/>
      <c r="KOV622" s="23"/>
      <c r="KOW622" s="23"/>
      <c r="KOX622" s="23"/>
      <c r="KOY622" s="23"/>
      <c r="KOZ622" s="23"/>
      <c r="KPA622" s="23"/>
      <c r="KPB622" s="23"/>
      <c r="KPC622" s="23"/>
      <c r="KPD622" s="23"/>
      <c r="KPE622" s="23"/>
      <c r="KPF622" s="23"/>
      <c r="KPG622" s="23"/>
      <c r="KPH622" s="23"/>
      <c r="KPI622" s="23"/>
      <c r="KPJ622" s="23"/>
      <c r="KPK622" s="23"/>
      <c r="KPL622" s="23"/>
      <c r="KPM622" s="23"/>
      <c r="KPN622" s="23"/>
      <c r="KPO622" s="23"/>
      <c r="KPP622" s="23"/>
      <c r="KPQ622" s="23"/>
      <c r="KPR622" s="23"/>
      <c r="KPS622" s="23"/>
      <c r="KPT622" s="23"/>
      <c r="KPU622" s="23"/>
      <c r="KPV622" s="23"/>
      <c r="KPW622" s="23"/>
      <c r="KPX622" s="23"/>
      <c r="KPY622" s="23"/>
      <c r="KPZ622" s="23"/>
      <c r="KQA622" s="23"/>
      <c r="KQB622" s="23"/>
      <c r="KQC622" s="23"/>
      <c r="KQD622" s="23"/>
      <c r="KQE622" s="23"/>
      <c r="KQF622" s="23"/>
      <c r="KQG622" s="23"/>
      <c r="KQH622" s="23"/>
      <c r="KQI622" s="23"/>
      <c r="KQJ622" s="23"/>
      <c r="KQK622" s="23"/>
      <c r="KQL622" s="23"/>
      <c r="KQM622" s="23"/>
      <c r="KQN622" s="23"/>
      <c r="KQO622" s="23"/>
      <c r="KQP622" s="23"/>
      <c r="KQQ622" s="23"/>
      <c r="KQR622" s="23"/>
      <c r="KQS622" s="23"/>
      <c r="KQT622" s="23"/>
      <c r="KQU622" s="23"/>
      <c r="KQV622" s="23"/>
      <c r="KQW622" s="23"/>
      <c r="KQX622" s="23"/>
      <c r="KQY622" s="23"/>
      <c r="KQZ622" s="23"/>
      <c r="KRA622" s="23"/>
      <c r="KRB622" s="23"/>
      <c r="KRC622" s="23"/>
      <c r="KRD622" s="23"/>
      <c r="KRE622" s="23"/>
      <c r="KRF622" s="23"/>
      <c r="KRG622" s="23"/>
      <c r="KRH622" s="23"/>
      <c r="KRI622" s="23"/>
      <c r="KRJ622" s="23"/>
      <c r="KRK622" s="23"/>
      <c r="KRL622" s="23"/>
      <c r="KRM622" s="23"/>
      <c r="KRN622" s="23"/>
      <c r="KRO622" s="23"/>
      <c r="KRP622" s="23"/>
      <c r="KRQ622" s="23"/>
      <c r="KRR622" s="23"/>
      <c r="KRS622" s="23"/>
      <c r="KRT622" s="23"/>
      <c r="KRU622" s="23"/>
      <c r="KRV622" s="23"/>
      <c r="KRW622" s="23"/>
      <c r="KRX622" s="23"/>
      <c r="KRY622" s="23"/>
      <c r="KRZ622" s="23"/>
      <c r="KSA622" s="23"/>
      <c r="KSB622" s="23"/>
      <c r="KSC622" s="23"/>
      <c r="KSD622" s="23"/>
      <c r="KSE622" s="23"/>
      <c r="KSF622" s="23"/>
      <c r="KSG622" s="23"/>
      <c r="KSH622" s="23"/>
      <c r="KSI622" s="23"/>
      <c r="KSJ622" s="23"/>
      <c r="KSK622" s="23"/>
      <c r="KSL622" s="23"/>
      <c r="KSM622" s="23"/>
      <c r="KSN622" s="23"/>
      <c r="KSO622" s="23"/>
      <c r="KSP622" s="23"/>
      <c r="KSQ622" s="23"/>
      <c r="KSR622" s="23"/>
      <c r="KSS622" s="23"/>
      <c r="KST622" s="23"/>
      <c r="KSU622" s="23"/>
      <c r="KSV622" s="23"/>
      <c r="KSW622" s="23"/>
      <c r="KSX622" s="23"/>
      <c r="KSY622" s="23"/>
      <c r="KSZ622" s="23"/>
      <c r="KTA622" s="23"/>
      <c r="KTB622" s="23"/>
      <c r="KTC622" s="23"/>
      <c r="KTD622" s="23"/>
      <c r="KTE622" s="23"/>
      <c r="KTF622" s="23"/>
      <c r="KTG622" s="23"/>
      <c r="KTH622" s="23"/>
      <c r="KTI622" s="23"/>
      <c r="KTJ622" s="23"/>
      <c r="KTK622" s="23"/>
      <c r="KTL622" s="23"/>
      <c r="KTM622" s="23"/>
      <c r="KTN622" s="23"/>
      <c r="KTO622" s="23"/>
      <c r="KTP622" s="23"/>
      <c r="KTQ622" s="23"/>
      <c r="KTR622" s="23"/>
      <c r="KTS622" s="23"/>
      <c r="KTT622" s="23"/>
      <c r="KTU622" s="23"/>
      <c r="KTV622" s="23"/>
      <c r="KTW622" s="23"/>
      <c r="KTX622" s="23"/>
      <c r="KTY622" s="23"/>
      <c r="KTZ622" s="23"/>
      <c r="KUA622" s="23"/>
      <c r="KUB622" s="23"/>
      <c r="KUC622" s="23"/>
      <c r="KUD622" s="23"/>
      <c r="KUE622" s="23"/>
      <c r="KUF622" s="23"/>
      <c r="KUG622" s="23"/>
      <c r="KUH622" s="23"/>
      <c r="KUI622" s="23"/>
      <c r="KUJ622" s="23"/>
      <c r="KUK622" s="23"/>
      <c r="KUL622" s="23"/>
      <c r="KUM622" s="23"/>
      <c r="KUN622" s="23"/>
      <c r="KUO622" s="23"/>
      <c r="KUP622" s="23"/>
      <c r="KUQ622" s="23"/>
      <c r="KUR622" s="23"/>
      <c r="KUS622" s="23"/>
      <c r="KUT622" s="23"/>
      <c r="KUU622" s="23"/>
      <c r="KUV622" s="23"/>
      <c r="KUW622" s="23"/>
      <c r="KUX622" s="23"/>
      <c r="KUY622" s="23"/>
      <c r="KUZ622" s="23"/>
      <c r="KVA622" s="23"/>
      <c r="KVB622" s="23"/>
      <c r="KVC622" s="23"/>
      <c r="KVD622" s="23"/>
      <c r="KVE622" s="23"/>
      <c r="KVF622" s="23"/>
      <c r="KVG622" s="23"/>
      <c r="KVH622" s="23"/>
      <c r="KVI622" s="23"/>
      <c r="KVJ622" s="23"/>
      <c r="KVK622" s="23"/>
      <c r="KVL622" s="23"/>
      <c r="KVM622" s="23"/>
      <c r="KVN622" s="23"/>
      <c r="KVO622" s="23"/>
      <c r="KVP622" s="23"/>
      <c r="KVQ622" s="23"/>
      <c r="KVR622" s="23"/>
      <c r="KVS622" s="23"/>
      <c r="KVT622" s="23"/>
      <c r="KVU622" s="23"/>
      <c r="KVV622" s="23"/>
      <c r="KVW622" s="23"/>
      <c r="KVX622" s="23"/>
      <c r="KVY622" s="23"/>
      <c r="KVZ622" s="23"/>
      <c r="KWA622" s="23"/>
      <c r="KWB622" s="23"/>
      <c r="KWC622" s="23"/>
      <c r="KWD622" s="23"/>
      <c r="KWE622" s="23"/>
      <c r="KWF622" s="23"/>
      <c r="KWG622" s="23"/>
      <c r="KWH622" s="23"/>
      <c r="KWI622" s="23"/>
      <c r="KWJ622" s="23"/>
      <c r="KWK622" s="23"/>
      <c r="KWL622" s="23"/>
      <c r="KWM622" s="23"/>
      <c r="KWN622" s="23"/>
      <c r="KWO622" s="23"/>
      <c r="KWP622" s="23"/>
      <c r="KWQ622" s="23"/>
      <c r="KWR622" s="23"/>
      <c r="KWS622" s="23"/>
      <c r="KWT622" s="23"/>
      <c r="KWU622" s="23"/>
      <c r="KWV622" s="23"/>
      <c r="KWW622" s="23"/>
      <c r="KWX622" s="23"/>
      <c r="KWY622" s="23"/>
      <c r="KWZ622" s="23"/>
      <c r="KXA622" s="23"/>
      <c r="KXB622" s="23"/>
      <c r="KXC622" s="23"/>
      <c r="KXD622" s="23"/>
      <c r="KXE622" s="23"/>
      <c r="KXF622" s="23"/>
      <c r="KXG622" s="23"/>
      <c r="KXH622" s="23"/>
      <c r="KXI622" s="23"/>
      <c r="KXJ622" s="23"/>
      <c r="KXK622" s="23"/>
      <c r="KXL622" s="23"/>
      <c r="KXM622" s="23"/>
      <c r="KXN622" s="23"/>
      <c r="KXO622" s="23"/>
      <c r="KXP622" s="23"/>
      <c r="KXQ622" s="23"/>
      <c r="KXR622" s="23"/>
      <c r="KXS622" s="23"/>
      <c r="KXT622" s="23"/>
      <c r="KXU622" s="23"/>
      <c r="KXV622" s="23"/>
      <c r="KXW622" s="23"/>
      <c r="KXX622" s="23"/>
      <c r="KXY622" s="23"/>
      <c r="KXZ622" s="23"/>
      <c r="KYA622" s="23"/>
      <c r="KYB622" s="23"/>
      <c r="KYC622" s="23"/>
      <c r="KYD622" s="23"/>
      <c r="KYE622" s="23"/>
      <c r="KYF622" s="23"/>
      <c r="KYG622" s="23"/>
      <c r="KYH622" s="23"/>
      <c r="KYI622" s="23"/>
      <c r="KYJ622" s="23"/>
      <c r="KYK622" s="23"/>
      <c r="KYL622" s="23"/>
      <c r="KYM622" s="23"/>
      <c r="KYN622" s="23"/>
      <c r="KYO622" s="23"/>
      <c r="KYP622" s="23"/>
      <c r="KYQ622" s="23"/>
      <c r="KYR622" s="23"/>
      <c r="KYS622" s="23"/>
      <c r="KYT622" s="23"/>
      <c r="KYU622" s="23"/>
      <c r="KYV622" s="23"/>
      <c r="KYW622" s="23"/>
      <c r="KYX622" s="23"/>
      <c r="KYY622" s="23"/>
      <c r="KYZ622" s="23"/>
      <c r="KZA622" s="23"/>
      <c r="KZB622" s="23"/>
      <c r="KZC622" s="23"/>
      <c r="KZD622" s="23"/>
      <c r="KZE622" s="23"/>
      <c r="KZF622" s="23"/>
      <c r="KZG622" s="23"/>
      <c r="KZH622" s="23"/>
      <c r="KZI622" s="23"/>
      <c r="KZJ622" s="23"/>
      <c r="KZK622" s="23"/>
      <c r="KZL622" s="23"/>
      <c r="KZM622" s="23"/>
      <c r="KZN622" s="23"/>
      <c r="KZO622" s="23"/>
      <c r="KZP622" s="23"/>
      <c r="KZQ622" s="23"/>
      <c r="KZR622" s="23"/>
      <c r="KZS622" s="23"/>
      <c r="KZT622" s="23"/>
      <c r="KZU622" s="23"/>
      <c r="KZV622" s="23"/>
      <c r="KZW622" s="23"/>
      <c r="KZX622" s="23"/>
      <c r="KZY622" s="23"/>
      <c r="KZZ622" s="23"/>
      <c r="LAA622" s="23"/>
      <c r="LAB622" s="23"/>
      <c r="LAC622" s="23"/>
      <c r="LAD622" s="23"/>
      <c r="LAE622" s="23"/>
      <c r="LAF622" s="23"/>
      <c r="LAG622" s="23"/>
      <c r="LAH622" s="23"/>
      <c r="LAI622" s="23"/>
      <c r="LAJ622" s="23"/>
      <c r="LAK622" s="23"/>
      <c r="LAL622" s="23"/>
      <c r="LAM622" s="23"/>
      <c r="LAN622" s="23"/>
      <c r="LAO622" s="23"/>
      <c r="LAP622" s="23"/>
      <c r="LAQ622" s="23"/>
      <c r="LAR622" s="23"/>
      <c r="LAS622" s="23"/>
      <c r="LAT622" s="23"/>
      <c r="LAU622" s="23"/>
      <c r="LAV622" s="23"/>
      <c r="LAW622" s="23"/>
      <c r="LAX622" s="23"/>
      <c r="LAY622" s="23"/>
      <c r="LAZ622" s="23"/>
      <c r="LBA622" s="23"/>
      <c r="LBB622" s="23"/>
      <c r="LBC622" s="23"/>
      <c r="LBD622" s="23"/>
      <c r="LBE622" s="23"/>
      <c r="LBF622" s="23"/>
      <c r="LBG622" s="23"/>
      <c r="LBH622" s="23"/>
      <c r="LBI622" s="23"/>
      <c r="LBJ622" s="23"/>
      <c r="LBK622" s="23"/>
      <c r="LBL622" s="23"/>
      <c r="LBM622" s="23"/>
      <c r="LBN622" s="23"/>
      <c r="LBO622" s="23"/>
      <c r="LBP622" s="23"/>
      <c r="LBQ622" s="23"/>
      <c r="LBR622" s="23"/>
      <c r="LBS622" s="23"/>
      <c r="LBT622" s="23"/>
      <c r="LBU622" s="23"/>
      <c r="LBV622" s="23"/>
      <c r="LBW622" s="23"/>
      <c r="LBX622" s="23"/>
      <c r="LBY622" s="23"/>
      <c r="LBZ622" s="23"/>
      <c r="LCA622" s="23"/>
      <c r="LCB622" s="23"/>
      <c r="LCC622" s="23"/>
      <c r="LCD622" s="23"/>
      <c r="LCE622" s="23"/>
      <c r="LCF622" s="23"/>
      <c r="LCG622" s="23"/>
      <c r="LCH622" s="23"/>
      <c r="LCI622" s="23"/>
      <c r="LCJ622" s="23"/>
      <c r="LCK622" s="23"/>
      <c r="LCL622" s="23"/>
      <c r="LCM622" s="23"/>
      <c r="LCN622" s="23"/>
      <c r="LCO622" s="23"/>
      <c r="LCP622" s="23"/>
      <c r="LCQ622" s="23"/>
      <c r="LCR622" s="23"/>
      <c r="LCS622" s="23"/>
      <c r="LCT622" s="23"/>
      <c r="LCU622" s="23"/>
      <c r="LCV622" s="23"/>
      <c r="LCW622" s="23"/>
      <c r="LCX622" s="23"/>
      <c r="LCY622" s="23"/>
      <c r="LCZ622" s="23"/>
      <c r="LDA622" s="23"/>
      <c r="LDB622" s="23"/>
      <c r="LDC622" s="23"/>
      <c r="LDD622" s="23"/>
      <c r="LDE622" s="23"/>
      <c r="LDF622" s="23"/>
      <c r="LDG622" s="23"/>
      <c r="LDH622" s="23"/>
      <c r="LDI622" s="23"/>
      <c r="LDJ622" s="23"/>
      <c r="LDK622" s="23"/>
      <c r="LDL622" s="23"/>
      <c r="LDM622" s="23"/>
      <c r="LDN622" s="23"/>
      <c r="LDO622" s="23"/>
      <c r="LDP622" s="23"/>
      <c r="LDQ622" s="23"/>
      <c r="LDR622" s="23"/>
      <c r="LDS622" s="23"/>
      <c r="LDT622" s="23"/>
      <c r="LDU622" s="23"/>
      <c r="LDV622" s="23"/>
      <c r="LDW622" s="23"/>
      <c r="LDX622" s="23"/>
      <c r="LDY622" s="23"/>
      <c r="LDZ622" s="23"/>
      <c r="LEA622" s="23"/>
      <c r="LEB622" s="23"/>
      <c r="LEC622" s="23"/>
      <c r="LED622" s="23"/>
      <c r="LEE622" s="23"/>
      <c r="LEF622" s="23"/>
      <c r="LEG622" s="23"/>
      <c r="LEH622" s="23"/>
      <c r="LEI622" s="23"/>
      <c r="LEJ622" s="23"/>
      <c r="LEK622" s="23"/>
      <c r="LEL622" s="23"/>
      <c r="LEM622" s="23"/>
      <c r="LEN622" s="23"/>
      <c r="LEO622" s="23"/>
      <c r="LEP622" s="23"/>
      <c r="LEQ622" s="23"/>
      <c r="LER622" s="23"/>
      <c r="LES622" s="23"/>
      <c r="LET622" s="23"/>
      <c r="LEU622" s="23"/>
      <c r="LEV622" s="23"/>
      <c r="LEW622" s="23"/>
      <c r="LEX622" s="23"/>
      <c r="LEY622" s="23"/>
      <c r="LEZ622" s="23"/>
      <c r="LFA622" s="23"/>
      <c r="LFB622" s="23"/>
      <c r="LFC622" s="23"/>
      <c r="LFD622" s="23"/>
      <c r="LFE622" s="23"/>
      <c r="LFF622" s="23"/>
      <c r="LFG622" s="23"/>
      <c r="LFH622" s="23"/>
      <c r="LFI622" s="23"/>
      <c r="LFJ622" s="23"/>
      <c r="LFK622" s="23"/>
      <c r="LFL622" s="23"/>
      <c r="LFM622" s="23"/>
      <c r="LFN622" s="23"/>
      <c r="LFO622" s="23"/>
      <c r="LFP622" s="23"/>
      <c r="LFQ622" s="23"/>
      <c r="LFR622" s="23"/>
      <c r="LFS622" s="23"/>
      <c r="LFT622" s="23"/>
      <c r="LFU622" s="23"/>
      <c r="LFV622" s="23"/>
      <c r="LFW622" s="23"/>
      <c r="LFX622" s="23"/>
      <c r="LFY622" s="23"/>
      <c r="LFZ622" s="23"/>
      <c r="LGA622" s="23"/>
      <c r="LGB622" s="23"/>
      <c r="LGC622" s="23"/>
      <c r="LGD622" s="23"/>
      <c r="LGE622" s="23"/>
      <c r="LGF622" s="23"/>
      <c r="LGG622" s="23"/>
      <c r="LGH622" s="23"/>
      <c r="LGI622" s="23"/>
      <c r="LGJ622" s="23"/>
      <c r="LGK622" s="23"/>
      <c r="LGL622" s="23"/>
      <c r="LGM622" s="23"/>
      <c r="LGN622" s="23"/>
      <c r="LGO622" s="23"/>
      <c r="LGP622" s="23"/>
      <c r="LGQ622" s="23"/>
      <c r="LGR622" s="23"/>
      <c r="LGS622" s="23"/>
      <c r="LGT622" s="23"/>
      <c r="LGU622" s="23"/>
      <c r="LGV622" s="23"/>
      <c r="LGW622" s="23"/>
      <c r="LGX622" s="23"/>
      <c r="LGY622" s="23"/>
      <c r="LGZ622" s="23"/>
      <c r="LHA622" s="23"/>
      <c r="LHB622" s="23"/>
      <c r="LHC622" s="23"/>
      <c r="LHD622" s="23"/>
      <c r="LHE622" s="23"/>
      <c r="LHF622" s="23"/>
      <c r="LHG622" s="23"/>
      <c r="LHH622" s="23"/>
      <c r="LHI622" s="23"/>
      <c r="LHJ622" s="23"/>
      <c r="LHK622" s="23"/>
      <c r="LHL622" s="23"/>
      <c r="LHM622" s="23"/>
      <c r="LHN622" s="23"/>
      <c r="LHO622" s="23"/>
      <c r="LHP622" s="23"/>
      <c r="LHQ622" s="23"/>
      <c r="LHR622" s="23"/>
      <c r="LHS622" s="23"/>
      <c r="LHT622" s="23"/>
      <c r="LHU622" s="23"/>
      <c r="LHV622" s="23"/>
      <c r="LHW622" s="23"/>
      <c r="LHX622" s="23"/>
      <c r="LHY622" s="23"/>
      <c r="LHZ622" s="23"/>
      <c r="LIA622" s="23"/>
      <c r="LIB622" s="23"/>
      <c r="LIC622" s="23"/>
      <c r="LID622" s="23"/>
      <c r="LIE622" s="23"/>
      <c r="LIF622" s="23"/>
      <c r="LIG622" s="23"/>
      <c r="LIH622" s="23"/>
      <c r="LII622" s="23"/>
      <c r="LIJ622" s="23"/>
      <c r="LIK622" s="23"/>
      <c r="LIL622" s="23"/>
      <c r="LIM622" s="23"/>
      <c r="LIN622" s="23"/>
      <c r="LIO622" s="23"/>
      <c r="LIP622" s="23"/>
      <c r="LIQ622" s="23"/>
      <c r="LIR622" s="23"/>
      <c r="LIS622" s="23"/>
      <c r="LIT622" s="23"/>
      <c r="LIU622" s="23"/>
      <c r="LIV622" s="23"/>
      <c r="LIW622" s="23"/>
      <c r="LIX622" s="23"/>
      <c r="LIY622" s="23"/>
      <c r="LIZ622" s="23"/>
      <c r="LJA622" s="23"/>
      <c r="LJB622" s="23"/>
      <c r="LJC622" s="23"/>
      <c r="LJD622" s="23"/>
      <c r="LJE622" s="23"/>
      <c r="LJF622" s="23"/>
      <c r="LJG622" s="23"/>
      <c r="LJH622" s="23"/>
      <c r="LJI622" s="23"/>
      <c r="LJJ622" s="23"/>
      <c r="LJK622" s="23"/>
      <c r="LJL622" s="23"/>
      <c r="LJM622" s="23"/>
      <c r="LJN622" s="23"/>
      <c r="LJO622" s="23"/>
      <c r="LJP622" s="23"/>
      <c r="LJQ622" s="23"/>
      <c r="LJR622" s="23"/>
      <c r="LJS622" s="23"/>
      <c r="LJT622" s="23"/>
      <c r="LJU622" s="23"/>
      <c r="LJV622" s="23"/>
      <c r="LJW622" s="23"/>
      <c r="LJX622" s="23"/>
      <c r="LJY622" s="23"/>
      <c r="LJZ622" s="23"/>
      <c r="LKA622" s="23"/>
      <c r="LKB622" s="23"/>
      <c r="LKC622" s="23"/>
      <c r="LKD622" s="23"/>
      <c r="LKE622" s="23"/>
      <c r="LKF622" s="23"/>
      <c r="LKG622" s="23"/>
      <c r="LKH622" s="23"/>
      <c r="LKI622" s="23"/>
      <c r="LKJ622" s="23"/>
      <c r="LKK622" s="23"/>
      <c r="LKL622" s="23"/>
      <c r="LKM622" s="23"/>
      <c r="LKN622" s="23"/>
      <c r="LKO622" s="23"/>
      <c r="LKP622" s="23"/>
      <c r="LKQ622" s="23"/>
      <c r="LKR622" s="23"/>
      <c r="LKS622" s="23"/>
      <c r="LKT622" s="23"/>
      <c r="LKU622" s="23"/>
      <c r="LKV622" s="23"/>
      <c r="LKW622" s="23"/>
      <c r="LKX622" s="23"/>
      <c r="LKY622" s="23"/>
      <c r="LKZ622" s="23"/>
      <c r="LLA622" s="23"/>
      <c r="LLB622" s="23"/>
      <c r="LLC622" s="23"/>
      <c r="LLD622" s="23"/>
      <c r="LLE622" s="23"/>
      <c r="LLF622" s="23"/>
      <c r="LLG622" s="23"/>
      <c r="LLH622" s="23"/>
      <c r="LLI622" s="23"/>
      <c r="LLJ622" s="23"/>
      <c r="LLK622" s="23"/>
      <c r="LLL622" s="23"/>
      <c r="LLM622" s="23"/>
      <c r="LLN622" s="23"/>
      <c r="LLO622" s="23"/>
      <c r="LLP622" s="23"/>
      <c r="LLQ622" s="23"/>
      <c r="LLR622" s="23"/>
      <c r="LLS622" s="23"/>
      <c r="LLT622" s="23"/>
      <c r="LLU622" s="23"/>
      <c r="LLV622" s="23"/>
      <c r="LLW622" s="23"/>
      <c r="LLX622" s="23"/>
      <c r="LLY622" s="23"/>
      <c r="LLZ622" s="23"/>
      <c r="LMA622" s="23"/>
      <c r="LMB622" s="23"/>
      <c r="LMC622" s="23"/>
      <c r="LMD622" s="23"/>
      <c r="LME622" s="23"/>
      <c r="LMF622" s="23"/>
      <c r="LMG622" s="23"/>
      <c r="LMH622" s="23"/>
      <c r="LMI622" s="23"/>
      <c r="LMJ622" s="23"/>
      <c r="LMK622" s="23"/>
      <c r="LML622" s="23"/>
      <c r="LMM622" s="23"/>
      <c r="LMN622" s="23"/>
      <c r="LMO622" s="23"/>
      <c r="LMP622" s="23"/>
      <c r="LMQ622" s="23"/>
      <c r="LMR622" s="23"/>
      <c r="LMS622" s="23"/>
      <c r="LMT622" s="23"/>
      <c r="LMU622" s="23"/>
      <c r="LMV622" s="23"/>
      <c r="LMW622" s="23"/>
      <c r="LMX622" s="23"/>
      <c r="LMY622" s="23"/>
      <c r="LMZ622" s="23"/>
      <c r="LNA622" s="23"/>
      <c r="LNB622" s="23"/>
      <c r="LNC622" s="23"/>
      <c r="LND622" s="23"/>
      <c r="LNE622" s="23"/>
      <c r="LNF622" s="23"/>
      <c r="LNG622" s="23"/>
      <c r="LNH622" s="23"/>
      <c r="LNI622" s="23"/>
      <c r="LNJ622" s="23"/>
      <c r="LNK622" s="23"/>
      <c r="LNL622" s="23"/>
      <c r="LNM622" s="23"/>
      <c r="LNN622" s="23"/>
      <c r="LNO622" s="23"/>
      <c r="LNP622" s="23"/>
      <c r="LNQ622" s="23"/>
      <c r="LNR622" s="23"/>
      <c r="LNS622" s="23"/>
      <c r="LNT622" s="23"/>
      <c r="LNU622" s="23"/>
      <c r="LNV622" s="23"/>
      <c r="LNW622" s="23"/>
      <c r="LNX622" s="23"/>
      <c r="LNY622" s="23"/>
      <c r="LNZ622" s="23"/>
      <c r="LOA622" s="23"/>
      <c r="LOB622" s="23"/>
      <c r="LOC622" s="23"/>
      <c r="LOD622" s="23"/>
      <c r="LOE622" s="23"/>
      <c r="LOF622" s="23"/>
      <c r="LOG622" s="23"/>
      <c r="LOH622" s="23"/>
      <c r="LOI622" s="23"/>
      <c r="LOJ622" s="23"/>
      <c r="LOK622" s="23"/>
      <c r="LOL622" s="23"/>
      <c r="LOM622" s="23"/>
      <c r="LON622" s="23"/>
      <c r="LOO622" s="23"/>
      <c r="LOP622" s="23"/>
      <c r="LOQ622" s="23"/>
      <c r="LOR622" s="23"/>
      <c r="LOS622" s="23"/>
      <c r="LOT622" s="23"/>
      <c r="LOU622" s="23"/>
      <c r="LOV622" s="23"/>
      <c r="LOW622" s="23"/>
      <c r="LOX622" s="23"/>
      <c r="LOY622" s="23"/>
      <c r="LOZ622" s="23"/>
      <c r="LPA622" s="23"/>
      <c r="LPB622" s="23"/>
      <c r="LPC622" s="23"/>
      <c r="LPD622" s="23"/>
      <c r="LPE622" s="23"/>
      <c r="LPF622" s="23"/>
      <c r="LPG622" s="23"/>
      <c r="LPH622" s="23"/>
      <c r="LPI622" s="23"/>
      <c r="LPJ622" s="23"/>
      <c r="LPK622" s="23"/>
      <c r="LPL622" s="23"/>
      <c r="LPM622" s="23"/>
      <c r="LPN622" s="23"/>
      <c r="LPO622" s="23"/>
      <c r="LPP622" s="23"/>
      <c r="LPQ622" s="23"/>
      <c r="LPR622" s="23"/>
      <c r="LPS622" s="23"/>
      <c r="LPT622" s="23"/>
      <c r="LPU622" s="23"/>
      <c r="LPV622" s="23"/>
      <c r="LPW622" s="23"/>
      <c r="LPX622" s="23"/>
      <c r="LPY622" s="23"/>
      <c r="LPZ622" s="23"/>
      <c r="LQA622" s="23"/>
      <c r="LQB622" s="23"/>
      <c r="LQC622" s="23"/>
      <c r="LQD622" s="23"/>
      <c r="LQE622" s="23"/>
      <c r="LQF622" s="23"/>
      <c r="LQG622" s="23"/>
      <c r="LQH622" s="23"/>
      <c r="LQI622" s="23"/>
      <c r="LQJ622" s="23"/>
      <c r="LQK622" s="23"/>
      <c r="LQL622" s="23"/>
      <c r="LQM622" s="23"/>
      <c r="LQN622" s="23"/>
      <c r="LQO622" s="23"/>
      <c r="LQP622" s="23"/>
      <c r="LQQ622" s="23"/>
      <c r="LQR622" s="23"/>
      <c r="LQS622" s="23"/>
      <c r="LQT622" s="23"/>
      <c r="LQU622" s="23"/>
      <c r="LQV622" s="23"/>
      <c r="LQW622" s="23"/>
      <c r="LQX622" s="23"/>
      <c r="LQY622" s="23"/>
      <c r="LQZ622" s="23"/>
      <c r="LRA622" s="23"/>
      <c r="LRB622" s="23"/>
      <c r="LRC622" s="23"/>
      <c r="LRD622" s="23"/>
      <c r="LRE622" s="23"/>
      <c r="LRF622" s="23"/>
      <c r="LRG622" s="23"/>
      <c r="LRH622" s="23"/>
      <c r="LRI622" s="23"/>
      <c r="LRJ622" s="23"/>
      <c r="LRK622" s="23"/>
      <c r="LRL622" s="23"/>
      <c r="LRM622" s="23"/>
      <c r="LRN622" s="23"/>
      <c r="LRO622" s="23"/>
      <c r="LRP622" s="23"/>
      <c r="LRQ622" s="23"/>
      <c r="LRR622" s="23"/>
      <c r="LRS622" s="23"/>
      <c r="LRT622" s="23"/>
      <c r="LRU622" s="23"/>
      <c r="LRV622" s="23"/>
      <c r="LRW622" s="23"/>
      <c r="LRX622" s="23"/>
      <c r="LRY622" s="23"/>
      <c r="LRZ622" s="23"/>
      <c r="LSA622" s="23"/>
      <c r="LSB622" s="23"/>
      <c r="LSC622" s="23"/>
      <c r="LSD622" s="23"/>
      <c r="LSE622" s="23"/>
      <c r="LSF622" s="23"/>
      <c r="LSG622" s="23"/>
      <c r="LSH622" s="23"/>
      <c r="LSI622" s="23"/>
      <c r="LSJ622" s="23"/>
      <c r="LSK622" s="23"/>
      <c r="LSL622" s="23"/>
      <c r="LSM622" s="23"/>
      <c r="LSN622" s="23"/>
      <c r="LSO622" s="23"/>
      <c r="LSP622" s="23"/>
      <c r="LSQ622" s="23"/>
      <c r="LSR622" s="23"/>
      <c r="LSS622" s="23"/>
      <c r="LST622" s="23"/>
      <c r="LSU622" s="23"/>
      <c r="LSV622" s="23"/>
      <c r="LSW622" s="23"/>
      <c r="LSX622" s="23"/>
      <c r="LSY622" s="23"/>
      <c r="LSZ622" s="23"/>
      <c r="LTA622" s="23"/>
      <c r="LTB622" s="23"/>
      <c r="LTC622" s="23"/>
      <c r="LTD622" s="23"/>
      <c r="LTE622" s="23"/>
      <c r="LTF622" s="23"/>
      <c r="LTG622" s="23"/>
      <c r="LTH622" s="23"/>
      <c r="LTI622" s="23"/>
      <c r="LTJ622" s="23"/>
      <c r="LTK622" s="23"/>
      <c r="LTL622" s="23"/>
      <c r="LTM622" s="23"/>
      <c r="LTN622" s="23"/>
      <c r="LTO622" s="23"/>
      <c r="LTP622" s="23"/>
      <c r="LTQ622" s="23"/>
      <c r="LTR622" s="23"/>
      <c r="LTS622" s="23"/>
      <c r="LTT622" s="23"/>
      <c r="LTU622" s="23"/>
      <c r="LTV622" s="23"/>
      <c r="LTW622" s="23"/>
      <c r="LTX622" s="23"/>
      <c r="LTY622" s="23"/>
      <c r="LTZ622" s="23"/>
      <c r="LUA622" s="23"/>
      <c r="LUB622" s="23"/>
      <c r="LUC622" s="23"/>
      <c r="LUD622" s="23"/>
      <c r="LUE622" s="23"/>
      <c r="LUF622" s="23"/>
      <c r="LUG622" s="23"/>
      <c r="LUH622" s="23"/>
      <c r="LUI622" s="23"/>
      <c r="LUJ622" s="23"/>
      <c r="LUK622" s="23"/>
      <c r="LUL622" s="23"/>
      <c r="LUM622" s="23"/>
      <c r="LUN622" s="23"/>
      <c r="LUO622" s="23"/>
      <c r="LUP622" s="23"/>
      <c r="LUQ622" s="23"/>
      <c r="LUR622" s="23"/>
      <c r="LUS622" s="23"/>
      <c r="LUT622" s="23"/>
      <c r="LUU622" s="23"/>
      <c r="LUV622" s="23"/>
      <c r="LUW622" s="23"/>
      <c r="LUX622" s="23"/>
      <c r="LUY622" s="23"/>
      <c r="LUZ622" s="23"/>
      <c r="LVA622" s="23"/>
      <c r="LVB622" s="23"/>
      <c r="LVC622" s="23"/>
      <c r="LVD622" s="23"/>
      <c r="LVE622" s="23"/>
      <c r="LVF622" s="23"/>
      <c r="LVG622" s="23"/>
      <c r="LVH622" s="23"/>
      <c r="LVI622" s="23"/>
      <c r="LVJ622" s="23"/>
      <c r="LVK622" s="23"/>
      <c r="LVL622" s="23"/>
      <c r="LVM622" s="23"/>
      <c r="LVN622" s="23"/>
      <c r="LVO622" s="23"/>
      <c r="LVP622" s="23"/>
      <c r="LVQ622" s="23"/>
      <c r="LVR622" s="23"/>
      <c r="LVS622" s="23"/>
      <c r="LVT622" s="23"/>
      <c r="LVU622" s="23"/>
      <c r="LVV622" s="23"/>
      <c r="LVW622" s="23"/>
      <c r="LVX622" s="23"/>
      <c r="LVY622" s="23"/>
      <c r="LVZ622" s="23"/>
      <c r="LWA622" s="23"/>
      <c r="LWB622" s="23"/>
      <c r="LWC622" s="23"/>
      <c r="LWD622" s="23"/>
      <c r="LWE622" s="23"/>
      <c r="LWF622" s="23"/>
      <c r="LWG622" s="23"/>
      <c r="LWH622" s="23"/>
      <c r="LWI622" s="23"/>
      <c r="LWJ622" s="23"/>
      <c r="LWK622" s="23"/>
      <c r="LWL622" s="23"/>
      <c r="LWM622" s="23"/>
      <c r="LWN622" s="23"/>
      <c r="LWO622" s="23"/>
      <c r="LWP622" s="23"/>
      <c r="LWQ622" s="23"/>
      <c r="LWR622" s="23"/>
      <c r="LWS622" s="23"/>
      <c r="LWT622" s="23"/>
      <c r="LWU622" s="23"/>
      <c r="LWV622" s="23"/>
      <c r="LWW622" s="23"/>
      <c r="LWX622" s="23"/>
      <c r="LWY622" s="23"/>
      <c r="LWZ622" s="23"/>
      <c r="LXA622" s="23"/>
      <c r="LXB622" s="23"/>
      <c r="LXC622" s="23"/>
      <c r="LXD622" s="23"/>
      <c r="LXE622" s="23"/>
      <c r="LXF622" s="23"/>
      <c r="LXG622" s="23"/>
      <c r="LXH622" s="23"/>
      <c r="LXI622" s="23"/>
      <c r="LXJ622" s="23"/>
      <c r="LXK622" s="23"/>
      <c r="LXL622" s="23"/>
      <c r="LXM622" s="23"/>
      <c r="LXN622" s="23"/>
      <c r="LXO622" s="23"/>
      <c r="LXP622" s="23"/>
      <c r="LXQ622" s="23"/>
      <c r="LXR622" s="23"/>
      <c r="LXS622" s="23"/>
      <c r="LXT622" s="23"/>
      <c r="LXU622" s="23"/>
      <c r="LXV622" s="23"/>
      <c r="LXW622" s="23"/>
      <c r="LXX622" s="23"/>
      <c r="LXY622" s="23"/>
      <c r="LXZ622" s="23"/>
      <c r="LYA622" s="23"/>
      <c r="LYB622" s="23"/>
      <c r="LYC622" s="23"/>
      <c r="LYD622" s="23"/>
      <c r="LYE622" s="23"/>
      <c r="LYF622" s="23"/>
      <c r="LYG622" s="23"/>
      <c r="LYH622" s="23"/>
      <c r="LYI622" s="23"/>
      <c r="LYJ622" s="23"/>
      <c r="LYK622" s="23"/>
      <c r="LYL622" s="23"/>
      <c r="LYM622" s="23"/>
      <c r="LYN622" s="23"/>
      <c r="LYO622" s="23"/>
      <c r="LYP622" s="23"/>
      <c r="LYQ622" s="23"/>
      <c r="LYR622" s="23"/>
      <c r="LYS622" s="23"/>
      <c r="LYT622" s="23"/>
      <c r="LYU622" s="23"/>
      <c r="LYV622" s="23"/>
      <c r="LYW622" s="23"/>
      <c r="LYX622" s="23"/>
      <c r="LYY622" s="23"/>
      <c r="LYZ622" s="23"/>
      <c r="LZA622" s="23"/>
      <c r="LZB622" s="23"/>
      <c r="LZC622" s="23"/>
      <c r="LZD622" s="23"/>
      <c r="LZE622" s="23"/>
      <c r="LZF622" s="23"/>
      <c r="LZG622" s="23"/>
      <c r="LZH622" s="23"/>
      <c r="LZI622" s="23"/>
      <c r="LZJ622" s="23"/>
      <c r="LZK622" s="23"/>
      <c r="LZL622" s="23"/>
      <c r="LZM622" s="23"/>
      <c r="LZN622" s="23"/>
      <c r="LZO622" s="23"/>
      <c r="LZP622" s="23"/>
      <c r="LZQ622" s="23"/>
      <c r="LZR622" s="23"/>
      <c r="LZS622" s="23"/>
      <c r="LZT622" s="23"/>
      <c r="LZU622" s="23"/>
      <c r="LZV622" s="23"/>
      <c r="LZW622" s="23"/>
      <c r="LZX622" s="23"/>
      <c r="LZY622" s="23"/>
      <c r="LZZ622" s="23"/>
      <c r="MAA622" s="23"/>
      <c r="MAB622" s="23"/>
      <c r="MAC622" s="23"/>
      <c r="MAD622" s="23"/>
      <c r="MAE622" s="23"/>
      <c r="MAF622" s="23"/>
      <c r="MAG622" s="23"/>
      <c r="MAH622" s="23"/>
      <c r="MAI622" s="23"/>
      <c r="MAJ622" s="23"/>
      <c r="MAK622" s="23"/>
      <c r="MAL622" s="23"/>
      <c r="MAM622" s="23"/>
      <c r="MAN622" s="23"/>
      <c r="MAO622" s="23"/>
      <c r="MAP622" s="23"/>
      <c r="MAQ622" s="23"/>
      <c r="MAR622" s="23"/>
      <c r="MAS622" s="23"/>
      <c r="MAT622" s="23"/>
      <c r="MAU622" s="23"/>
      <c r="MAV622" s="23"/>
      <c r="MAW622" s="23"/>
      <c r="MAX622" s="23"/>
      <c r="MAY622" s="23"/>
      <c r="MAZ622" s="23"/>
      <c r="MBA622" s="23"/>
      <c r="MBB622" s="23"/>
      <c r="MBC622" s="23"/>
      <c r="MBD622" s="23"/>
      <c r="MBE622" s="23"/>
      <c r="MBF622" s="23"/>
      <c r="MBG622" s="23"/>
      <c r="MBH622" s="23"/>
      <c r="MBI622" s="23"/>
      <c r="MBJ622" s="23"/>
      <c r="MBK622" s="23"/>
      <c r="MBL622" s="23"/>
      <c r="MBM622" s="23"/>
      <c r="MBN622" s="23"/>
      <c r="MBO622" s="23"/>
      <c r="MBP622" s="23"/>
      <c r="MBQ622" s="23"/>
      <c r="MBR622" s="23"/>
      <c r="MBS622" s="23"/>
      <c r="MBT622" s="23"/>
      <c r="MBU622" s="23"/>
      <c r="MBV622" s="23"/>
      <c r="MBW622" s="23"/>
      <c r="MBX622" s="23"/>
      <c r="MBY622" s="23"/>
      <c r="MBZ622" s="23"/>
      <c r="MCA622" s="23"/>
      <c r="MCB622" s="23"/>
      <c r="MCC622" s="23"/>
      <c r="MCD622" s="23"/>
      <c r="MCE622" s="23"/>
      <c r="MCF622" s="23"/>
      <c r="MCG622" s="23"/>
      <c r="MCH622" s="23"/>
      <c r="MCI622" s="23"/>
      <c r="MCJ622" s="23"/>
      <c r="MCK622" s="23"/>
      <c r="MCL622" s="23"/>
      <c r="MCM622" s="23"/>
      <c r="MCN622" s="23"/>
      <c r="MCO622" s="23"/>
      <c r="MCP622" s="23"/>
      <c r="MCQ622" s="23"/>
      <c r="MCR622" s="23"/>
      <c r="MCS622" s="23"/>
      <c r="MCT622" s="23"/>
      <c r="MCU622" s="23"/>
      <c r="MCV622" s="23"/>
      <c r="MCW622" s="23"/>
      <c r="MCX622" s="23"/>
      <c r="MCY622" s="23"/>
      <c r="MCZ622" s="23"/>
      <c r="MDA622" s="23"/>
      <c r="MDB622" s="23"/>
      <c r="MDC622" s="23"/>
      <c r="MDD622" s="23"/>
      <c r="MDE622" s="23"/>
      <c r="MDF622" s="23"/>
      <c r="MDG622" s="23"/>
      <c r="MDH622" s="23"/>
      <c r="MDI622" s="23"/>
      <c r="MDJ622" s="23"/>
      <c r="MDK622" s="23"/>
      <c r="MDL622" s="23"/>
      <c r="MDM622" s="23"/>
      <c r="MDN622" s="23"/>
      <c r="MDO622" s="23"/>
      <c r="MDP622" s="23"/>
      <c r="MDQ622" s="23"/>
      <c r="MDR622" s="23"/>
      <c r="MDS622" s="23"/>
      <c r="MDT622" s="23"/>
      <c r="MDU622" s="23"/>
      <c r="MDV622" s="23"/>
      <c r="MDW622" s="23"/>
      <c r="MDX622" s="23"/>
      <c r="MDY622" s="23"/>
      <c r="MDZ622" s="23"/>
      <c r="MEA622" s="23"/>
      <c r="MEB622" s="23"/>
      <c r="MEC622" s="23"/>
      <c r="MED622" s="23"/>
      <c r="MEE622" s="23"/>
      <c r="MEF622" s="23"/>
      <c r="MEG622" s="23"/>
      <c r="MEH622" s="23"/>
      <c r="MEI622" s="23"/>
      <c r="MEJ622" s="23"/>
      <c r="MEK622" s="23"/>
      <c r="MEL622" s="23"/>
      <c r="MEM622" s="23"/>
      <c r="MEN622" s="23"/>
      <c r="MEO622" s="23"/>
      <c r="MEP622" s="23"/>
      <c r="MEQ622" s="23"/>
      <c r="MER622" s="23"/>
      <c r="MES622" s="23"/>
      <c r="MET622" s="23"/>
      <c r="MEU622" s="23"/>
      <c r="MEV622" s="23"/>
      <c r="MEW622" s="23"/>
      <c r="MEX622" s="23"/>
      <c r="MEY622" s="23"/>
      <c r="MEZ622" s="23"/>
      <c r="MFA622" s="23"/>
      <c r="MFB622" s="23"/>
      <c r="MFC622" s="23"/>
      <c r="MFD622" s="23"/>
      <c r="MFE622" s="23"/>
      <c r="MFF622" s="23"/>
      <c r="MFG622" s="23"/>
      <c r="MFH622" s="23"/>
      <c r="MFI622" s="23"/>
      <c r="MFJ622" s="23"/>
      <c r="MFK622" s="23"/>
      <c r="MFL622" s="23"/>
      <c r="MFM622" s="23"/>
      <c r="MFN622" s="23"/>
      <c r="MFO622" s="23"/>
      <c r="MFP622" s="23"/>
      <c r="MFQ622" s="23"/>
      <c r="MFR622" s="23"/>
      <c r="MFS622" s="23"/>
      <c r="MFT622" s="23"/>
      <c r="MFU622" s="23"/>
      <c r="MFV622" s="23"/>
      <c r="MFW622" s="23"/>
      <c r="MFX622" s="23"/>
      <c r="MFY622" s="23"/>
      <c r="MFZ622" s="23"/>
      <c r="MGA622" s="23"/>
      <c r="MGB622" s="23"/>
      <c r="MGC622" s="23"/>
      <c r="MGD622" s="23"/>
      <c r="MGE622" s="23"/>
      <c r="MGF622" s="23"/>
      <c r="MGG622" s="23"/>
      <c r="MGH622" s="23"/>
      <c r="MGI622" s="23"/>
      <c r="MGJ622" s="23"/>
      <c r="MGK622" s="23"/>
      <c r="MGL622" s="23"/>
      <c r="MGM622" s="23"/>
      <c r="MGN622" s="23"/>
      <c r="MGO622" s="23"/>
      <c r="MGP622" s="23"/>
      <c r="MGQ622" s="23"/>
      <c r="MGR622" s="23"/>
      <c r="MGS622" s="23"/>
      <c r="MGT622" s="23"/>
      <c r="MGU622" s="23"/>
      <c r="MGV622" s="23"/>
      <c r="MGW622" s="23"/>
      <c r="MGX622" s="23"/>
      <c r="MGY622" s="23"/>
      <c r="MGZ622" s="23"/>
      <c r="MHA622" s="23"/>
      <c r="MHB622" s="23"/>
      <c r="MHC622" s="23"/>
      <c r="MHD622" s="23"/>
      <c r="MHE622" s="23"/>
      <c r="MHF622" s="23"/>
      <c r="MHG622" s="23"/>
      <c r="MHH622" s="23"/>
      <c r="MHI622" s="23"/>
      <c r="MHJ622" s="23"/>
      <c r="MHK622" s="23"/>
      <c r="MHL622" s="23"/>
      <c r="MHM622" s="23"/>
      <c r="MHN622" s="23"/>
      <c r="MHO622" s="23"/>
      <c r="MHP622" s="23"/>
      <c r="MHQ622" s="23"/>
      <c r="MHR622" s="23"/>
      <c r="MHS622" s="23"/>
      <c r="MHT622" s="23"/>
      <c r="MHU622" s="23"/>
      <c r="MHV622" s="23"/>
      <c r="MHW622" s="23"/>
      <c r="MHX622" s="23"/>
      <c r="MHY622" s="23"/>
      <c r="MHZ622" s="23"/>
      <c r="MIA622" s="23"/>
      <c r="MIB622" s="23"/>
      <c r="MIC622" s="23"/>
      <c r="MID622" s="23"/>
      <c r="MIE622" s="23"/>
      <c r="MIF622" s="23"/>
      <c r="MIG622" s="23"/>
      <c r="MIH622" s="23"/>
      <c r="MII622" s="23"/>
      <c r="MIJ622" s="23"/>
      <c r="MIK622" s="23"/>
      <c r="MIL622" s="23"/>
      <c r="MIM622" s="23"/>
      <c r="MIN622" s="23"/>
      <c r="MIO622" s="23"/>
      <c r="MIP622" s="23"/>
      <c r="MIQ622" s="23"/>
      <c r="MIR622" s="23"/>
      <c r="MIS622" s="23"/>
      <c r="MIT622" s="23"/>
      <c r="MIU622" s="23"/>
      <c r="MIV622" s="23"/>
      <c r="MIW622" s="23"/>
      <c r="MIX622" s="23"/>
      <c r="MIY622" s="23"/>
      <c r="MIZ622" s="23"/>
      <c r="MJA622" s="23"/>
      <c r="MJB622" s="23"/>
      <c r="MJC622" s="23"/>
      <c r="MJD622" s="23"/>
      <c r="MJE622" s="23"/>
      <c r="MJF622" s="23"/>
      <c r="MJG622" s="23"/>
      <c r="MJH622" s="23"/>
      <c r="MJI622" s="23"/>
      <c r="MJJ622" s="23"/>
      <c r="MJK622" s="23"/>
      <c r="MJL622" s="23"/>
      <c r="MJM622" s="23"/>
      <c r="MJN622" s="23"/>
      <c r="MJO622" s="23"/>
      <c r="MJP622" s="23"/>
      <c r="MJQ622" s="23"/>
      <c r="MJR622" s="23"/>
      <c r="MJS622" s="23"/>
      <c r="MJT622" s="23"/>
      <c r="MJU622" s="23"/>
      <c r="MJV622" s="23"/>
      <c r="MJW622" s="23"/>
      <c r="MJX622" s="23"/>
      <c r="MJY622" s="23"/>
      <c r="MJZ622" s="23"/>
      <c r="MKA622" s="23"/>
      <c r="MKB622" s="23"/>
      <c r="MKC622" s="23"/>
      <c r="MKD622" s="23"/>
      <c r="MKE622" s="23"/>
      <c r="MKF622" s="23"/>
      <c r="MKG622" s="23"/>
      <c r="MKH622" s="23"/>
      <c r="MKI622" s="23"/>
      <c r="MKJ622" s="23"/>
      <c r="MKK622" s="23"/>
      <c r="MKL622" s="23"/>
      <c r="MKM622" s="23"/>
      <c r="MKN622" s="23"/>
      <c r="MKO622" s="23"/>
      <c r="MKP622" s="23"/>
      <c r="MKQ622" s="23"/>
      <c r="MKR622" s="23"/>
      <c r="MKS622" s="23"/>
      <c r="MKT622" s="23"/>
      <c r="MKU622" s="23"/>
      <c r="MKV622" s="23"/>
      <c r="MKW622" s="23"/>
      <c r="MKX622" s="23"/>
      <c r="MKY622" s="23"/>
      <c r="MKZ622" s="23"/>
      <c r="MLA622" s="23"/>
      <c r="MLB622" s="23"/>
      <c r="MLC622" s="23"/>
      <c r="MLD622" s="23"/>
      <c r="MLE622" s="23"/>
      <c r="MLF622" s="23"/>
      <c r="MLG622" s="23"/>
      <c r="MLH622" s="23"/>
      <c r="MLI622" s="23"/>
      <c r="MLJ622" s="23"/>
      <c r="MLK622" s="23"/>
      <c r="MLL622" s="23"/>
      <c r="MLM622" s="23"/>
      <c r="MLN622" s="23"/>
      <c r="MLO622" s="23"/>
      <c r="MLP622" s="23"/>
      <c r="MLQ622" s="23"/>
      <c r="MLR622" s="23"/>
      <c r="MLS622" s="23"/>
      <c r="MLT622" s="23"/>
      <c r="MLU622" s="23"/>
      <c r="MLV622" s="23"/>
      <c r="MLW622" s="23"/>
      <c r="MLX622" s="23"/>
      <c r="MLY622" s="23"/>
      <c r="MLZ622" s="23"/>
      <c r="MMA622" s="23"/>
      <c r="MMB622" s="23"/>
      <c r="MMC622" s="23"/>
      <c r="MMD622" s="23"/>
      <c r="MME622" s="23"/>
      <c r="MMF622" s="23"/>
      <c r="MMG622" s="23"/>
      <c r="MMH622" s="23"/>
      <c r="MMI622" s="23"/>
      <c r="MMJ622" s="23"/>
      <c r="MMK622" s="23"/>
      <c r="MML622" s="23"/>
      <c r="MMM622" s="23"/>
      <c r="MMN622" s="23"/>
      <c r="MMO622" s="23"/>
      <c r="MMP622" s="23"/>
      <c r="MMQ622" s="23"/>
      <c r="MMR622" s="23"/>
      <c r="MMS622" s="23"/>
      <c r="MMT622" s="23"/>
      <c r="MMU622" s="23"/>
      <c r="MMV622" s="23"/>
      <c r="MMW622" s="23"/>
      <c r="MMX622" s="23"/>
      <c r="MMY622" s="23"/>
      <c r="MMZ622" s="23"/>
      <c r="MNA622" s="23"/>
      <c r="MNB622" s="23"/>
      <c r="MNC622" s="23"/>
      <c r="MND622" s="23"/>
      <c r="MNE622" s="23"/>
      <c r="MNF622" s="23"/>
      <c r="MNG622" s="23"/>
      <c r="MNH622" s="23"/>
      <c r="MNI622" s="23"/>
      <c r="MNJ622" s="23"/>
      <c r="MNK622" s="23"/>
      <c r="MNL622" s="23"/>
      <c r="MNM622" s="23"/>
      <c r="MNN622" s="23"/>
      <c r="MNO622" s="23"/>
      <c r="MNP622" s="23"/>
      <c r="MNQ622" s="23"/>
      <c r="MNR622" s="23"/>
      <c r="MNS622" s="23"/>
      <c r="MNT622" s="23"/>
      <c r="MNU622" s="23"/>
      <c r="MNV622" s="23"/>
      <c r="MNW622" s="23"/>
      <c r="MNX622" s="23"/>
      <c r="MNY622" s="23"/>
      <c r="MNZ622" s="23"/>
      <c r="MOA622" s="23"/>
      <c r="MOB622" s="23"/>
      <c r="MOC622" s="23"/>
      <c r="MOD622" s="23"/>
      <c r="MOE622" s="23"/>
      <c r="MOF622" s="23"/>
      <c r="MOG622" s="23"/>
      <c r="MOH622" s="23"/>
      <c r="MOI622" s="23"/>
      <c r="MOJ622" s="23"/>
      <c r="MOK622" s="23"/>
      <c r="MOL622" s="23"/>
      <c r="MOM622" s="23"/>
      <c r="MON622" s="23"/>
      <c r="MOO622" s="23"/>
      <c r="MOP622" s="23"/>
      <c r="MOQ622" s="23"/>
      <c r="MOR622" s="23"/>
      <c r="MOS622" s="23"/>
      <c r="MOT622" s="23"/>
      <c r="MOU622" s="23"/>
      <c r="MOV622" s="23"/>
      <c r="MOW622" s="23"/>
      <c r="MOX622" s="23"/>
      <c r="MOY622" s="23"/>
      <c r="MOZ622" s="23"/>
      <c r="MPA622" s="23"/>
      <c r="MPB622" s="23"/>
      <c r="MPC622" s="23"/>
      <c r="MPD622" s="23"/>
      <c r="MPE622" s="23"/>
      <c r="MPF622" s="23"/>
      <c r="MPG622" s="23"/>
      <c r="MPH622" s="23"/>
      <c r="MPI622" s="23"/>
      <c r="MPJ622" s="23"/>
      <c r="MPK622" s="23"/>
      <c r="MPL622" s="23"/>
      <c r="MPM622" s="23"/>
      <c r="MPN622" s="23"/>
      <c r="MPO622" s="23"/>
      <c r="MPP622" s="23"/>
      <c r="MPQ622" s="23"/>
      <c r="MPR622" s="23"/>
      <c r="MPS622" s="23"/>
      <c r="MPT622" s="23"/>
      <c r="MPU622" s="23"/>
      <c r="MPV622" s="23"/>
      <c r="MPW622" s="23"/>
      <c r="MPX622" s="23"/>
      <c r="MPY622" s="23"/>
      <c r="MPZ622" s="23"/>
      <c r="MQA622" s="23"/>
      <c r="MQB622" s="23"/>
      <c r="MQC622" s="23"/>
      <c r="MQD622" s="23"/>
      <c r="MQE622" s="23"/>
      <c r="MQF622" s="23"/>
      <c r="MQG622" s="23"/>
      <c r="MQH622" s="23"/>
      <c r="MQI622" s="23"/>
      <c r="MQJ622" s="23"/>
      <c r="MQK622" s="23"/>
      <c r="MQL622" s="23"/>
      <c r="MQM622" s="23"/>
      <c r="MQN622" s="23"/>
      <c r="MQO622" s="23"/>
      <c r="MQP622" s="23"/>
      <c r="MQQ622" s="23"/>
      <c r="MQR622" s="23"/>
      <c r="MQS622" s="23"/>
      <c r="MQT622" s="23"/>
      <c r="MQU622" s="23"/>
      <c r="MQV622" s="23"/>
      <c r="MQW622" s="23"/>
      <c r="MQX622" s="23"/>
      <c r="MQY622" s="23"/>
      <c r="MQZ622" s="23"/>
      <c r="MRA622" s="23"/>
      <c r="MRB622" s="23"/>
      <c r="MRC622" s="23"/>
      <c r="MRD622" s="23"/>
      <c r="MRE622" s="23"/>
      <c r="MRF622" s="23"/>
      <c r="MRG622" s="23"/>
      <c r="MRH622" s="23"/>
      <c r="MRI622" s="23"/>
      <c r="MRJ622" s="23"/>
      <c r="MRK622" s="23"/>
      <c r="MRL622" s="23"/>
      <c r="MRM622" s="23"/>
      <c r="MRN622" s="23"/>
      <c r="MRO622" s="23"/>
      <c r="MRP622" s="23"/>
      <c r="MRQ622" s="23"/>
      <c r="MRR622" s="23"/>
      <c r="MRS622" s="23"/>
      <c r="MRT622" s="23"/>
      <c r="MRU622" s="23"/>
      <c r="MRV622" s="23"/>
      <c r="MRW622" s="23"/>
      <c r="MRX622" s="23"/>
      <c r="MRY622" s="23"/>
      <c r="MRZ622" s="23"/>
      <c r="MSA622" s="23"/>
      <c r="MSB622" s="23"/>
      <c r="MSC622" s="23"/>
      <c r="MSD622" s="23"/>
      <c r="MSE622" s="23"/>
      <c r="MSF622" s="23"/>
      <c r="MSG622" s="23"/>
      <c r="MSH622" s="23"/>
      <c r="MSI622" s="23"/>
      <c r="MSJ622" s="23"/>
      <c r="MSK622" s="23"/>
      <c r="MSL622" s="23"/>
      <c r="MSM622" s="23"/>
      <c r="MSN622" s="23"/>
      <c r="MSO622" s="23"/>
      <c r="MSP622" s="23"/>
      <c r="MSQ622" s="23"/>
      <c r="MSR622" s="23"/>
      <c r="MSS622" s="23"/>
      <c r="MST622" s="23"/>
      <c r="MSU622" s="23"/>
      <c r="MSV622" s="23"/>
      <c r="MSW622" s="23"/>
      <c r="MSX622" s="23"/>
      <c r="MSY622" s="23"/>
      <c r="MSZ622" s="23"/>
      <c r="MTA622" s="23"/>
      <c r="MTB622" s="23"/>
      <c r="MTC622" s="23"/>
      <c r="MTD622" s="23"/>
      <c r="MTE622" s="23"/>
      <c r="MTF622" s="23"/>
      <c r="MTG622" s="23"/>
      <c r="MTH622" s="23"/>
      <c r="MTI622" s="23"/>
      <c r="MTJ622" s="23"/>
      <c r="MTK622" s="23"/>
      <c r="MTL622" s="23"/>
      <c r="MTM622" s="23"/>
      <c r="MTN622" s="23"/>
      <c r="MTO622" s="23"/>
      <c r="MTP622" s="23"/>
      <c r="MTQ622" s="23"/>
      <c r="MTR622" s="23"/>
      <c r="MTS622" s="23"/>
      <c r="MTT622" s="23"/>
      <c r="MTU622" s="23"/>
      <c r="MTV622" s="23"/>
      <c r="MTW622" s="23"/>
      <c r="MTX622" s="23"/>
      <c r="MTY622" s="23"/>
      <c r="MTZ622" s="23"/>
      <c r="MUA622" s="23"/>
      <c r="MUB622" s="23"/>
      <c r="MUC622" s="23"/>
      <c r="MUD622" s="23"/>
      <c r="MUE622" s="23"/>
      <c r="MUF622" s="23"/>
      <c r="MUG622" s="23"/>
      <c r="MUH622" s="23"/>
      <c r="MUI622" s="23"/>
      <c r="MUJ622" s="23"/>
      <c r="MUK622" s="23"/>
      <c r="MUL622" s="23"/>
      <c r="MUM622" s="23"/>
      <c r="MUN622" s="23"/>
      <c r="MUO622" s="23"/>
      <c r="MUP622" s="23"/>
      <c r="MUQ622" s="23"/>
      <c r="MUR622" s="23"/>
      <c r="MUS622" s="23"/>
      <c r="MUT622" s="23"/>
      <c r="MUU622" s="23"/>
      <c r="MUV622" s="23"/>
      <c r="MUW622" s="23"/>
      <c r="MUX622" s="23"/>
      <c r="MUY622" s="23"/>
      <c r="MUZ622" s="23"/>
      <c r="MVA622" s="23"/>
      <c r="MVB622" s="23"/>
      <c r="MVC622" s="23"/>
      <c r="MVD622" s="23"/>
      <c r="MVE622" s="23"/>
      <c r="MVF622" s="23"/>
      <c r="MVG622" s="23"/>
      <c r="MVH622" s="23"/>
      <c r="MVI622" s="23"/>
      <c r="MVJ622" s="23"/>
      <c r="MVK622" s="23"/>
      <c r="MVL622" s="23"/>
      <c r="MVM622" s="23"/>
      <c r="MVN622" s="23"/>
      <c r="MVO622" s="23"/>
      <c r="MVP622" s="23"/>
      <c r="MVQ622" s="23"/>
      <c r="MVR622" s="23"/>
      <c r="MVS622" s="23"/>
      <c r="MVT622" s="23"/>
      <c r="MVU622" s="23"/>
      <c r="MVV622" s="23"/>
      <c r="MVW622" s="23"/>
      <c r="MVX622" s="23"/>
      <c r="MVY622" s="23"/>
      <c r="MVZ622" s="23"/>
      <c r="MWA622" s="23"/>
      <c r="MWB622" s="23"/>
      <c r="MWC622" s="23"/>
      <c r="MWD622" s="23"/>
      <c r="MWE622" s="23"/>
      <c r="MWF622" s="23"/>
      <c r="MWG622" s="23"/>
      <c r="MWH622" s="23"/>
      <c r="MWI622" s="23"/>
      <c r="MWJ622" s="23"/>
      <c r="MWK622" s="23"/>
      <c r="MWL622" s="23"/>
      <c r="MWM622" s="23"/>
      <c r="MWN622" s="23"/>
      <c r="MWO622" s="23"/>
      <c r="MWP622" s="23"/>
      <c r="MWQ622" s="23"/>
      <c r="MWR622" s="23"/>
      <c r="MWS622" s="23"/>
      <c r="MWT622" s="23"/>
      <c r="MWU622" s="23"/>
      <c r="MWV622" s="23"/>
      <c r="MWW622" s="23"/>
      <c r="MWX622" s="23"/>
      <c r="MWY622" s="23"/>
      <c r="MWZ622" s="23"/>
      <c r="MXA622" s="23"/>
      <c r="MXB622" s="23"/>
      <c r="MXC622" s="23"/>
      <c r="MXD622" s="23"/>
      <c r="MXE622" s="23"/>
      <c r="MXF622" s="23"/>
      <c r="MXG622" s="23"/>
      <c r="MXH622" s="23"/>
      <c r="MXI622" s="23"/>
      <c r="MXJ622" s="23"/>
      <c r="MXK622" s="23"/>
      <c r="MXL622" s="23"/>
      <c r="MXM622" s="23"/>
      <c r="MXN622" s="23"/>
      <c r="MXO622" s="23"/>
      <c r="MXP622" s="23"/>
      <c r="MXQ622" s="23"/>
      <c r="MXR622" s="23"/>
      <c r="MXS622" s="23"/>
      <c r="MXT622" s="23"/>
      <c r="MXU622" s="23"/>
      <c r="MXV622" s="23"/>
      <c r="MXW622" s="23"/>
      <c r="MXX622" s="23"/>
      <c r="MXY622" s="23"/>
      <c r="MXZ622" s="23"/>
      <c r="MYA622" s="23"/>
      <c r="MYB622" s="23"/>
      <c r="MYC622" s="23"/>
      <c r="MYD622" s="23"/>
      <c r="MYE622" s="23"/>
      <c r="MYF622" s="23"/>
      <c r="MYG622" s="23"/>
      <c r="MYH622" s="23"/>
      <c r="MYI622" s="23"/>
      <c r="MYJ622" s="23"/>
      <c r="MYK622" s="23"/>
      <c r="MYL622" s="23"/>
      <c r="MYM622" s="23"/>
      <c r="MYN622" s="23"/>
      <c r="MYO622" s="23"/>
      <c r="MYP622" s="23"/>
      <c r="MYQ622" s="23"/>
      <c r="MYR622" s="23"/>
      <c r="MYS622" s="23"/>
      <c r="MYT622" s="23"/>
      <c r="MYU622" s="23"/>
      <c r="MYV622" s="23"/>
      <c r="MYW622" s="23"/>
      <c r="MYX622" s="23"/>
      <c r="MYY622" s="23"/>
      <c r="MYZ622" s="23"/>
      <c r="MZA622" s="23"/>
      <c r="MZB622" s="23"/>
      <c r="MZC622" s="23"/>
      <c r="MZD622" s="23"/>
      <c r="MZE622" s="23"/>
      <c r="MZF622" s="23"/>
      <c r="MZG622" s="23"/>
      <c r="MZH622" s="23"/>
      <c r="MZI622" s="23"/>
      <c r="MZJ622" s="23"/>
      <c r="MZK622" s="23"/>
      <c r="MZL622" s="23"/>
      <c r="MZM622" s="23"/>
      <c r="MZN622" s="23"/>
      <c r="MZO622" s="23"/>
      <c r="MZP622" s="23"/>
      <c r="MZQ622" s="23"/>
      <c r="MZR622" s="23"/>
      <c r="MZS622" s="23"/>
      <c r="MZT622" s="23"/>
      <c r="MZU622" s="23"/>
      <c r="MZV622" s="23"/>
      <c r="MZW622" s="23"/>
      <c r="MZX622" s="23"/>
      <c r="MZY622" s="23"/>
      <c r="MZZ622" s="23"/>
      <c r="NAA622" s="23"/>
      <c r="NAB622" s="23"/>
      <c r="NAC622" s="23"/>
      <c r="NAD622" s="23"/>
      <c r="NAE622" s="23"/>
      <c r="NAF622" s="23"/>
      <c r="NAG622" s="23"/>
      <c r="NAH622" s="23"/>
      <c r="NAI622" s="23"/>
      <c r="NAJ622" s="23"/>
      <c r="NAK622" s="23"/>
      <c r="NAL622" s="23"/>
      <c r="NAM622" s="23"/>
      <c r="NAN622" s="23"/>
      <c r="NAO622" s="23"/>
      <c r="NAP622" s="23"/>
      <c r="NAQ622" s="23"/>
      <c r="NAR622" s="23"/>
      <c r="NAS622" s="23"/>
      <c r="NAT622" s="23"/>
      <c r="NAU622" s="23"/>
      <c r="NAV622" s="23"/>
      <c r="NAW622" s="23"/>
      <c r="NAX622" s="23"/>
      <c r="NAY622" s="23"/>
      <c r="NAZ622" s="23"/>
      <c r="NBA622" s="23"/>
      <c r="NBB622" s="23"/>
      <c r="NBC622" s="23"/>
      <c r="NBD622" s="23"/>
      <c r="NBE622" s="23"/>
      <c r="NBF622" s="23"/>
      <c r="NBG622" s="23"/>
      <c r="NBH622" s="23"/>
      <c r="NBI622" s="23"/>
      <c r="NBJ622" s="23"/>
      <c r="NBK622" s="23"/>
      <c r="NBL622" s="23"/>
      <c r="NBM622" s="23"/>
      <c r="NBN622" s="23"/>
      <c r="NBO622" s="23"/>
      <c r="NBP622" s="23"/>
      <c r="NBQ622" s="23"/>
      <c r="NBR622" s="23"/>
      <c r="NBS622" s="23"/>
      <c r="NBT622" s="23"/>
      <c r="NBU622" s="23"/>
      <c r="NBV622" s="23"/>
      <c r="NBW622" s="23"/>
      <c r="NBX622" s="23"/>
      <c r="NBY622" s="23"/>
      <c r="NBZ622" s="23"/>
      <c r="NCA622" s="23"/>
      <c r="NCB622" s="23"/>
      <c r="NCC622" s="23"/>
      <c r="NCD622" s="23"/>
      <c r="NCE622" s="23"/>
      <c r="NCF622" s="23"/>
      <c r="NCG622" s="23"/>
      <c r="NCH622" s="23"/>
      <c r="NCI622" s="23"/>
      <c r="NCJ622" s="23"/>
      <c r="NCK622" s="23"/>
      <c r="NCL622" s="23"/>
      <c r="NCM622" s="23"/>
      <c r="NCN622" s="23"/>
      <c r="NCO622" s="23"/>
      <c r="NCP622" s="23"/>
      <c r="NCQ622" s="23"/>
      <c r="NCR622" s="23"/>
      <c r="NCS622" s="23"/>
      <c r="NCT622" s="23"/>
      <c r="NCU622" s="23"/>
      <c r="NCV622" s="23"/>
      <c r="NCW622" s="23"/>
      <c r="NCX622" s="23"/>
      <c r="NCY622" s="23"/>
      <c r="NCZ622" s="23"/>
      <c r="NDA622" s="23"/>
      <c r="NDB622" s="23"/>
      <c r="NDC622" s="23"/>
      <c r="NDD622" s="23"/>
      <c r="NDE622" s="23"/>
      <c r="NDF622" s="23"/>
      <c r="NDG622" s="23"/>
      <c r="NDH622" s="23"/>
      <c r="NDI622" s="23"/>
      <c r="NDJ622" s="23"/>
      <c r="NDK622" s="23"/>
      <c r="NDL622" s="23"/>
      <c r="NDM622" s="23"/>
      <c r="NDN622" s="23"/>
      <c r="NDO622" s="23"/>
      <c r="NDP622" s="23"/>
      <c r="NDQ622" s="23"/>
      <c r="NDR622" s="23"/>
      <c r="NDS622" s="23"/>
      <c r="NDT622" s="23"/>
      <c r="NDU622" s="23"/>
      <c r="NDV622" s="23"/>
      <c r="NDW622" s="23"/>
      <c r="NDX622" s="23"/>
      <c r="NDY622" s="23"/>
      <c r="NDZ622" s="23"/>
      <c r="NEA622" s="23"/>
      <c r="NEB622" s="23"/>
      <c r="NEC622" s="23"/>
      <c r="NED622" s="23"/>
      <c r="NEE622" s="23"/>
      <c r="NEF622" s="23"/>
      <c r="NEG622" s="23"/>
      <c r="NEH622" s="23"/>
      <c r="NEI622" s="23"/>
      <c r="NEJ622" s="23"/>
      <c r="NEK622" s="23"/>
      <c r="NEL622" s="23"/>
      <c r="NEM622" s="23"/>
      <c r="NEN622" s="23"/>
      <c r="NEO622" s="23"/>
      <c r="NEP622" s="23"/>
      <c r="NEQ622" s="23"/>
      <c r="NER622" s="23"/>
      <c r="NES622" s="23"/>
      <c r="NET622" s="23"/>
      <c r="NEU622" s="23"/>
      <c r="NEV622" s="23"/>
      <c r="NEW622" s="23"/>
      <c r="NEX622" s="23"/>
      <c r="NEY622" s="23"/>
      <c r="NEZ622" s="23"/>
      <c r="NFA622" s="23"/>
      <c r="NFB622" s="23"/>
      <c r="NFC622" s="23"/>
      <c r="NFD622" s="23"/>
      <c r="NFE622" s="23"/>
      <c r="NFF622" s="23"/>
      <c r="NFG622" s="23"/>
      <c r="NFH622" s="23"/>
      <c r="NFI622" s="23"/>
      <c r="NFJ622" s="23"/>
      <c r="NFK622" s="23"/>
      <c r="NFL622" s="23"/>
      <c r="NFM622" s="23"/>
      <c r="NFN622" s="23"/>
      <c r="NFO622" s="23"/>
      <c r="NFP622" s="23"/>
      <c r="NFQ622" s="23"/>
      <c r="NFR622" s="23"/>
      <c r="NFS622" s="23"/>
      <c r="NFT622" s="23"/>
      <c r="NFU622" s="23"/>
      <c r="NFV622" s="23"/>
      <c r="NFW622" s="23"/>
      <c r="NFX622" s="23"/>
      <c r="NFY622" s="23"/>
      <c r="NFZ622" s="23"/>
      <c r="NGA622" s="23"/>
      <c r="NGB622" s="23"/>
      <c r="NGC622" s="23"/>
      <c r="NGD622" s="23"/>
      <c r="NGE622" s="23"/>
      <c r="NGF622" s="23"/>
      <c r="NGG622" s="23"/>
      <c r="NGH622" s="23"/>
      <c r="NGI622" s="23"/>
      <c r="NGJ622" s="23"/>
      <c r="NGK622" s="23"/>
      <c r="NGL622" s="23"/>
      <c r="NGM622" s="23"/>
      <c r="NGN622" s="23"/>
      <c r="NGO622" s="23"/>
      <c r="NGP622" s="23"/>
      <c r="NGQ622" s="23"/>
      <c r="NGR622" s="23"/>
      <c r="NGS622" s="23"/>
      <c r="NGT622" s="23"/>
      <c r="NGU622" s="23"/>
      <c r="NGV622" s="23"/>
      <c r="NGW622" s="23"/>
      <c r="NGX622" s="23"/>
      <c r="NGY622" s="23"/>
      <c r="NGZ622" s="23"/>
      <c r="NHA622" s="23"/>
      <c r="NHB622" s="23"/>
      <c r="NHC622" s="23"/>
      <c r="NHD622" s="23"/>
      <c r="NHE622" s="23"/>
      <c r="NHF622" s="23"/>
      <c r="NHG622" s="23"/>
      <c r="NHH622" s="23"/>
      <c r="NHI622" s="23"/>
      <c r="NHJ622" s="23"/>
      <c r="NHK622" s="23"/>
      <c r="NHL622" s="23"/>
      <c r="NHM622" s="23"/>
      <c r="NHN622" s="23"/>
      <c r="NHO622" s="23"/>
      <c r="NHP622" s="23"/>
      <c r="NHQ622" s="23"/>
      <c r="NHR622" s="23"/>
      <c r="NHS622" s="23"/>
      <c r="NHT622" s="23"/>
      <c r="NHU622" s="23"/>
      <c r="NHV622" s="23"/>
      <c r="NHW622" s="23"/>
      <c r="NHX622" s="23"/>
      <c r="NHY622" s="23"/>
      <c r="NHZ622" s="23"/>
      <c r="NIA622" s="23"/>
      <c r="NIB622" s="23"/>
      <c r="NIC622" s="23"/>
      <c r="NID622" s="23"/>
      <c r="NIE622" s="23"/>
      <c r="NIF622" s="23"/>
      <c r="NIG622" s="23"/>
      <c r="NIH622" s="23"/>
      <c r="NII622" s="23"/>
      <c r="NIJ622" s="23"/>
      <c r="NIK622" s="23"/>
      <c r="NIL622" s="23"/>
      <c r="NIM622" s="23"/>
      <c r="NIN622" s="23"/>
      <c r="NIO622" s="23"/>
      <c r="NIP622" s="23"/>
      <c r="NIQ622" s="23"/>
      <c r="NIR622" s="23"/>
      <c r="NIS622" s="23"/>
      <c r="NIT622" s="23"/>
      <c r="NIU622" s="23"/>
      <c r="NIV622" s="23"/>
      <c r="NIW622" s="23"/>
      <c r="NIX622" s="23"/>
      <c r="NIY622" s="23"/>
      <c r="NIZ622" s="23"/>
      <c r="NJA622" s="23"/>
      <c r="NJB622" s="23"/>
      <c r="NJC622" s="23"/>
      <c r="NJD622" s="23"/>
      <c r="NJE622" s="23"/>
      <c r="NJF622" s="23"/>
      <c r="NJG622" s="23"/>
      <c r="NJH622" s="23"/>
      <c r="NJI622" s="23"/>
      <c r="NJJ622" s="23"/>
      <c r="NJK622" s="23"/>
      <c r="NJL622" s="23"/>
      <c r="NJM622" s="23"/>
      <c r="NJN622" s="23"/>
      <c r="NJO622" s="23"/>
      <c r="NJP622" s="23"/>
      <c r="NJQ622" s="23"/>
      <c r="NJR622" s="23"/>
      <c r="NJS622" s="23"/>
      <c r="NJT622" s="23"/>
      <c r="NJU622" s="23"/>
      <c r="NJV622" s="23"/>
      <c r="NJW622" s="23"/>
      <c r="NJX622" s="23"/>
      <c r="NJY622" s="23"/>
      <c r="NJZ622" s="23"/>
      <c r="NKA622" s="23"/>
      <c r="NKB622" s="23"/>
      <c r="NKC622" s="23"/>
      <c r="NKD622" s="23"/>
      <c r="NKE622" s="23"/>
      <c r="NKF622" s="23"/>
      <c r="NKG622" s="23"/>
      <c r="NKH622" s="23"/>
      <c r="NKI622" s="23"/>
      <c r="NKJ622" s="23"/>
      <c r="NKK622" s="23"/>
      <c r="NKL622" s="23"/>
      <c r="NKM622" s="23"/>
      <c r="NKN622" s="23"/>
      <c r="NKO622" s="23"/>
      <c r="NKP622" s="23"/>
      <c r="NKQ622" s="23"/>
      <c r="NKR622" s="23"/>
      <c r="NKS622" s="23"/>
      <c r="NKT622" s="23"/>
      <c r="NKU622" s="23"/>
      <c r="NKV622" s="23"/>
      <c r="NKW622" s="23"/>
      <c r="NKX622" s="23"/>
      <c r="NKY622" s="23"/>
      <c r="NKZ622" s="23"/>
      <c r="NLA622" s="23"/>
      <c r="NLB622" s="23"/>
      <c r="NLC622" s="23"/>
      <c r="NLD622" s="23"/>
      <c r="NLE622" s="23"/>
      <c r="NLF622" s="23"/>
      <c r="NLG622" s="23"/>
      <c r="NLH622" s="23"/>
      <c r="NLI622" s="23"/>
      <c r="NLJ622" s="23"/>
      <c r="NLK622" s="23"/>
      <c r="NLL622" s="23"/>
      <c r="NLM622" s="23"/>
      <c r="NLN622" s="23"/>
      <c r="NLO622" s="23"/>
      <c r="NLP622" s="23"/>
      <c r="NLQ622" s="23"/>
      <c r="NLR622" s="23"/>
      <c r="NLS622" s="23"/>
      <c r="NLT622" s="23"/>
      <c r="NLU622" s="23"/>
      <c r="NLV622" s="23"/>
      <c r="NLW622" s="23"/>
      <c r="NLX622" s="23"/>
      <c r="NLY622" s="23"/>
      <c r="NLZ622" s="23"/>
      <c r="NMA622" s="23"/>
      <c r="NMB622" s="23"/>
      <c r="NMC622" s="23"/>
      <c r="NMD622" s="23"/>
      <c r="NME622" s="23"/>
      <c r="NMF622" s="23"/>
      <c r="NMG622" s="23"/>
      <c r="NMH622" s="23"/>
      <c r="NMI622" s="23"/>
      <c r="NMJ622" s="23"/>
      <c r="NMK622" s="23"/>
      <c r="NML622" s="23"/>
      <c r="NMM622" s="23"/>
      <c r="NMN622" s="23"/>
      <c r="NMO622" s="23"/>
      <c r="NMP622" s="23"/>
      <c r="NMQ622" s="23"/>
      <c r="NMR622" s="23"/>
      <c r="NMS622" s="23"/>
      <c r="NMT622" s="23"/>
      <c r="NMU622" s="23"/>
      <c r="NMV622" s="23"/>
      <c r="NMW622" s="23"/>
      <c r="NMX622" s="23"/>
      <c r="NMY622" s="23"/>
      <c r="NMZ622" s="23"/>
      <c r="NNA622" s="23"/>
      <c r="NNB622" s="23"/>
      <c r="NNC622" s="23"/>
      <c r="NND622" s="23"/>
      <c r="NNE622" s="23"/>
      <c r="NNF622" s="23"/>
      <c r="NNG622" s="23"/>
      <c r="NNH622" s="23"/>
      <c r="NNI622" s="23"/>
      <c r="NNJ622" s="23"/>
      <c r="NNK622" s="23"/>
      <c r="NNL622" s="23"/>
      <c r="NNM622" s="23"/>
      <c r="NNN622" s="23"/>
      <c r="NNO622" s="23"/>
      <c r="NNP622" s="23"/>
      <c r="NNQ622" s="23"/>
      <c r="NNR622" s="23"/>
      <c r="NNS622" s="23"/>
      <c r="NNT622" s="23"/>
      <c r="NNU622" s="23"/>
      <c r="NNV622" s="23"/>
      <c r="NNW622" s="23"/>
      <c r="NNX622" s="23"/>
      <c r="NNY622" s="23"/>
      <c r="NNZ622" s="23"/>
      <c r="NOA622" s="23"/>
      <c r="NOB622" s="23"/>
      <c r="NOC622" s="23"/>
      <c r="NOD622" s="23"/>
      <c r="NOE622" s="23"/>
      <c r="NOF622" s="23"/>
      <c r="NOG622" s="23"/>
      <c r="NOH622" s="23"/>
      <c r="NOI622" s="23"/>
      <c r="NOJ622" s="23"/>
      <c r="NOK622" s="23"/>
      <c r="NOL622" s="23"/>
      <c r="NOM622" s="23"/>
      <c r="NON622" s="23"/>
      <c r="NOO622" s="23"/>
      <c r="NOP622" s="23"/>
      <c r="NOQ622" s="23"/>
      <c r="NOR622" s="23"/>
      <c r="NOS622" s="23"/>
      <c r="NOT622" s="23"/>
      <c r="NOU622" s="23"/>
      <c r="NOV622" s="23"/>
      <c r="NOW622" s="23"/>
      <c r="NOX622" s="23"/>
      <c r="NOY622" s="23"/>
      <c r="NOZ622" s="23"/>
      <c r="NPA622" s="23"/>
      <c r="NPB622" s="23"/>
      <c r="NPC622" s="23"/>
      <c r="NPD622" s="23"/>
      <c r="NPE622" s="23"/>
      <c r="NPF622" s="23"/>
      <c r="NPG622" s="23"/>
      <c r="NPH622" s="23"/>
      <c r="NPI622" s="23"/>
      <c r="NPJ622" s="23"/>
      <c r="NPK622" s="23"/>
      <c r="NPL622" s="23"/>
      <c r="NPM622" s="23"/>
      <c r="NPN622" s="23"/>
      <c r="NPO622" s="23"/>
      <c r="NPP622" s="23"/>
      <c r="NPQ622" s="23"/>
      <c r="NPR622" s="23"/>
      <c r="NPS622" s="23"/>
      <c r="NPT622" s="23"/>
      <c r="NPU622" s="23"/>
      <c r="NPV622" s="23"/>
      <c r="NPW622" s="23"/>
      <c r="NPX622" s="23"/>
      <c r="NPY622" s="23"/>
      <c r="NPZ622" s="23"/>
      <c r="NQA622" s="23"/>
      <c r="NQB622" s="23"/>
      <c r="NQC622" s="23"/>
      <c r="NQD622" s="23"/>
      <c r="NQE622" s="23"/>
      <c r="NQF622" s="23"/>
      <c r="NQG622" s="23"/>
      <c r="NQH622" s="23"/>
      <c r="NQI622" s="23"/>
      <c r="NQJ622" s="23"/>
      <c r="NQK622" s="23"/>
      <c r="NQL622" s="23"/>
      <c r="NQM622" s="23"/>
      <c r="NQN622" s="23"/>
      <c r="NQO622" s="23"/>
      <c r="NQP622" s="23"/>
      <c r="NQQ622" s="23"/>
      <c r="NQR622" s="23"/>
      <c r="NQS622" s="23"/>
      <c r="NQT622" s="23"/>
      <c r="NQU622" s="23"/>
      <c r="NQV622" s="23"/>
      <c r="NQW622" s="23"/>
      <c r="NQX622" s="23"/>
      <c r="NQY622" s="23"/>
      <c r="NQZ622" s="23"/>
      <c r="NRA622" s="23"/>
      <c r="NRB622" s="23"/>
      <c r="NRC622" s="23"/>
      <c r="NRD622" s="23"/>
      <c r="NRE622" s="23"/>
      <c r="NRF622" s="23"/>
      <c r="NRG622" s="23"/>
      <c r="NRH622" s="23"/>
      <c r="NRI622" s="23"/>
      <c r="NRJ622" s="23"/>
      <c r="NRK622" s="23"/>
      <c r="NRL622" s="23"/>
      <c r="NRM622" s="23"/>
      <c r="NRN622" s="23"/>
      <c r="NRO622" s="23"/>
      <c r="NRP622" s="23"/>
      <c r="NRQ622" s="23"/>
      <c r="NRR622" s="23"/>
      <c r="NRS622" s="23"/>
      <c r="NRT622" s="23"/>
      <c r="NRU622" s="23"/>
      <c r="NRV622" s="23"/>
      <c r="NRW622" s="23"/>
      <c r="NRX622" s="23"/>
      <c r="NRY622" s="23"/>
      <c r="NRZ622" s="23"/>
      <c r="NSA622" s="23"/>
      <c r="NSB622" s="23"/>
      <c r="NSC622" s="23"/>
      <c r="NSD622" s="23"/>
      <c r="NSE622" s="23"/>
      <c r="NSF622" s="23"/>
      <c r="NSG622" s="23"/>
      <c r="NSH622" s="23"/>
      <c r="NSI622" s="23"/>
      <c r="NSJ622" s="23"/>
      <c r="NSK622" s="23"/>
      <c r="NSL622" s="23"/>
      <c r="NSM622" s="23"/>
      <c r="NSN622" s="23"/>
      <c r="NSO622" s="23"/>
      <c r="NSP622" s="23"/>
      <c r="NSQ622" s="23"/>
      <c r="NSR622" s="23"/>
      <c r="NSS622" s="23"/>
      <c r="NST622" s="23"/>
      <c r="NSU622" s="23"/>
      <c r="NSV622" s="23"/>
      <c r="NSW622" s="23"/>
      <c r="NSX622" s="23"/>
      <c r="NSY622" s="23"/>
      <c r="NSZ622" s="23"/>
      <c r="NTA622" s="23"/>
      <c r="NTB622" s="23"/>
      <c r="NTC622" s="23"/>
      <c r="NTD622" s="23"/>
      <c r="NTE622" s="23"/>
      <c r="NTF622" s="23"/>
      <c r="NTG622" s="23"/>
      <c r="NTH622" s="23"/>
      <c r="NTI622" s="23"/>
      <c r="NTJ622" s="23"/>
      <c r="NTK622" s="23"/>
      <c r="NTL622" s="23"/>
      <c r="NTM622" s="23"/>
      <c r="NTN622" s="23"/>
      <c r="NTO622" s="23"/>
      <c r="NTP622" s="23"/>
      <c r="NTQ622" s="23"/>
      <c r="NTR622" s="23"/>
      <c r="NTS622" s="23"/>
      <c r="NTT622" s="23"/>
      <c r="NTU622" s="23"/>
      <c r="NTV622" s="23"/>
      <c r="NTW622" s="23"/>
      <c r="NTX622" s="23"/>
      <c r="NTY622" s="23"/>
      <c r="NTZ622" s="23"/>
      <c r="NUA622" s="23"/>
      <c r="NUB622" s="23"/>
      <c r="NUC622" s="23"/>
      <c r="NUD622" s="23"/>
      <c r="NUE622" s="23"/>
      <c r="NUF622" s="23"/>
      <c r="NUG622" s="23"/>
      <c r="NUH622" s="23"/>
      <c r="NUI622" s="23"/>
      <c r="NUJ622" s="23"/>
      <c r="NUK622" s="23"/>
      <c r="NUL622" s="23"/>
      <c r="NUM622" s="23"/>
      <c r="NUN622" s="23"/>
      <c r="NUO622" s="23"/>
      <c r="NUP622" s="23"/>
      <c r="NUQ622" s="23"/>
      <c r="NUR622" s="23"/>
      <c r="NUS622" s="23"/>
      <c r="NUT622" s="23"/>
      <c r="NUU622" s="23"/>
      <c r="NUV622" s="23"/>
      <c r="NUW622" s="23"/>
      <c r="NUX622" s="23"/>
      <c r="NUY622" s="23"/>
      <c r="NUZ622" s="23"/>
      <c r="NVA622" s="23"/>
      <c r="NVB622" s="23"/>
      <c r="NVC622" s="23"/>
      <c r="NVD622" s="23"/>
      <c r="NVE622" s="23"/>
      <c r="NVF622" s="23"/>
      <c r="NVG622" s="23"/>
      <c r="NVH622" s="23"/>
      <c r="NVI622" s="23"/>
      <c r="NVJ622" s="23"/>
      <c r="NVK622" s="23"/>
      <c r="NVL622" s="23"/>
      <c r="NVM622" s="23"/>
      <c r="NVN622" s="23"/>
      <c r="NVO622" s="23"/>
      <c r="NVP622" s="23"/>
      <c r="NVQ622" s="23"/>
      <c r="NVR622" s="23"/>
      <c r="NVS622" s="23"/>
      <c r="NVT622" s="23"/>
      <c r="NVU622" s="23"/>
      <c r="NVV622" s="23"/>
      <c r="NVW622" s="23"/>
      <c r="NVX622" s="23"/>
      <c r="NVY622" s="23"/>
      <c r="NVZ622" s="23"/>
      <c r="NWA622" s="23"/>
      <c r="NWB622" s="23"/>
      <c r="NWC622" s="23"/>
      <c r="NWD622" s="23"/>
      <c r="NWE622" s="23"/>
      <c r="NWF622" s="23"/>
      <c r="NWG622" s="23"/>
      <c r="NWH622" s="23"/>
      <c r="NWI622" s="23"/>
      <c r="NWJ622" s="23"/>
      <c r="NWK622" s="23"/>
      <c r="NWL622" s="23"/>
      <c r="NWM622" s="23"/>
      <c r="NWN622" s="23"/>
      <c r="NWO622" s="23"/>
      <c r="NWP622" s="23"/>
      <c r="NWQ622" s="23"/>
      <c r="NWR622" s="23"/>
      <c r="NWS622" s="23"/>
      <c r="NWT622" s="23"/>
      <c r="NWU622" s="23"/>
      <c r="NWV622" s="23"/>
      <c r="NWW622" s="23"/>
      <c r="NWX622" s="23"/>
      <c r="NWY622" s="23"/>
      <c r="NWZ622" s="23"/>
      <c r="NXA622" s="23"/>
      <c r="NXB622" s="23"/>
      <c r="NXC622" s="23"/>
      <c r="NXD622" s="23"/>
      <c r="NXE622" s="23"/>
      <c r="NXF622" s="23"/>
      <c r="NXG622" s="23"/>
      <c r="NXH622" s="23"/>
      <c r="NXI622" s="23"/>
      <c r="NXJ622" s="23"/>
      <c r="NXK622" s="23"/>
      <c r="NXL622" s="23"/>
      <c r="NXM622" s="23"/>
      <c r="NXN622" s="23"/>
      <c r="NXO622" s="23"/>
      <c r="NXP622" s="23"/>
      <c r="NXQ622" s="23"/>
      <c r="NXR622" s="23"/>
      <c r="NXS622" s="23"/>
      <c r="NXT622" s="23"/>
      <c r="NXU622" s="23"/>
      <c r="NXV622" s="23"/>
      <c r="NXW622" s="23"/>
      <c r="NXX622" s="23"/>
      <c r="NXY622" s="23"/>
      <c r="NXZ622" s="23"/>
      <c r="NYA622" s="23"/>
      <c r="NYB622" s="23"/>
      <c r="NYC622" s="23"/>
      <c r="NYD622" s="23"/>
      <c r="NYE622" s="23"/>
      <c r="NYF622" s="23"/>
      <c r="NYG622" s="23"/>
      <c r="NYH622" s="23"/>
      <c r="NYI622" s="23"/>
      <c r="NYJ622" s="23"/>
      <c r="NYK622" s="23"/>
      <c r="NYL622" s="23"/>
      <c r="NYM622" s="23"/>
      <c r="NYN622" s="23"/>
      <c r="NYO622" s="23"/>
      <c r="NYP622" s="23"/>
      <c r="NYQ622" s="23"/>
      <c r="NYR622" s="23"/>
      <c r="NYS622" s="23"/>
      <c r="NYT622" s="23"/>
      <c r="NYU622" s="23"/>
      <c r="NYV622" s="23"/>
      <c r="NYW622" s="23"/>
      <c r="NYX622" s="23"/>
      <c r="NYY622" s="23"/>
      <c r="NYZ622" s="23"/>
      <c r="NZA622" s="23"/>
      <c r="NZB622" s="23"/>
      <c r="NZC622" s="23"/>
      <c r="NZD622" s="23"/>
      <c r="NZE622" s="23"/>
      <c r="NZF622" s="23"/>
      <c r="NZG622" s="23"/>
      <c r="NZH622" s="23"/>
      <c r="NZI622" s="23"/>
      <c r="NZJ622" s="23"/>
      <c r="NZK622" s="23"/>
      <c r="NZL622" s="23"/>
      <c r="NZM622" s="23"/>
      <c r="NZN622" s="23"/>
      <c r="NZO622" s="23"/>
      <c r="NZP622" s="23"/>
      <c r="NZQ622" s="23"/>
      <c r="NZR622" s="23"/>
      <c r="NZS622" s="23"/>
      <c r="NZT622" s="23"/>
      <c r="NZU622" s="23"/>
      <c r="NZV622" s="23"/>
      <c r="NZW622" s="23"/>
      <c r="NZX622" s="23"/>
      <c r="NZY622" s="23"/>
      <c r="NZZ622" s="23"/>
      <c r="OAA622" s="23"/>
      <c r="OAB622" s="23"/>
      <c r="OAC622" s="23"/>
      <c r="OAD622" s="23"/>
      <c r="OAE622" s="23"/>
      <c r="OAF622" s="23"/>
      <c r="OAG622" s="23"/>
      <c r="OAH622" s="23"/>
      <c r="OAI622" s="23"/>
      <c r="OAJ622" s="23"/>
      <c r="OAK622" s="23"/>
      <c r="OAL622" s="23"/>
      <c r="OAM622" s="23"/>
      <c r="OAN622" s="23"/>
      <c r="OAO622" s="23"/>
      <c r="OAP622" s="23"/>
      <c r="OAQ622" s="23"/>
      <c r="OAR622" s="23"/>
      <c r="OAS622" s="23"/>
      <c r="OAT622" s="23"/>
      <c r="OAU622" s="23"/>
      <c r="OAV622" s="23"/>
      <c r="OAW622" s="23"/>
      <c r="OAX622" s="23"/>
      <c r="OAY622" s="23"/>
      <c r="OAZ622" s="23"/>
      <c r="OBA622" s="23"/>
      <c r="OBB622" s="23"/>
      <c r="OBC622" s="23"/>
      <c r="OBD622" s="23"/>
      <c r="OBE622" s="23"/>
      <c r="OBF622" s="23"/>
      <c r="OBG622" s="23"/>
      <c r="OBH622" s="23"/>
      <c r="OBI622" s="23"/>
      <c r="OBJ622" s="23"/>
      <c r="OBK622" s="23"/>
      <c r="OBL622" s="23"/>
      <c r="OBM622" s="23"/>
      <c r="OBN622" s="23"/>
      <c r="OBO622" s="23"/>
      <c r="OBP622" s="23"/>
      <c r="OBQ622" s="23"/>
      <c r="OBR622" s="23"/>
      <c r="OBS622" s="23"/>
      <c r="OBT622" s="23"/>
      <c r="OBU622" s="23"/>
      <c r="OBV622" s="23"/>
      <c r="OBW622" s="23"/>
      <c r="OBX622" s="23"/>
      <c r="OBY622" s="23"/>
      <c r="OBZ622" s="23"/>
      <c r="OCA622" s="23"/>
      <c r="OCB622" s="23"/>
      <c r="OCC622" s="23"/>
      <c r="OCD622" s="23"/>
      <c r="OCE622" s="23"/>
      <c r="OCF622" s="23"/>
      <c r="OCG622" s="23"/>
      <c r="OCH622" s="23"/>
      <c r="OCI622" s="23"/>
      <c r="OCJ622" s="23"/>
      <c r="OCK622" s="23"/>
      <c r="OCL622" s="23"/>
      <c r="OCM622" s="23"/>
      <c r="OCN622" s="23"/>
      <c r="OCO622" s="23"/>
      <c r="OCP622" s="23"/>
      <c r="OCQ622" s="23"/>
      <c r="OCR622" s="23"/>
      <c r="OCS622" s="23"/>
      <c r="OCT622" s="23"/>
      <c r="OCU622" s="23"/>
      <c r="OCV622" s="23"/>
      <c r="OCW622" s="23"/>
      <c r="OCX622" s="23"/>
      <c r="OCY622" s="23"/>
      <c r="OCZ622" s="23"/>
      <c r="ODA622" s="23"/>
      <c r="ODB622" s="23"/>
      <c r="ODC622" s="23"/>
      <c r="ODD622" s="23"/>
      <c r="ODE622" s="23"/>
      <c r="ODF622" s="23"/>
      <c r="ODG622" s="23"/>
      <c r="ODH622" s="23"/>
      <c r="ODI622" s="23"/>
      <c r="ODJ622" s="23"/>
      <c r="ODK622" s="23"/>
      <c r="ODL622" s="23"/>
      <c r="ODM622" s="23"/>
      <c r="ODN622" s="23"/>
      <c r="ODO622" s="23"/>
      <c r="ODP622" s="23"/>
      <c r="ODQ622" s="23"/>
      <c r="ODR622" s="23"/>
      <c r="ODS622" s="23"/>
      <c r="ODT622" s="23"/>
      <c r="ODU622" s="23"/>
      <c r="ODV622" s="23"/>
      <c r="ODW622" s="23"/>
      <c r="ODX622" s="23"/>
      <c r="ODY622" s="23"/>
      <c r="ODZ622" s="23"/>
      <c r="OEA622" s="23"/>
      <c r="OEB622" s="23"/>
      <c r="OEC622" s="23"/>
      <c r="OED622" s="23"/>
      <c r="OEE622" s="23"/>
      <c r="OEF622" s="23"/>
      <c r="OEG622" s="23"/>
      <c r="OEH622" s="23"/>
      <c r="OEI622" s="23"/>
      <c r="OEJ622" s="23"/>
      <c r="OEK622" s="23"/>
      <c r="OEL622" s="23"/>
      <c r="OEM622" s="23"/>
      <c r="OEN622" s="23"/>
      <c r="OEO622" s="23"/>
      <c r="OEP622" s="23"/>
      <c r="OEQ622" s="23"/>
      <c r="OER622" s="23"/>
      <c r="OES622" s="23"/>
      <c r="OET622" s="23"/>
      <c r="OEU622" s="23"/>
      <c r="OEV622" s="23"/>
      <c r="OEW622" s="23"/>
      <c r="OEX622" s="23"/>
      <c r="OEY622" s="23"/>
      <c r="OEZ622" s="23"/>
      <c r="OFA622" s="23"/>
      <c r="OFB622" s="23"/>
      <c r="OFC622" s="23"/>
      <c r="OFD622" s="23"/>
      <c r="OFE622" s="23"/>
      <c r="OFF622" s="23"/>
      <c r="OFG622" s="23"/>
      <c r="OFH622" s="23"/>
      <c r="OFI622" s="23"/>
      <c r="OFJ622" s="23"/>
      <c r="OFK622" s="23"/>
      <c r="OFL622" s="23"/>
      <c r="OFM622" s="23"/>
      <c r="OFN622" s="23"/>
      <c r="OFO622" s="23"/>
      <c r="OFP622" s="23"/>
      <c r="OFQ622" s="23"/>
      <c r="OFR622" s="23"/>
      <c r="OFS622" s="23"/>
      <c r="OFT622" s="23"/>
      <c r="OFU622" s="23"/>
      <c r="OFV622" s="23"/>
      <c r="OFW622" s="23"/>
      <c r="OFX622" s="23"/>
      <c r="OFY622" s="23"/>
      <c r="OFZ622" s="23"/>
      <c r="OGA622" s="23"/>
      <c r="OGB622" s="23"/>
      <c r="OGC622" s="23"/>
      <c r="OGD622" s="23"/>
      <c r="OGE622" s="23"/>
      <c r="OGF622" s="23"/>
      <c r="OGG622" s="23"/>
      <c r="OGH622" s="23"/>
      <c r="OGI622" s="23"/>
      <c r="OGJ622" s="23"/>
      <c r="OGK622" s="23"/>
      <c r="OGL622" s="23"/>
      <c r="OGM622" s="23"/>
      <c r="OGN622" s="23"/>
      <c r="OGO622" s="23"/>
      <c r="OGP622" s="23"/>
      <c r="OGQ622" s="23"/>
      <c r="OGR622" s="23"/>
      <c r="OGS622" s="23"/>
      <c r="OGT622" s="23"/>
      <c r="OGU622" s="23"/>
      <c r="OGV622" s="23"/>
      <c r="OGW622" s="23"/>
      <c r="OGX622" s="23"/>
      <c r="OGY622" s="23"/>
      <c r="OGZ622" s="23"/>
      <c r="OHA622" s="23"/>
      <c r="OHB622" s="23"/>
      <c r="OHC622" s="23"/>
      <c r="OHD622" s="23"/>
      <c r="OHE622" s="23"/>
      <c r="OHF622" s="23"/>
      <c r="OHG622" s="23"/>
      <c r="OHH622" s="23"/>
      <c r="OHI622" s="23"/>
      <c r="OHJ622" s="23"/>
      <c r="OHK622" s="23"/>
      <c r="OHL622" s="23"/>
      <c r="OHM622" s="23"/>
      <c r="OHN622" s="23"/>
      <c r="OHO622" s="23"/>
      <c r="OHP622" s="23"/>
      <c r="OHQ622" s="23"/>
      <c r="OHR622" s="23"/>
      <c r="OHS622" s="23"/>
      <c r="OHT622" s="23"/>
      <c r="OHU622" s="23"/>
      <c r="OHV622" s="23"/>
      <c r="OHW622" s="23"/>
      <c r="OHX622" s="23"/>
      <c r="OHY622" s="23"/>
      <c r="OHZ622" s="23"/>
      <c r="OIA622" s="23"/>
      <c r="OIB622" s="23"/>
      <c r="OIC622" s="23"/>
      <c r="OID622" s="23"/>
      <c r="OIE622" s="23"/>
      <c r="OIF622" s="23"/>
      <c r="OIG622" s="23"/>
      <c r="OIH622" s="23"/>
      <c r="OII622" s="23"/>
      <c r="OIJ622" s="23"/>
      <c r="OIK622" s="23"/>
      <c r="OIL622" s="23"/>
      <c r="OIM622" s="23"/>
      <c r="OIN622" s="23"/>
      <c r="OIO622" s="23"/>
      <c r="OIP622" s="23"/>
      <c r="OIQ622" s="23"/>
      <c r="OIR622" s="23"/>
      <c r="OIS622" s="23"/>
      <c r="OIT622" s="23"/>
      <c r="OIU622" s="23"/>
      <c r="OIV622" s="23"/>
      <c r="OIW622" s="23"/>
      <c r="OIX622" s="23"/>
      <c r="OIY622" s="23"/>
      <c r="OIZ622" s="23"/>
      <c r="OJA622" s="23"/>
      <c r="OJB622" s="23"/>
      <c r="OJC622" s="23"/>
      <c r="OJD622" s="23"/>
      <c r="OJE622" s="23"/>
      <c r="OJF622" s="23"/>
      <c r="OJG622" s="23"/>
      <c r="OJH622" s="23"/>
      <c r="OJI622" s="23"/>
      <c r="OJJ622" s="23"/>
      <c r="OJK622" s="23"/>
      <c r="OJL622" s="23"/>
      <c r="OJM622" s="23"/>
      <c r="OJN622" s="23"/>
      <c r="OJO622" s="23"/>
      <c r="OJP622" s="23"/>
      <c r="OJQ622" s="23"/>
      <c r="OJR622" s="23"/>
      <c r="OJS622" s="23"/>
      <c r="OJT622" s="23"/>
      <c r="OJU622" s="23"/>
      <c r="OJV622" s="23"/>
      <c r="OJW622" s="23"/>
      <c r="OJX622" s="23"/>
      <c r="OJY622" s="23"/>
      <c r="OJZ622" s="23"/>
      <c r="OKA622" s="23"/>
      <c r="OKB622" s="23"/>
      <c r="OKC622" s="23"/>
      <c r="OKD622" s="23"/>
      <c r="OKE622" s="23"/>
      <c r="OKF622" s="23"/>
      <c r="OKG622" s="23"/>
      <c r="OKH622" s="23"/>
      <c r="OKI622" s="23"/>
      <c r="OKJ622" s="23"/>
      <c r="OKK622" s="23"/>
      <c r="OKL622" s="23"/>
      <c r="OKM622" s="23"/>
      <c r="OKN622" s="23"/>
      <c r="OKO622" s="23"/>
      <c r="OKP622" s="23"/>
      <c r="OKQ622" s="23"/>
      <c r="OKR622" s="23"/>
      <c r="OKS622" s="23"/>
      <c r="OKT622" s="23"/>
      <c r="OKU622" s="23"/>
      <c r="OKV622" s="23"/>
      <c r="OKW622" s="23"/>
      <c r="OKX622" s="23"/>
      <c r="OKY622" s="23"/>
      <c r="OKZ622" s="23"/>
      <c r="OLA622" s="23"/>
      <c r="OLB622" s="23"/>
      <c r="OLC622" s="23"/>
      <c r="OLD622" s="23"/>
      <c r="OLE622" s="23"/>
      <c r="OLF622" s="23"/>
      <c r="OLG622" s="23"/>
      <c r="OLH622" s="23"/>
      <c r="OLI622" s="23"/>
      <c r="OLJ622" s="23"/>
      <c r="OLK622" s="23"/>
      <c r="OLL622" s="23"/>
      <c r="OLM622" s="23"/>
      <c r="OLN622" s="23"/>
      <c r="OLO622" s="23"/>
      <c r="OLP622" s="23"/>
      <c r="OLQ622" s="23"/>
      <c r="OLR622" s="23"/>
      <c r="OLS622" s="23"/>
      <c r="OLT622" s="23"/>
      <c r="OLU622" s="23"/>
      <c r="OLV622" s="23"/>
      <c r="OLW622" s="23"/>
      <c r="OLX622" s="23"/>
      <c r="OLY622" s="23"/>
      <c r="OLZ622" s="23"/>
      <c r="OMA622" s="23"/>
      <c r="OMB622" s="23"/>
      <c r="OMC622" s="23"/>
      <c r="OMD622" s="23"/>
      <c r="OME622" s="23"/>
      <c r="OMF622" s="23"/>
      <c r="OMG622" s="23"/>
      <c r="OMH622" s="23"/>
      <c r="OMI622" s="23"/>
      <c r="OMJ622" s="23"/>
      <c r="OMK622" s="23"/>
      <c r="OML622" s="23"/>
      <c r="OMM622" s="23"/>
      <c r="OMN622" s="23"/>
      <c r="OMO622" s="23"/>
      <c r="OMP622" s="23"/>
      <c r="OMQ622" s="23"/>
      <c r="OMR622" s="23"/>
      <c r="OMS622" s="23"/>
      <c r="OMT622" s="23"/>
      <c r="OMU622" s="23"/>
      <c r="OMV622" s="23"/>
      <c r="OMW622" s="23"/>
      <c r="OMX622" s="23"/>
      <c r="OMY622" s="23"/>
      <c r="OMZ622" s="23"/>
      <c r="ONA622" s="23"/>
      <c r="ONB622" s="23"/>
      <c r="ONC622" s="23"/>
      <c r="OND622" s="23"/>
      <c r="ONE622" s="23"/>
      <c r="ONF622" s="23"/>
      <c r="ONG622" s="23"/>
      <c r="ONH622" s="23"/>
      <c r="ONI622" s="23"/>
      <c r="ONJ622" s="23"/>
      <c r="ONK622" s="23"/>
      <c r="ONL622" s="23"/>
      <c r="ONM622" s="23"/>
      <c r="ONN622" s="23"/>
      <c r="ONO622" s="23"/>
      <c r="ONP622" s="23"/>
      <c r="ONQ622" s="23"/>
      <c r="ONR622" s="23"/>
      <c r="ONS622" s="23"/>
      <c r="ONT622" s="23"/>
      <c r="ONU622" s="23"/>
      <c r="ONV622" s="23"/>
      <c r="ONW622" s="23"/>
      <c r="ONX622" s="23"/>
      <c r="ONY622" s="23"/>
      <c r="ONZ622" s="23"/>
      <c r="OOA622" s="23"/>
      <c r="OOB622" s="23"/>
      <c r="OOC622" s="23"/>
      <c r="OOD622" s="23"/>
      <c r="OOE622" s="23"/>
      <c r="OOF622" s="23"/>
      <c r="OOG622" s="23"/>
      <c r="OOH622" s="23"/>
      <c r="OOI622" s="23"/>
      <c r="OOJ622" s="23"/>
      <c r="OOK622" s="23"/>
      <c r="OOL622" s="23"/>
      <c r="OOM622" s="23"/>
      <c r="OON622" s="23"/>
      <c r="OOO622" s="23"/>
      <c r="OOP622" s="23"/>
      <c r="OOQ622" s="23"/>
      <c r="OOR622" s="23"/>
      <c r="OOS622" s="23"/>
      <c r="OOT622" s="23"/>
      <c r="OOU622" s="23"/>
      <c r="OOV622" s="23"/>
      <c r="OOW622" s="23"/>
      <c r="OOX622" s="23"/>
      <c r="OOY622" s="23"/>
      <c r="OOZ622" s="23"/>
      <c r="OPA622" s="23"/>
      <c r="OPB622" s="23"/>
      <c r="OPC622" s="23"/>
      <c r="OPD622" s="23"/>
      <c r="OPE622" s="23"/>
      <c r="OPF622" s="23"/>
      <c r="OPG622" s="23"/>
      <c r="OPH622" s="23"/>
      <c r="OPI622" s="23"/>
      <c r="OPJ622" s="23"/>
      <c r="OPK622" s="23"/>
      <c r="OPL622" s="23"/>
      <c r="OPM622" s="23"/>
      <c r="OPN622" s="23"/>
      <c r="OPO622" s="23"/>
      <c r="OPP622" s="23"/>
      <c r="OPQ622" s="23"/>
      <c r="OPR622" s="23"/>
      <c r="OPS622" s="23"/>
      <c r="OPT622" s="23"/>
      <c r="OPU622" s="23"/>
      <c r="OPV622" s="23"/>
      <c r="OPW622" s="23"/>
      <c r="OPX622" s="23"/>
      <c r="OPY622" s="23"/>
      <c r="OPZ622" s="23"/>
      <c r="OQA622" s="23"/>
      <c r="OQB622" s="23"/>
      <c r="OQC622" s="23"/>
      <c r="OQD622" s="23"/>
      <c r="OQE622" s="23"/>
      <c r="OQF622" s="23"/>
      <c r="OQG622" s="23"/>
      <c r="OQH622" s="23"/>
      <c r="OQI622" s="23"/>
      <c r="OQJ622" s="23"/>
      <c r="OQK622" s="23"/>
      <c r="OQL622" s="23"/>
      <c r="OQM622" s="23"/>
      <c r="OQN622" s="23"/>
      <c r="OQO622" s="23"/>
      <c r="OQP622" s="23"/>
      <c r="OQQ622" s="23"/>
      <c r="OQR622" s="23"/>
      <c r="OQS622" s="23"/>
      <c r="OQT622" s="23"/>
      <c r="OQU622" s="23"/>
      <c r="OQV622" s="23"/>
      <c r="OQW622" s="23"/>
      <c r="OQX622" s="23"/>
      <c r="OQY622" s="23"/>
      <c r="OQZ622" s="23"/>
      <c r="ORA622" s="23"/>
      <c r="ORB622" s="23"/>
      <c r="ORC622" s="23"/>
      <c r="ORD622" s="23"/>
      <c r="ORE622" s="23"/>
      <c r="ORF622" s="23"/>
      <c r="ORG622" s="23"/>
      <c r="ORH622" s="23"/>
      <c r="ORI622" s="23"/>
      <c r="ORJ622" s="23"/>
      <c r="ORK622" s="23"/>
      <c r="ORL622" s="23"/>
      <c r="ORM622" s="23"/>
      <c r="ORN622" s="23"/>
      <c r="ORO622" s="23"/>
      <c r="ORP622" s="23"/>
      <c r="ORQ622" s="23"/>
      <c r="ORR622" s="23"/>
      <c r="ORS622" s="23"/>
      <c r="ORT622" s="23"/>
      <c r="ORU622" s="23"/>
      <c r="ORV622" s="23"/>
      <c r="ORW622" s="23"/>
      <c r="ORX622" s="23"/>
      <c r="ORY622" s="23"/>
      <c r="ORZ622" s="23"/>
      <c r="OSA622" s="23"/>
      <c r="OSB622" s="23"/>
      <c r="OSC622" s="23"/>
      <c r="OSD622" s="23"/>
      <c r="OSE622" s="23"/>
      <c r="OSF622" s="23"/>
      <c r="OSG622" s="23"/>
      <c r="OSH622" s="23"/>
      <c r="OSI622" s="23"/>
      <c r="OSJ622" s="23"/>
      <c r="OSK622" s="23"/>
      <c r="OSL622" s="23"/>
      <c r="OSM622" s="23"/>
      <c r="OSN622" s="23"/>
      <c r="OSO622" s="23"/>
      <c r="OSP622" s="23"/>
      <c r="OSQ622" s="23"/>
      <c r="OSR622" s="23"/>
      <c r="OSS622" s="23"/>
      <c r="OST622" s="23"/>
      <c r="OSU622" s="23"/>
      <c r="OSV622" s="23"/>
      <c r="OSW622" s="23"/>
      <c r="OSX622" s="23"/>
      <c r="OSY622" s="23"/>
      <c r="OSZ622" s="23"/>
      <c r="OTA622" s="23"/>
      <c r="OTB622" s="23"/>
      <c r="OTC622" s="23"/>
      <c r="OTD622" s="23"/>
      <c r="OTE622" s="23"/>
      <c r="OTF622" s="23"/>
      <c r="OTG622" s="23"/>
      <c r="OTH622" s="23"/>
      <c r="OTI622" s="23"/>
      <c r="OTJ622" s="23"/>
      <c r="OTK622" s="23"/>
      <c r="OTL622" s="23"/>
      <c r="OTM622" s="23"/>
      <c r="OTN622" s="23"/>
      <c r="OTO622" s="23"/>
      <c r="OTP622" s="23"/>
      <c r="OTQ622" s="23"/>
      <c r="OTR622" s="23"/>
      <c r="OTS622" s="23"/>
      <c r="OTT622" s="23"/>
      <c r="OTU622" s="23"/>
      <c r="OTV622" s="23"/>
      <c r="OTW622" s="23"/>
      <c r="OTX622" s="23"/>
      <c r="OTY622" s="23"/>
      <c r="OTZ622" s="23"/>
      <c r="OUA622" s="23"/>
      <c r="OUB622" s="23"/>
      <c r="OUC622" s="23"/>
      <c r="OUD622" s="23"/>
      <c r="OUE622" s="23"/>
      <c r="OUF622" s="23"/>
      <c r="OUG622" s="23"/>
      <c r="OUH622" s="23"/>
      <c r="OUI622" s="23"/>
      <c r="OUJ622" s="23"/>
      <c r="OUK622" s="23"/>
      <c r="OUL622" s="23"/>
      <c r="OUM622" s="23"/>
      <c r="OUN622" s="23"/>
      <c r="OUO622" s="23"/>
      <c r="OUP622" s="23"/>
      <c r="OUQ622" s="23"/>
      <c r="OUR622" s="23"/>
      <c r="OUS622" s="23"/>
      <c r="OUT622" s="23"/>
      <c r="OUU622" s="23"/>
      <c r="OUV622" s="23"/>
      <c r="OUW622" s="23"/>
      <c r="OUX622" s="23"/>
      <c r="OUY622" s="23"/>
      <c r="OUZ622" s="23"/>
      <c r="OVA622" s="23"/>
      <c r="OVB622" s="23"/>
      <c r="OVC622" s="23"/>
      <c r="OVD622" s="23"/>
      <c r="OVE622" s="23"/>
      <c r="OVF622" s="23"/>
      <c r="OVG622" s="23"/>
      <c r="OVH622" s="23"/>
      <c r="OVI622" s="23"/>
      <c r="OVJ622" s="23"/>
      <c r="OVK622" s="23"/>
      <c r="OVL622" s="23"/>
      <c r="OVM622" s="23"/>
      <c r="OVN622" s="23"/>
      <c r="OVO622" s="23"/>
      <c r="OVP622" s="23"/>
      <c r="OVQ622" s="23"/>
      <c r="OVR622" s="23"/>
      <c r="OVS622" s="23"/>
      <c r="OVT622" s="23"/>
      <c r="OVU622" s="23"/>
      <c r="OVV622" s="23"/>
      <c r="OVW622" s="23"/>
      <c r="OVX622" s="23"/>
      <c r="OVY622" s="23"/>
      <c r="OVZ622" s="23"/>
      <c r="OWA622" s="23"/>
      <c r="OWB622" s="23"/>
      <c r="OWC622" s="23"/>
      <c r="OWD622" s="23"/>
      <c r="OWE622" s="23"/>
      <c r="OWF622" s="23"/>
      <c r="OWG622" s="23"/>
      <c r="OWH622" s="23"/>
      <c r="OWI622" s="23"/>
      <c r="OWJ622" s="23"/>
      <c r="OWK622" s="23"/>
      <c r="OWL622" s="23"/>
      <c r="OWM622" s="23"/>
      <c r="OWN622" s="23"/>
      <c r="OWO622" s="23"/>
      <c r="OWP622" s="23"/>
      <c r="OWQ622" s="23"/>
      <c r="OWR622" s="23"/>
      <c r="OWS622" s="23"/>
      <c r="OWT622" s="23"/>
      <c r="OWU622" s="23"/>
      <c r="OWV622" s="23"/>
      <c r="OWW622" s="23"/>
      <c r="OWX622" s="23"/>
      <c r="OWY622" s="23"/>
      <c r="OWZ622" s="23"/>
      <c r="OXA622" s="23"/>
      <c r="OXB622" s="23"/>
      <c r="OXC622" s="23"/>
      <c r="OXD622" s="23"/>
      <c r="OXE622" s="23"/>
      <c r="OXF622" s="23"/>
      <c r="OXG622" s="23"/>
      <c r="OXH622" s="23"/>
      <c r="OXI622" s="23"/>
      <c r="OXJ622" s="23"/>
      <c r="OXK622" s="23"/>
      <c r="OXL622" s="23"/>
      <c r="OXM622" s="23"/>
      <c r="OXN622" s="23"/>
      <c r="OXO622" s="23"/>
      <c r="OXP622" s="23"/>
      <c r="OXQ622" s="23"/>
      <c r="OXR622" s="23"/>
      <c r="OXS622" s="23"/>
      <c r="OXT622" s="23"/>
      <c r="OXU622" s="23"/>
      <c r="OXV622" s="23"/>
      <c r="OXW622" s="23"/>
      <c r="OXX622" s="23"/>
      <c r="OXY622" s="23"/>
      <c r="OXZ622" s="23"/>
      <c r="OYA622" s="23"/>
      <c r="OYB622" s="23"/>
      <c r="OYC622" s="23"/>
      <c r="OYD622" s="23"/>
      <c r="OYE622" s="23"/>
      <c r="OYF622" s="23"/>
      <c r="OYG622" s="23"/>
      <c r="OYH622" s="23"/>
      <c r="OYI622" s="23"/>
      <c r="OYJ622" s="23"/>
      <c r="OYK622" s="23"/>
      <c r="OYL622" s="23"/>
      <c r="OYM622" s="23"/>
      <c r="OYN622" s="23"/>
      <c r="OYO622" s="23"/>
      <c r="OYP622" s="23"/>
      <c r="OYQ622" s="23"/>
      <c r="OYR622" s="23"/>
      <c r="OYS622" s="23"/>
      <c r="OYT622" s="23"/>
      <c r="OYU622" s="23"/>
      <c r="OYV622" s="23"/>
      <c r="OYW622" s="23"/>
      <c r="OYX622" s="23"/>
      <c r="OYY622" s="23"/>
      <c r="OYZ622" s="23"/>
      <c r="OZA622" s="23"/>
      <c r="OZB622" s="23"/>
      <c r="OZC622" s="23"/>
      <c r="OZD622" s="23"/>
      <c r="OZE622" s="23"/>
      <c r="OZF622" s="23"/>
      <c r="OZG622" s="23"/>
      <c r="OZH622" s="23"/>
      <c r="OZI622" s="23"/>
      <c r="OZJ622" s="23"/>
      <c r="OZK622" s="23"/>
      <c r="OZL622" s="23"/>
      <c r="OZM622" s="23"/>
      <c r="OZN622" s="23"/>
      <c r="OZO622" s="23"/>
      <c r="OZP622" s="23"/>
      <c r="OZQ622" s="23"/>
      <c r="OZR622" s="23"/>
      <c r="OZS622" s="23"/>
      <c r="OZT622" s="23"/>
      <c r="OZU622" s="23"/>
      <c r="OZV622" s="23"/>
      <c r="OZW622" s="23"/>
      <c r="OZX622" s="23"/>
      <c r="OZY622" s="23"/>
      <c r="OZZ622" s="23"/>
      <c r="PAA622" s="23"/>
      <c r="PAB622" s="23"/>
      <c r="PAC622" s="23"/>
      <c r="PAD622" s="23"/>
      <c r="PAE622" s="23"/>
      <c r="PAF622" s="23"/>
      <c r="PAG622" s="23"/>
      <c r="PAH622" s="23"/>
      <c r="PAI622" s="23"/>
      <c r="PAJ622" s="23"/>
      <c r="PAK622" s="23"/>
      <c r="PAL622" s="23"/>
      <c r="PAM622" s="23"/>
      <c r="PAN622" s="23"/>
      <c r="PAO622" s="23"/>
      <c r="PAP622" s="23"/>
      <c r="PAQ622" s="23"/>
      <c r="PAR622" s="23"/>
      <c r="PAS622" s="23"/>
      <c r="PAT622" s="23"/>
      <c r="PAU622" s="23"/>
      <c r="PAV622" s="23"/>
      <c r="PAW622" s="23"/>
      <c r="PAX622" s="23"/>
      <c r="PAY622" s="23"/>
      <c r="PAZ622" s="23"/>
      <c r="PBA622" s="23"/>
      <c r="PBB622" s="23"/>
      <c r="PBC622" s="23"/>
      <c r="PBD622" s="23"/>
      <c r="PBE622" s="23"/>
      <c r="PBF622" s="23"/>
      <c r="PBG622" s="23"/>
      <c r="PBH622" s="23"/>
      <c r="PBI622" s="23"/>
      <c r="PBJ622" s="23"/>
      <c r="PBK622" s="23"/>
      <c r="PBL622" s="23"/>
      <c r="PBM622" s="23"/>
      <c r="PBN622" s="23"/>
      <c r="PBO622" s="23"/>
      <c r="PBP622" s="23"/>
      <c r="PBQ622" s="23"/>
      <c r="PBR622" s="23"/>
      <c r="PBS622" s="23"/>
      <c r="PBT622" s="23"/>
      <c r="PBU622" s="23"/>
      <c r="PBV622" s="23"/>
      <c r="PBW622" s="23"/>
      <c r="PBX622" s="23"/>
      <c r="PBY622" s="23"/>
      <c r="PBZ622" s="23"/>
      <c r="PCA622" s="23"/>
      <c r="PCB622" s="23"/>
      <c r="PCC622" s="23"/>
      <c r="PCD622" s="23"/>
      <c r="PCE622" s="23"/>
      <c r="PCF622" s="23"/>
      <c r="PCG622" s="23"/>
      <c r="PCH622" s="23"/>
      <c r="PCI622" s="23"/>
      <c r="PCJ622" s="23"/>
      <c r="PCK622" s="23"/>
      <c r="PCL622" s="23"/>
      <c r="PCM622" s="23"/>
      <c r="PCN622" s="23"/>
      <c r="PCO622" s="23"/>
      <c r="PCP622" s="23"/>
      <c r="PCQ622" s="23"/>
      <c r="PCR622" s="23"/>
      <c r="PCS622" s="23"/>
      <c r="PCT622" s="23"/>
      <c r="PCU622" s="23"/>
      <c r="PCV622" s="23"/>
      <c r="PCW622" s="23"/>
      <c r="PCX622" s="23"/>
      <c r="PCY622" s="23"/>
      <c r="PCZ622" s="23"/>
      <c r="PDA622" s="23"/>
      <c r="PDB622" s="23"/>
      <c r="PDC622" s="23"/>
      <c r="PDD622" s="23"/>
      <c r="PDE622" s="23"/>
      <c r="PDF622" s="23"/>
      <c r="PDG622" s="23"/>
      <c r="PDH622" s="23"/>
      <c r="PDI622" s="23"/>
      <c r="PDJ622" s="23"/>
      <c r="PDK622" s="23"/>
      <c r="PDL622" s="23"/>
      <c r="PDM622" s="23"/>
      <c r="PDN622" s="23"/>
      <c r="PDO622" s="23"/>
      <c r="PDP622" s="23"/>
      <c r="PDQ622" s="23"/>
      <c r="PDR622" s="23"/>
      <c r="PDS622" s="23"/>
      <c r="PDT622" s="23"/>
      <c r="PDU622" s="23"/>
      <c r="PDV622" s="23"/>
      <c r="PDW622" s="23"/>
      <c r="PDX622" s="23"/>
      <c r="PDY622" s="23"/>
      <c r="PDZ622" s="23"/>
      <c r="PEA622" s="23"/>
      <c r="PEB622" s="23"/>
      <c r="PEC622" s="23"/>
      <c r="PED622" s="23"/>
      <c r="PEE622" s="23"/>
      <c r="PEF622" s="23"/>
      <c r="PEG622" s="23"/>
      <c r="PEH622" s="23"/>
      <c r="PEI622" s="23"/>
      <c r="PEJ622" s="23"/>
      <c r="PEK622" s="23"/>
      <c r="PEL622" s="23"/>
      <c r="PEM622" s="23"/>
      <c r="PEN622" s="23"/>
      <c r="PEO622" s="23"/>
      <c r="PEP622" s="23"/>
      <c r="PEQ622" s="23"/>
      <c r="PER622" s="23"/>
      <c r="PES622" s="23"/>
      <c r="PET622" s="23"/>
      <c r="PEU622" s="23"/>
      <c r="PEV622" s="23"/>
      <c r="PEW622" s="23"/>
      <c r="PEX622" s="23"/>
      <c r="PEY622" s="23"/>
      <c r="PEZ622" s="23"/>
      <c r="PFA622" s="23"/>
      <c r="PFB622" s="23"/>
      <c r="PFC622" s="23"/>
      <c r="PFD622" s="23"/>
      <c r="PFE622" s="23"/>
      <c r="PFF622" s="23"/>
      <c r="PFG622" s="23"/>
      <c r="PFH622" s="23"/>
      <c r="PFI622" s="23"/>
      <c r="PFJ622" s="23"/>
      <c r="PFK622" s="23"/>
      <c r="PFL622" s="23"/>
      <c r="PFM622" s="23"/>
      <c r="PFN622" s="23"/>
      <c r="PFO622" s="23"/>
      <c r="PFP622" s="23"/>
      <c r="PFQ622" s="23"/>
      <c r="PFR622" s="23"/>
      <c r="PFS622" s="23"/>
      <c r="PFT622" s="23"/>
      <c r="PFU622" s="23"/>
      <c r="PFV622" s="23"/>
      <c r="PFW622" s="23"/>
      <c r="PFX622" s="23"/>
      <c r="PFY622" s="23"/>
      <c r="PFZ622" s="23"/>
      <c r="PGA622" s="23"/>
      <c r="PGB622" s="23"/>
      <c r="PGC622" s="23"/>
      <c r="PGD622" s="23"/>
      <c r="PGE622" s="23"/>
      <c r="PGF622" s="23"/>
      <c r="PGG622" s="23"/>
      <c r="PGH622" s="23"/>
      <c r="PGI622" s="23"/>
      <c r="PGJ622" s="23"/>
      <c r="PGK622" s="23"/>
      <c r="PGL622" s="23"/>
      <c r="PGM622" s="23"/>
      <c r="PGN622" s="23"/>
      <c r="PGO622" s="23"/>
      <c r="PGP622" s="23"/>
      <c r="PGQ622" s="23"/>
      <c r="PGR622" s="23"/>
      <c r="PGS622" s="23"/>
      <c r="PGT622" s="23"/>
      <c r="PGU622" s="23"/>
      <c r="PGV622" s="23"/>
      <c r="PGW622" s="23"/>
      <c r="PGX622" s="23"/>
      <c r="PGY622" s="23"/>
      <c r="PGZ622" s="23"/>
      <c r="PHA622" s="23"/>
      <c r="PHB622" s="23"/>
      <c r="PHC622" s="23"/>
      <c r="PHD622" s="23"/>
      <c r="PHE622" s="23"/>
      <c r="PHF622" s="23"/>
      <c r="PHG622" s="23"/>
      <c r="PHH622" s="23"/>
      <c r="PHI622" s="23"/>
      <c r="PHJ622" s="23"/>
      <c r="PHK622" s="23"/>
      <c r="PHL622" s="23"/>
      <c r="PHM622" s="23"/>
      <c r="PHN622" s="23"/>
      <c r="PHO622" s="23"/>
      <c r="PHP622" s="23"/>
      <c r="PHQ622" s="23"/>
      <c r="PHR622" s="23"/>
      <c r="PHS622" s="23"/>
      <c r="PHT622" s="23"/>
      <c r="PHU622" s="23"/>
      <c r="PHV622" s="23"/>
      <c r="PHW622" s="23"/>
      <c r="PHX622" s="23"/>
      <c r="PHY622" s="23"/>
      <c r="PHZ622" s="23"/>
      <c r="PIA622" s="23"/>
      <c r="PIB622" s="23"/>
      <c r="PIC622" s="23"/>
      <c r="PID622" s="23"/>
      <c r="PIE622" s="23"/>
      <c r="PIF622" s="23"/>
      <c r="PIG622" s="23"/>
      <c r="PIH622" s="23"/>
      <c r="PII622" s="23"/>
      <c r="PIJ622" s="23"/>
      <c r="PIK622" s="23"/>
      <c r="PIL622" s="23"/>
      <c r="PIM622" s="23"/>
      <c r="PIN622" s="23"/>
      <c r="PIO622" s="23"/>
      <c r="PIP622" s="23"/>
      <c r="PIQ622" s="23"/>
      <c r="PIR622" s="23"/>
      <c r="PIS622" s="23"/>
      <c r="PIT622" s="23"/>
      <c r="PIU622" s="23"/>
      <c r="PIV622" s="23"/>
      <c r="PIW622" s="23"/>
      <c r="PIX622" s="23"/>
      <c r="PIY622" s="23"/>
      <c r="PIZ622" s="23"/>
      <c r="PJA622" s="23"/>
      <c r="PJB622" s="23"/>
      <c r="PJC622" s="23"/>
      <c r="PJD622" s="23"/>
      <c r="PJE622" s="23"/>
      <c r="PJF622" s="23"/>
      <c r="PJG622" s="23"/>
      <c r="PJH622" s="23"/>
      <c r="PJI622" s="23"/>
      <c r="PJJ622" s="23"/>
      <c r="PJK622" s="23"/>
      <c r="PJL622" s="23"/>
      <c r="PJM622" s="23"/>
      <c r="PJN622" s="23"/>
      <c r="PJO622" s="23"/>
      <c r="PJP622" s="23"/>
      <c r="PJQ622" s="23"/>
      <c r="PJR622" s="23"/>
      <c r="PJS622" s="23"/>
      <c r="PJT622" s="23"/>
      <c r="PJU622" s="23"/>
      <c r="PJV622" s="23"/>
      <c r="PJW622" s="23"/>
      <c r="PJX622" s="23"/>
      <c r="PJY622" s="23"/>
      <c r="PJZ622" s="23"/>
      <c r="PKA622" s="23"/>
      <c r="PKB622" s="23"/>
      <c r="PKC622" s="23"/>
      <c r="PKD622" s="23"/>
      <c r="PKE622" s="23"/>
      <c r="PKF622" s="23"/>
      <c r="PKG622" s="23"/>
      <c r="PKH622" s="23"/>
      <c r="PKI622" s="23"/>
      <c r="PKJ622" s="23"/>
      <c r="PKK622" s="23"/>
      <c r="PKL622" s="23"/>
      <c r="PKM622" s="23"/>
      <c r="PKN622" s="23"/>
      <c r="PKO622" s="23"/>
      <c r="PKP622" s="23"/>
      <c r="PKQ622" s="23"/>
      <c r="PKR622" s="23"/>
      <c r="PKS622" s="23"/>
      <c r="PKT622" s="23"/>
      <c r="PKU622" s="23"/>
      <c r="PKV622" s="23"/>
      <c r="PKW622" s="23"/>
      <c r="PKX622" s="23"/>
      <c r="PKY622" s="23"/>
      <c r="PKZ622" s="23"/>
      <c r="PLA622" s="23"/>
      <c r="PLB622" s="23"/>
      <c r="PLC622" s="23"/>
      <c r="PLD622" s="23"/>
      <c r="PLE622" s="23"/>
      <c r="PLF622" s="23"/>
      <c r="PLG622" s="23"/>
      <c r="PLH622" s="23"/>
      <c r="PLI622" s="23"/>
      <c r="PLJ622" s="23"/>
      <c r="PLK622" s="23"/>
      <c r="PLL622" s="23"/>
      <c r="PLM622" s="23"/>
      <c r="PLN622" s="23"/>
      <c r="PLO622" s="23"/>
      <c r="PLP622" s="23"/>
      <c r="PLQ622" s="23"/>
      <c r="PLR622" s="23"/>
      <c r="PLS622" s="23"/>
      <c r="PLT622" s="23"/>
      <c r="PLU622" s="23"/>
      <c r="PLV622" s="23"/>
      <c r="PLW622" s="23"/>
      <c r="PLX622" s="23"/>
      <c r="PLY622" s="23"/>
      <c r="PLZ622" s="23"/>
      <c r="PMA622" s="23"/>
      <c r="PMB622" s="23"/>
      <c r="PMC622" s="23"/>
      <c r="PMD622" s="23"/>
      <c r="PME622" s="23"/>
      <c r="PMF622" s="23"/>
      <c r="PMG622" s="23"/>
      <c r="PMH622" s="23"/>
      <c r="PMI622" s="23"/>
      <c r="PMJ622" s="23"/>
      <c r="PMK622" s="23"/>
      <c r="PML622" s="23"/>
      <c r="PMM622" s="23"/>
      <c r="PMN622" s="23"/>
      <c r="PMO622" s="23"/>
      <c r="PMP622" s="23"/>
      <c r="PMQ622" s="23"/>
      <c r="PMR622" s="23"/>
      <c r="PMS622" s="23"/>
      <c r="PMT622" s="23"/>
      <c r="PMU622" s="23"/>
      <c r="PMV622" s="23"/>
      <c r="PMW622" s="23"/>
      <c r="PMX622" s="23"/>
      <c r="PMY622" s="23"/>
      <c r="PMZ622" s="23"/>
      <c r="PNA622" s="23"/>
      <c r="PNB622" s="23"/>
      <c r="PNC622" s="23"/>
      <c r="PND622" s="23"/>
      <c r="PNE622" s="23"/>
      <c r="PNF622" s="23"/>
      <c r="PNG622" s="23"/>
      <c r="PNH622" s="23"/>
      <c r="PNI622" s="23"/>
      <c r="PNJ622" s="23"/>
      <c r="PNK622" s="23"/>
      <c r="PNL622" s="23"/>
      <c r="PNM622" s="23"/>
      <c r="PNN622" s="23"/>
      <c r="PNO622" s="23"/>
      <c r="PNP622" s="23"/>
      <c r="PNQ622" s="23"/>
      <c r="PNR622" s="23"/>
      <c r="PNS622" s="23"/>
      <c r="PNT622" s="23"/>
      <c r="PNU622" s="23"/>
      <c r="PNV622" s="23"/>
      <c r="PNW622" s="23"/>
      <c r="PNX622" s="23"/>
      <c r="PNY622" s="23"/>
      <c r="PNZ622" s="23"/>
      <c r="POA622" s="23"/>
      <c r="POB622" s="23"/>
      <c r="POC622" s="23"/>
      <c r="POD622" s="23"/>
      <c r="POE622" s="23"/>
      <c r="POF622" s="23"/>
      <c r="POG622" s="23"/>
      <c r="POH622" s="23"/>
      <c r="POI622" s="23"/>
      <c r="POJ622" s="23"/>
      <c r="POK622" s="23"/>
      <c r="POL622" s="23"/>
      <c r="POM622" s="23"/>
      <c r="PON622" s="23"/>
      <c r="POO622" s="23"/>
      <c r="POP622" s="23"/>
      <c r="POQ622" s="23"/>
      <c r="POR622" s="23"/>
      <c r="POS622" s="23"/>
      <c r="POT622" s="23"/>
      <c r="POU622" s="23"/>
      <c r="POV622" s="23"/>
      <c r="POW622" s="23"/>
      <c r="POX622" s="23"/>
      <c r="POY622" s="23"/>
      <c r="POZ622" s="23"/>
      <c r="PPA622" s="23"/>
      <c r="PPB622" s="23"/>
      <c r="PPC622" s="23"/>
      <c r="PPD622" s="23"/>
      <c r="PPE622" s="23"/>
      <c r="PPF622" s="23"/>
      <c r="PPG622" s="23"/>
      <c r="PPH622" s="23"/>
      <c r="PPI622" s="23"/>
      <c r="PPJ622" s="23"/>
      <c r="PPK622" s="23"/>
      <c r="PPL622" s="23"/>
      <c r="PPM622" s="23"/>
      <c r="PPN622" s="23"/>
      <c r="PPO622" s="23"/>
      <c r="PPP622" s="23"/>
      <c r="PPQ622" s="23"/>
      <c r="PPR622" s="23"/>
      <c r="PPS622" s="23"/>
      <c r="PPT622" s="23"/>
      <c r="PPU622" s="23"/>
      <c r="PPV622" s="23"/>
      <c r="PPW622" s="23"/>
      <c r="PPX622" s="23"/>
      <c r="PPY622" s="23"/>
      <c r="PPZ622" s="23"/>
      <c r="PQA622" s="23"/>
      <c r="PQB622" s="23"/>
      <c r="PQC622" s="23"/>
      <c r="PQD622" s="23"/>
      <c r="PQE622" s="23"/>
      <c r="PQF622" s="23"/>
      <c r="PQG622" s="23"/>
      <c r="PQH622" s="23"/>
      <c r="PQI622" s="23"/>
      <c r="PQJ622" s="23"/>
      <c r="PQK622" s="23"/>
      <c r="PQL622" s="23"/>
      <c r="PQM622" s="23"/>
      <c r="PQN622" s="23"/>
      <c r="PQO622" s="23"/>
      <c r="PQP622" s="23"/>
      <c r="PQQ622" s="23"/>
      <c r="PQR622" s="23"/>
      <c r="PQS622" s="23"/>
      <c r="PQT622" s="23"/>
      <c r="PQU622" s="23"/>
      <c r="PQV622" s="23"/>
      <c r="PQW622" s="23"/>
      <c r="PQX622" s="23"/>
      <c r="PQY622" s="23"/>
      <c r="PQZ622" s="23"/>
      <c r="PRA622" s="23"/>
      <c r="PRB622" s="23"/>
      <c r="PRC622" s="23"/>
      <c r="PRD622" s="23"/>
      <c r="PRE622" s="23"/>
      <c r="PRF622" s="23"/>
      <c r="PRG622" s="23"/>
      <c r="PRH622" s="23"/>
      <c r="PRI622" s="23"/>
      <c r="PRJ622" s="23"/>
      <c r="PRK622" s="23"/>
      <c r="PRL622" s="23"/>
      <c r="PRM622" s="23"/>
      <c r="PRN622" s="23"/>
      <c r="PRO622" s="23"/>
      <c r="PRP622" s="23"/>
      <c r="PRQ622" s="23"/>
      <c r="PRR622" s="23"/>
      <c r="PRS622" s="23"/>
      <c r="PRT622" s="23"/>
      <c r="PRU622" s="23"/>
      <c r="PRV622" s="23"/>
      <c r="PRW622" s="23"/>
      <c r="PRX622" s="23"/>
      <c r="PRY622" s="23"/>
      <c r="PRZ622" s="23"/>
      <c r="PSA622" s="23"/>
      <c r="PSB622" s="23"/>
      <c r="PSC622" s="23"/>
      <c r="PSD622" s="23"/>
      <c r="PSE622" s="23"/>
      <c r="PSF622" s="23"/>
      <c r="PSG622" s="23"/>
      <c r="PSH622" s="23"/>
      <c r="PSI622" s="23"/>
      <c r="PSJ622" s="23"/>
      <c r="PSK622" s="23"/>
      <c r="PSL622" s="23"/>
      <c r="PSM622" s="23"/>
      <c r="PSN622" s="23"/>
      <c r="PSO622" s="23"/>
      <c r="PSP622" s="23"/>
      <c r="PSQ622" s="23"/>
      <c r="PSR622" s="23"/>
      <c r="PSS622" s="23"/>
      <c r="PST622" s="23"/>
      <c r="PSU622" s="23"/>
      <c r="PSV622" s="23"/>
      <c r="PSW622" s="23"/>
      <c r="PSX622" s="23"/>
      <c r="PSY622" s="23"/>
      <c r="PSZ622" s="23"/>
      <c r="PTA622" s="23"/>
      <c r="PTB622" s="23"/>
      <c r="PTC622" s="23"/>
      <c r="PTD622" s="23"/>
      <c r="PTE622" s="23"/>
      <c r="PTF622" s="23"/>
      <c r="PTG622" s="23"/>
      <c r="PTH622" s="23"/>
      <c r="PTI622" s="23"/>
      <c r="PTJ622" s="23"/>
      <c r="PTK622" s="23"/>
      <c r="PTL622" s="23"/>
      <c r="PTM622" s="23"/>
      <c r="PTN622" s="23"/>
      <c r="PTO622" s="23"/>
      <c r="PTP622" s="23"/>
      <c r="PTQ622" s="23"/>
      <c r="PTR622" s="23"/>
      <c r="PTS622" s="23"/>
      <c r="PTT622" s="23"/>
      <c r="PTU622" s="23"/>
      <c r="PTV622" s="23"/>
      <c r="PTW622" s="23"/>
      <c r="PTX622" s="23"/>
      <c r="PTY622" s="23"/>
      <c r="PTZ622" s="23"/>
      <c r="PUA622" s="23"/>
      <c r="PUB622" s="23"/>
      <c r="PUC622" s="23"/>
      <c r="PUD622" s="23"/>
      <c r="PUE622" s="23"/>
      <c r="PUF622" s="23"/>
      <c r="PUG622" s="23"/>
      <c r="PUH622" s="23"/>
      <c r="PUI622" s="23"/>
      <c r="PUJ622" s="23"/>
      <c r="PUK622" s="23"/>
      <c r="PUL622" s="23"/>
      <c r="PUM622" s="23"/>
      <c r="PUN622" s="23"/>
      <c r="PUO622" s="23"/>
      <c r="PUP622" s="23"/>
      <c r="PUQ622" s="23"/>
      <c r="PUR622" s="23"/>
      <c r="PUS622" s="23"/>
      <c r="PUT622" s="23"/>
      <c r="PUU622" s="23"/>
      <c r="PUV622" s="23"/>
      <c r="PUW622" s="23"/>
      <c r="PUX622" s="23"/>
      <c r="PUY622" s="23"/>
      <c r="PUZ622" s="23"/>
      <c r="PVA622" s="23"/>
      <c r="PVB622" s="23"/>
      <c r="PVC622" s="23"/>
      <c r="PVD622" s="23"/>
      <c r="PVE622" s="23"/>
      <c r="PVF622" s="23"/>
      <c r="PVG622" s="23"/>
      <c r="PVH622" s="23"/>
      <c r="PVI622" s="23"/>
      <c r="PVJ622" s="23"/>
      <c r="PVK622" s="23"/>
      <c r="PVL622" s="23"/>
      <c r="PVM622" s="23"/>
      <c r="PVN622" s="23"/>
      <c r="PVO622" s="23"/>
      <c r="PVP622" s="23"/>
      <c r="PVQ622" s="23"/>
      <c r="PVR622" s="23"/>
      <c r="PVS622" s="23"/>
      <c r="PVT622" s="23"/>
      <c r="PVU622" s="23"/>
      <c r="PVV622" s="23"/>
      <c r="PVW622" s="23"/>
      <c r="PVX622" s="23"/>
      <c r="PVY622" s="23"/>
      <c r="PVZ622" s="23"/>
      <c r="PWA622" s="23"/>
      <c r="PWB622" s="23"/>
      <c r="PWC622" s="23"/>
      <c r="PWD622" s="23"/>
      <c r="PWE622" s="23"/>
      <c r="PWF622" s="23"/>
      <c r="PWG622" s="23"/>
      <c r="PWH622" s="23"/>
      <c r="PWI622" s="23"/>
      <c r="PWJ622" s="23"/>
      <c r="PWK622" s="23"/>
      <c r="PWL622" s="23"/>
      <c r="PWM622" s="23"/>
      <c r="PWN622" s="23"/>
      <c r="PWO622" s="23"/>
      <c r="PWP622" s="23"/>
      <c r="PWQ622" s="23"/>
      <c r="PWR622" s="23"/>
      <c r="PWS622" s="23"/>
      <c r="PWT622" s="23"/>
      <c r="PWU622" s="23"/>
      <c r="PWV622" s="23"/>
      <c r="PWW622" s="23"/>
      <c r="PWX622" s="23"/>
      <c r="PWY622" s="23"/>
      <c r="PWZ622" s="23"/>
      <c r="PXA622" s="23"/>
      <c r="PXB622" s="23"/>
      <c r="PXC622" s="23"/>
      <c r="PXD622" s="23"/>
      <c r="PXE622" s="23"/>
      <c r="PXF622" s="23"/>
      <c r="PXG622" s="23"/>
      <c r="PXH622" s="23"/>
      <c r="PXI622" s="23"/>
      <c r="PXJ622" s="23"/>
      <c r="PXK622" s="23"/>
      <c r="PXL622" s="23"/>
      <c r="PXM622" s="23"/>
      <c r="PXN622" s="23"/>
      <c r="PXO622" s="23"/>
      <c r="PXP622" s="23"/>
      <c r="PXQ622" s="23"/>
      <c r="PXR622" s="23"/>
      <c r="PXS622" s="23"/>
      <c r="PXT622" s="23"/>
      <c r="PXU622" s="23"/>
      <c r="PXV622" s="23"/>
      <c r="PXW622" s="23"/>
      <c r="PXX622" s="23"/>
      <c r="PXY622" s="23"/>
      <c r="PXZ622" s="23"/>
      <c r="PYA622" s="23"/>
      <c r="PYB622" s="23"/>
      <c r="PYC622" s="23"/>
      <c r="PYD622" s="23"/>
      <c r="PYE622" s="23"/>
      <c r="PYF622" s="23"/>
      <c r="PYG622" s="23"/>
      <c r="PYH622" s="23"/>
      <c r="PYI622" s="23"/>
      <c r="PYJ622" s="23"/>
      <c r="PYK622" s="23"/>
      <c r="PYL622" s="23"/>
      <c r="PYM622" s="23"/>
      <c r="PYN622" s="23"/>
      <c r="PYO622" s="23"/>
      <c r="PYP622" s="23"/>
      <c r="PYQ622" s="23"/>
      <c r="PYR622" s="23"/>
      <c r="PYS622" s="23"/>
      <c r="PYT622" s="23"/>
      <c r="PYU622" s="23"/>
      <c r="PYV622" s="23"/>
      <c r="PYW622" s="23"/>
      <c r="PYX622" s="23"/>
      <c r="PYY622" s="23"/>
      <c r="PYZ622" s="23"/>
      <c r="PZA622" s="23"/>
      <c r="PZB622" s="23"/>
      <c r="PZC622" s="23"/>
      <c r="PZD622" s="23"/>
      <c r="PZE622" s="23"/>
      <c r="PZF622" s="23"/>
      <c r="PZG622" s="23"/>
      <c r="PZH622" s="23"/>
      <c r="PZI622" s="23"/>
      <c r="PZJ622" s="23"/>
      <c r="PZK622" s="23"/>
      <c r="PZL622" s="23"/>
      <c r="PZM622" s="23"/>
      <c r="PZN622" s="23"/>
      <c r="PZO622" s="23"/>
      <c r="PZP622" s="23"/>
      <c r="PZQ622" s="23"/>
      <c r="PZR622" s="23"/>
      <c r="PZS622" s="23"/>
      <c r="PZT622" s="23"/>
      <c r="PZU622" s="23"/>
      <c r="PZV622" s="23"/>
      <c r="PZW622" s="23"/>
      <c r="PZX622" s="23"/>
      <c r="PZY622" s="23"/>
      <c r="PZZ622" s="23"/>
      <c r="QAA622" s="23"/>
      <c r="QAB622" s="23"/>
      <c r="QAC622" s="23"/>
      <c r="QAD622" s="23"/>
      <c r="QAE622" s="23"/>
      <c r="QAF622" s="23"/>
      <c r="QAG622" s="23"/>
      <c r="QAH622" s="23"/>
      <c r="QAI622" s="23"/>
      <c r="QAJ622" s="23"/>
      <c r="QAK622" s="23"/>
      <c r="QAL622" s="23"/>
      <c r="QAM622" s="23"/>
      <c r="QAN622" s="23"/>
      <c r="QAO622" s="23"/>
      <c r="QAP622" s="23"/>
      <c r="QAQ622" s="23"/>
      <c r="QAR622" s="23"/>
      <c r="QAS622" s="23"/>
      <c r="QAT622" s="23"/>
      <c r="QAU622" s="23"/>
      <c r="QAV622" s="23"/>
      <c r="QAW622" s="23"/>
      <c r="QAX622" s="23"/>
      <c r="QAY622" s="23"/>
      <c r="QAZ622" s="23"/>
      <c r="QBA622" s="23"/>
      <c r="QBB622" s="23"/>
      <c r="QBC622" s="23"/>
      <c r="QBD622" s="23"/>
      <c r="QBE622" s="23"/>
      <c r="QBF622" s="23"/>
      <c r="QBG622" s="23"/>
      <c r="QBH622" s="23"/>
      <c r="QBI622" s="23"/>
      <c r="QBJ622" s="23"/>
      <c r="QBK622" s="23"/>
      <c r="QBL622" s="23"/>
      <c r="QBM622" s="23"/>
      <c r="QBN622" s="23"/>
      <c r="QBO622" s="23"/>
      <c r="QBP622" s="23"/>
      <c r="QBQ622" s="23"/>
      <c r="QBR622" s="23"/>
      <c r="QBS622" s="23"/>
      <c r="QBT622" s="23"/>
      <c r="QBU622" s="23"/>
      <c r="QBV622" s="23"/>
      <c r="QBW622" s="23"/>
      <c r="QBX622" s="23"/>
      <c r="QBY622" s="23"/>
      <c r="QBZ622" s="23"/>
      <c r="QCA622" s="23"/>
      <c r="QCB622" s="23"/>
      <c r="QCC622" s="23"/>
      <c r="QCD622" s="23"/>
      <c r="QCE622" s="23"/>
      <c r="QCF622" s="23"/>
      <c r="QCG622" s="23"/>
      <c r="QCH622" s="23"/>
      <c r="QCI622" s="23"/>
      <c r="QCJ622" s="23"/>
      <c r="QCK622" s="23"/>
      <c r="QCL622" s="23"/>
      <c r="QCM622" s="23"/>
      <c r="QCN622" s="23"/>
      <c r="QCO622" s="23"/>
      <c r="QCP622" s="23"/>
      <c r="QCQ622" s="23"/>
      <c r="QCR622" s="23"/>
      <c r="QCS622" s="23"/>
      <c r="QCT622" s="23"/>
      <c r="QCU622" s="23"/>
      <c r="QCV622" s="23"/>
      <c r="QCW622" s="23"/>
      <c r="QCX622" s="23"/>
      <c r="QCY622" s="23"/>
      <c r="QCZ622" s="23"/>
      <c r="QDA622" s="23"/>
      <c r="QDB622" s="23"/>
      <c r="QDC622" s="23"/>
      <c r="QDD622" s="23"/>
      <c r="QDE622" s="23"/>
      <c r="QDF622" s="23"/>
      <c r="QDG622" s="23"/>
      <c r="QDH622" s="23"/>
      <c r="QDI622" s="23"/>
      <c r="QDJ622" s="23"/>
      <c r="QDK622" s="23"/>
      <c r="QDL622" s="23"/>
      <c r="QDM622" s="23"/>
      <c r="QDN622" s="23"/>
      <c r="QDO622" s="23"/>
      <c r="QDP622" s="23"/>
      <c r="QDQ622" s="23"/>
      <c r="QDR622" s="23"/>
      <c r="QDS622" s="23"/>
      <c r="QDT622" s="23"/>
      <c r="QDU622" s="23"/>
      <c r="QDV622" s="23"/>
      <c r="QDW622" s="23"/>
      <c r="QDX622" s="23"/>
      <c r="QDY622" s="23"/>
      <c r="QDZ622" s="23"/>
      <c r="QEA622" s="23"/>
      <c r="QEB622" s="23"/>
      <c r="QEC622" s="23"/>
      <c r="QED622" s="23"/>
      <c r="QEE622" s="23"/>
      <c r="QEF622" s="23"/>
      <c r="QEG622" s="23"/>
      <c r="QEH622" s="23"/>
      <c r="QEI622" s="23"/>
      <c r="QEJ622" s="23"/>
      <c r="QEK622" s="23"/>
      <c r="QEL622" s="23"/>
      <c r="QEM622" s="23"/>
      <c r="QEN622" s="23"/>
      <c r="QEO622" s="23"/>
      <c r="QEP622" s="23"/>
      <c r="QEQ622" s="23"/>
      <c r="QER622" s="23"/>
      <c r="QES622" s="23"/>
      <c r="QET622" s="23"/>
      <c r="QEU622" s="23"/>
      <c r="QEV622" s="23"/>
      <c r="QEW622" s="23"/>
      <c r="QEX622" s="23"/>
      <c r="QEY622" s="23"/>
      <c r="QEZ622" s="23"/>
      <c r="QFA622" s="23"/>
      <c r="QFB622" s="23"/>
      <c r="QFC622" s="23"/>
      <c r="QFD622" s="23"/>
      <c r="QFE622" s="23"/>
      <c r="QFF622" s="23"/>
      <c r="QFG622" s="23"/>
      <c r="QFH622" s="23"/>
      <c r="QFI622" s="23"/>
      <c r="QFJ622" s="23"/>
      <c r="QFK622" s="23"/>
      <c r="QFL622" s="23"/>
      <c r="QFM622" s="23"/>
      <c r="QFN622" s="23"/>
      <c r="QFO622" s="23"/>
      <c r="QFP622" s="23"/>
      <c r="QFQ622" s="23"/>
      <c r="QFR622" s="23"/>
      <c r="QFS622" s="23"/>
      <c r="QFT622" s="23"/>
      <c r="QFU622" s="23"/>
      <c r="QFV622" s="23"/>
      <c r="QFW622" s="23"/>
      <c r="QFX622" s="23"/>
      <c r="QFY622" s="23"/>
      <c r="QFZ622" s="23"/>
      <c r="QGA622" s="23"/>
      <c r="QGB622" s="23"/>
      <c r="QGC622" s="23"/>
      <c r="QGD622" s="23"/>
      <c r="QGE622" s="23"/>
      <c r="QGF622" s="23"/>
      <c r="QGG622" s="23"/>
      <c r="QGH622" s="23"/>
      <c r="QGI622" s="23"/>
      <c r="QGJ622" s="23"/>
      <c r="QGK622" s="23"/>
      <c r="QGL622" s="23"/>
      <c r="QGM622" s="23"/>
      <c r="QGN622" s="23"/>
      <c r="QGO622" s="23"/>
      <c r="QGP622" s="23"/>
      <c r="QGQ622" s="23"/>
      <c r="QGR622" s="23"/>
      <c r="QGS622" s="23"/>
      <c r="QGT622" s="23"/>
      <c r="QGU622" s="23"/>
      <c r="QGV622" s="23"/>
      <c r="QGW622" s="23"/>
      <c r="QGX622" s="23"/>
      <c r="QGY622" s="23"/>
      <c r="QGZ622" s="23"/>
      <c r="QHA622" s="23"/>
      <c r="QHB622" s="23"/>
      <c r="QHC622" s="23"/>
      <c r="QHD622" s="23"/>
      <c r="QHE622" s="23"/>
      <c r="QHF622" s="23"/>
      <c r="QHG622" s="23"/>
      <c r="QHH622" s="23"/>
      <c r="QHI622" s="23"/>
      <c r="QHJ622" s="23"/>
      <c r="QHK622" s="23"/>
      <c r="QHL622" s="23"/>
      <c r="QHM622" s="23"/>
      <c r="QHN622" s="23"/>
      <c r="QHO622" s="23"/>
      <c r="QHP622" s="23"/>
      <c r="QHQ622" s="23"/>
      <c r="QHR622" s="23"/>
      <c r="QHS622" s="23"/>
      <c r="QHT622" s="23"/>
      <c r="QHU622" s="23"/>
      <c r="QHV622" s="23"/>
      <c r="QHW622" s="23"/>
      <c r="QHX622" s="23"/>
      <c r="QHY622" s="23"/>
      <c r="QHZ622" s="23"/>
      <c r="QIA622" s="23"/>
      <c r="QIB622" s="23"/>
      <c r="QIC622" s="23"/>
      <c r="QID622" s="23"/>
      <c r="QIE622" s="23"/>
      <c r="QIF622" s="23"/>
      <c r="QIG622" s="23"/>
      <c r="QIH622" s="23"/>
      <c r="QII622" s="23"/>
      <c r="QIJ622" s="23"/>
      <c r="QIK622" s="23"/>
      <c r="QIL622" s="23"/>
      <c r="QIM622" s="23"/>
      <c r="QIN622" s="23"/>
      <c r="QIO622" s="23"/>
      <c r="QIP622" s="23"/>
      <c r="QIQ622" s="23"/>
      <c r="QIR622" s="23"/>
      <c r="QIS622" s="23"/>
      <c r="QIT622" s="23"/>
      <c r="QIU622" s="23"/>
      <c r="QIV622" s="23"/>
      <c r="QIW622" s="23"/>
      <c r="QIX622" s="23"/>
      <c r="QIY622" s="23"/>
      <c r="QIZ622" s="23"/>
      <c r="QJA622" s="23"/>
      <c r="QJB622" s="23"/>
      <c r="QJC622" s="23"/>
      <c r="QJD622" s="23"/>
      <c r="QJE622" s="23"/>
      <c r="QJF622" s="23"/>
      <c r="QJG622" s="23"/>
      <c r="QJH622" s="23"/>
      <c r="QJI622" s="23"/>
      <c r="QJJ622" s="23"/>
      <c r="QJK622" s="23"/>
      <c r="QJL622" s="23"/>
      <c r="QJM622" s="23"/>
      <c r="QJN622" s="23"/>
      <c r="QJO622" s="23"/>
      <c r="QJP622" s="23"/>
      <c r="QJQ622" s="23"/>
      <c r="QJR622" s="23"/>
      <c r="QJS622" s="23"/>
      <c r="QJT622" s="23"/>
      <c r="QJU622" s="23"/>
      <c r="QJV622" s="23"/>
      <c r="QJW622" s="23"/>
      <c r="QJX622" s="23"/>
      <c r="QJY622" s="23"/>
      <c r="QJZ622" s="23"/>
      <c r="QKA622" s="23"/>
      <c r="QKB622" s="23"/>
      <c r="QKC622" s="23"/>
      <c r="QKD622" s="23"/>
      <c r="QKE622" s="23"/>
      <c r="QKF622" s="23"/>
      <c r="QKG622" s="23"/>
      <c r="QKH622" s="23"/>
      <c r="QKI622" s="23"/>
      <c r="QKJ622" s="23"/>
      <c r="QKK622" s="23"/>
      <c r="QKL622" s="23"/>
      <c r="QKM622" s="23"/>
      <c r="QKN622" s="23"/>
      <c r="QKO622" s="23"/>
      <c r="QKP622" s="23"/>
      <c r="QKQ622" s="23"/>
      <c r="QKR622" s="23"/>
      <c r="QKS622" s="23"/>
      <c r="QKT622" s="23"/>
      <c r="QKU622" s="23"/>
      <c r="QKV622" s="23"/>
      <c r="QKW622" s="23"/>
      <c r="QKX622" s="23"/>
      <c r="QKY622" s="23"/>
      <c r="QKZ622" s="23"/>
      <c r="QLA622" s="23"/>
      <c r="QLB622" s="23"/>
      <c r="QLC622" s="23"/>
      <c r="QLD622" s="23"/>
      <c r="QLE622" s="23"/>
      <c r="QLF622" s="23"/>
      <c r="QLG622" s="23"/>
      <c r="QLH622" s="23"/>
      <c r="QLI622" s="23"/>
      <c r="QLJ622" s="23"/>
      <c r="QLK622" s="23"/>
      <c r="QLL622" s="23"/>
      <c r="QLM622" s="23"/>
      <c r="QLN622" s="23"/>
      <c r="QLO622" s="23"/>
      <c r="QLP622" s="23"/>
      <c r="QLQ622" s="23"/>
      <c r="QLR622" s="23"/>
      <c r="QLS622" s="23"/>
      <c r="QLT622" s="23"/>
      <c r="QLU622" s="23"/>
      <c r="QLV622" s="23"/>
      <c r="QLW622" s="23"/>
      <c r="QLX622" s="23"/>
      <c r="QLY622" s="23"/>
      <c r="QLZ622" s="23"/>
      <c r="QMA622" s="23"/>
      <c r="QMB622" s="23"/>
      <c r="QMC622" s="23"/>
      <c r="QMD622" s="23"/>
      <c r="QME622" s="23"/>
      <c r="QMF622" s="23"/>
      <c r="QMG622" s="23"/>
      <c r="QMH622" s="23"/>
      <c r="QMI622" s="23"/>
      <c r="QMJ622" s="23"/>
      <c r="QMK622" s="23"/>
      <c r="QML622" s="23"/>
      <c r="QMM622" s="23"/>
      <c r="QMN622" s="23"/>
      <c r="QMO622" s="23"/>
      <c r="QMP622" s="23"/>
      <c r="QMQ622" s="23"/>
      <c r="QMR622" s="23"/>
      <c r="QMS622" s="23"/>
      <c r="QMT622" s="23"/>
      <c r="QMU622" s="23"/>
      <c r="QMV622" s="23"/>
      <c r="QMW622" s="23"/>
      <c r="QMX622" s="23"/>
      <c r="QMY622" s="23"/>
      <c r="QMZ622" s="23"/>
      <c r="QNA622" s="23"/>
      <c r="QNB622" s="23"/>
      <c r="QNC622" s="23"/>
      <c r="QND622" s="23"/>
      <c r="QNE622" s="23"/>
      <c r="QNF622" s="23"/>
      <c r="QNG622" s="23"/>
      <c r="QNH622" s="23"/>
      <c r="QNI622" s="23"/>
      <c r="QNJ622" s="23"/>
      <c r="QNK622" s="23"/>
      <c r="QNL622" s="23"/>
      <c r="QNM622" s="23"/>
      <c r="QNN622" s="23"/>
      <c r="QNO622" s="23"/>
      <c r="QNP622" s="23"/>
      <c r="QNQ622" s="23"/>
      <c r="QNR622" s="23"/>
      <c r="QNS622" s="23"/>
      <c r="QNT622" s="23"/>
      <c r="QNU622" s="23"/>
      <c r="QNV622" s="23"/>
      <c r="QNW622" s="23"/>
      <c r="QNX622" s="23"/>
      <c r="QNY622" s="23"/>
      <c r="QNZ622" s="23"/>
      <c r="QOA622" s="23"/>
      <c r="QOB622" s="23"/>
      <c r="QOC622" s="23"/>
      <c r="QOD622" s="23"/>
      <c r="QOE622" s="23"/>
      <c r="QOF622" s="23"/>
      <c r="QOG622" s="23"/>
      <c r="QOH622" s="23"/>
      <c r="QOI622" s="23"/>
      <c r="QOJ622" s="23"/>
      <c r="QOK622" s="23"/>
      <c r="QOL622" s="23"/>
      <c r="QOM622" s="23"/>
      <c r="QON622" s="23"/>
      <c r="QOO622" s="23"/>
      <c r="QOP622" s="23"/>
      <c r="QOQ622" s="23"/>
      <c r="QOR622" s="23"/>
      <c r="QOS622" s="23"/>
      <c r="QOT622" s="23"/>
      <c r="QOU622" s="23"/>
      <c r="QOV622" s="23"/>
      <c r="QOW622" s="23"/>
      <c r="QOX622" s="23"/>
      <c r="QOY622" s="23"/>
      <c r="QOZ622" s="23"/>
      <c r="QPA622" s="23"/>
      <c r="QPB622" s="23"/>
      <c r="QPC622" s="23"/>
      <c r="QPD622" s="23"/>
      <c r="QPE622" s="23"/>
      <c r="QPF622" s="23"/>
      <c r="QPG622" s="23"/>
      <c r="QPH622" s="23"/>
      <c r="QPI622" s="23"/>
      <c r="QPJ622" s="23"/>
      <c r="QPK622" s="23"/>
      <c r="QPL622" s="23"/>
      <c r="QPM622" s="23"/>
      <c r="QPN622" s="23"/>
      <c r="QPO622" s="23"/>
      <c r="QPP622" s="23"/>
      <c r="QPQ622" s="23"/>
      <c r="QPR622" s="23"/>
      <c r="QPS622" s="23"/>
      <c r="QPT622" s="23"/>
      <c r="QPU622" s="23"/>
      <c r="QPV622" s="23"/>
      <c r="QPW622" s="23"/>
      <c r="QPX622" s="23"/>
      <c r="QPY622" s="23"/>
      <c r="QPZ622" s="23"/>
      <c r="QQA622" s="23"/>
      <c r="QQB622" s="23"/>
      <c r="QQC622" s="23"/>
      <c r="QQD622" s="23"/>
      <c r="QQE622" s="23"/>
      <c r="QQF622" s="23"/>
      <c r="QQG622" s="23"/>
      <c r="QQH622" s="23"/>
      <c r="QQI622" s="23"/>
      <c r="QQJ622" s="23"/>
      <c r="QQK622" s="23"/>
      <c r="QQL622" s="23"/>
      <c r="QQM622" s="23"/>
      <c r="QQN622" s="23"/>
      <c r="QQO622" s="23"/>
      <c r="QQP622" s="23"/>
      <c r="QQQ622" s="23"/>
      <c r="QQR622" s="23"/>
      <c r="QQS622" s="23"/>
      <c r="QQT622" s="23"/>
      <c r="QQU622" s="23"/>
      <c r="QQV622" s="23"/>
      <c r="QQW622" s="23"/>
      <c r="QQX622" s="23"/>
      <c r="QQY622" s="23"/>
      <c r="QQZ622" s="23"/>
      <c r="QRA622" s="23"/>
      <c r="QRB622" s="23"/>
      <c r="QRC622" s="23"/>
      <c r="QRD622" s="23"/>
      <c r="QRE622" s="23"/>
      <c r="QRF622" s="23"/>
      <c r="QRG622" s="23"/>
      <c r="QRH622" s="23"/>
      <c r="QRI622" s="23"/>
      <c r="QRJ622" s="23"/>
      <c r="QRK622" s="23"/>
      <c r="QRL622" s="23"/>
      <c r="QRM622" s="23"/>
      <c r="QRN622" s="23"/>
      <c r="QRO622" s="23"/>
      <c r="QRP622" s="23"/>
      <c r="QRQ622" s="23"/>
      <c r="QRR622" s="23"/>
      <c r="QRS622" s="23"/>
      <c r="QRT622" s="23"/>
      <c r="QRU622" s="23"/>
      <c r="QRV622" s="23"/>
      <c r="QRW622" s="23"/>
      <c r="QRX622" s="23"/>
      <c r="QRY622" s="23"/>
      <c r="QRZ622" s="23"/>
      <c r="QSA622" s="23"/>
      <c r="QSB622" s="23"/>
      <c r="QSC622" s="23"/>
      <c r="QSD622" s="23"/>
      <c r="QSE622" s="23"/>
      <c r="QSF622" s="23"/>
      <c r="QSG622" s="23"/>
      <c r="QSH622" s="23"/>
      <c r="QSI622" s="23"/>
      <c r="QSJ622" s="23"/>
      <c r="QSK622" s="23"/>
      <c r="QSL622" s="23"/>
      <c r="QSM622" s="23"/>
      <c r="QSN622" s="23"/>
      <c r="QSO622" s="23"/>
      <c r="QSP622" s="23"/>
      <c r="QSQ622" s="23"/>
      <c r="QSR622" s="23"/>
      <c r="QSS622" s="23"/>
      <c r="QST622" s="23"/>
      <c r="QSU622" s="23"/>
      <c r="QSV622" s="23"/>
      <c r="QSW622" s="23"/>
      <c r="QSX622" s="23"/>
      <c r="QSY622" s="23"/>
      <c r="QSZ622" s="23"/>
      <c r="QTA622" s="23"/>
      <c r="QTB622" s="23"/>
      <c r="QTC622" s="23"/>
      <c r="QTD622" s="23"/>
      <c r="QTE622" s="23"/>
      <c r="QTF622" s="23"/>
      <c r="QTG622" s="23"/>
      <c r="QTH622" s="23"/>
      <c r="QTI622" s="23"/>
      <c r="QTJ622" s="23"/>
      <c r="QTK622" s="23"/>
      <c r="QTL622" s="23"/>
      <c r="QTM622" s="23"/>
      <c r="QTN622" s="23"/>
      <c r="QTO622" s="23"/>
      <c r="QTP622" s="23"/>
      <c r="QTQ622" s="23"/>
      <c r="QTR622" s="23"/>
      <c r="QTS622" s="23"/>
      <c r="QTT622" s="23"/>
      <c r="QTU622" s="23"/>
      <c r="QTV622" s="23"/>
      <c r="QTW622" s="23"/>
      <c r="QTX622" s="23"/>
      <c r="QTY622" s="23"/>
      <c r="QTZ622" s="23"/>
      <c r="QUA622" s="23"/>
      <c r="QUB622" s="23"/>
      <c r="QUC622" s="23"/>
      <c r="QUD622" s="23"/>
      <c r="QUE622" s="23"/>
      <c r="QUF622" s="23"/>
      <c r="QUG622" s="23"/>
      <c r="QUH622" s="23"/>
      <c r="QUI622" s="23"/>
      <c r="QUJ622" s="23"/>
      <c r="QUK622" s="23"/>
      <c r="QUL622" s="23"/>
      <c r="QUM622" s="23"/>
      <c r="QUN622" s="23"/>
      <c r="QUO622" s="23"/>
      <c r="QUP622" s="23"/>
      <c r="QUQ622" s="23"/>
      <c r="QUR622" s="23"/>
      <c r="QUS622" s="23"/>
      <c r="QUT622" s="23"/>
      <c r="QUU622" s="23"/>
      <c r="QUV622" s="23"/>
      <c r="QUW622" s="23"/>
      <c r="QUX622" s="23"/>
      <c r="QUY622" s="23"/>
      <c r="QUZ622" s="23"/>
      <c r="QVA622" s="23"/>
      <c r="QVB622" s="23"/>
      <c r="QVC622" s="23"/>
      <c r="QVD622" s="23"/>
      <c r="QVE622" s="23"/>
      <c r="QVF622" s="23"/>
      <c r="QVG622" s="23"/>
      <c r="QVH622" s="23"/>
      <c r="QVI622" s="23"/>
      <c r="QVJ622" s="23"/>
      <c r="QVK622" s="23"/>
      <c r="QVL622" s="23"/>
      <c r="QVM622" s="23"/>
      <c r="QVN622" s="23"/>
      <c r="QVO622" s="23"/>
      <c r="QVP622" s="23"/>
      <c r="QVQ622" s="23"/>
      <c r="QVR622" s="23"/>
      <c r="QVS622" s="23"/>
      <c r="QVT622" s="23"/>
      <c r="QVU622" s="23"/>
      <c r="QVV622" s="23"/>
      <c r="QVW622" s="23"/>
      <c r="QVX622" s="23"/>
      <c r="QVY622" s="23"/>
      <c r="QVZ622" s="23"/>
      <c r="QWA622" s="23"/>
      <c r="QWB622" s="23"/>
      <c r="QWC622" s="23"/>
      <c r="QWD622" s="23"/>
      <c r="QWE622" s="23"/>
      <c r="QWF622" s="23"/>
      <c r="QWG622" s="23"/>
      <c r="QWH622" s="23"/>
      <c r="QWI622" s="23"/>
      <c r="QWJ622" s="23"/>
      <c r="QWK622" s="23"/>
      <c r="QWL622" s="23"/>
      <c r="QWM622" s="23"/>
      <c r="QWN622" s="23"/>
      <c r="QWO622" s="23"/>
      <c r="QWP622" s="23"/>
      <c r="QWQ622" s="23"/>
      <c r="QWR622" s="23"/>
      <c r="QWS622" s="23"/>
      <c r="QWT622" s="23"/>
      <c r="QWU622" s="23"/>
      <c r="QWV622" s="23"/>
      <c r="QWW622" s="23"/>
      <c r="QWX622" s="23"/>
      <c r="QWY622" s="23"/>
      <c r="QWZ622" s="23"/>
      <c r="QXA622" s="23"/>
      <c r="QXB622" s="23"/>
      <c r="QXC622" s="23"/>
      <c r="QXD622" s="23"/>
      <c r="QXE622" s="23"/>
      <c r="QXF622" s="23"/>
      <c r="QXG622" s="23"/>
      <c r="QXH622" s="23"/>
      <c r="QXI622" s="23"/>
      <c r="QXJ622" s="23"/>
      <c r="QXK622" s="23"/>
      <c r="QXL622" s="23"/>
      <c r="QXM622" s="23"/>
      <c r="QXN622" s="23"/>
      <c r="QXO622" s="23"/>
      <c r="QXP622" s="23"/>
      <c r="QXQ622" s="23"/>
      <c r="QXR622" s="23"/>
      <c r="QXS622" s="23"/>
      <c r="QXT622" s="23"/>
      <c r="QXU622" s="23"/>
      <c r="QXV622" s="23"/>
      <c r="QXW622" s="23"/>
      <c r="QXX622" s="23"/>
      <c r="QXY622" s="23"/>
      <c r="QXZ622" s="23"/>
      <c r="QYA622" s="23"/>
      <c r="QYB622" s="23"/>
      <c r="QYC622" s="23"/>
      <c r="QYD622" s="23"/>
      <c r="QYE622" s="23"/>
      <c r="QYF622" s="23"/>
      <c r="QYG622" s="23"/>
      <c r="QYH622" s="23"/>
      <c r="QYI622" s="23"/>
      <c r="QYJ622" s="23"/>
      <c r="QYK622" s="23"/>
      <c r="QYL622" s="23"/>
      <c r="QYM622" s="23"/>
      <c r="QYN622" s="23"/>
      <c r="QYO622" s="23"/>
      <c r="QYP622" s="23"/>
      <c r="QYQ622" s="23"/>
      <c r="QYR622" s="23"/>
      <c r="QYS622" s="23"/>
      <c r="QYT622" s="23"/>
      <c r="QYU622" s="23"/>
      <c r="QYV622" s="23"/>
      <c r="QYW622" s="23"/>
      <c r="QYX622" s="23"/>
      <c r="QYY622" s="23"/>
      <c r="QYZ622" s="23"/>
      <c r="QZA622" s="23"/>
      <c r="QZB622" s="23"/>
      <c r="QZC622" s="23"/>
      <c r="QZD622" s="23"/>
      <c r="QZE622" s="23"/>
      <c r="QZF622" s="23"/>
      <c r="QZG622" s="23"/>
      <c r="QZH622" s="23"/>
      <c r="QZI622" s="23"/>
      <c r="QZJ622" s="23"/>
      <c r="QZK622" s="23"/>
      <c r="QZL622" s="23"/>
      <c r="QZM622" s="23"/>
      <c r="QZN622" s="23"/>
      <c r="QZO622" s="23"/>
      <c r="QZP622" s="23"/>
      <c r="QZQ622" s="23"/>
      <c r="QZR622" s="23"/>
      <c r="QZS622" s="23"/>
      <c r="QZT622" s="23"/>
      <c r="QZU622" s="23"/>
      <c r="QZV622" s="23"/>
      <c r="QZW622" s="23"/>
      <c r="QZX622" s="23"/>
      <c r="QZY622" s="23"/>
      <c r="QZZ622" s="23"/>
      <c r="RAA622" s="23"/>
      <c r="RAB622" s="23"/>
      <c r="RAC622" s="23"/>
      <c r="RAD622" s="23"/>
      <c r="RAE622" s="23"/>
      <c r="RAF622" s="23"/>
      <c r="RAG622" s="23"/>
      <c r="RAH622" s="23"/>
      <c r="RAI622" s="23"/>
      <c r="RAJ622" s="23"/>
      <c r="RAK622" s="23"/>
      <c r="RAL622" s="23"/>
      <c r="RAM622" s="23"/>
      <c r="RAN622" s="23"/>
      <c r="RAO622" s="23"/>
      <c r="RAP622" s="23"/>
      <c r="RAQ622" s="23"/>
      <c r="RAR622" s="23"/>
      <c r="RAS622" s="23"/>
      <c r="RAT622" s="23"/>
      <c r="RAU622" s="23"/>
      <c r="RAV622" s="23"/>
      <c r="RAW622" s="23"/>
      <c r="RAX622" s="23"/>
      <c r="RAY622" s="23"/>
      <c r="RAZ622" s="23"/>
      <c r="RBA622" s="23"/>
      <c r="RBB622" s="23"/>
      <c r="RBC622" s="23"/>
      <c r="RBD622" s="23"/>
      <c r="RBE622" s="23"/>
      <c r="RBF622" s="23"/>
      <c r="RBG622" s="23"/>
      <c r="RBH622" s="23"/>
      <c r="RBI622" s="23"/>
      <c r="RBJ622" s="23"/>
      <c r="RBK622" s="23"/>
      <c r="RBL622" s="23"/>
      <c r="RBM622" s="23"/>
      <c r="RBN622" s="23"/>
      <c r="RBO622" s="23"/>
      <c r="RBP622" s="23"/>
      <c r="RBQ622" s="23"/>
      <c r="RBR622" s="23"/>
      <c r="RBS622" s="23"/>
      <c r="RBT622" s="23"/>
      <c r="RBU622" s="23"/>
      <c r="RBV622" s="23"/>
      <c r="RBW622" s="23"/>
      <c r="RBX622" s="23"/>
      <c r="RBY622" s="23"/>
      <c r="RBZ622" s="23"/>
      <c r="RCA622" s="23"/>
      <c r="RCB622" s="23"/>
      <c r="RCC622" s="23"/>
      <c r="RCD622" s="23"/>
      <c r="RCE622" s="23"/>
      <c r="RCF622" s="23"/>
      <c r="RCG622" s="23"/>
      <c r="RCH622" s="23"/>
      <c r="RCI622" s="23"/>
      <c r="RCJ622" s="23"/>
      <c r="RCK622" s="23"/>
      <c r="RCL622" s="23"/>
      <c r="RCM622" s="23"/>
      <c r="RCN622" s="23"/>
      <c r="RCO622" s="23"/>
      <c r="RCP622" s="23"/>
      <c r="RCQ622" s="23"/>
      <c r="RCR622" s="23"/>
      <c r="RCS622" s="23"/>
      <c r="RCT622" s="23"/>
      <c r="RCU622" s="23"/>
      <c r="RCV622" s="23"/>
      <c r="RCW622" s="23"/>
      <c r="RCX622" s="23"/>
      <c r="RCY622" s="23"/>
      <c r="RCZ622" s="23"/>
      <c r="RDA622" s="23"/>
      <c r="RDB622" s="23"/>
      <c r="RDC622" s="23"/>
      <c r="RDD622" s="23"/>
      <c r="RDE622" s="23"/>
      <c r="RDF622" s="23"/>
      <c r="RDG622" s="23"/>
      <c r="RDH622" s="23"/>
      <c r="RDI622" s="23"/>
      <c r="RDJ622" s="23"/>
      <c r="RDK622" s="23"/>
      <c r="RDL622" s="23"/>
      <c r="RDM622" s="23"/>
      <c r="RDN622" s="23"/>
      <c r="RDO622" s="23"/>
      <c r="RDP622" s="23"/>
      <c r="RDQ622" s="23"/>
      <c r="RDR622" s="23"/>
      <c r="RDS622" s="23"/>
      <c r="RDT622" s="23"/>
      <c r="RDU622" s="23"/>
      <c r="RDV622" s="23"/>
      <c r="RDW622" s="23"/>
      <c r="RDX622" s="23"/>
      <c r="RDY622" s="23"/>
      <c r="RDZ622" s="23"/>
      <c r="REA622" s="23"/>
      <c r="REB622" s="23"/>
      <c r="REC622" s="23"/>
      <c r="RED622" s="23"/>
      <c r="REE622" s="23"/>
      <c r="REF622" s="23"/>
      <c r="REG622" s="23"/>
      <c r="REH622" s="23"/>
      <c r="REI622" s="23"/>
      <c r="REJ622" s="23"/>
      <c r="REK622" s="23"/>
      <c r="REL622" s="23"/>
      <c r="REM622" s="23"/>
      <c r="REN622" s="23"/>
      <c r="REO622" s="23"/>
      <c r="REP622" s="23"/>
      <c r="REQ622" s="23"/>
      <c r="RER622" s="23"/>
      <c r="RES622" s="23"/>
      <c r="RET622" s="23"/>
      <c r="REU622" s="23"/>
      <c r="REV622" s="23"/>
      <c r="REW622" s="23"/>
      <c r="REX622" s="23"/>
      <c r="REY622" s="23"/>
      <c r="REZ622" s="23"/>
      <c r="RFA622" s="23"/>
      <c r="RFB622" s="23"/>
      <c r="RFC622" s="23"/>
      <c r="RFD622" s="23"/>
      <c r="RFE622" s="23"/>
      <c r="RFF622" s="23"/>
      <c r="RFG622" s="23"/>
      <c r="RFH622" s="23"/>
      <c r="RFI622" s="23"/>
      <c r="RFJ622" s="23"/>
      <c r="RFK622" s="23"/>
      <c r="RFL622" s="23"/>
      <c r="RFM622" s="23"/>
      <c r="RFN622" s="23"/>
      <c r="RFO622" s="23"/>
      <c r="RFP622" s="23"/>
      <c r="RFQ622" s="23"/>
      <c r="RFR622" s="23"/>
      <c r="RFS622" s="23"/>
      <c r="RFT622" s="23"/>
      <c r="RFU622" s="23"/>
      <c r="RFV622" s="23"/>
      <c r="RFW622" s="23"/>
      <c r="RFX622" s="23"/>
      <c r="RFY622" s="23"/>
      <c r="RFZ622" s="23"/>
      <c r="RGA622" s="23"/>
      <c r="RGB622" s="23"/>
      <c r="RGC622" s="23"/>
      <c r="RGD622" s="23"/>
      <c r="RGE622" s="23"/>
      <c r="RGF622" s="23"/>
      <c r="RGG622" s="23"/>
      <c r="RGH622" s="23"/>
      <c r="RGI622" s="23"/>
      <c r="RGJ622" s="23"/>
      <c r="RGK622" s="23"/>
      <c r="RGL622" s="23"/>
      <c r="RGM622" s="23"/>
      <c r="RGN622" s="23"/>
      <c r="RGO622" s="23"/>
      <c r="RGP622" s="23"/>
      <c r="RGQ622" s="23"/>
      <c r="RGR622" s="23"/>
      <c r="RGS622" s="23"/>
      <c r="RGT622" s="23"/>
      <c r="RGU622" s="23"/>
      <c r="RGV622" s="23"/>
      <c r="RGW622" s="23"/>
      <c r="RGX622" s="23"/>
      <c r="RGY622" s="23"/>
      <c r="RGZ622" s="23"/>
      <c r="RHA622" s="23"/>
      <c r="RHB622" s="23"/>
      <c r="RHC622" s="23"/>
      <c r="RHD622" s="23"/>
      <c r="RHE622" s="23"/>
      <c r="RHF622" s="23"/>
      <c r="RHG622" s="23"/>
      <c r="RHH622" s="23"/>
      <c r="RHI622" s="23"/>
      <c r="RHJ622" s="23"/>
      <c r="RHK622" s="23"/>
      <c r="RHL622" s="23"/>
      <c r="RHM622" s="23"/>
      <c r="RHN622" s="23"/>
      <c r="RHO622" s="23"/>
      <c r="RHP622" s="23"/>
      <c r="RHQ622" s="23"/>
      <c r="RHR622" s="23"/>
      <c r="RHS622" s="23"/>
      <c r="RHT622" s="23"/>
      <c r="RHU622" s="23"/>
      <c r="RHV622" s="23"/>
      <c r="RHW622" s="23"/>
      <c r="RHX622" s="23"/>
      <c r="RHY622" s="23"/>
      <c r="RHZ622" s="23"/>
      <c r="RIA622" s="23"/>
      <c r="RIB622" s="23"/>
      <c r="RIC622" s="23"/>
      <c r="RID622" s="23"/>
      <c r="RIE622" s="23"/>
      <c r="RIF622" s="23"/>
      <c r="RIG622" s="23"/>
      <c r="RIH622" s="23"/>
      <c r="RII622" s="23"/>
      <c r="RIJ622" s="23"/>
      <c r="RIK622" s="23"/>
      <c r="RIL622" s="23"/>
      <c r="RIM622" s="23"/>
      <c r="RIN622" s="23"/>
      <c r="RIO622" s="23"/>
      <c r="RIP622" s="23"/>
      <c r="RIQ622" s="23"/>
      <c r="RIR622" s="23"/>
      <c r="RIS622" s="23"/>
      <c r="RIT622" s="23"/>
      <c r="RIU622" s="23"/>
      <c r="RIV622" s="23"/>
      <c r="RIW622" s="23"/>
      <c r="RIX622" s="23"/>
      <c r="RIY622" s="23"/>
      <c r="RIZ622" s="23"/>
      <c r="RJA622" s="23"/>
      <c r="RJB622" s="23"/>
      <c r="RJC622" s="23"/>
      <c r="RJD622" s="23"/>
      <c r="RJE622" s="23"/>
      <c r="RJF622" s="23"/>
      <c r="RJG622" s="23"/>
      <c r="RJH622" s="23"/>
      <c r="RJI622" s="23"/>
      <c r="RJJ622" s="23"/>
      <c r="RJK622" s="23"/>
      <c r="RJL622" s="23"/>
      <c r="RJM622" s="23"/>
      <c r="RJN622" s="23"/>
      <c r="RJO622" s="23"/>
      <c r="RJP622" s="23"/>
      <c r="RJQ622" s="23"/>
      <c r="RJR622" s="23"/>
      <c r="RJS622" s="23"/>
      <c r="RJT622" s="23"/>
      <c r="RJU622" s="23"/>
      <c r="RJV622" s="23"/>
      <c r="RJW622" s="23"/>
      <c r="RJX622" s="23"/>
      <c r="RJY622" s="23"/>
      <c r="RJZ622" s="23"/>
      <c r="RKA622" s="23"/>
      <c r="RKB622" s="23"/>
      <c r="RKC622" s="23"/>
      <c r="RKD622" s="23"/>
      <c r="RKE622" s="23"/>
      <c r="RKF622" s="23"/>
      <c r="RKG622" s="23"/>
      <c r="RKH622" s="23"/>
      <c r="RKI622" s="23"/>
      <c r="RKJ622" s="23"/>
      <c r="RKK622" s="23"/>
      <c r="RKL622" s="23"/>
      <c r="RKM622" s="23"/>
      <c r="RKN622" s="23"/>
      <c r="RKO622" s="23"/>
      <c r="RKP622" s="23"/>
      <c r="RKQ622" s="23"/>
      <c r="RKR622" s="23"/>
      <c r="RKS622" s="23"/>
      <c r="RKT622" s="23"/>
      <c r="RKU622" s="23"/>
      <c r="RKV622" s="23"/>
      <c r="RKW622" s="23"/>
      <c r="RKX622" s="23"/>
      <c r="RKY622" s="23"/>
      <c r="RKZ622" s="23"/>
      <c r="RLA622" s="23"/>
      <c r="RLB622" s="23"/>
      <c r="RLC622" s="23"/>
      <c r="RLD622" s="23"/>
      <c r="RLE622" s="23"/>
      <c r="RLF622" s="23"/>
      <c r="RLG622" s="23"/>
      <c r="RLH622" s="23"/>
      <c r="RLI622" s="23"/>
      <c r="RLJ622" s="23"/>
      <c r="RLK622" s="23"/>
      <c r="RLL622" s="23"/>
      <c r="RLM622" s="23"/>
      <c r="RLN622" s="23"/>
      <c r="RLO622" s="23"/>
      <c r="RLP622" s="23"/>
      <c r="RLQ622" s="23"/>
      <c r="RLR622" s="23"/>
      <c r="RLS622" s="23"/>
      <c r="RLT622" s="23"/>
      <c r="RLU622" s="23"/>
      <c r="RLV622" s="23"/>
      <c r="RLW622" s="23"/>
      <c r="RLX622" s="23"/>
      <c r="RLY622" s="23"/>
      <c r="RLZ622" s="23"/>
      <c r="RMA622" s="23"/>
      <c r="RMB622" s="23"/>
      <c r="RMC622" s="23"/>
      <c r="RMD622" s="23"/>
      <c r="RME622" s="23"/>
      <c r="RMF622" s="23"/>
      <c r="RMG622" s="23"/>
      <c r="RMH622" s="23"/>
      <c r="RMI622" s="23"/>
      <c r="RMJ622" s="23"/>
      <c r="RMK622" s="23"/>
      <c r="RML622" s="23"/>
      <c r="RMM622" s="23"/>
      <c r="RMN622" s="23"/>
      <c r="RMO622" s="23"/>
      <c r="RMP622" s="23"/>
      <c r="RMQ622" s="23"/>
      <c r="RMR622" s="23"/>
      <c r="RMS622" s="23"/>
      <c r="RMT622" s="23"/>
      <c r="RMU622" s="23"/>
      <c r="RMV622" s="23"/>
      <c r="RMW622" s="23"/>
      <c r="RMX622" s="23"/>
      <c r="RMY622" s="23"/>
      <c r="RMZ622" s="23"/>
      <c r="RNA622" s="23"/>
      <c r="RNB622" s="23"/>
      <c r="RNC622" s="23"/>
      <c r="RND622" s="23"/>
      <c r="RNE622" s="23"/>
      <c r="RNF622" s="23"/>
      <c r="RNG622" s="23"/>
      <c r="RNH622" s="23"/>
      <c r="RNI622" s="23"/>
      <c r="RNJ622" s="23"/>
      <c r="RNK622" s="23"/>
      <c r="RNL622" s="23"/>
      <c r="RNM622" s="23"/>
      <c r="RNN622" s="23"/>
      <c r="RNO622" s="23"/>
      <c r="RNP622" s="23"/>
      <c r="RNQ622" s="23"/>
      <c r="RNR622" s="23"/>
      <c r="RNS622" s="23"/>
      <c r="RNT622" s="23"/>
      <c r="RNU622" s="23"/>
      <c r="RNV622" s="23"/>
      <c r="RNW622" s="23"/>
      <c r="RNX622" s="23"/>
      <c r="RNY622" s="23"/>
      <c r="RNZ622" s="23"/>
      <c r="ROA622" s="23"/>
      <c r="ROB622" s="23"/>
      <c r="ROC622" s="23"/>
      <c r="ROD622" s="23"/>
      <c r="ROE622" s="23"/>
      <c r="ROF622" s="23"/>
      <c r="ROG622" s="23"/>
      <c r="ROH622" s="23"/>
      <c r="ROI622" s="23"/>
      <c r="ROJ622" s="23"/>
      <c r="ROK622" s="23"/>
      <c r="ROL622" s="23"/>
      <c r="ROM622" s="23"/>
      <c r="RON622" s="23"/>
      <c r="ROO622" s="23"/>
      <c r="ROP622" s="23"/>
      <c r="ROQ622" s="23"/>
      <c r="ROR622" s="23"/>
      <c r="ROS622" s="23"/>
      <c r="ROT622" s="23"/>
      <c r="ROU622" s="23"/>
      <c r="ROV622" s="23"/>
      <c r="ROW622" s="23"/>
      <c r="ROX622" s="23"/>
      <c r="ROY622" s="23"/>
      <c r="ROZ622" s="23"/>
      <c r="RPA622" s="23"/>
      <c r="RPB622" s="23"/>
      <c r="RPC622" s="23"/>
      <c r="RPD622" s="23"/>
      <c r="RPE622" s="23"/>
      <c r="RPF622" s="23"/>
      <c r="RPG622" s="23"/>
      <c r="RPH622" s="23"/>
      <c r="RPI622" s="23"/>
      <c r="RPJ622" s="23"/>
      <c r="RPK622" s="23"/>
      <c r="RPL622" s="23"/>
      <c r="RPM622" s="23"/>
      <c r="RPN622" s="23"/>
      <c r="RPO622" s="23"/>
      <c r="RPP622" s="23"/>
      <c r="RPQ622" s="23"/>
      <c r="RPR622" s="23"/>
      <c r="RPS622" s="23"/>
      <c r="RPT622" s="23"/>
      <c r="RPU622" s="23"/>
      <c r="RPV622" s="23"/>
      <c r="RPW622" s="23"/>
      <c r="RPX622" s="23"/>
      <c r="RPY622" s="23"/>
      <c r="RPZ622" s="23"/>
      <c r="RQA622" s="23"/>
      <c r="RQB622" s="23"/>
      <c r="RQC622" s="23"/>
      <c r="RQD622" s="23"/>
      <c r="RQE622" s="23"/>
      <c r="RQF622" s="23"/>
      <c r="RQG622" s="23"/>
      <c r="RQH622" s="23"/>
      <c r="RQI622" s="23"/>
      <c r="RQJ622" s="23"/>
      <c r="RQK622" s="23"/>
      <c r="RQL622" s="23"/>
      <c r="RQM622" s="23"/>
      <c r="RQN622" s="23"/>
      <c r="RQO622" s="23"/>
      <c r="RQP622" s="23"/>
      <c r="RQQ622" s="23"/>
      <c r="RQR622" s="23"/>
      <c r="RQS622" s="23"/>
      <c r="RQT622" s="23"/>
      <c r="RQU622" s="23"/>
      <c r="RQV622" s="23"/>
      <c r="RQW622" s="23"/>
      <c r="RQX622" s="23"/>
      <c r="RQY622" s="23"/>
      <c r="RQZ622" s="23"/>
      <c r="RRA622" s="23"/>
      <c r="RRB622" s="23"/>
      <c r="RRC622" s="23"/>
      <c r="RRD622" s="23"/>
      <c r="RRE622" s="23"/>
      <c r="RRF622" s="23"/>
      <c r="RRG622" s="23"/>
      <c r="RRH622" s="23"/>
      <c r="RRI622" s="23"/>
      <c r="RRJ622" s="23"/>
      <c r="RRK622" s="23"/>
      <c r="RRL622" s="23"/>
      <c r="RRM622" s="23"/>
      <c r="RRN622" s="23"/>
      <c r="RRO622" s="23"/>
      <c r="RRP622" s="23"/>
      <c r="RRQ622" s="23"/>
      <c r="RRR622" s="23"/>
      <c r="RRS622" s="23"/>
      <c r="RRT622" s="23"/>
      <c r="RRU622" s="23"/>
      <c r="RRV622" s="23"/>
      <c r="RRW622" s="23"/>
      <c r="RRX622" s="23"/>
      <c r="RRY622" s="23"/>
      <c r="RRZ622" s="23"/>
      <c r="RSA622" s="23"/>
      <c r="RSB622" s="23"/>
      <c r="RSC622" s="23"/>
      <c r="RSD622" s="23"/>
      <c r="RSE622" s="23"/>
      <c r="RSF622" s="23"/>
      <c r="RSG622" s="23"/>
      <c r="RSH622" s="23"/>
      <c r="RSI622" s="23"/>
      <c r="RSJ622" s="23"/>
      <c r="RSK622" s="23"/>
      <c r="RSL622" s="23"/>
      <c r="RSM622" s="23"/>
      <c r="RSN622" s="23"/>
      <c r="RSO622" s="23"/>
      <c r="RSP622" s="23"/>
      <c r="RSQ622" s="23"/>
      <c r="RSR622" s="23"/>
      <c r="RSS622" s="23"/>
      <c r="RST622" s="23"/>
      <c r="RSU622" s="23"/>
      <c r="RSV622" s="23"/>
      <c r="RSW622" s="23"/>
      <c r="RSX622" s="23"/>
      <c r="RSY622" s="23"/>
      <c r="RSZ622" s="23"/>
      <c r="RTA622" s="23"/>
      <c r="RTB622" s="23"/>
      <c r="RTC622" s="23"/>
      <c r="RTD622" s="23"/>
      <c r="RTE622" s="23"/>
      <c r="RTF622" s="23"/>
      <c r="RTG622" s="23"/>
      <c r="RTH622" s="23"/>
      <c r="RTI622" s="23"/>
      <c r="RTJ622" s="23"/>
      <c r="RTK622" s="23"/>
      <c r="RTL622" s="23"/>
      <c r="RTM622" s="23"/>
      <c r="RTN622" s="23"/>
      <c r="RTO622" s="23"/>
      <c r="RTP622" s="23"/>
      <c r="RTQ622" s="23"/>
      <c r="RTR622" s="23"/>
      <c r="RTS622" s="23"/>
      <c r="RTT622" s="23"/>
      <c r="RTU622" s="23"/>
      <c r="RTV622" s="23"/>
      <c r="RTW622" s="23"/>
      <c r="RTX622" s="23"/>
      <c r="RTY622" s="23"/>
      <c r="RTZ622" s="23"/>
      <c r="RUA622" s="23"/>
      <c r="RUB622" s="23"/>
      <c r="RUC622" s="23"/>
      <c r="RUD622" s="23"/>
      <c r="RUE622" s="23"/>
      <c r="RUF622" s="23"/>
      <c r="RUG622" s="23"/>
      <c r="RUH622" s="23"/>
      <c r="RUI622" s="23"/>
      <c r="RUJ622" s="23"/>
      <c r="RUK622" s="23"/>
      <c r="RUL622" s="23"/>
      <c r="RUM622" s="23"/>
      <c r="RUN622" s="23"/>
      <c r="RUO622" s="23"/>
      <c r="RUP622" s="23"/>
      <c r="RUQ622" s="23"/>
      <c r="RUR622" s="23"/>
      <c r="RUS622" s="23"/>
      <c r="RUT622" s="23"/>
      <c r="RUU622" s="23"/>
      <c r="RUV622" s="23"/>
      <c r="RUW622" s="23"/>
      <c r="RUX622" s="23"/>
      <c r="RUY622" s="23"/>
      <c r="RUZ622" s="23"/>
      <c r="RVA622" s="23"/>
      <c r="RVB622" s="23"/>
      <c r="RVC622" s="23"/>
      <c r="RVD622" s="23"/>
      <c r="RVE622" s="23"/>
      <c r="RVF622" s="23"/>
      <c r="RVG622" s="23"/>
      <c r="RVH622" s="23"/>
      <c r="RVI622" s="23"/>
      <c r="RVJ622" s="23"/>
      <c r="RVK622" s="23"/>
      <c r="RVL622" s="23"/>
      <c r="RVM622" s="23"/>
      <c r="RVN622" s="23"/>
      <c r="RVO622" s="23"/>
      <c r="RVP622" s="23"/>
      <c r="RVQ622" s="23"/>
      <c r="RVR622" s="23"/>
      <c r="RVS622" s="23"/>
      <c r="RVT622" s="23"/>
      <c r="RVU622" s="23"/>
      <c r="RVV622" s="23"/>
      <c r="RVW622" s="23"/>
      <c r="RVX622" s="23"/>
      <c r="RVY622" s="23"/>
      <c r="RVZ622" s="23"/>
      <c r="RWA622" s="23"/>
      <c r="RWB622" s="23"/>
      <c r="RWC622" s="23"/>
      <c r="RWD622" s="23"/>
      <c r="RWE622" s="23"/>
      <c r="RWF622" s="23"/>
      <c r="RWG622" s="23"/>
      <c r="RWH622" s="23"/>
      <c r="RWI622" s="23"/>
      <c r="RWJ622" s="23"/>
      <c r="RWK622" s="23"/>
      <c r="RWL622" s="23"/>
      <c r="RWM622" s="23"/>
      <c r="RWN622" s="23"/>
      <c r="RWO622" s="23"/>
      <c r="RWP622" s="23"/>
      <c r="RWQ622" s="23"/>
      <c r="RWR622" s="23"/>
      <c r="RWS622" s="23"/>
      <c r="RWT622" s="23"/>
      <c r="RWU622" s="23"/>
      <c r="RWV622" s="23"/>
      <c r="RWW622" s="23"/>
      <c r="RWX622" s="23"/>
      <c r="RWY622" s="23"/>
      <c r="RWZ622" s="23"/>
      <c r="RXA622" s="23"/>
      <c r="RXB622" s="23"/>
      <c r="RXC622" s="23"/>
      <c r="RXD622" s="23"/>
      <c r="RXE622" s="23"/>
      <c r="RXF622" s="23"/>
      <c r="RXG622" s="23"/>
      <c r="RXH622" s="23"/>
      <c r="RXI622" s="23"/>
      <c r="RXJ622" s="23"/>
      <c r="RXK622" s="23"/>
      <c r="RXL622" s="23"/>
      <c r="RXM622" s="23"/>
      <c r="RXN622" s="23"/>
      <c r="RXO622" s="23"/>
      <c r="RXP622" s="23"/>
      <c r="RXQ622" s="23"/>
      <c r="RXR622" s="23"/>
      <c r="RXS622" s="23"/>
      <c r="RXT622" s="23"/>
      <c r="RXU622" s="23"/>
      <c r="RXV622" s="23"/>
      <c r="RXW622" s="23"/>
      <c r="RXX622" s="23"/>
      <c r="RXY622" s="23"/>
      <c r="RXZ622" s="23"/>
      <c r="RYA622" s="23"/>
      <c r="RYB622" s="23"/>
      <c r="RYC622" s="23"/>
      <c r="RYD622" s="23"/>
      <c r="RYE622" s="23"/>
      <c r="RYF622" s="23"/>
      <c r="RYG622" s="23"/>
      <c r="RYH622" s="23"/>
      <c r="RYI622" s="23"/>
      <c r="RYJ622" s="23"/>
      <c r="RYK622" s="23"/>
      <c r="RYL622" s="23"/>
      <c r="RYM622" s="23"/>
      <c r="RYN622" s="23"/>
      <c r="RYO622" s="23"/>
      <c r="RYP622" s="23"/>
      <c r="RYQ622" s="23"/>
      <c r="RYR622" s="23"/>
      <c r="RYS622" s="23"/>
      <c r="RYT622" s="23"/>
      <c r="RYU622" s="23"/>
      <c r="RYV622" s="23"/>
      <c r="RYW622" s="23"/>
      <c r="RYX622" s="23"/>
      <c r="RYY622" s="23"/>
      <c r="RYZ622" s="23"/>
      <c r="RZA622" s="23"/>
      <c r="RZB622" s="23"/>
      <c r="RZC622" s="23"/>
      <c r="RZD622" s="23"/>
      <c r="RZE622" s="23"/>
      <c r="RZF622" s="23"/>
      <c r="RZG622" s="23"/>
      <c r="RZH622" s="23"/>
      <c r="RZI622" s="23"/>
      <c r="RZJ622" s="23"/>
      <c r="RZK622" s="23"/>
      <c r="RZL622" s="23"/>
      <c r="RZM622" s="23"/>
      <c r="RZN622" s="23"/>
      <c r="RZO622" s="23"/>
      <c r="RZP622" s="23"/>
      <c r="RZQ622" s="23"/>
      <c r="RZR622" s="23"/>
      <c r="RZS622" s="23"/>
      <c r="RZT622" s="23"/>
      <c r="RZU622" s="23"/>
      <c r="RZV622" s="23"/>
      <c r="RZW622" s="23"/>
      <c r="RZX622" s="23"/>
      <c r="RZY622" s="23"/>
      <c r="RZZ622" s="23"/>
      <c r="SAA622" s="23"/>
      <c r="SAB622" s="23"/>
      <c r="SAC622" s="23"/>
      <c r="SAD622" s="23"/>
      <c r="SAE622" s="23"/>
      <c r="SAF622" s="23"/>
      <c r="SAG622" s="23"/>
      <c r="SAH622" s="23"/>
      <c r="SAI622" s="23"/>
      <c r="SAJ622" s="23"/>
      <c r="SAK622" s="23"/>
      <c r="SAL622" s="23"/>
      <c r="SAM622" s="23"/>
      <c r="SAN622" s="23"/>
      <c r="SAO622" s="23"/>
      <c r="SAP622" s="23"/>
      <c r="SAQ622" s="23"/>
      <c r="SAR622" s="23"/>
      <c r="SAS622" s="23"/>
      <c r="SAT622" s="23"/>
      <c r="SAU622" s="23"/>
      <c r="SAV622" s="23"/>
      <c r="SAW622" s="23"/>
      <c r="SAX622" s="23"/>
      <c r="SAY622" s="23"/>
      <c r="SAZ622" s="23"/>
      <c r="SBA622" s="23"/>
      <c r="SBB622" s="23"/>
      <c r="SBC622" s="23"/>
      <c r="SBD622" s="23"/>
      <c r="SBE622" s="23"/>
      <c r="SBF622" s="23"/>
      <c r="SBG622" s="23"/>
      <c r="SBH622" s="23"/>
      <c r="SBI622" s="23"/>
      <c r="SBJ622" s="23"/>
      <c r="SBK622" s="23"/>
      <c r="SBL622" s="23"/>
      <c r="SBM622" s="23"/>
      <c r="SBN622" s="23"/>
      <c r="SBO622" s="23"/>
      <c r="SBP622" s="23"/>
      <c r="SBQ622" s="23"/>
      <c r="SBR622" s="23"/>
      <c r="SBS622" s="23"/>
      <c r="SBT622" s="23"/>
      <c r="SBU622" s="23"/>
      <c r="SBV622" s="23"/>
      <c r="SBW622" s="23"/>
      <c r="SBX622" s="23"/>
      <c r="SBY622" s="23"/>
      <c r="SBZ622" s="23"/>
      <c r="SCA622" s="23"/>
      <c r="SCB622" s="23"/>
      <c r="SCC622" s="23"/>
      <c r="SCD622" s="23"/>
      <c r="SCE622" s="23"/>
      <c r="SCF622" s="23"/>
      <c r="SCG622" s="23"/>
      <c r="SCH622" s="23"/>
      <c r="SCI622" s="23"/>
      <c r="SCJ622" s="23"/>
      <c r="SCK622" s="23"/>
      <c r="SCL622" s="23"/>
      <c r="SCM622" s="23"/>
      <c r="SCN622" s="23"/>
      <c r="SCO622" s="23"/>
      <c r="SCP622" s="23"/>
      <c r="SCQ622" s="23"/>
      <c r="SCR622" s="23"/>
      <c r="SCS622" s="23"/>
      <c r="SCT622" s="23"/>
      <c r="SCU622" s="23"/>
      <c r="SCV622" s="23"/>
      <c r="SCW622" s="23"/>
      <c r="SCX622" s="23"/>
      <c r="SCY622" s="23"/>
      <c r="SCZ622" s="23"/>
      <c r="SDA622" s="23"/>
      <c r="SDB622" s="23"/>
      <c r="SDC622" s="23"/>
      <c r="SDD622" s="23"/>
      <c r="SDE622" s="23"/>
      <c r="SDF622" s="23"/>
      <c r="SDG622" s="23"/>
      <c r="SDH622" s="23"/>
      <c r="SDI622" s="23"/>
      <c r="SDJ622" s="23"/>
      <c r="SDK622" s="23"/>
      <c r="SDL622" s="23"/>
      <c r="SDM622" s="23"/>
      <c r="SDN622" s="23"/>
      <c r="SDO622" s="23"/>
      <c r="SDP622" s="23"/>
      <c r="SDQ622" s="23"/>
      <c r="SDR622" s="23"/>
      <c r="SDS622" s="23"/>
      <c r="SDT622" s="23"/>
      <c r="SDU622" s="23"/>
      <c r="SDV622" s="23"/>
      <c r="SDW622" s="23"/>
      <c r="SDX622" s="23"/>
      <c r="SDY622" s="23"/>
      <c r="SDZ622" s="23"/>
      <c r="SEA622" s="23"/>
      <c r="SEB622" s="23"/>
      <c r="SEC622" s="23"/>
      <c r="SED622" s="23"/>
      <c r="SEE622" s="23"/>
      <c r="SEF622" s="23"/>
      <c r="SEG622" s="23"/>
      <c r="SEH622" s="23"/>
      <c r="SEI622" s="23"/>
      <c r="SEJ622" s="23"/>
      <c r="SEK622" s="23"/>
      <c r="SEL622" s="23"/>
      <c r="SEM622" s="23"/>
      <c r="SEN622" s="23"/>
      <c r="SEO622" s="23"/>
      <c r="SEP622" s="23"/>
      <c r="SEQ622" s="23"/>
      <c r="SER622" s="23"/>
      <c r="SES622" s="23"/>
      <c r="SET622" s="23"/>
      <c r="SEU622" s="23"/>
      <c r="SEV622" s="23"/>
      <c r="SEW622" s="23"/>
      <c r="SEX622" s="23"/>
      <c r="SEY622" s="23"/>
      <c r="SEZ622" s="23"/>
      <c r="SFA622" s="23"/>
      <c r="SFB622" s="23"/>
      <c r="SFC622" s="23"/>
      <c r="SFD622" s="23"/>
      <c r="SFE622" s="23"/>
      <c r="SFF622" s="23"/>
      <c r="SFG622" s="23"/>
      <c r="SFH622" s="23"/>
      <c r="SFI622" s="23"/>
      <c r="SFJ622" s="23"/>
      <c r="SFK622" s="23"/>
      <c r="SFL622" s="23"/>
      <c r="SFM622" s="23"/>
      <c r="SFN622" s="23"/>
      <c r="SFO622" s="23"/>
      <c r="SFP622" s="23"/>
      <c r="SFQ622" s="23"/>
      <c r="SFR622" s="23"/>
      <c r="SFS622" s="23"/>
      <c r="SFT622" s="23"/>
      <c r="SFU622" s="23"/>
      <c r="SFV622" s="23"/>
      <c r="SFW622" s="23"/>
      <c r="SFX622" s="23"/>
      <c r="SFY622" s="23"/>
      <c r="SFZ622" s="23"/>
      <c r="SGA622" s="23"/>
      <c r="SGB622" s="23"/>
      <c r="SGC622" s="23"/>
      <c r="SGD622" s="23"/>
      <c r="SGE622" s="23"/>
      <c r="SGF622" s="23"/>
      <c r="SGG622" s="23"/>
      <c r="SGH622" s="23"/>
      <c r="SGI622" s="23"/>
      <c r="SGJ622" s="23"/>
      <c r="SGK622" s="23"/>
      <c r="SGL622" s="23"/>
      <c r="SGM622" s="23"/>
      <c r="SGN622" s="23"/>
      <c r="SGO622" s="23"/>
      <c r="SGP622" s="23"/>
      <c r="SGQ622" s="23"/>
      <c r="SGR622" s="23"/>
      <c r="SGS622" s="23"/>
      <c r="SGT622" s="23"/>
      <c r="SGU622" s="23"/>
      <c r="SGV622" s="23"/>
      <c r="SGW622" s="23"/>
      <c r="SGX622" s="23"/>
      <c r="SGY622" s="23"/>
      <c r="SGZ622" s="23"/>
      <c r="SHA622" s="23"/>
      <c r="SHB622" s="23"/>
      <c r="SHC622" s="23"/>
      <c r="SHD622" s="23"/>
      <c r="SHE622" s="23"/>
      <c r="SHF622" s="23"/>
      <c r="SHG622" s="23"/>
      <c r="SHH622" s="23"/>
      <c r="SHI622" s="23"/>
      <c r="SHJ622" s="23"/>
      <c r="SHK622" s="23"/>
      <c r="SHL622" s="23"/>
      <c r="SHM622" s="23"/>
      <c r="SHN622" s="23"/>
      <c r="SHO622" s="23"/>
      <c r="SHP622" s="23"/>
      <c r="SHQ622" s="23"/>
      <c r="SHR622" s="23"/>
      <c r="SHS622" s="23"/>
      <c r="SHT622" s="23"/>
      <c r="SHU622" s="23"/>
      <c r="SHV622" s="23"/>
      <c r="SHW622" s="23"/>
      <c r="SHX622" s="23"/>
      <c r="SHY622" s="23"/>
      <c r="SHZ622" s="23"/>
      <c r="SIA622" s="23"/>
      <c r="SIB622" s="23"/>
      <c r="SIC622" s="23"/>
      <c r="SID622" s="23"/>
      <c r="SIE622" s="23"/>
      <c r="SIF622" s="23"/>
      <c r="SIG622" s="23"/>
      <c r="SIH622" s="23"/>
      <c r="SII622" s="23"/>
      <c r="SIJ622" s="23"/>
      <c r="SIK622" s="23"/>
      <c r="SIL622" s="23"/>
      <c r="SIM622" s="23"/>
      <c r="SIN622" s="23"/>
      <c r="SIO622" s="23"/>
      <c r="SIP622" s="23"/>
      <c r="SIQ622" s="23"/>
      <c r="SIR622" s="23"/>
      <c r="SIS622" s="23"/>
      <c r="SIT622" s="23"/>
      <c r="SIU622" s="23"/>
      <c r="SIV622" s="23"/>
      <c r="SIW622" s="23"/>
      <c r="SIX622" s="23"/>
      <c r="SIY622" s="23"/>
      <c r="SIZ622" s="23"/>
      <c r="SJA622" s="23"/>
      <c r="SJB622" s="23"/>
      <c r="SJC622" s="23"/>
      <c r="SJD622" s="23"/>
      <c r="SJE622" s="23"/>
      <c r="SJF622" s="23"/>
      <c r="SJG622" s="23"/>
      <c r="SJH622" s="23"/>
      <c r="SJI622" s="23"/>
      <c r="SJJ622" s="23"/>
      <c r="SJK622" s="23"/>
      <c r="SJL622" s="23"/>
      <c r="SJM622" s="23"/>
      <c r="SJN622" s="23"/>
      <c r="SJO622" s="23"/>
      <c r="SJP622" s="23"/>
      <c r="SJQ622" s="23"/>
      <c r="SJR622" s="23"/>
      <c r="SJS622" s="23"/>
      <c r="SJT622" s="23"/>
      <c r="SJU622" s="23"/>
      <c r="SJV622" s="23"/>
      <c r="SJW622" s="23"/>
      <c r="SJX622" s="23"/>
      <c r="SJY622" s="23"/>
      <c r="SJZ622" s="23"/>
      <c r="SKA622" s="23"/>
      <c r="SKB622" s="23"/>
      <c r="SKC622" s="23"/>
      <c r="SKD622" s="23"/>
      <c r="SKE622" s="23"/>
      <c r="SKF622" s="23"/>
      <c r="SKG622" s="23"/>
      <c r="SKH622" s="23"/>
      <c r="SKI622" s="23"/>
      <c r="SKJ622" s="23"/>
      <c r="SKK622" s="23"/>
      <c r="SKL622" s="23"/>
      <c r="SKM622" s="23"/>
      <c r="SKN622" s="23"/>
      <c r="SKO622" s="23"/>
      <c r="SKP622" s="23"/>
      <c r="SKQ622" s="23"/>
      <c r="SKR622" s="23"/>
      <c r="SKS622" s="23"/>
      <c r="SKT622" s="23"/>
      <c r="SKU622" s="23"/>
      <c r="SKV622" s="23"/>
      <c r="SKW622" s="23"/>
      <c r="SKX622" s="23"/>
      <c r="SKY622" s="23"/>
      <c r="SKZ622" s="23"/>
      <c r="SLA622" s="23"/>
      <c r="SLB622" s="23"/>
      <c r="SLC622" s="23"/>
      <c r="SLD622" s="23"/>
      <c r="SLE622" s="23"/>
      <c r="SLF622" s="23"/>
      <c r="SLG622" s="23"/>
      <c r="SLH622" s="23"/>
      <c r="SLI622" s="23"/>
      <c r="SLJ622" s="23"/>
      <c r="SLK622" s="23"/>
      <c r="SLL622" s="23"/>
      <c r="SLM622" s="23"/>
      <c r="SLN622" s="23"/>
      <c r="SLO622" s="23"/>
      <c r="SLP622" s="23"/>
      <c r="SLQ622" s="23"/>
      <c r="SLR622" s="23"/>
      <c r="SLS622" s="23"/>
      <c r="SLT622" s="23"/>
      <c r="SLU622" s="23"/>
      <c r="SLV622" s="23"/>
      <c r="SLW622" s="23"/>
      <c r="SLX622" s="23"/>
      <c r="SLY622" s="23"/>
      <c r="SLZ622" s="23"/>
      <c r="SMA622" s="23"/>
      <c r="SMB622" s="23"/>
      <c r="SMC622" s="23"/>
      <c r="SMD622" s="23"/>
      <c r="SME622" s="23"/>
      <c r="SMF622" s="23"/>
      <c r="SMG622" s="23"/>
      <c r="SMH622" s="23"/>
      <c r="SMI622" s="23"/>
      <c r="SMJ622" s="23"/>
      <c r="SMK622" s="23"/>
      <c r="SML622" s="23"/>
      <c r="SMM622" s="23"/>
      <c r="SMN622" s="23"/>
      <c r="SMO622" s="23"/>
      <c r="SMP622" s="23"/>
      <c r="SMQ622" s="23"/>
      <c r="SMR622" s="23"/>
      <c r="SMS622" s="23"/>
      <c r="SMT622" s="23"/>
      <c r="SMU622" s="23"/>
      <c r="SMV622" s="23"/>
      <c r="SMW622" s="23"/>
      <c r="SMX622" s="23"/>
      <c r="SMY622" s="23"/>
      <c r="SMZ622" s="23"/>
      <c r="SNA622" s="23"/>
      <c r="SNB622" s="23"/>
      <c r="SNC622" s="23"/>
      <c r="SND622" s="23"/>
      <c r="SNE622" s="23"/>
      <c r="SNF622" s="23"/>
      <c r="SNG622" s="23"/>
      <c r="SNH622" s="23"/>
      <c r="SNI622" s="23"/>
      <c r="SNJ622" s="23"/>
      <c r="SNK622" s="23"/>
      <c r="SNL622" s="23"/>
      <c r="SNM622" s="23"/>
      <c r="SNN622" s="23"/>
      <c r="SNO622" s="23"/>
      <c r="SNP622" s="23"/>
      <c r="SNQ622" s="23"/>
      <c r="SNR622" s="23"/>
      <c r="SNS622" s="23"/>
      <c r="SNT622" s="23"/>
      <c r="SNU622" s="23"/>
      <c r="SNV622" s="23"/>
      <c r="SNW622" s="23"/>
      <c r="SNX622" s="23"/>
      <c r="SNY622" s="23"/>
      <c r="SNZ622" s="23"/>
      <c r="SOA622" s="23"/>
      <c r="SOB622" s="23"/>
      <c r="SOC622" s="23"/>
      <c r="SOD622" s="23"/>
      <c r="SOE622" s="23"/>
      <c r="SOF622" s="23"/>
      <c r="SOG622" s="23"/>
      <c r="SOH622" s="23"/>
      <c r="SOI622" s="23"/>
      <c r="SOJ622" s="23"/>
      <c r="SOK622" s="23"/>
      <c r="SOL622" s="23"/>
      <c r="SOM622" s="23"/>
      <c r="SON622" s="23"/>
      <c r="SOO622" s="23"/>
      <c r="SOP622" s="23"/>
      <c r="SOQ622" s="23"/>
      <c r="SOR622" s="23"/>
      <c r="SOS622" s="23"/>
      <c r="SOT622" s="23"/>
      <c r="SOU622" s="23"/>
      <c r="SOV622" s="23"/>
      <c r="SOW622" s="23"/>
      <c r="SOX622" s="23"/>
      <c r="SOY622" s="23"/>
      <c r="SOZ622" s="23"/>
      <c r="SPA622" s="23"/>
      <c r="SPB622" s="23"/>
      <c r="SPC622" s="23"/>
      <c r="SPD622" s="23"/>
      <c r="SPE622" s="23"/>
      <c r="SPF622" s="23"/>
      <c r="SPG622" s="23"/>
      <c r="SPH622" s="23"/>
      <c r="SPI622" s="23"/>
      <c r="SPJ622" s="23"/>
      <c r="SPK622" s="23"/>
      <c r="SPL622" s="23"/>
      <c r="SPM622" s="23"/>
      <c r="SPN622" s="23"/>
      <c r="SPO622" s="23"/>
      <c r="SPP622" s="23"/>
      <c r="SPQ622" s="23"/>
      <c r="SPR622" s="23"/>
      <c r="SPS622" s="23"/>
      <c r="SPT622" s="23"/>
      <c r="SPU622" s="23"/>
      <c r="SPV622" s="23"/>
      <c r="SPW622" s="23"/>
      <c r="SPX622" s="23"/>
      <c r="SPY622" s="23"/>
      <c r="SPZ622" s="23"/>
      <c r="SQA622" s="23"/>
      <c r="SQB622" s="23"/>
      <c r="SQC622" s="23"/>
      <c r="SQD622" s="23"/>
      <c r="SQE622" s="23"/>
      <c r="SQF622" s="23"/>
      <c r="SQG622" s="23"/>
      <c r="SQH622" s="23"/>
      <c r="SQI622" s="23"/>
      <c r="SQJ622" s="23"/>
      <c r="SQK622" s="23"/>
      <c r="SQL622" s="23"/>
      <c r="SQM622" s="23"/>
      <c r="SQN622" s="23"/>
      <c r="SQO622" s="23"/>
      <c r="SQP622" s="23"/>
      <c r="SQQ622" s="23"/>
      <c r="SQR622" s="23"/>
      <c r="SQS622" s="23"/>
      <c r="SQT622" s="23"/>
      <c r="SQU622" s="23"/>
      <c r="SQV622" s="23"/>
      <c r="SQW622" s="23"/>
      <c r="SQX622" s="23"/>
      <c r="SQY622" s="23"/>
      <c r="SQZ622" s="23"/>
      <c r="SRA622" s="23"/>
      <c r="SRB622" s="23"/>
      <c r="SRC622" s="23"/>
      <c r="SRD622" s="23"/>
      <c r="SRE622" s="23"/>
      <c r="SRF622" s="23"/>
      <c r="SRG622" s="23"/>
      <c r="SRH622" s="23"/>
      <c r="SRI622" s="23"/>
      <c r="SRJ622" s="23"/>
      <c r="SRK622" s="23"/>
      <c r="SRL622" s="23"/>
      <c r="SRM622" s="23"/>
      <c r="SRN622" s="23"/>
      <c r="SRO622" s="23"/>
      <c r="SRP622" s="23"/>
      <c r="SRQ622" s="23"/>
      <c r="SRR622" s="23"/>
      <c r="SRS622" s="23"/>
      <c r="SRT622" s="23"/>
      <c r="SRU622" s="23"/>
      <c r="SRV622" s="23"/>
      <c r="SRW622" s="23"/>
      <c r="SRX622" s="23"/>
      <c r="SRY622" s="23"/>
      <c r="SRZ622" s="23"/>
      <c r="SSA622" s="23"/>
      <c r="SSB622" s="23"/>
      <c r="SSC622" s="23"/>
      <c r="SSD622" s="23"/>
      <c r="SSE622" s="23"/>
      <c r="SSF622" s="23"/>
      <c r="SSG622" s="23"/>
      <c r="SSH622" s="23"/>
      <c r="SSI622" s="23"/>
      <c r="SSJ622" s="23"/>
      <c r="SSK622" s="23"/>
      <c r="SSL622" s="23"/>
      <c r="SSM622" s="23"/>
      <c r="SSN622" s="23"/>
      <c r="SSO622" s="23"/>
      <c r="SSP622" s="23"/>
      <c r="SSQ622" s="23"/>
      <c r="SSR622" s="23"/>
      <c r="SSS622" s="23"/>
      <c r="SST622" s="23"/>
      <c r="SSU622" s="23"/>
      <c r="SSV622" s="23"/>
      <c r="SSW622" s="23"/>
      <c r="SSX622" s="23"/>
      <c r="SSY622" s="23"/>
      <c r="SSZ622" s="23"/>
      <c r="STA622" s="23"/>
      <c r="STB622" s="23"/>
      <c r="STC622" s="23"/>
      <c r="STD622" s="23"/>
      <c r="STE622" s="23"/>
      <c r="STF622" s="23"/>
      <c r="STG622" s="23"/>
      <c r="STH622" s="23"/>
      <c r="STI622" s="23"/>
      <c r="STJ622" s="23"/>
      <c r="STK622" s="23"/>
      <c r="STL622" s="23"/>
      <c r="STM622" s="23"/>
      <c r="STN622" s="23"/>
      <c r="STO622" s="23"/>
      <c r="STP622" s="23"/>
      <c r="STQ622" s="23"/>
      <c r="STR622" s="23"/>
      <c r="STS622" s="23"/>
      <c r="STT622" s="23"/>
      <c r="STU622" s="23"/>
      <c r="STV622" s="23"/>
      <c r="STW622" s="23"/>
      <c r="STX622" s="23"/>
      <c r="STY622" s="23"/>
      <c r="STZ622" s="23"/>
      <c r="SUA622" s="23"/>
      <c r="SUB622" s="23"/>
      <c r="SUC622" s="23"/>
      <c r="SUD622" s="23"/>
      <c r="SUE622" s="23"/>
      <c r="SUF622" s="23"/>
      <c r="SUG622" s="23"/>
      <c r="SUH622" s="23"/>
      <c r="SUI622" s="23"/>
      <c r="SUJ622" s="23"/>
      <c r="SUK622" s="23"/>
      <c r="SUL622" s="23"/>
      <c r="SUM622" s="23"/>
      <c r="SUN622" s="23"/>
      <c r="SUO622" s="23"/>
      <c r="SUP622" s="23"/>
      <c r="SUQ622" s="23"/>
      <c r="SUR622" s="23"/>
      <c r="SUS622" s="23"/>
      <c r="SUT622" s="23"/>
      <c r="SUU622" s="23"/>
      <c r="SUV622" s="23"/>
      <c r="SUW622" s="23"/>
      <c r="SUX622" s="23"/>
      <c r="SUY622" s="23"/>
      <c r="SUZ622" s="23"/>
      <c r="SVA622" s="23"/>
      <c r="SVB622" s="23"/>
      <c r="SVC622" s="23"/>
      <c r="SVD622" s="23"/>
      <c r="SVE622" s="23"/>
      <c r="SVF622" s="23"/>
      <c r="SVG622" s="23"/>
      <c r="SVH622" s="23"/>
      <c r="SVI622" s="23"/>
      <c r="SVJ622" s="23"/>
      <c r="SVK622" s="23"/>
      <c r="SVL622" s="23"/>
      <c r="SVM622" s="23"/>
      <c r="SVN622" s="23"/>
      <c r="SVO622" s="23"/>
      <c r="SVP622" s="23"/>
      <c r="SVQ622" s="23"/>
      <c r="SVR622" s="23"/>
      <c r="SVS622" s="23"/>
      <c r="SVT622" s="23"/>
      <c r="SVU622" s="23"/>
      <c r="SVV622" s="23"/>
      <c r="SVW622" s="23"/>
      <c r="SVX622" s="23"/>
      <c r="SVY622" s="23"/>
      <c r="SVZ622" s="23"/>
      <c r="SWA622" s="23"/>
      <c r="SWB622" s="23"/>
      <c r="SWC622" s="23"/>
      <c r="SWD622" s="23"/>
      <c r="SWE622" s="23"/>
      <c r="SWF622" s="23"/>
      <c r="SWG622" s="23"/>
      <c r="SWH622" s="23"/>
      <c r="SWI622" s="23"/>
      <c r="SWJ622" s="23"/>
      <c r="SWK622" s="23"/>
      <c r="SWL622" s="23"/>
      <c r="SWM622" s="23"/>
      <c r="SWN622" s="23"/>
      <c r="SWO622" s="23"/>
      <c r="SWP622" s="23"/>
      <c r="SWQ622" s="23"/>
      <c r="SWR622" s="23"/>
      <c r="SWS622" s="23"/>
      <c r="SWT622" s="23"/>
      <c r="SWU622" s="23"/>
      <c r="SWV622" s="23"/>
      <c r="SWW622" s="23"/>
      <c r="SWX622" s="23"/>
      <c r="SWY622" s="23"/>
      <c r="SWZ622" s="23"/>
      <c r="SXA622" s="23"/>
      <c r="SXB622" s="23"/>
      <c r="SXC622" s="23"/>
      <c r="SXD622" s="23"/>
      <c r="SXE622" s="23"/>
      <c r="SXF622" s="23"/>
      <c r="SXG622" s="23"/>
      <c r="SXH622" s="23"/>
      <c r="SXI622" s="23"/>
      <c r="SXJ622" s="23"/>
      <c r="SXK622" s="23"/>
      <c r="SXL622" s="23"/>
      <c r="SXM622" s="23"/>
      <c r="SXN622" s="23"/>
      <c r="SXO622" s="23"/>
      <c r="SXP622" s="23"/>
      <c r="SXQ622" s="23"/>
      <c r="SXR622" s="23"/>
      <c r="SXS622" s="23"/>
      <c r="SXT622" s="23"/>
      <c r="SXU622" s="23"/>
      <c r="SXV622" s="23"/>
      <c r="SXW622" s="23"/>
      <c r="SXX622" s="23"/>
      <c r="SXY622" s="23"/>
      <c r="SXZ622" s="23"/>
      <c r="SYA622" s="23"/>
      <c r="SYB622" s="23"/>
      <c r="SYC622" s="23"/>
      <c r="SYD622" s="23"/>
      <c r="SYE622" s="23"/>
      <c r="SYF622" s="23"/>
      <c r="SYG622" s="23"/>
      <c r="SYH622" s="23"/>
      <c r="SYI622" s="23"/>
      <c r="SYJ622" s="23"/>
      <c r="SYK622" s="23"/>
      <c r="SYL622" s="23"/>
      <c r="SYM622" s="23"/>
      <c r="SYN622" s="23"/>
      <c r="SYO622" s="23"/>
      <c r="SYP622" s="23"/>
      <c r="SYQ622" s="23"/>
      <c r="SYR622" s="23"/>
      <c r="SYS622" s="23"/>
      <c r="SYT622" s="23"/>
      <c r="SYU622" s="23"/>
      <c r="SYV622" s="23"/>
      <c r="SYW622" s="23"/>
      <c r="SYX622" s="23"/>
      <c r="SYY622" s="23"/>
      <c r="SYZ622" s="23"/>
      <c r="SZA622" s="23"/>
      <c r="SZB622" s="23"/>
      <c r="SZC622" s="23"/>
      <c r="SZD622" s="23"/>
      <c r="SZE622" s="23"/>
      <c r="SZF622" s="23"/>
      <c r="SZG622" s="23"/>
      <c r="SZH622" s="23"/>
      <c r="SZI622" s="23"/>
      <c r="SZJ622" s="23"/>
      <c r="SZK622" s="23"/>
      <c r="SZL622" s="23"/>
      <c r="SZM622" s="23"/>
      <c r="SZN622" s="23"/>
      <c r="SZO622" s="23"/>
      <c r="SZP622" s="23"/>
      <c r="SZQ622" s="23"/>
      <c r="SZR622" s="23"/>
      <c r="SZS622" s="23"/>
      <c r="SZT622" s="23"/>
      <c r="SZU622" s="23"/>
      <c r="SZV622" s="23"/>
      <c r="SZW622" s="23"/>
      <c r="SZX622" s="23"/>
      <c r="SZY622" s="23"/>
      <c r="SZZ622" s="23"/>
      <c r="TAA622" s="23"/>
      <c r="TAB622" s="23"/>
      <c r="TAC622" s="23"/>
      <c r="TAD622" s="23"/>
      <c r="TAE622" s="23"/>
      <c r="TAF622" s="23"/>
      <c r="TAG622" s="23"/>
      <c r="TAH622" s="23"/>
      <c r="TAI622" s="23"/>
      <c r="TAJ622" s="23"/>
      <c r="TAK622" s="23"/>
      <c r="TAL622" s="23"/>
      <c r="TAM622" s="23"/>
      <c r="TAN622" s="23"/>
      <c r="TAO622" s="23"/>
      <c r="TAP622" s="23"/>
      <c r="TAQ622" s="23"/>
      <c r="TAR622" s="23"/>
      <c r="TAS622" s="23"/>
      <c r="TAT622" s="23"/>
      <c r="TAU622" s="23"/>
      <c r="TAV622" s="23"/>
      <c r="TAW622" s="23"/>
      <c r="TAX622" s="23"/>
      <c r="TAY622" s="23"/>
      <c r="TAZ622" s="23"/>
      <c r="TBA622" s="23"/>
      <c r="TBB622" s="23"/>
      <c r="TBC622" s="23"/>
      <c r="TBD622" s="23"/>
      <c r="TBE622" s="23"/>
      <c r="TBF622" s="23"/>
      <c r="TBG622" s="23"/>
      <c r="TBH622" s="23"/>
      <c r="TBI622" s="23"/>
      <c r="TBJ622" s="23"/>
      <c r="TBK622" s="23"/>
      <c r="TBL622" s="23"/>
      <c r="TBM622" s="23"/>
      <c r="TBN622" s="23"/>
      <c r="TBO622" s="23"/>
      <c r="TBP622" s="23"/>
      <c r="TBQ622" s="23"/>
      <c r="TBR622" s="23"/>
      <c r="TBS622" s="23"/>
      <c r="TBT622" s="23"/>
      <c r="TBU622" s="23"/>
      <c r="TBV622" s="23"/>
      <c r="TBW622" s="23"/>
      <c r="TBX622" s="23"/>
      <c r="TBY622" s="23"/>
      <c r="TBZ622" s="23"/>
      <c r="TCA622" s="23"/>
      <c r="TCB622" s="23"/>
      <c r="TCC622" s="23"/>
      <c r="TCD622" s="23"/>
      <c r="TCE622" s="23"/>
      <c r="TCF622" s="23"/>
      <c r="TCG622" s="23"/>
      <c r="TCH622" s="23"/>
      <c r="TCI622" s="23"/>
      <c r="TCJ622" s="23"/>
      <c r="TCK622" s="23"/>
      <c r="TCL622" s="23"/>
      <c r="TCM622" s="23"/>
      <c r="TCN622" s="23"/>
      <c r="TCO622" s="23"/>
      <c r="TCP622" s="23"/>
      <c r="TCQ622" s="23"/>
      <c r="TCR622" s="23"/>
      <c r="TCS622" s="23"/>
      <c r="TCT622" s="23"/>
      <c r="TCU622" s="23"/>
      <c r="TCV622" s="23"/>
      <c r="TCW622" s="23"/>
      <c r="TCX622" s="23"/>
      <c r="TCY622" s="23"/>
      <c r="TCZ622" s="23"/>
      <c r="TDA622" s="23"/>
      <c r="TDB622" s="23"/>
      <c r="TDC622" s="23"/>
      <c r="TDD622" s="23"/>
      <c r="TDE622" s="23"/>
      <c r="TDF622" s="23"/>
      <c r="TDG622" s="23"/>
      <c r="TDH622" s="23"/>
      <c r="TDI622" s="23"/>
      <c r="TDJ622" s="23"/>
      <c r="TDK622" s="23"/>
      <c r="TDL622" s="23"/>
      <c r="TDM622" s="23"/>
      <c r="TDN622" s="23"/>
      <c r="TDO622" s="23"/>
      <c r="TDP622" s="23"/>
      <c r="TDQ622" s="23"/>
      <c r="TDR622" s="23"/>
      <c r="TDS622" s="23"/>
      <c r="TDT622" s="23"/>
      <c r="TDU622" s="23"/>
      <c r="TDV622" s="23"/>
      <c r="TDW622" s="23"/>
      <c r="TDX622" s="23"/>
      <c r="TDY622" s="23"/>
      <c r="TDZ622" s="23"/>
      <c r="TEA622" s="23"/>
      <c r="TEB622" s="23"/>
      <c r="TEC622" s="23"/>
      <c r="TED622" s="23"/>
      <c r="TEE622" s="23"/>
      <c r="TEF622" s="23"/>
      <c r="TEG622" s="23"/>
      <c r="TEH622" s="23"/>
      <c r="TEI622" s="23"/>
      <c r="TEJ622" s="23"/>
      <c r="TEK622" s="23"/>
      <c r="TEL622" s="23"/>
      <c r="TEM622" s="23"/>
      <c r="TEN622" s="23"/>
      <c r="TEO622" s="23"/>
      <c r="TEP622" s="23"/>
      <c r="TEQ622" s="23"/>
      <c r="TER622" s="23"/>
      <c r="TES622" s="23"/>
      <c r="TET622" s="23"/>
      <c r="TEU622" s="23"/>
      <c r="TEV622" s="23"/>
      <c r="TEW622" s="23"/>
      <c r="TEX622" s="23"/>
      <c r="TEY622" s="23"/>
      <c r="TEZ622" s="23"/>
      <c r="TFA622" s="23"/>
      <c r="TFB622" s="23"/>
      <c r="TFC622" s="23"/>
      <c r="TFD622" s="23"/>
      <c r="TFE622" s="23"/>
      <c r="TFF622" s="23"/>
      <c r="TFG622" s="23"/>
      <c r="TFH622" s="23"/>
      <c r="TFI622" s="23"/>
      <c r="TFJ622" s="23"/>
      <c r="TFK622" s="23"/>
      <c r="TFL622" s="23"/>
      <c r="TFM622" s="23"/>
      <c r="TFN622" s="23"/>
      <c r="TFO622" s="23"/>
      <c r="TFP622" s="23"/>
      <c r="TFQ622" s="23"/>
      <c r="TFR622" s="23"/>
      <c r="TFS622" s="23"/>
      <c r="TFT622" s="23"/>
      <c r="TFU622" s="23"/>
      <c r="TFV622" s="23"/>
      <c r="TFW622" s="23"/>
      <c r="TFX622" s="23"/>
      <c r="TFY622" s="23"/>
      <c r="TFZ622" s="23"/>
      <c r="TGA622" s="23"/>
      <c r="TGB622" s="23"/>
      <c r="TGC622" s="23"/>
      <c r="TGD622" s="23"/>
      <c r="TGE622" s="23"/>
      <c r="TGF622" s="23"/>
      <c r="TGG622" s="23"/>
      <c r="TGH622" s="23"/>
      <c r="TGI622" s="23"/>
      <c r="TGJ622" s="23"/>
      <c r="TGK622" s="23"/>
      <c r="TGL622" s="23"/>
      <c r="TGM622" s="23"/>
      <c r="TGN622" s="23"/>
      <c r="TGO622" s="23"/>
      <c r="TGP622" s="23"/>
      <c r="TGQ622" s="23"/>
      <c r="TGR622" s="23"/>
      <c r="TGS622" s="23"/>
      <c r="TGT622" s="23"/>
      <c r="TGU622" s="23"/>
      <c r="TGV622" s="23"/>
      <c r="TGW622" s="23"/>
      <c r="TGX622" s="23"/>
      <c r="TGY622" s="23"/>
      <c r="TGZ622" s="23"/>
      <c r="THA622" s="23"/>
      <c r="THB622" s="23"/>
      <c r="THC622" s="23"/>
      <c r="THD622" s="23"/>
      <c r="THE622" s="23"/>
      <c r="THF622" s="23"/>
      <c r="THG622" s="23"/>
      <c r="THH622" s="23"/>
      <c r="THI622" s="23"/>
      <c r="THJ622" s="23"/>
      <c r="THK622" s="23"/>
      <c r="THL622" s="23"/>
      <c r="THM622" s="23"/>
      <c r="THN622" s="23"/>
      <c r="THO622" s="23"/>
      <c r="THP622" s="23"/>
      <c r="THQ622" s="23"/>
      <c r="THR622" s="23"/>
      <c r="THS622" s="23"/>
      <c r="THT622" s="23"/>
      <c r="THU622" s="23"/>
      <c r="THV622" s="23"/>
      <c r="THW622" s="23"/>
      <c r="THX622" s="23"/>
      <c r="THY622" s="23"/>
      <c r="THZ622" s="23"/>
      <c r="TIA622" s="23"/>
      <c r="TIB622" s="23"/>
      <c r="TIC622" s="23"/>
      <c r="TID622" s="23"/>
      <c r="TIE622" s="23"/>
      <c r="TIF622" s="23"/>
      <c r="TIG622" s="23"/>
      <c r="TIH622" s="23"/>
      <c r="TII622" s="23"/>
      <c r="TIJ622" s="23"/>
      <c r="TIK622" s="23"/>
      <c r="TIL622" s="23"/>
      <c r="TIM622" s="23"/>
      <c r="TIN622" s="23"/>
      <c r="TIO622" s="23"/>
      <c r="TIP622" s="23"/>
      <c r="TIQ622" s="23"/>
      <c r="TIR622" s="23"/>
      <c r="TIS622" s="23"/>
      <c r="TIT622" s="23"/>
      <c r="TIU622" s="23"/>
      <c r="TIV622" s="23"/>
      <c r="TIW622" s="23"/>
      <c r="TIX622" s="23"/>
      <c r="TIY622" s="23"/>
      <c r="TIZ622" s="23"/>
      <c r="TJA622" s="23"/>
      <c r="TJB622" s="23"/>
      <c r="TJC622" s="23"/>
      <c r="TJD622" s="23"/>
      <c r="TJE622" s="23"/>
      <c r="TJF622" s="23"/>
      <c r="TJG622" s="23"/>
      <c r="TJH622" s="23"/>
      <c r="TJI622" s="23"/>
      <c r="TJJ622" s="23"/>
      <c r="TJK622" s="23"/>
      <c r="TJL622" s="23"/>
      <c r="TJM622" s="23"/>
      <c r="TJN622" s="23"/>
      <c r="TJO622" s="23"/>
      <c r="TJP622" s="23"/>
      <c r="TJQ622" s="23"/>
      <c r="TJR622" s="23"/>
      <c r="TJS622" s="23"/>
      <c r="TJT622" s="23"/>
      <c r="TJU622" s="23"/>
      <c r="TJV622" s="23"/>
      <c r="TJW622" s="23"/>
      <c r="TJX622" s="23"/>
      <c r="TJY622" s="23"/>
      <c r="TJZ622" s="23"/>
      <c r="TKA622" s="23"/>
      <c r="TKB622" s="23"/>
      <c r="TKC622" s="23"/>
      <c r="TKD622" s="23"/>
      <c r="TKE622" s="23"/>
      <c r="TKF622" s="23"/>
      <c r="TKG622" s="23"/>
      <c r="TKH622" s="23"/>
      <c r="TKI622" s="23"/>
      <c r="TKJ622" s="23"/>
      <c r="TKK622" s="23"/>
      <c r="TKL622" s="23"/>
      <c r="TKM622" s="23"/>
      <c r="TKN622" s="23"/>
      <c r="TKO622" s="23"/>
      <c r="TKP622" s="23"/>
      <c r="TKQ622" s="23"/>
      <c r="TKR622" s="23"/>
      <c r="TKS622" s="23"/>
      <c r="TKT622" s="23"/>
      <c r="TKU622" s="23"/>
      <c r="TKV622" s="23"/>
      <c r="TKW622" s="23"/>
      <c r="TKX622" s="23"/>
      <c r="TKY622" s="23"/>
      <c r="TKZ622" s="23"/>
      <c r="TLA622" s="23"/>
      <c r="TLB622" s="23"/>
      <c r="TLC622" s="23"/>
      <c r="TLD622" s="23"/>
      <c r="TLE622" s="23"/>
      <c r="TLF622" s="23"/>
      <c r="TLG622" s="23"/>
      <c r="TLH622" s="23"/>
      <c r="TLI622" s="23"/>
      <c r="TLJ622" s="23"/>
      <c r="TLK622" s="23"/>
      <c r="TLL622" s="23"/>
      <c r="TLM622" s="23"/>
      <c r="TLN622" s="23"/>
      <c r="TLO622" s="23"/>
      <c r="TLP622" s="23"/>
      <c r="TLQ622" s="23"/>
      <c r="TLR622" s="23"/>
      <c r="TLS622" s="23"/>
      <c r="TLT622" s="23"/>
      <c r="TLU622" s="23"/>
      <c r="TLV622" s="23"/>
      <c r="TLW622" s="23"/>
      <c r="TLX622" s="23"/>
      <c r="TLY622" s="23"/>
      <c r="TLZ622" s="23"/>
      <c r="TMA622" s="23"/>
      <c r="TMB622" s="23"/>
      <c r="TMC622" s="23"/>
      <c r="TMD622" s="23"/>
      <c r="TME622" s="23"/>
      <c r="TMF622" s="23"/>
      <c r="TMG622" s="23"/>
      <c r="TMH622" s="23"/>
      <c r="TMI622" s="23"/>
      <c r="TMJ622" s="23"/>
      <c r="TMK622" s="23"/>
      <c r="TML622" s="23"/>
      <c r="TMM622" s="23"/>
      <c r="TMN622" s="23"/>
      <c r="TMO622" s="23"/>
      <c r="TMP622" s="23"/>
      <c r="TMQ622" s="23"/>
      <c r="TMR622" s="23"/>
      <c r="TMS622" s="23"/>
      <c r="TMT622" s="23"/>
      <c r="TMU622" s="23"/>
      <c r="TMV622" s="23"/>
      <c r="TMW622" s="23"/>
      <c r="TMX622" s="23"/>
      <c r="TMY622" s="23"/>
      <c r="TMZ622" s="23"/>
      <c r="TNA622" s="23"/>
      <c r="TNB622" s="23"/>
      <c r="TNC622" s="23"/>
      <c r="TND622" s="23"/>
      <c r="TNE622" s="23"/>
      <c r="TNF622" s="23"/>
      <c r="TNG622" s="23"/>
      <c r="TNH622" s="23"/>
      <c r="TNI622" s="23"/>
      <c r="TNJ622" s="23"/>
      <c r="TNK622" s="23"/>
      <c r="TNL622" s="23"/>
      <c r="TNM622" s="23"/>
      <c r="TNN622" s="23"/>
      <c r="TNO622" s="23"/>
      <c r="TNP622" s="23"/>
      <c r="TNQ622" s="23"/>
      <c r="TNR622" s="23"/>
      <c r="TNS622" s="23"/>
      <c r="TNT622" s="23"/>
      <c r="TNU622" s="23"/>
      <c r="TNV622" s="23"/>
      <c r="TNW622" s="23"/>
      <c r="TNX622" s="23"/>
      <c r="TNY622" s="23"/>
      <c r="TNZ622" s="23"/>
      <c r="TOA622" s="23"/>
      <c r="TOB622" s="23"/>
      <c r="TOC622" s="23"/>
      <c r="TOD622" s="23"/>
      <c r="TOE622" s="23"/>
      <c r="TOF622" s="23"/>
      <c r="TOG622" s="23"/>
      <c r="TOH622" s="23"/>
      <c r="TOI622" s="23"/>
      <c r="TOJ622" s="23"/>
      <c r="TOK622" s="23"/>
      <c r="TOL622" s="23"/>
      <c r="TOM622" s="23"/>
      <c r="TON622" s="23"/>
      <c r="TOO622" s="23"/>
      <c r="TOP622" s="23"/>
      <c r="TOQ622" s="23"/>
      <c r="TOR622" s="23"/>
      <c r="TOS622" s="23"/>
      <c r="TOT622" s="23"/>
      <c r="TOU622" s="23"/>
      <c r="TOV622" s="23"/>
      <c r="TOW622" s="23"/>
      <c r="TOX622" s="23"/>
      <c r="TOY622" s="23"/>
      <c r="TOZ622" s="23"/>
      <c r="TPA622" s="23"/>
      <c r="TPB622" s="23"/>
      <c r="TPC622" s="23"/>
      <c r="TPD622" s="23"/>
      <c r="TPE622" s="23"/>
      <c r="TPF622" s="23"/>
      <c r="TPG622" s="23"/>
      <c r="TPH622" s="23"/>
      <c r="TPI622" s="23"/>
      <c r="TPJ622" s="23"/>
      <c r="TPK622" s="23"/>
      <c r="TPL622" s="23"/>
      <c r="TPM622" s="23"/>
      <c r="TPN622" s="23"/>
      <c r="TPO622" s="23"/>
      <c r="TPP622" s="23"/>
      <c r="TPQ622" s="23"/>
      <c r="TPR622" s="23"/>
      <c r="TPS622" s="23"/>
      <c r="TPT622" s="23"/>
      <c r="TPU622" s="23"/>
      <c r="TPV622" s="23"/>
      <c r="TPW622" s="23"/>
      <c r="TPX622" s="23"/>
      <c r="TPY622" s="23"/>
      <c r="TPZ622" s="23"/>
      <c r="TQA622" s="23"/>
      <c r="TQB622" s="23"/>
      <c r="TQC622" s="23"/>
      <c r="TQD622" s="23"/>
      <c r="TQE622" s="23"/>
      <c r="TQF622" s="23"/>
      <c r="TQG622" s="23"/>
      <c r="TQH622" s="23"/>
      <c r="TQI622" s="23"/>
      <c r="TQJ622" s="23"/>
      <c r="TQK622" s="23"/>
      <c r="TQL622" s="23"/>
      <c r="TQM622" s="23"/>
      <c r="TQN622" s="23"/>
      <c r="TQO622" s="23"/>
      <c r="TQP622" s="23"/>
      <c r="TQQ622" s="23"/>
      <c r="TQR622" s="23"/>
      <c r="TQS622" s="23"/>
      <c r="TQT622" s="23"/>
      <c r="TQU622" s="23"/>
      <c r="TQV622" s="23"/>
      <c r="TQW622" s="23"/>
      <c r="TQX622" s="23"/>
      <c r="TQY622" s="23"/>
      <c r="TQZ622" s="23"/>
      <c r="TRA622" s="23"/>
      <c r="TRB622" s="23"/>
      <c r="TRC622" s="23"/>
      <c r="TRD622" s="23"/>
      <c r="TRE622" s="23"/>
      <c r="TRF622" s="23"/>
      <c r="TRG622" s="23"/>
      <c r="TRH622" s="23"/>
      <c r="TRI622" s="23"/>
      <c r="TRJ622" s="23"/>
      <c r="TRK622" s="23"/>
      <c r="TRL622" s="23"/>
      <c r="TRM622" s="23"/>
      <c r="TRN622" s="23"/>
      <c r="TRO622" s="23"/>
      <c r="TRP622" s="23"/>
      <c r="TRQ622" s="23"/>
      <c r="TRR622" s="23"/>
      <c r="TRS622" s="23"/>
      <c r="TRT622" s="23"/>
      <c r="TRU622" s="23"/>
      <c r="TRV622" s="23"/>
      <c r="TRW622" s="23"/>
      <c r="TRX622" s="23"/>
      <c r="TRY622" s="23"/>
      <c r="TRZ622" s="23"/>
      <c r="TSA622" s="23"/>
      <c r="TSB622" s="23"/>
      <c r="TSC622" s="23"/>
      <c r="TSD622" s="23"/>
      <c r="TSE622" s="23"/>
      <c r="TSF622" s="23"/>
      <c r="TSG622" s="23"/>
      <c r="TSH622" s="23"/>
      <c r="TSI622" s="23"/>
      <c r="TSJ622" s="23"/>
      <c r="TSK622" s="23"/>
      <c r="TSL622" s="23"/>
      <c r="TSM622" s="23"/>
      <c r="TSN622" s="23"/>
      <c r="TSO622" s="23"/>
      <c r="TSP622" s="23"/>
      <c r="TSQ622" s="23"/>
      <c r="TSR622" s="23"/>
      <c r="TSS622" s="23"/>
      <c r="TST622" s="23"/>
      <c r="TSU622" s="23"/>
      <c r="TSV622" s="23"/>
      <c r="TSW622" s="23"/>
      <c r="TSX622" s="23"/>
      <c r="TSY622" s="23"/>
      <c r="TSZ622" s="23"/>
      <c r="TTA622" s="23"/>
      <c r="TTB622" s="23"/>
      <c r="TTC622" s="23"/>
      <c r="TTD622" s="23"/>
      <c r="TTE622" s="23"/>
      <c r="TTF622" s="23"/>
      <c r="TTG622" s="23"/>
      <c r="TTH622" s="23"/>
      <c r="TTI622" s="23"/>
      <c r="TTJ622" s="23"/>
      <c r="TTK622" s="23"/>
      <c r="TTL622" s="23"/>
      <c r="TTM622" s="23"/>
      <c r="TTN622" s="23"/>
      <c r="TTO622" s="23"/>
      <c r="TTP622" s="23"/>
      <c r="TTQ622" s="23"/>
      <c r="TTR622" s="23"/>
      <c r="TTS622" s="23"/>
      <c r="TTT622" s="23"/>
      <c r="TTU622" s="23"/>
      <c r="TTV622" s="23"/>
      <c r="TTW622" s="23"/>
      <c r="TTX622" s="23"/>
      <c r="TTY622" s="23"/>
      <c r="TTZ622" s="23"/>
      <c r="TUA622" s="23"/>
      <c r="TUB622" s="23"/>
      <c r="TUC622" s="23"/>
      <c r="TUD622" s="23"/>
      <c r="TUE622" s="23"/>
      <c r="TUF622" s="23"/>
      <c r="TUG622" s="23"/>
      <c r="TUH622" s="23"/>
      <c r="TUI622" s="23"/>
      <c r="TUJ622" s="23"/>
      <c r="TUK622" s="23"/>
      <c r="TUL622" s="23"/>
      <c r="TUM622" s="23"/>
      <c r="TUN622" s="23"/>
      <c r="TUO622" s="23"/>
      <c r="TUP622" s="23"/>
      <c r="TUQ622" s="23"/>
      <c r="TUR622" s="23"/>
      <c r="TUS622" s="23"/>
      <c r="TUT622" s="23"/>
      <c r="TUU622" s="23"/>
      <c r="TUV622" s="23"/>
      <c r="TUW622" s="23"/>
      <c r="TUX622" s="23"/>
      <c r="TUY622" s="23"/>
      <c r="TUZ622" s="23"/>
      <c r="TVA622" s="23"/>
      <c r="TVB622" s="23"/>
      <c r="TVC622" s="23"/>
      <c r="TVD622" s="23"/>
      <c r="TVE622" s="23"/>
      <c r="TVF622" s="23"/>
      <c r="TVG622" s="23"/>
      <c r="TVH622" s="23"/>
      <c r="TVI622" s="23"/>
      <c r="TVJ622" s="23"/>
      <c r="TVK622" s="23"/>
      <c r="TVL622" s="23"/>
      <c r="TVM622" s="23"/>
      <c r="TVN622" s="23"/>
      <c r="TVO622" s="23"/>
      <c r="TVP622" s="23"/>
      <c r="TVQ622" s="23"/>
      <c r="TVR622" s="23"/>
      <c r="TVS622" s="23"/>
      <c r="TVT622" s="23"/>
      <c r="TVU622" s="23"/>
      <c r="TVV622" s="23"/>
      <c r="TVW622" s="23"/>
      <c r="TVX622" s="23"/>
      <c r="TVY622" s="23"/>
      <c r="TVZ622" s="23"/>
      <c r="TWA622" s="23"/>
      <c r="TWB622" s="23"/>
      <c r="TWC622" s="23"/>
      <c r="TWD622" s="23"/>
      <c r="TWE622" s="23"/>
      <c r="TWF622" s="23"/>
      <c r="TWG622" s="23"/>
      <c r="TWH622" s="23"/>
      <c r="TWI622" s="23"/>
      <c r="TWJ622" s="23"/>
      <c r="TWK622" s="23"/>
      <c r="TWL622" s="23"/>
      <c r="TWM622" s="23"/>
      <c r="TWN622" s="23"/>
      <c r="TWO622" s="23"/>
      <c r="TWP622" s="23"/>
      <c r="TWQ622" s="23"/>
      <c r="TWR622" s="23"/>
      <c r="TWS622" s="23"/>
      <c r="TWT622" s="23"/>
      <c r="TWU622" s="23"/>
      <c r="TWV622" s="23"/>
      <c r="TWW622" s="23"/>
      <c r="TWX622" s="23"/>
      <c r="TWY622" s="23"/>
      <c r="TWZ622" s="23"/>
      <c r="TXA622" s="23"/>
      <c r="TXB622" s="23"/>
      <c r="TXC622" s="23"/>
      <c r="TXD622" s="23"/>
      <c r="TXE622" s="23"/>
      <c r="TXF622" s="23"/>
      <c r="TXG622" s="23"/>
      <c r="TXH622" s="23"/>
      <c r="TXI622" s="23"/>
      <c r="TXJ622" s="23"/>
      <c r="TXK622" s="23"/>
      <c r="TXL622" s="23"/>
      <c r="TXM622" s="23"/>
      <c r="TXN622" s="23"/>
      <c r="TXO622" s="23"/>
      <c r="TXP622" s="23"/>
      <c r="TXQ622" s="23"/>
      <c r="TXR622" s="23"/>
      <c r="TXS622" s="23"/>
      <c r="TXT622" s="23"/>
      <c r="TXU622" s="23"/>
      <c r="TXV622" s="23"/>
      <c r="TXW622" s="23"/>
      <c r="TXX622" s="23"/>
      <c r="TXY622" s="23"/>
      <c r="TXZ622" s="23"/>
      <c r="TYA622" s="23"/>
      <c r="TYB622" s="23"/>
      <c r="TYC622" s="23"/>
      <c r="TYD622" s="23"/>
      <c r="TYE622" s="23"/>
      <c r="TYF622" s="23"/>
      <c r="TYG622" s="23"/>
      <c r="TYH622" s="23"/>
      <c r="TYI622" s="23"/>
      <c r="TYJ622" s="23"/>
      <c r="TYK622" s="23"/>
      <c r="TYL622" s="23"/>
      <c r="TYM622" s="23"/>
      <c r="TYN622" s="23"/>
      <c r="TYO622" s="23"/>
      <c r="TYP622" s="23"/>
      <c r="TYQ622" s="23"/>
      <c r="TYR622" s="23"/>
      <c r="TYS622" s="23"/>
      <c r="TYT622" s="23"/>
      <c r="TYU622" s="23"/>
      <c r="TYV622" s="23"/>
      <c r="TYW622" s="23"/>
      <c r="TYX622" s="23"/>
      <c r="TYY622" s="23"/>
      <c r="TYZ622" s="23"/>
      <c r="TZA622" s="23"/>
      <c r="TZB622" s="23"/>
      <c r="TZC622" s="23"/>
      <c r="TZD622" s="23"/>
      <c r="TZE622" s="23"/>
      <c r="TZF622" s="23"/>
      <c r="TZG622" s="23"/>
      <c r="TZH622" s="23"/>
      <c r="TZI622" s="23"/>
      <c r="TZJ622" s="23"/>
      <c r="TZK622" s="23"/>
      <c r="TZL622" s="23"/>
      <c r="TZM622" s="23"/>
      <c r="TZN622" s="23"/>
      <c r="TZO622" s="23"/>
      <c r="TZP622" s="23"/>
      <c r="TZQ622" s="23"/>
      <c r="TZR622" s="23"/>
      <c r="TZS622" s="23"/>
      <c r="TZT622" s="23"/>
      <c r="TZU622" s="23"/>
      <c r="TZV622" s="23"/>
      <c r="TZW622" s="23"/>
      <c r="TZX622" s="23"/>
      <c r="TZY622" s="23"/>
      <c r="TZZ622" s="23"/>
      <c r="UAA622" s="23"/>
      <c r="UAB622" s="23"/>
      <c r="UAC622" s="23"/>
      <c r="UAD622" s="23"/>
      <c r="UAE622" s="23"/>
      <c r="UAF622" s="23"/>
      <c r="UAG622" s="23"/>
      <c r="UAH622" s="23"/>
      <c r="UAI622" s="23"/>
      <c r="UAJ622" s="23"/>
      <c r="UAK622" s="23"/>
      <c r="UAL622" s="23"/>
      <c r="UAM622" s="23"/>
      <c r="UAN622" s="23"/>
      <c r="UAO622" s="23"/>
      <c r="UAP622" s="23"/>
      <c r="UAQ622" s="23"/>
      <c r="UAR622" s="23"/>
      <c r="UAS622" s="23"/>
      <c r="UAT622" s="23"/>
      <c r="UAU622" s="23"/>
      <c r="UAV622" s="23"/>
      <c r="UAW622" s="23"/>
      <c r="UAX622" s="23"/>
      <c r="UAY622" s="23"/>
      <c r="UAZ622" s="23"/>
      <c r="UBA622" s="23"/>
      <c r="UBB622" s="23"/>
      <c r="UBC622" s="23"/>
      <c r="UBD622" s="23"/>
      <c r="UBE622" s="23"/>
      <c r="UBF622" s="23"/>
      <c r="UBG622" s="23"/>
      <c r="UBH622" s="23"/>
      <c r="UBI622" s="23"/>
      <c r="UBJ622" s="23"/>
      <c r="UBK622" s="23"/>
      <c r="UBL622" s="23"/>
      <c r="UBM622" s="23"/>
      <c r="UBN622" s="23"/>
      <c r="UBO622" s="23"/>
      <c r="UBP622" s="23"/>
      <c r="UBQ622" s="23"/>
      <c r="UBR622" s="23"/>
      <c r="UBS622" s="23"/>
      <c r="UBT622" s="23"/>
      <c r="UBU622" s="23"/>
      <c r="UBV622" s="23"/>
      <c r="UBW622" s="23"/>
      <c r="UBX622" s="23"/>
      <c r="UBY622" s="23"/>
      <c r="UBZ622" s="23"/>
      <c r="UCA622" s="23"/>
      <c r="UCB622" s="23"/>
      <c r="UCC622" s="23"/>
      <c r="UCD622" s="23"/>
      <c r="UCE622" s="23"/>
      <c r="UCF622" s="23"/>
      <c r="UCG622" s="23"/>
      <c r="UCH622" s="23"/>
      <c r="UCI622" s="23"/>
      <c r="UCJ622" s="23"/>
      <c r="UCK622" s="23"/>
      <c r="UCL622" s="23"/>
      <c r="UCM622" s="23"/>
      <c r="UCN622" s="23"/>
      <c r="UCO622" s="23"/>
      <c r="UCP622" s="23"/>
      <c r="UCQ622" s="23"/>
      <c r="UCR622" s="23"/>
      <c r="UCS622" s="23"/>
      <c r="UCT622" s="23"/>
      <c r="UCU622" s="23"/>
      <c r="UCV622" s="23"/>
      <c r="UCW622" s="23"/>
      <c r="UCX622" s="23"/>
      <c r="UCY622" s="23"/>
      <c r="UCZ622" s="23"/>
      <c r="UDA622" s="23"/>
      <c r="UDB622" s="23"/>
      <c r="UDC622" s="23"/>
      <c r="UDD622" s="23"/>
      <c r="UDE622" s="23"/>
      <c r="UDF622" s="23"/>
      <c r="UDG622" s="23"/>
      <c r="UDH622" s="23"/>
      <c r="UDI622" s="23"/>
      <c r="UDJ622" s="23"/>
      <c r="UDK622" s="23"/>
      <c r="UDL622" s="23"/>
      <c r="UDM622" s="23"/>
      <c r="UDN622" s="23"/>
      <c r="UDO622" s="23"/>
      <c r="UDP622" s="23"/>
      <c r="UDQ622" s="23"/>
      <c r="UDR622" s="23"/>
      <c r="UDS622" s="23"/>
      <c r="UDT622" s="23"/>
      <c r="UDU622" s="23"/>
      <c r="UDV622" s="23"/>
      <c r="UDW622" s="23"/>
      <c r="UDX622" s="23"/>
      <c r="UDY622" s="23"/>
      <c r="UDZ622" s="23"/>
      <c r="UEA622" s="23"/>
      <c r="UEB622" s="23"/>
      <c r="UEC622" s="23"/>
      <c r="UED622" s="23"/>
      <c r="UEE622" s="23"/>
      <c r="UEF622" s="23"/>
      <c r="UEG622" s="23"/>
      <c r="UEH622" s="23"/>
      <c r="UEI622" s="23"/>
      <c r="UEJ622" s="23"/>
      <c r="UEK622" s="23"/>
      <c r="UEL622" s="23"/>
      <c r="UEM622" s="23"/>
      <c r="UEN622" s="23"/>
      <c r="UEO622" s="23"/>
      <c r="UEP622" s="23"/>
      <c r="UEQ622" s="23"/>
      <c r="UER622" s="23"/>
      <c r="UES622" s="23"/>
      <c r="UET622" s="23"/>
      <c r="UEU622" s="23"/>
      <c r="UEV622" s="23"/>
      <c r="UEW622" s="23"/>
      <c r="UEX622" s="23"/>
      <c r="UEY622" s="23"/>
      <c r="UEZ622" s="23"/>
      <c r="UFA622" s="23"/>
      <c r="UFB622" s="23"/>
      <c r="UFC622" s="23"/>
      <c r="UFD622" s="23"/>
      <c r="UFE622" s="23"/>
      <c r="UFF622" s="23"/>
      <c r="UFG622" s="23"/>
      <c r="UFH622" s="23"/>
      <c r="UFI622" s="23"/>
      <c r="UFJ622" s="23"/>
      <c r="UFK622" s="23"/>
      <c r="UFL622" s="23"/>
      <c r="UFM622" s="23"/>
      <c r="UFN622" s="23"/>
      <c r="UFO622" s="23"/>
      <c r="UFP622" s="23"/>
      <c r="UFQ622" s="23"/>
      <c r="UFR622" s="23"/>
      <c r="UFS622" s="23"/>
      <c r="UFT622" s="23"/>
      <c r="UFU622" s="23"/>
      <c r="UFV622" s="23"/>
      <c r="UFW622" s="23"/>
      <c r="UFX622" s="23"/>
      <c r="UFY622" s="23"/>
      <c r="UFZ622" s="23"/>
      <c r="UGA622" s="23"/>
      <c r="UGB622" s="23"/>
      <c r="UGC622" s="23"/>
      <c r="UGD622" s="23"/>
      <c r="UGE622" s="23"/>
      <c r="UGF622" s="23"/>
      <c r="UGG622" s="23"/>
      <c r="UGH622" s="23"/>
      <c r="UGI622" s="23"/>
      <c r="UGJ622" s="23"/>
      <c r="UGK622" s="23"/>
      <c r="UGL622" s="23"/>
      <c r="UGM622" s="23"/>
      <c r="UGN622" s="23"/>
      <c r="UGO622" s="23"/>
      <c r="UGP622" s="23"/>
      <c r="UGQ622" s="23"/>
      <c r="UGR622" s="23"/>
      <c r="UGS622" s="23"/>
      <c r="UGT622" s="23"/>
      <c r="UGU622" s="23"/>
      <c r="UGV622" s="23"/>
      <c r="UGW622" s="23"/>
      <c r="UGX622" s="23"/>
      <c r="UGY622" s="23"/>
      <c r="UGZ622" s="23"/>
      <c r="UHA622" s="23"/>
      <c r="UHB622" s="23"/>
      <c r="UHC622" s="23"/>
      <c r="UHD622" s="23"/>
      <c r="UHE622" s="23"/>
      <c r="UHF622" s="23"/>
      <c r="UHG622" s="23"/>
      <c r="UHH622" s="23"/>
      <c r="UHI622" s="23"/>
      <c r="UHJ622" s="23"/>
      <c r="UHK622" s="23"/>
      <c r="UHL622" s="23"/>
      <c r="UHM622" s="23"/>
      <c r="UHN622" s="23"/>
      <c r="UHO622" s="23"/>
      <c r="UHP622" s="23"/>
      <c r="UHQ622" s="23"/>
      <c r="UHR622" s="23"/>
      <c r="UHS622" s="23"/>
      <c r="UHT622" s="23"/>
      <c r="UHU622" s="23"/>
      <c r="UHV622" s="23"/>
      <c r="UHW622" s="23"/>
      <c r="UHX622" s="23"/>
      <c r="UHY622" s="23"/>
      <c r="UHZ622" s="23"/>
      <c r="UIA622" s="23"/>
      <c r="UIB622" s="23"/>
      <c r="UIC622" s="23"/>
      <c r="UID622" s="23"/>
      <c r="UIE622" s="23"/>
      <c r="UIF622" s="23"/>
      <c r="UIG622" s="23"/>
      <c r="UIH622" s="23"/>
      <c r="UII622" s="23"/>
      <c r="UIJ622" s="23"/>
      <c r="UIK622" s="23"/>
      <c r="UIL622" s="23"/>
      <c r="UIM622" s="23"/>
      <c r="UIN622" s="23"/>
      <c r="UIO622" s="23"/>
      <c r="UIP622" s="23"/>
      <c r="UIQ622" s="23"/>
      <c r="UIR622" s="23"/>
      <c r="UIS622" s="23"/>
      <c r="UIT622" s="23"/>
      <c r="UIU622" s="23"/>
      <c r="UIV622" s="23"/>
      <c r="UIW622" s="23"/>
      <c r="UIX622" s="23"/>
      <c r="UIY622" s="23"/>
      <c r="UIZ622" s="23"/>
      <c r="UJA622" s="23"/>
      <c r="UJB622" s="23"/>
      <c r="UJC622" s="23"/>
      <c r="UJD622" s="23"/>
      <c r="UJE622" s="23"/>
      <c r="UJF622" s="23"/>
      <c r="UJG622" s="23"/>
      <c r="UJH622" s="23"/>
      <c r="UJI622" s="23"/>
      <c r="UJJ622" s="23"/>
      <c r="UJK622" s="23"/>
      <c r="UJL622" s="23"/>
      <c r="UJM622" s="23"/>
      <c r="UJN622" s="23"/>
      <c r="UJO622" s="23"/>
      <c r="UJP622" s="23"/>
      <c r="UJQ622" s="23"/>
      <c r="UJR622" s="23"/>
      <c r="UJS622" s="23"/>
      <c r="UJT622" s="23"/>
      <c r="UJU622" s="23"/>
      <c r="UJV622" s="23"/>
      <c r="UJW622" s="23"/>
      <c r="UJX622" s="23"/>
      <c r="UJY622" s="23"/>
      <c r="UJZ622" s="23"/>
      <c r="UKA622" s="23"/>
      <c r="UKB622" s="23"/>
      <c r="UKC622" s="23"/>
      <c r="UKD622" s="23"/>
      <c r="UKE622" s="23"/>
      <c r="UKF622" s="23"/>
      <c r="UKG622" s="23"/>
      <c r="UKH622" s="23"/>
      <c r="UKI622" s="23"/>
      <c r="UKJ622" s="23"/>
      <c r="UKK622" s="23"/>
      <c r="UKL622" s="23"/>
      <c r="UKM622" s="23"/>
      <c r="UKN622" s="23"/>
      <c r="UKO622" s="23"/>
      <c r="UKP622" s="23"/>
      <c r="UKQ622" s="23"/>
      <c r="UKR622" s="23"/>
      <c r="UKS622" s="23"/>
      <c r="UKT622" s="23"/>
      <c r="UKU622" s="23"/>
      <c r="UKV622" s="23"/>
      <c r="UKW622" s="23"/>
      <c r="UKX622" s="23"/>
      <c r="UKY622" s="23"/>
      <c r="UKZ622" s="23"/>
      <c r="ULA622" s="23"/>
      <c r="ULB622" s="23"/>
      <c r="ULC622" s="23"/>
      <c r="ULD622" s="23"/>
      <c r="ULE622" s="23"/>
      <c r="ULF622" s="23"/>
      <c r="ULG622" s="23"/>
      <c r="ULH622" s="23"/>
      <c r="ULI622" s="23"/>
      <c r="ULJ622" s="23"/>
      <c r="ULK622" s="23"/>
      <c r="ULL622" s="23"/>
      <c r="ULM622" s="23"/>
      <c r="ULN622" s="23"/>
      <c r="ULO622" s="23"/>
      <c r="ULP622" s="23"/>
      <c r="ULQ622" s="23"/>
      <c r="ULR622" s="23"/>
      <c r="ULS622" s="23"/>
      <c r="ULT622" s="23"/>
      <c r="ULU622" s="23"/>
      <c r="ULV622" s="23"/>
      <c r="ULW622" s="23"/>
      <c r="ULX622" s="23"/>
      <c r="ULY622" s="23"/>
      <c r="ULZ622" s="23"/>
      <c r="UMA622" s="23"/>
      <c r="UMB622" s="23"/>
      <c r="UMC622" s="23"/>
      <c r="UMD622" s="23"/>
      <c r="UME622" s="23"/>
      <c r="UMF622" s="23"/>
      <c r="UMG622" s="23"/>
      <c r="UMH622" s="23"/>
      <c r="UMI622" s="23"/>
      <c r="UMJ622" s="23"/>
      <c r="UMK622" s="23"/>
      <c r="UML622" s="23"/>
      <c r="UMM622" s="23"/>
      <c r="UMN622" s="23"/>
      <c r="UMO622" s="23"/>
      <c r="UMP622" s="23"/>
      <c r="UMQ622" s="23"/>
      <c r="UMR622" s="23"/>
      <c r="UMS622" s="23"/>
      <c r="UMT622" s="23"/>
      <c r="UMU622" s="23"/>
      <c r="UMV622" s="23"/>
      <c r="UMW622" s="23"/>
      <c r="UMX622" s="23"/>
      <c r="UMY622" s="23"/>
      <c r="UMZ622" s="23"/>
      <c r="UNA622" s="23"/>
      <c r="UNB622" s="23"/>
      <c r="UNC622" s="23"/>
      <c r="UND622" s="23"/>
      <c r="UNE622" s="23"/>
      <c r="UNF622" s="23"/>
      <c r="UNG622" s="23"/>
      <c r="UNH622" s="23"/>
      <c r="UNI622" s="23"/>
      <c r="UNJ622" s="23"/>
      <c r="UNK622" s="23"/>
      <c r="UNL622" s="23"/>
      <c r="UNM622" s="23"/>
      <c r="UNN622" s="23"/>
      <c r="UNO622" s="23"/>
      <c r="UNP622" s="23"/>
      <c r="UNQ622" s="23"/>
      <c r="UNR622" s="23"/>
      <c r="UNS622" s="23"/>
      <c r="UNT622" s="23"/>
      <c r="UNU622" s="23"/>
      <c r="UNV622" s="23"/>
      <c r="UNW622" s="23"/>
      <c r="UNX622" s="23"/>
      <c r="UNY622" s="23"/>
      <c r="UNZ622" s="23"/>
      <c r="UOA622" s="23"/>
      <c r="UOB622" s="23"/>
      <c r="UOC622" s="23"/>
      <c r="UOD622" s="23"/>
      <c r="UOE622" s="23"/>
      <c r="UOF622" s="23"/>
      <c r="UOG622" s="23"/>
      <c r="UOH622" s="23"/>
      <c r="UOI622" s="23"/>
      <c r="UOJ622" s="23"/>
      <c r="UOK622" s="23"/>
      <c r="UOL622" s="23"/>
      <c r="UOM622" s="23"/>
      <c r="UON622" s="23"/>
      <c r="UOO622" s="23"/>
      <c r="UOP622" s="23"/>
      <c r="UOQ622" s="23"/>
      <c r="UOR622" s="23"/>
      <c r="UOS622" s="23"/>
      <c r="UOT622" s="23"/>
      <c r="UOU622" s="23"/>
      <c r="UOV622" s="23"/>
      <c r="UOW622" s="23"/>
      <c r="UOX622" s="23"/>
      <c r="UOY622" s="23"/>
      <c r="UOZ622" s="23"/>
      <c r="UPA622" s="23"/>
      <c r="UPB622" s="23"/>
      <c r="UPC622" s="23"/>
      <c r="UPD622" s="23"/>
      <c r="UPE622" s="23"/>
      <c r="UPF622" s="23"/>
      <c r="UPG622" s="23"/>
      <c r="UPH622" s="23"/>
      <c r="UPI622" s="23"/>
      <c r="UPJ622" s="23"/>
      <c r="UPK622" s="23"/>
      <c r="UPL622" s="23"/>
      <c r="UPM622" s="23"/>
      <c r="UPN622" s="23"/>
      <c r="UPO622" s="23"/>
      <c r="UPP622" s="23"/>
      <c r="UPQ622" s="23"/>
      <c r="UPR622" s="23"/>
      <c r="UPS622" s="23"/>
      <c r="UPT622" s="23"/>
      <c r="UPU622" s="23"/>
      <c r="UPV622" s="23"/>
      <c r="UPW622" s="23"/>
      <c r="UPX622" s="23"/>
      <c r="UPY622" s="23"/>
      <c r="UPZ622" s="23"/>
      <c r="UQA622" s="23"/>
      <c r="UQB622" s="23"/>
      <c r="UQC622" s="23"/>
      <c r="UQD622" s="23"/>
      <c r="UQE622" s="23"/>
      <c r="UQF622" s="23"/>
      <c r="UQG622" s="23"/>
      <c r="UQH622" s="23"/>
      <c r="UQI622" s="23"/>
      <c r="UQJ622" s="23"/>
      <c r="UQK622" s="23"/>
      <c r="UQL622" s="23"/>
      <c r="UQM622" s="23"/>
      <c r="UQN622" s="23"/>
      <c r="UQO622" s="23"/>
      <c r="UQP622" s="23"/>
      <c r="UQQ622" s="23"/>
      <c r="UQR622" s="23"/>
      <c r="UQS622" s="23"/>
      <c r="UQT622" s="23"/>
      <c r="UQU622" s="23"/>
      <c r="UQV622" s="23"/>
      <c r="UQW622" s="23"/>
      <c r="UQX622" s="23"/>
      <c r="UQY622" s="23"/>
      <c r="UQZ622" s="23"/>
      <c r="URA622" s="23"/>
      <c r="URB622" s="23"/>
      <c r="URC622" s="23"/>
      <c r="URD622" s="23"/>
      <c r="URE622" s="23"/>
      <c r="URF622" s="23"/>
      <c r="URG622" s="23"/>
      <c r="URH622" s="23"/>
      <c r="URI622" s="23"/>
      <c r="URJ622" s="23"/>
      <c r="URK622" s="23"/>
      <c r="URL622" s="23"/>
      <c r="URM622" s="23"/>
      <c r="URN622" s="23"/>
      <c r="URO622" s="23"/>
      <c r="URP622" s="23"/>
      <c r="URQ622" s="23"/>
      <c r="URR622" s="23"/>
      <c r="URS622" s="23"/>
      <c r="URT622" s="23"/>
      <c r="URU622" s="23"/>
      <c r="URV622" s="23"/>
      <c r="URW622" s="23"/>
      <c r="URX622" s="23"/>
      <c r="URY622" s="23"/>
      <c r="URZ622" s="23"/>
      <c r="USA622" s="23"/>
      <c r="USB622" s="23"/>
      <c r="USC622" s="23"/>
      <c r="USD622" s="23"/>
      <c r="USE622" s="23"/>
      <c r="USF622" s="23"/>
      <c r="USG622" s="23"/>
      <c r="USH622" s="23"/>
      <c r="USI622" s="23"/>
      <c r="USJ622" s="23"/>
      <c r="USK622" s="23"/>
      <c r="USL622" s="23"/>
      <c r="USM622" s="23"/>
      <c r="USN622" s="23"/>
      <c r="USO622" s="23"/>
      <c r="USP622" s="23"/>
      <c r="USQ622" s="23"/>
      <c r="USR622" s="23"/>
      <c r="USS622" s="23"/>
      <c r="UST622" s="23"/>
      <c r="USU622" s="23"/>
      <c r="USV622" s="23"/>
      <c r="USW622" s="23"/>
      <c r="USX622" s="23"/>
      <c r="USY622" s="23"/>
      <c r="USZ622" s="23"/>
      <c r="UTA622" s="23"/>
      <c r="UTB622" s="23"/>
      <c r="UTC622" s="23"/>
      <c r="UTD622" s="23"/>
      <c r="UTE622" s="23"/>
      <c r="UTF622" s="23"/>
      <c r="UTG622" s="23"/>
      <c r="UTH622" s="23"/>
      <c r="UTI622" s="23"/>
      <c r="UTJ622" s="23"/>
      <c r="UTK622" s="23"/>
      <c r="UTL622" s="23"/>
      <c r="UTM622" s="23"/>
      <c r="UTN622" s="23"/>
      <c r="UTO622" s="23"/>
      <c r="UTP622" s="23"/>
      <c r="UTQ622" s="23"/>
      <c r="UTR622" s="23"/>
      <c r="UTS622" s="23"/>
      <c r="UTT622" s="23"/>
      <c r="UTU622" s="23"/>
      <c r="UTV622" s="23"/>
      <c r="UTW622" s="23"/>
      <c r="UTX622" s="23"/>
      <c r="UTY622" s="23"/>
      <c r="UTZ622" s="23"/>
      <c r="UUA622" s="23"/>
      <c r="UUB622" s="23"/>
      <c r="UUC622" s="23"/>
      <c r="UUD622" s="23"/>
      <c r="UUE622" s="23"/>
      <c r="UUF622" s="23"/>
      <c r="UUG622" s="23"/>
      <c r="UUH622" s="23"/>
      <c r="UUI622" s="23"/>
      <c r="UUJ622" s="23"/>
      <c r="UUK622" s="23"/>
      <c r="UUL622" s="23"/>
      <c r="UUM622" s="23"/>
      <c r="UUN622" s="23"/>
      <c r="UUO622" s="23"/>
      <c r="UUP622" s="23"/>
      <c r="UUQ622" s="23"/>
      <c r="UUR622" s="23"/>
      <c r="UUS622" s="23"/>
      <c r="UUT622" s="23"/>
      <c r="UUU622" s="23"/>
      <c r="UUV622" s="23"/>
      <c r="UUW622" s="23"/>
      <c r="UUX622" s="23"/>
      <c r="UUY622" s="23"/>
      <c r="UUZ622" s="23"/>
      <c r="UVA622" s="23"/>
      <c r="UVB622" s="23"/>
      <c r="UVC622" s="23"/>
      <c r="UVD622" s="23"/>
      <c r="UVE622" s="23"/>
      <c r="UVF622" s="23"/>
      <c r="UVG622" s="23"/>
      <c r="UVH622" s="23"/>
      <c r="UVI622" s="23"/>
      <c r="UVJ622" s="23"/>
      <c r="UVK622" s="23"/>
      <c r="UVL622" s="23"/>
      <c r="UVM622" s="23"/>
      <c r="UVN622" s="23"/>
      <c r="UVO622" s="23"/>
      <c r="UVP622" s="23"/>
      <c r="UVQ622" s="23"/>
      <c r="UVR622" s="23"/>
      <c r="UVS622" s="23"/>
      <c r="UVT622" s="23"/>
      <c r="UVU622" s="23"/>
      <c r="UVV622" s="23"/>
      <c r="UVW622" s="23"/>
      <c r="UVX622" s="23"/>
      <c r="UVY622" s="23"/>
      <c r="UVZ622" s="23"/>
      <c r="UWA622" s="23"/>
      <c r="UWB622" s="23"/>
      <c r="UWC622" s="23"/>
      <c r="UWD622" s="23"/>
      <c r="UWE622" s="23"/>
      <c r="UWF622" s="23"/>
      <c r="UWG622" s="23"/>
      <c r="UWH622" s="23"/>
      <c r="UWI622" s="23"/>
      <c r="UWJ622" s="23"/>
      <c r="UWK622" s="23"/>
      <c r="UWL622" s="23"/>
      <c r="UWM622" s="23"/>
      <c r="UWN622" s="23"/>
      <c r="UWO622" s="23"/>
      <c r="UWP622" s="23"/>
      <c r="UWQ622" s="23"/>
      <c r="UWR622" s="23"/>
      <c r="UWS622" s="23"/>
      <c r="UWT622" s="23"/>
      <c r="UWU622" s="23"/>
      <c r="UWV622" s="23"/>
      <c r="UWW622" s="23"/>
      <c r="UWX622" s="23"/>
      <c r="UWY622" s="23"/>
      <c r="UWZ622" s="23"/>
      <c r="UXA622" s="23"/>
      <c r="UXB622" s="23"/>
      <c r="UXC622" s="23"/>
      <c r="UXD622" s="23"/>
      <c r="UXE622" s="23"/>
      <c r="UXF622" s="23"/>
      <c r="UXG622" s="23"/>
      <c r="UXH622" s="23"/>
      <c r="UXI622" s="23"/>
      <c r="UXJ622" s="23"/>
      <c r="UXK622" s="23"/>
      <c r="UXL622" s="23"/>
      <c r="UXM622" s="23"/>
      <c r="UXN622" s="23"/>
      <c r="UXO622" s="23"/>
      <c r="UXP622" s="23"/>
      <c r="UXQ622" s="23"/>
      <c r="UXR622" s="23"/>
      <c r="UXS622" s="23"/>
      <c r="UXT622" s="23"/>
      <c r="UXU622" s="23"/>
      <c r="UXV622" s="23"/>
      <c r="UXW622" s="23"/>
      <c r="UXX622" s="23"/>
      <c r="UXY622" s="23"/>
      <c r="UXZ622" s="23"/>
      <c r="UYA622" s="23"/>
      <c r="UYB622" s="23"/>
      <c r="UYC622" s="23"/>
      <c r="UYD622" s="23"/>
      <c r="UYE622" s="23"/>
      <c r="UYF622" s="23"/>
      <c r="UYG622" s="23"/>
      <c r="UYH622" s="23"/>
      <c r="UYI622" s="23"/>
      <c r="UYJ622" s="23"/>
      <c r="UYK622" s="23"/>
      <c r="UYL622" s="23"/>
      <c r="UYM622" s="23"/>
      <c r="UYN622" s="23"/>
      <c r="UYO622" s="23"/>
      <c r="UYP622" s="23"/>
      <c r="UYQ622" s="23"/>
      <c r="UYR622" s="23"/>
      <c r="UYS622" s="23"/>
      <c r="UYT622" s="23"/>
      <c r="UYU622" s="23"/>
      <c r="UYV622" s="23"/>
      <c r="UYW622" s="23"/>
      <c r="UYX622" s="23"/>
      <c r="UYY622" s="23"/>
      <c r="UYZ622" s="23"/>
      <c r="UZA622" s="23"/>
      <c r="UZB622" s="23"/>
      <c r="UZC622" s="23"/>
      <c r="UZD622" s="23"/>
      <c r="UZE622" s="23"/>
      <c r="UZF622" s="23"/>
      <c r="UZG622" s="23"/>
      <c r="UZH622" s="23"/>
      <c r="UZI622" s="23"/>
      <c r="UZJ622" s="23"/>
      <c r="UZK622" s="23"/>
      <c r="UZL622" s="23"/>
      <c r="UZM622" s="23"/>
      <c r="UZN622" s="23"/>
      <c r="UZO622" s="23"/>
      <c r="UZP622" s="23"/>
      <c r="UZQ622" s="23"/>
      <c r="UZR622" s="23"/>
      <c r="UZS622" s="23"/>
      <c r="UZT622" s="23"/>
      <c r="UZU622" s="23"/>
      <c r="UZV622" s="23"/>
      <c r="UZW622" s="23"/>
      <c r="UZX622" s="23"/>
      <c r="UZY622" s="23"/>
      <c r="UZZ622" s="23"/>
      <c r="VAA622" s="23"/>
      <c r="VAB622" s="23"/>
      <c r="VAC622" s="23"/>
      <c r="VAD622" s="23"/>
      <c r="VAE622" s="23"/>
      <c r="VAF622" s="23"/>
      <c r="VAG622" s="23"/>
      <c r="VAH622" s="23"/>
      <c r="VAI622" s="23"/>
      <c r="VAJ622" s="23"/>
      <c r="VAK622" s="23"/>
      <c r="VAL622" s="23"/>
      <c r="VAM622" s="23"/>
      <c r="VAN622" s="23"/>
      <c r="VAO622" s="23"/>
      <c r="VAP622" s="23"/>
      <c r="VAQ622" s="23"/>
      <c r="VAR622" s="23"/>
      <c r="VAS622" s="23"/>
      <c r="VAT622" s="23"/>
      <c r="VAU622" s="23"/>
      <c r="VAV622" s="23"/>
      <c r="VAW622" s="23"/>
      <c r="VAX622" s="23"/>
      <c r="VAY622" s="23"/>
      <c r="VAZ622" s="23"/>
      <c r="VBA622" s="23"/>
      <c r="VBB622" s="23"/>
      <c r="VBC622" s="23"/>
      <c r="VBD622" s="23"/>
      <c r="VBE622" s="23"/>
      <c r="VBF622" s="23"/>
      <c r="VBG622" s="23"/>
      <c r="VBH622" s="23"/>
      <c r="VBI622" s="23"/>
      <c r="VBJ622" s="23"/>
      <c r="VBK622" s="23"/>
      <c r="VBL622" s="23"/>
      <c r="VBM622" s="23"/>
      <c r="VBN622" s="23"/>
      <c r="VBO622" s="23"/>
      <c r="VBP622" s="23"/>
      <c r="VBQ622" s="23"/>
      <c r="VBR622" s="23"/>
      <c r="VBS622" s="23"/>
      <c r="VBT622" s="23"/>
      <c r="VBU622" s="23"/>
      <c r="VBV622" s="23"/>
      <c r="VBW622" s="23"/>
      <c r="VBX622" s="23"/>
      <c r="VBY622" s="23"/>
      <c r="VBZ622" s="23"/>
      <c r="VCA622" s="23"/>
      <c r="VCB622" s="23"/>
      <c r="VCC622" s="23"/>
      <c r="VCD622" s="23"/>
      <c r="VCE622" s="23"/>
      <c r="VCF622" s="23"/>
      <c r="VCG622" s="23"/>
      <c r="VCH622" s="23"/>
      <c r="VCI622" s="23"/>
      <c r="VCJ622" s="23"/>
      <c r="VCK622" s="23"/>
      <c r="VCL622" s="23"/>
      <c r="VCM622" s="23"/>
      <c r="VCN622" s="23"/>
      <c r="VCO622" s="23"/>
      <c r="VCP622" s="23"/>
      <c r="VCQ622" s="23"/>
      <c r="VCR622" s="23"/>
      <c r="VCS622" s="23"/>
      <c r="VCT622" s="23"/>
      <c r="VCU622" s="23"/>
      <c r="VCV622" s="23"/>
      <c r="VCW622" s="23"/>
      <c r="VCX622" s="23"/>
      <c r="VCY622" s="23"/>
      <c r="VCZ622" s="23"/>
      <c r="VDA622" s="23"/>
      <c r="VDB622" s="23"/>
      <c r="VDC622" s="23"/>
      <c r="VDD622" s="23"/>
      <c r="VDE622" s="23"/>
      <c r="VDF622" s="23"/>
      <c r="VDG622" s="23"/>
      <c r="VDH622" s="23"/>
      <c r="VDI622" s="23"/>
      <c r="VDJ622" s="23"/>
      <c r="VDK622" s="23"/>
      <c r="VDL622" s="23"/>
      <c r="VDM622" s="23"/>
      <c r="VDN622" s="23"/>
      <c r="VDO622" s="23"/>
      <c r="VDP622" s="23"/>
      <c r="VDQ622" s="23"/>
      <c r="VDR622" s="23"/>
      <c r="VDS622" s="23"/>
      <c r="VDT622" s="23"/>
      <c r="VDU622" s="23"/>
      <c r="VDV622" s="23"/>
      <c r="VDW622" s="23"/>
      <c r="VDX622" s="23"/>
      <c r="VDY622" s="23"/>
      <c r="VDZ622" s="23"/>
      <c r="VEA622" s="23"/>
      <c r="VEB622" s="23"/>
      <c r="VEC622" s="23"/>
      <c r="VED622" s="23"/>
      <c r="VEE622" s="23"/>
      <c r="VEF622" s="23"/>
      <c r="VEG622" s="23"/>
      <c r="VEH622" s="23"/>
      <c r="VEI622" s="23"/>
      <c r="VEJ622" s="23"/>
      <c r="VEK622" s="23"/>
      <c r="VEL622" s="23"/>
      <c r="VEM622" s="23"/>
      <c r="VEN622" s="23"/>
      <c r="VEO622" s="23"/>
      <c r="VEP622" s="23"/>
      <c r="VEQ622" s="23"/>
      <c r="VER622" s="23"/>
      <c r="VES622" s="23"/>
      <c r="VET622" s="23"/>
      <c r="VEU622" s="23"/>
      <c r="VEV622" s="23"/>
      <c r="VEW622" s="23"/>
      <c r="VEX622" s="23"/>
      <c r="VEY622" s="23"/>
      <c r="VEZ622" s="23"/>
      <c r="VFA622" s="23"/>
      <c r="VFB622" s="23"/>
      <c r="VFC622" s="23"/>
      <c r="VFD622" s="23"/>
      <c r="VFE622" s="23"/>
      <c r="VFF622" s="23"/>
      <c r="VFG622" s="23"/>
      <c r="VFH622" s="23"/>
      <c r="VFI622" s="23"/>
      <c r="VFJ622" s="23"/>
      <c r="VFK622" s="23"/>
      <c r="VFL622" s="23"/>
      <c r="VFM622" s="23"/>
      <c r="VFN622" s="23"/>
      <c r="VFO622" s="23"/>
      <c r="VFP622" s="23"/>
      <c r="VFQ622" s="23"/>
      <c r="VFR622" s="23"/>
      <c r="VFS622" s="23"/>
      <c r="VFT622" s="23"/>
      <c r="VFU622" s="23"/>
      <c r="VFV622" s="23"/>
      <c r="VFW622" s="23"/>
      <c r="VFX622" s="23"/>
      <c r="VFY622" s="23"/>
      <c r="VFZ622" s="23"/>
      <c r="VGA622" s="23"/>
      <c r="VGB622" s="23"/>
      <c r="VGC622" s="23"/>
      <c r="VGD622" s="23"/>
      <c r="VGE622" s="23"/>
      <c r="VGF622" s="23"/>
      <c r="VGG622" s="23"/>
      <c r="VGH622" s="23"/>
      <c r="VGI622" s="23"/>
      <c r="VGJ622" s="23"/>
      <c r="VGK622" s="23"/>
      <c r="VGL622" s="23"/>
      <c r="VGM622" s="23"/>
      <c r="VGN622" s="23"/>
      <c r="VGO622" s="23"/>
      <c r="VGP622" s="23"/>
      <c r="VGQ622" s="23"/>
      <c r="VGR622" s="23"/>
      <c r="VGS622" s="23"/>
      <c r="VGT622" s="23"/>
      <c r="VGU622" s="23"/>
      <c r="VGV622" s="23"/>
      <c r="VGW622" s="23"/>
      <c r="VGX622" s="23"/>
      <c r="VGY622" s="23"/>
      <c r="VGZ622" s="23"/>
      <c r="VHA622" s="23"/>
      <c r="VHB622" s="23"/>
      <c r="VHC622" s="23"/>
      <c r="VHD622" s="23"/>
      <c r="VHE622" s="23"/>
      <c r="VHF622" s="23"/>
      <c r="VHG622" s="23"/>
      <c r="VHH622" s="23"/>
      <c r="VHI622" s="23"/>
      <c r="VHJ622" s="23"/>
      <c r="VHK622" s="23"/>
      <c r="VHL622" s="23"/>
      <c r="VHM622" s="23"/>
      <c r="VHN622" s="23"/>
      <c r="VHO622" s="23"/>
      <c r="VHP622" s="23"/>
      <c r="VHQ622" s="23"/>
      <c r="VHR622" s="23"/>
      <c r="VHS622" s="23"/>
      <c r="VHT622" s="23"/>
      <c r="VHU622" s="23"/>
      <c r="VHV622" s="23"/>
      <c r="VHW622" s="23"/>
      <c r="VHX622" s="23"/>
      <c r="VHY622" s="23"/>
      <c r="VHZ622" s="23"/>
      <c r="VIA622" s="23"/>
      <c r="VIB622" s="23"/>
      <c r="VIC622" s="23"/>
      <c r="VID622" s="23"/>
      <c r="VIE622" s="23"/>
      <c r="VIF622" s="23"/>
      <c r="VIG622" s="23"/>
      <c r="VIH622" s="23"/>
      <c r="VII622" s="23"/>
      <c r="VIJ622" s="23"/>
      <c r="VIK622" s="23"/>
      <c r="VIL622" s="23"/>
      <c r="VIM622" s="23"/>
      <c r="VIN622" s="23"/>
      <c r="VIO622" s="23"/>
      <c r="VIP622" s="23"/>
      <c r="VIQ622" s="23"/>
      <c r="VIR622" s="23"/>
      <c r="VIS622" s="23"/>
      <c r="VIT622" s="23"/>
      <c r="VIU622" s="23"/>
      <c r="VIV622" s="23"/>
      <c r="VIW622" s="23"/>
      <c r="VIX622" s="23"/>
      <c r="VIY622" s="23"/>
      <c r="VIZ622" s="23"/>
      <c r="VJA622" s="23"/>
      <c r="VJB622" s="23"/>
      <c r="VJC622" s="23"/>
      <c r="VJD622" s="23"/>
      <c r="VJE622" s="23"/>
      <c r="VJF622" s="23"/>
      <c r="VJG622" s="23"/>
      <c r="VJH622" s="23"/>
      <c r="VJI622" s="23"/>
      <c r="VJJ622" s="23"/>
      <c r="VJK622" s="23"/>
      <c r="VJL622" s="23"/>
      <c r="VJM622" s="23"/>
      <c r="VJN622" s="23"/>
      <c r="VJO622" s="23"/>
      <c r="VJP622" s="23"/>
      <c r="VJQ622" s="23"/>
      <c r="VJR622" s="23"/>
      <c r="VJS622" s="23"/>
      <c r="VJT622" s="23"/>
      <c r="VJU622" s="23"/>
      <c r="VJV622" s="23"/>
      <c r="VJW622" s="23"/>
      <c r="VJX622" s="23"/>
      <c r="VJY622" s="23"/>
      <c r="VJZ622" s="23"/>
      <c r="VKA622" s="23"/>
      <c r="VKB622" s="23"/>
      <c r="VKC622" s="23"/>
      <c r="VKD622" s="23"/>
      <c r="VKE622" s="23"/>
      <c r="VKF622" s="23"/>
      <c r="VKG622" s="23"/>
      <c r="VKH622" s="23"/>
      <c r="VKI622" s="23"/>
      <c r="VKJ622" s="23"/>
      <c r="VKK622" s="23"/>
      <c r="VKL622" s="23"/>
      <c r="VKM622" s="23"/>
      <c r="VKN622" s="23"/>
      <c r="VKO622" s="23"/>
      <c r="VKP622" s="23"/>
      <c r="VKQ622" s="23"/>
      <c r="VKR622" s="23"/>
      <c r="VKS622" s="23"/>
      <c r="VKT622" s="23"/>
      <c r="VKU622" s="23"/>
      <c r="VKV622" s="23"/>
      <c r="VKW622" s="23"/>
      <c r="VKX622" s="23"/>
      <c r="VKY622" s="23"/>
      <c r="VKZ622" s="23"/>
      <c r="VLA622" s="23"/>
      <c r="VLB622" s="23"/>
      <c r="VLC622" s="23"/>
      <c r="VLD622" s="23"/>
      <c r="VLE622" s="23"/>
      <c r="VLF622" s="23"/>
      <c r="VLG622" s="23"/>
      <c r="VLH622" s="23"/>
      <c r="VLI622" s="23"/>
      <c r="VLJ622" s="23"/>
      <c r="VLK622" s="23"/>
      <c r="VLL622" s="23"/>
      <c r="VLM622" s="23"/>
      <c r="VLN622" s="23"/>
      <c r="VLO622" s="23"/>
      <c r="VLP622" s="23"/>
      <c r="VLQ622" s="23"/>
      <c r="VLR622" s="23"/>
      <c r="VLS622" s="23"/>
      <c r="VLT622" s="23"/>
      <c r="VLU622" s="23"/>
      <c r="VLV622" s="23"/>
      <c r="VLW622" s="23"/>
      <c r="VLX622" s="23"/>
      <c r="VLY622" s="23"/>
      <c r="VLZ622" s="23"/>
      <c r="VMA622" s="23"/>
      <c r="VMB622" s="23"/>
      <c r="VMC622" s="23"/>
      <c r="VMD622" s="23"/>
      <c r="VME622" s="23"/>
      <c r="VMF622" s="23"/>
      <c r="VMG622" s="23"/>
      <c r="VMH622" s="23"/>
      <c r="VMI622" s="23"/>
      <c r="VMJ622" s="23"/>
      <c r="VMK622" s="23"/>
      <c r="VML622" s="23"/>
      <c r="VMM622" s="23"/>
      <c r="VMN622" s="23"/>
      <c r="VMO622" s="23"/>
      <c r="VMP622" s="23"/>
      <c r="VMQ622" s="23"/>
      <c r="VMR622" s="23"/>
      <c r="VMS622" s="23"/>
      <c r="VMT622" s="23"/>
      <c r="VMU622" s="23"/>
      <c r="VMV622" s="23"/>
      <c r="VMW622" s="23"/>
      <c r="VMX622" s="23"/>
      <c r="VMY622" s="23"/>
      <c r="VMZ622" s="23"/>
      <c r="VNA622" s="23"/>
      <c r="VNB622" s="23"/>
      <c r="VNC622" s="23"/>
      <c r="VND622" s="23"/>
      <c r="VNE622" s="23"/>
      <c r="VNF622" s="23"/>
      <c r="VNG622" s="23"/>
      <c r="VNH622" s="23"/>
      <c r="VNI622" s="23"/>
      <c r="VNJ622" s="23"/>
      <c r="VNK622" s="23"/>
      <c r="VNL622" s="23"/>
      <c r="VNM622" s="23"/>
      <c r="VNN622" s="23"/>
      <c r="VNO622" s="23"/>
      <c r="VNP622" s="23"/>
      <c r="VNQ622" s="23"/>
      <c r="VNR622" s="23"/>
      <c r="VNS622" s="23"/>
      <c r="VNT622" s="23"/>
      <c r="VNU622" s="23"/>
      <c r="VNV622" s="23"/>
      <c r="VNW622" s="23"/>
      <c r="VNX622" s="23"/>
      <c r="VNY622" s="23"/>
      <c r="VNZ622" s="23"/>
      <c r="VOA622" s="23"/>
      <c r="VOB622" s="23"/>
      <c r="VOC622" s="23"/>
      <c r="VOD622" s="23"/>
      <c r="VOE622" s="23"/>
      <c r="VOF622" s="23"/>
      <c r="VOG622" s="23"/>
      <c r="VOH622" s="23"/>
      <c r="VOI622" s="23"/>
      <c r="VOJ622" s="23"/>
      <c r="VOK622" s="23"/>
      <c r="VOL622" s="23"/>
      <c r="VOM622" s="23"/>
      <c r="VON622" s="23"/>
      <c r="VOO622" s="23"/>
      <c r="VOP622" s="23"/>
      <c r="VOQ622" s="23"/>
      <c r="VOR622" s="23"/>
      <c r="VOS622" s="23"/>
      <c r="VOT622" s="23"/>
      <c r="VOU622" s="23"/>
      <c r="VOV622" s="23"/>
      <c r="VOW622" s="23"/>
      <c r="VOX622" s="23"/>
      <c r="VOY622" s="23"/>
      <c r="VOZ622" s="23"/>
      <c r="VPA622" s="23"/>
      <c r="VPB622" s="23"/>
      <c r="VPC622" s="23"/>
      <c r="VPD622" s="23"/>
      <c r="VPE622" s="23"/>
      <c r="VPF622" s="23"/>
      <c r="VPG622" s="23"/>
      <c r="VPH622" s="23"/>
      <c r="VPI622" s="23"/>
      <c r="VPJ622" s="23"/>
      <c r="VPK622" s="23"/>
      <c r="VPL622" s="23"/>
      <c r="VPM622" s="23"/>
      <c r="VPN622" s="23"/>
      <c r="VPO622" s="23"/>
      <c r="VPP622" s="23"/>
      <c r="VPQ622" s="23"/>
      <c r="VPR622" s="23"/>
      <c r="VPS622" s="23"/>
      <c r="VPT622" s="23"/>
      <c r="VPU622" s="23"/>
      <c r="VPV622" s="23"/>
      <c r="VPW622" s="23"/>
      <c r="VPX622" s="23"/>
      <c r="VPY622" s="23"/>
      <c r="VPZ622" s="23"/>
      <c r="VQA622" s="23"/>
      <c r="VQB622" s="23"/>
      <c r="VQC622" s="23"/>
      <c r="VQD622" s="23"/>
      <c r="VQE622" s="23"/>
      <c r="VQF622" s="23"/>
      <c r="VQG622" s="23"/>
      <c r="VQH622" s="23"/>
      <c r="VQI622" s="23"/>
      <c r="VQJ622" s="23"/>
      <c r="VQK622" s="23"/>
      <c r="VQL622" s="23"/>
      <c r="VQM622" s="23"/>
      <c r="VQN622" s="23"/>
      <c r="VQO622" s="23"/>
      <c r="VQP622" s="23"/>
      <c r="VQQ622" s="23"/>
      <c r="VQR622" s="23"/>
      <c r="VQS622" s="23"/>
      <c r="VQT622" s="23"/>
      <c r="VQU622" s="23"/>
      <c r="VQV622" s="23"/>
      <c r="VQW622" s="23"/>
      <c r="VQX622" s="23"/>
      <c r="VQY622" s="23"/>
      <c r="VQZ622" s="23"/>
      <c r="VRA622" s="23"/>
      <c r="VRB622" s="23"/>
      <c r="VRC622" s="23"/>
      <c r="VRD622" s="23"/>
      <c r="VRE622" s="23"/>
      <c r="VRF622" s="23"/>
      <c r="VRG622" s="23"/>
      <c r="VRH622" s="23"/>
      <c r="VRI622" s="23"/>
      <c r="VRJ622" s="23"/>
      <c r="VRK622" s="23"/>
      <c r="VRL622" s="23"/>
      <c r="VRM622" s="23"/>
      <c r="VRN622" s="23"/>
      <c r="VRO622" s="23"/>
      <c r="VRP622" s="23"/>
      <c r="VRQ622" s="23"/>
      <c r="VRR622" s="23"/>
      <c r="VRS622" s="23"/>
      <c r="VRT622" s="23"/>
      <c r="VRU622" s="23"/>
      <c r="VRV622" s="23"/>
      <c r="VRW622" s="23"/>
      <c r="VRX622" s="23"/>
      <c r="VRY622" s="23"/>
      <c r="VRZ622" s="23"/>
      <c r="VSA622" s="23"/>
      <c r="VSB622" s="23"/>
      <c r="VSC622" s="23"/>
      <c r="VSD622" s="23"/>
      <c r="VSE622" s="23"/>
      <c r="VSF622" s="23"/>
      <c r="VSG622" s="23"/>
      <c r="VSH622" s="23"/>
      <c r="VSI622" s="23"/>
      <c r="VSJ622" s="23"/>
      <c r="VSK622" s="23"/>
      <c r="VSL622" s="23"/>
      <c r="VSM622" s="23"/>
      <c r="VSN622" s="23"/>
      <c r="VSO622" s="23"/>
      <c r="VSP622" s="23"/>
      <c r="VSQ622" s="23"/>
      <c r="VSR622" s="23"/>
      <c r="VSS622" s="23"/>
      <c r="VST622" s="23"/>
      <c r="VSU622" s="23"/>
      <c r="VSV622" s="23"/>
      <c r="VSW622" s="23"/>
      <c r="VSX622" s="23"/>
      <c r="VSY622" s="23"/>
      <c r="VSZ622" s="23"/>
      <c r="VTA622" s="23"/>
      <c r="VTB622" s="23"/>
      <c r="VTC622" s="23"/>
      <c r="VTD622" s="23"/>
      <c r="VTE622" s="23"/>
      <c r="VTF622" s="23"/>
      <c r="VTG622" s="23"/>
      <c r="VTH622" s="23"/>
      <c r="VTI622" s="23"/>
      <c r="VTJ622" s="23"/>
      <c r="VTK622" s="23"/>
      <c r="VTL622" s="23"/>
      <c r="VTM622" s="23"/>
      <c r="VTN622" s="23"/>
      <c r="VTO622" s="23"/>
      <c r="VTP622" s="23"/>
      <c r="VTQ622" s="23"/>
      <c r="VTR622" s="23"/>
      <c r="VTS622" s="23"/>
      <c r="VTT622" s="23"/>
      <c r="VTU622" s="23"/>
      <c r="VTV622" s="23"/>
      <c r="VTW622" s="23"/>
      <c r="VTX622" s="23"/>
      <c r="VTY622" s="23"/>
      <c r="VTZ622" s="23"/>
      <c r="VUA622" s="23"/>
      <c r="VUB622" s="23"/>
      <c r="VUC622" s="23"/>
      <c r="VUD622" s="23"/>
      <c r="VUE622" s="23"/>
      <c r="VUF622" s="23"/>
      <c r="VUG622" s="23"/>
      <c r="VUH622" s="23"/>
      <c r="VUI622" s="23"/>
      <c r="VUJ622" s="23"/>
      <c r="VUK622" s="23"/>
      <c r="VUL622" s="23"/>
      <c r="VUM622" s="23"/>
      <c r="VUN622" s="23"/>
      <c r="VUO622" s="23"/>
      <c r="VUP622" s="23"/>
      <c r="VUQ622" s="23"/>
      <c r="VUR622" s="23"/>
      <c r="VUS622" s="23"/>
      <c r="VUT622" s="23"/>
      <c r="VUU622" s="23"/>
      <c r="VUV622" s="23"/>
      <c r="VUW622" s="23"/>
      <c r="VUX622" s="23"/>
      <c r="VUY622" s="23"/>
      <c r="VUZ622" s="23"/>
      <c r="VVA622" s="23"/>
      <c r="VVB622" s="23"/>
      <c r="VVC622" s="23"/>
      <c r="VVD622" s="23"/>
      <c r="VVE622" s="23"/>
      <c r="VVF622" s="23"/>
      <c r="VVG622" s="23"/>
      <c r="VVH622" s="23"/>
      <c r="VVI622" s="23"/>
      <c r="VVJ622" s="23"/>
      <c r="VVK622" s="23"/>
      <c r="VVL622" s="23"/>
      <c r="VVM622" s="23"/>
      <c r="VVN622" s="23"/>
      <c r="VVO622" s="23"/>
      <c r="VVP622" s="23"/>
      <c r="VVQ622" s="23"/>
      <c r="VVR622" s="23"/>
      <c r="VVS622" s="23"/>
      <c r="VVT622" s="23"/>
      <c r="VVU622" s="23"/>
      <c r="VVV622" s="23"/>
      <c r="VVW622" s="23"/>
      <c r="VVX622" s="23"/>
      <c r="VVY622" s="23"/>
      <c r="VVZ622" s="23"/>
      <c r="VWA622" s="23"/>
      <c r="VWB622" s="23"/>
      <c r="VWC622" s="23"/>
      <c r="VWD622" s="23"/>
      <c r="VWE622" s="23"/>
      <c r="VWF622" s="23"/>
      <c r="VWG622" s="23"/>
      <c r="VWH622" s="23"/>
      <c r="VWI622" s="23"/>
      <c r="VWJ622" s="23"/>
      <c r="VWK622" s="23"/>
      <c r="VWL622" s="23"/>
      <c r="VWM622" s="23"/>
      <c r="VWN622" s="23"/>
      <c r="VWO622" s="23"/>
      <c r="VWP622" s="23"/>
      <c r="VWQ622" s="23"/>
      <c r="VWR622" s="23"/>
      <c r="VWS622" s="23"/>
      <c r="VWT622" s="23"/>
      <c r="VWU622" s="23"/>
      <c r="VWV622" s="23"/>
      <c r="VWW622" s="23"/>
      <c r="VWX622" s="23"/>
      <c r="VWY622" s="23"/>
      <c r="VWZ622" s="23"/>
      <c r="VXA622" s="23"/>
      <c r="VXB622" s="23"/>
      <c r="VXC622" s="23"/>
      <c r="VXD622" s="23"/>
      <c r="VXE622" s="23"/>
      <c r="VXF622" s="23"/>
      <c r="VXG622" s="23"/>
      <c r="VXH622" s="23"/>
      <c r="VXI622" s="23"/>
      <c r="VXJ622" s="23"/>
      <c r="VXK622" s="23"/>
      <c r="VXL622" s="23"/>
      <c r="VXM622" s="23"/>
      <c r="VXN622" s="23"/>
      <c r="VXO622" s="23"/>
      <c r="VXP622" s="23"/>
      <c r="VXQ622" s="23"/>
      <c r="VXR622" s="23"/>
      <c r="VXS622" s="23"/>
      <c r="VXT622" s="23"/>
      <c r="VXU622" s="23"/>
      <c r="VXV622" s="23"/>
      <c r="VXW622" s="23"/>
      <c r="VXX622" s="23"/>
      <c r="VXY622" s="23"/>
      <c r="VXZ622" s="23"/>
      <c r="VYA622" s="23"/>
      <c r="VYB622" s="23"/>
      <c r="VYC622" s="23"/>
      <c r="VYD622" s="23"/>
      <c r="VYE622" s="23"/>
      <c r="VYF622" s="23"/>
      <c r="VYG622" s="23"/>
      <c r="VYH622" s="23"/>
      <c r="VYI622" s="23"/>
      <c r="VYJ622" s="23"/>
      <c r="VYK622" s="23"/>
      <c r="VYL622" s="23"/>
      <c r="VYM622" s="23"/>
      <c r="VYN622" s="23"/>
      <c r="VYO622" s="23"/>
      <c r="VYP622" s="23"/>
      <c r="VYQ622" s="23"/>
      <c r="VYR622" s="23"/>
      <c r="VYS622" s="23"/>
      <c r="VYT622" s="23"/>
      <c r="VYU622" s="23"/>
      <c r="VYV622" s="23"/>
      <c r="VYW622" s="23"/>
      <c r="VYX622" s="23"/>
      <c r="VYY622" s="23"/>
      <c r="VYZ622" s="23"/>
      <c r="VZA622" s="23"/>
      <c r="VZB622" s="23"/>
      <c r="VZC622" s="23"/>
      <c r="VZD622" s="23"/>
      <c r="VZE622" s="23"/>
      <c r="VZF622" s="23"/>
      <c r="VZG622" s="23"/>
      <c r="VZH622" s="23"/>
      <c r="VZI622" s="23"/>
      <c r="VZJ622" s="23"/>
      <c r="VZK622" s="23"/>
      <c r="VZL622" s="23"/>
      <c r="VZM622" s="23"/>
      <c r="VZN622" s="23"/>
      <c r="VZO622" s="23"/>
      <c r="VZP622" s="23"/>
      <c r="VZQ622" s="23"/>
      <c r="VZR622" s="23"/>
      <c r="VZS622" s="23"/>
      <c r="VZT622" s="23"/>
      <c r="VZU622" s="23"/>
      <c r="VZV622" s="23"/>
      <c r="VZW622" s="23"/>
      <c r="VZX622" s="23"/>
      <c r="VZY622" s="23"/>
      <c r="VZZ622" s="23"/>
      <c r="WAA622" s="23"/>
      <c r="WAB622" s="23"/>
      <c r="WAC622" s="23"/>
      <c r="WAD622" s="23"/>
      <c r="WAE622" s="23"/>
      <c r="WAF622" s="23"/>
      <c r="WAG622" s="23"/>
      <c r="WAH622" s="23"/>
      <c r="WAI622" s="23"/>
      <c r="WAJ622" s="23"/>
      <c r="WAK622" s="23"/>
      <c r="WAL622" s="23"/>
      <c r="WAM622" s="23"/>
      <c r="WAN622" s="23"/>
      <c r="WAO622" s="23"/>
      <c r="WAP622" s="23"/>
      <c r="WAQ622" s="23"/>
      <c r="WAR622" s="23"/>
      <c r="WAS622" s="23"/>
      <c r="WAT622" s="23"/>
      <c r="WAU622" s="23"/>
      <c r="WAV622" s="23"/>
      <c r="WAW622" s="23"/>
      <c r="WAX622" s="23"/>
      <c r="WAY622" s="23"/>
      <c r="WAZ622" s="23"/>
      <c r="WBA622" s="23"/>
      <c r="WBB622" s="23"/>
      <c r="WBC622" s="23"/>
      <c r="WBD622" s="23"/>
      <c r="WBE622" s="23"/>
      <c r="WBF622" s="23"/>
      <c r="WBG622" s="23"/>
      <c r="WBH622" s="23"/>
      <c r="WBI622" s="23"/>
      <c r="WBJ622" s="23"/>
      <c r="WBK622" s="23"/>
      <c r="WBL622" s="23"/>
      <c r="WBM622" s="23"/>
      <c r="WBN622" s="23"/>
      <c r="WBO622" s="23"/>
      <c r="WBP622" s="23"/>
      <c r="WBQ622" s="23"/>
      <c r="WBR622" s="23"/>
      <c r="WBS622" s="23"/>
      <c r="WBT622" s="23"/>
      <c r="WBU622" s="23"/>
      <c r="WBV622" s="23"/>
      <c r="WBW622" s="23"/>
      <c r="WBX622" s="23"/>
      <c r="WBY622" s="23"/>
      <c r="WBZ622" s="23"/>
      <c r="WCA622" s="23"/>
      <c r="WCB622" s="23"/>
      <c r="WCC622" s="23"/>
      <c r="WCD622" s="23"/>
      <c r="WCE622" s="23"/>
      <c r="WCF622" s="23"/>
      <c r="WCG622" s="23"/>
      <c r="WCH622" s="23"/>
      <c r="WCI622" s="23"/>
      <c r="WCJ622" s="23"/>
      <c r="WCK622" s="23"/>
      <c r="WCL622" s="23"/>
      <c r="WCM622" s="23"/>
      <c r="WCN622" s="23"/>
      <c r="WCO622" s="23"/>
      <c r="WCP622" s="23"/>
      <c r="WCQ622" s="23"/>
      <c r="WCR622" s="23"/>
      <c r="WCS622" s="23"/>
      <c r="WCT622" s="23"/>
      <c r="WCU622" s="23"/>
      <c r="WCV622" s="23"/>
      <c r="WCW622" s="23"/>
      <c r="WCX622" s="23"/>
      <c r="WCY622" s="23"/>
      <c r="WCZ622" s="23"/>
      <c r="WDA622" s="23"/>
      <c r="WDB622" s="23"/>
      <c r="WDC622" s="23"/>
      <c r="WDD622" s="23"/>
      <c r="WDE622" s="23"/>
      <c r="WDF622" s="23"/>
      <c r="WDG622" s="23"/>
      <c r="WDH622" s="23"/>
      <c r="WDI622" s="23"/>
      <c r="WDJ622" s="23"/>
      <c r="WDK622" s="23"/>
      <c r="WDL622" s="23"/>
      <c r="WDM622" s="23"/>
      <c r="WDN622" s="23"/>
      <c r="WDO622" s="23"/>
      <c r="WDP622" s="23"/>
      <c r="WDQ622" s="23"/>
      <c r="WDR622" s="23"/>
      <c r="WDS622" s="23"/>
      <c r="WDT622" s="23"/>
      <c r="WDU622" s="23"/>
      <c r="WDV622" s="23"/>
      <c r="WDW622" s="23"/>
      <c r="WDX622" s="23"/>
      <c r="WDY622" s="23"/>
      <c r="WDZ622" s="23"/>
      <c r="WEA622" s="23"/>
      <c r="WEB622" s="23"/>
      <c r="WEC622" s="23"/>
      <c r="WED622" s="23"/>
      <c r="WEE622" s="23"/>
      <c r="WEF622" s="23"/>
      <c r="WEG622" s="23"/>
      <c r="WEH622" s="23"/>
      <c r="WEI622" s="23"/>
      <c r="WEJ622" s="23"/>
      <c r="WEK622" s="23"/>
      <c r="WEL622" s="23"/>
      <c r="WEM622" s="23"/>
      <c r="WEN622" s="23"/>
      <c r="WEO622" s="23"/>
      <c r="WEP622" s="23"/>
      <c r="WEQ622" s="23"/>
      <c r="WER622" s="23"/>
      <c r="WES622" s="23"/>
      <c r="WET622" s="23"/>
      <c r="WEU622" s="23"/>
      <c r="WEV622" s="23"/>
      <c r="WEW622" s="23"/>
      <c r="WEX622" s="23"/>
      <c r="WEY622" s="23"/>
      <c r="WEZ622" s="23"/>
      <c r="WFA622" s="23"/>
      <c r="WFB622" s="23"/>
      <c r="WFC622" s="23"/>
      <c r="WFD622" s="23"/>
      <c r="WFE622" s="23"/>
      <c r="WFF622" s="23"/>
      <c r="WFG622" s="23"/>
      <c r="WFH622" s="23"/>
      <c r="WFI622" s="23"/>
      <c r="WFJ622" s="23"/>
      <c r="WFK622" s="23"/>
      <c r="WFL622" s="23"/>
      <c r="WFM622" s="23"/>
      <c r="WFN622" s="23"/>
      <c r="WFO622" s="23"/>
      <c r="WFP622" s="23"/>
      <c r="WFQ622" s="23"/>
      <c r="WFR622" s="23"/>
      <c r="WFS622" s="23"/>
      <c r="WFT622" s="23"/>
      <c r="WFU622" s="23"/>
      <c r="WFV622" s="23"/>
      <c r="WFW622" s="23"/>
      <c r="WFX622" s="23"/>
      <c r="WFY622" s="23"/>
      <c r="WFZ622" s="23"/>
      <c r="WGA622" s="23"/>
      <c r="WGB622" s="23"/>
      <c r="WGC622" s="23"/>
      <c r="WGD622" s="23"/>
      <c r="WGE622" s="23"/>
      <c r="WGF622" s="23"/>
      <c r="WGG622" s="23"/>
      <c r="WGH622" s="23"/>
      <c r="WGI622" s="23"/>
      <c r="WGJ622" s="23"/>
      <c r="WGK622" s="23"/>
      <c r="WGL622" s="23"/>
      <c r="WGM622" s="23"/>
      <c r="WGN622" s="23"/>
      <c r="WGO622" s="23"/>
      <c r="WGP622" s="23"/>
      <c r="WGQ622" s="23"/>
      <c r="WGR622" s="23"/>
      <c r="WGS622" s="23"/>
      <c r="WGT622" s="23"/>
      <c r="WGU622" s="23"/>
      <c r="WGV622" s="23"/>
      <c r="WGW622" s="23"/>
      <c r="WGX622" s="23"/>
      <c r="WGY622" s="23"/>
      <c r="WGZ622" s="23"/>
      <c r="WHA622" s="23"/>
      <c r="WHB622" s="23"/>
      <c r="WHC622" s="23"/>
      <c r="WHD622" s="23"/>
      <c r="WHE622" s="23"/>
      <c r="WHF622" s="23"/>
      <c r="WHG622" s="23"/>
      <c r="WHH622" s="23"/>
      <c r="WHI622" s="23"/>
      <c r="WHJ622" s="23"/>
      <c r="WHK622" s="23"/>
      <c r="WHL622" s="23"/>
      <c r="WHM622" s="23"/>
      <c r="WHN622" s="23"/>
      <c r="WHO622" s="23"/>
      <c r="WHP622" s="23"/>
      <c r="WHQ622" s="23"/>
      <c r="WHR622" s="23"/>
      <c r="WHS622" s="23"/>
      <c r="WHT622" s="23"/>
      <c r="WHU622" s="23"/>
      <c r="WHV622" s="23"/>
      <c r="WHW622" s="23"/>
      <c r="WHX622" s="23"/>
      <c r="WHY622" s="23"/>
      <c r="WHZ622" s="23"/>
      <c r="WIA622" s="23"/>
      <c r="WIB622" s="23"/>
      <c r="WIC622" s="23"/>
      <c r="WID622" s="23"/>
      <c r="WIE622" s="23"/>
      <c r="WIF622" s="23"/>
      <c r="WIG622" s="23"/>
      <c r="WIH622" s="23"/>
      <c r="WII622" s="23"/>
      <c r="WIJ622" s="23"/>
      <c r="WIK622" s="23"/>
      <c r="WIL622" s="23"/>
      <c r="WIM622" s="23"/>
      <c r="WIN622" s="23"/>
      <c r="WIO622" s="23"/>
      <c r="WIP622" s="23"/>
      <c r="WIQ622" s="23"/>
      <c r="WIR622" s="23"/>
      <c r="WIS622" s="23"/>
      <c r="WIT622" s="23"/>
      <c r="WIU622" s="23"/>
      <c r="WIV622" s="23"/>
      <c r="WIW622" s="23"/>
      <c r="WIX622" s="23"/>
      <c r="WIY622" s="23"/>
      <c r="WIZ622" s="23"/>
      <c r="WJA622" s="23"/>
      <c r="WJB622" s="23"/>
      <c r="WJC622" s="23"/>
      <c r="WJD622" s="23"/>
      <c r="WJE622" s="23"/>
      <c r="WJF622" s="23"/>
      <c r="WJG622" s="23"/>
      <c r="WJH622" s="23"/>
      <c r="WJI622" s="23"/>
      <c r="WJJ622" s="23"/>
      <c r="WJK622" s="23"/>
      <c r="WJL622" s="23"/>
      <c r="WJM622" s="23"/>
      <c r="WJN622" s="23"/>
      <c r="WJO622" s="23"/>
      <c r="WJP622" s="23"/>
      <c r="WJQ622" s="23"/>
      <c r="WJR622" s="23"/>
      <c r="WJS622" s="23"/>
      <c r="WJT622" s="23"/>
      <c r="WJU622" s="23"/>
      <c r="WJV622" s="23"/>
      <c r="WJW622" s="23"/>
      <c r="WJX622" s="23"/>
      <c r="WJY622" s="23"/>
      <c r="WJZ622" s="23"/>
      <c r="WKA622" s="23"/>
      <c r="WKB622" s="23"/>
      <c r="WKC622" s="23"/>
      <c r="WKD622" s="23"/>
      <c r="WKE622" s="23"/>
      <c r="WKF622" s="23"/>
      <c r="WKG622" s="23"/>
      <c r="WKH622" s="23"/>
      <c r="WKI622" s="23"/>
      <c r="WKJ622" s="23"/>
      <c r="WKK622" s="23"/>
      <c r="WKL622" s="23"/>
      <c r="WKM622" s="23"/>
      <c r="WKN622" s="23"/>
      <c r="WKO622" s="23"/>
      <c r="WKP622" s="23"/>
      <c r="WKQ622" s="23"/>
      <c r="WKR622" s="23"/>
      <c r="WKS622" s="23"/>
      <c r="WKT622" s="23"/>
      <c r="WKU622" s="23"/>
      <c r="WKV622" s="23"/>
      <c r="WKW622" s="23"/>
      <c r="WKX622" s="23"/>
      <c r="WKY622" s="23"/>
      <c r="WKZ622" s="23"/>
      <c r="WLA622" s="23"/>
      <c r="WLB622" s="23"/>
      <c r="WLC622" s="23"/>
      <c r="WLD622" s="23"/>
      <c r="WLE622" s="23"/>
      <c r="WLF622" s="23"/>
      <c r="WLG622" s="23"/>
      <c r="WLH622" s="23"/>
      <c r="WLI622" s="23"/>
      <c r="WLJ622" s="23"/>
      <c r="WLK622" s="23"/>
      <c r="WLL622" s="23"/>
      <c r="WLM622" s="23"/>
      <c r="WLN622" s="23"/>
      <c r="WLO622" s="23"/>
      <c r="WLP622" s="23"/>
      <c r="WLQ622" s="23"/>
      <c r="WLR622" s="23"/>
      <c r="WLS622" s="23"/>
      <c r="WLT622" s="23"/>
      <c r="WLU622" s="23"/>
      <c r="WLV622" s="23"/>
      <c r="WLW622" s="23"/>
      <c r="WLX622" s="23"/>
      <c r="WLY622" s="23"/>
      <c r="WLZ622" s="23"/>
      <c r="WMA622" s="23"/>
      <c r="WMB622" s="23"/>
      <c r="WMC622" s="23"/>
      <c r="WMD622" s="23"/>
      <c r="WME622" s="23"/>
      <c r="WMF622" s="23"/>
      <c r="WMG622" s="23"/>
      <c r="WMH622" s="23"/>
      <c r="WMI622" s="23"/>
      <c r="WMJ622" s="23"/>
      <c r="WMK622" s="23"/>
      <c r="WML622" s="23"/>
      <c r="WMM622" s="23"/>
      <c r="WMN622" s="23"/>
      <c r="WMO622" s="23"/>
      <c r="WMP622" s="23"/>
      <c r="WMQ622" s="23"/>
      <c r="WMR622" s="23"/>
      <c r="WMS622" s="23"/>
      <c r="WMT622" s="23"/>
      <c r="WMU622" s="23"/>
      <c r="WMV622" s="23"/>
      <c r="WMW622" s="23"/>
      <c r="WMX622" s="23"/>
      <c r="WMY622" s="23"/>
      <c r="WMZ622" s="23"/>
      <c r="WNA622" s="23"/>
      <c r="WNB622" s="23"/>
      <c r="WNC622" s="23"/>
      <c r="WND622" s="23"/>
      <c r="WNE622" s="23"/>
      <c r="WNF622" s="23"/>
      <c r="WNG622" s="23"/>
      <c r="WNH622" s="23"/>
      <c r="WNI622" s="23"/>
      <c r="WNJ622" s="23"/>
      <c r="WNK622" s="23"/>
      <c r="WNL622" s="23"/>
      <c r="WNM622" s="23"/>
      <c r="WNN622" s="23"/>
      <c r="WNO622" s="23"/>
      <c r="WNP622" s="23"/>
      <c r="WNQ622" s="23"/>
      <c r="WNR622" s="23"/>
      <c r="WNS622" s="23"/>
      <c r="WNT622" s="23"/>
      <c r="WNU622" s="23"/>
      <c r="WNV622" s="23"/>
      <c r="WNW622" s="23"/>
      <c r="WNX622" s="23"/>
      <c r="WNY622" s="23"/>
      <c r="WNZ622" s="23"/>
      <c r="WOA622" s="23"/>
      <c r="WOB622" s="23"/>
      <c r="WOC622" s="23"/>
      <c r="WOD622" s="23"/>
      <c r="WOE622" s="23"/>
      <c r="WOF622" s="23"/>
      <c r="WOG622" s="23"/>
      <c r="WOH622" s="23"/>
      <c r="WOI622" s="23"/>
      <c r="WOJ622" s="23"/>
      <c r="WOK622" s="23"/>
      <c r="WOL622" s="23"/>
      <c r="WOM622" s="23"/>
      <c r="WON622" s="23"/>
      <c r="WOO622" s="23"/>
      <c r="WOP622" s="23"/>
      <c r="WOQ622" s="23"/>
      <c r="WOR622" s="23"/>
      <c r="WOS622" s="23"/>
      <c r="WOT622" s="23"/>
      <c r="WOU622" s="23"/>
      <c r="WOV622" s="23"/>
      <c r="WOW622" s="23"/>
      <c r="WOX622" s="23"/>
      <c r="WOY622" s="23"/>
      <c r="WOZ622" s="23"/>
      <c r="WPA622" s="23"/>
      <c r="WPB622" s="23"/>
      <c r="WPC622" s="23"/>
      <c r="WPD622" s="23"/>
      <c r="WPE622" s="23"/>
      <c r="WPF622" s="23"/>
      <c r="WPG622" s="23"/>
      <c r="WPH622" s="23"/>
      <c r="WPI622" s="23"/>
      <c r="WPJ622" s="23"/>
      <c r="WPK622" s="23"/>
      <c r="WPL622" s="23"/>
      <c r="WPM622" s="23"/>
      <c r="WPN622" s="23"/>
      <c r="WPO622" s="23"/>
      <c r="WPP622" s="23"/>
      <c r="WPQ622" s="23"/>
      <c r="WPR622" s="23"/>
      <c r="WPS622" s="23"/>
      <c r="WPT622" s="23"/>
      <c r="WPU622" s="23"/>
      <c r="WPV622" s="23"/>
      <c r="WPW622" s="23"/>
      <c r="WPX622" s="23"/>
      <c r="WPY622" s="23"/>
      <c r="WPZ622" s="23"/>
    </row>
    <row r="623" s="14" customFormat="1" spans="1:15993">
      <c r="A623" s="28" t="s">
        <v>1240</v>
      </c>
      <c r="B623" s="28" t="s">
        <v>1241</v>
      </c>
      <c r="C623" s="28" t="s">
        <v>36</v>
      </c>
      <c r="D623" s="28" t="s">
        <v>87</v>
      </c>
      <c r="E623" s="72">
        <v>2.963</v>
      </c>
      <c r="F623" s="28">
        <v>247.558</v>
      </c>
      <c r="G623" s="69" t="s">
        <v>1079</v>
      </c>
      <c r="H623" s="28" t="s">
        <v>391</v>
      </c>
      <c r="I623" s="28">
        <v>157</v>
      </c>
      <c r="J623" s="28">
        <v>44</v>
      </c>
      <c r="K623" s="28">
        <v>49.511585</v>
      </c>
      <c r="L623" s="28" t="s">
        <v>1080</v>
      </c>
      <c r="M623" s="28" t="s">
        <v>1080</v>
      </c>
      <c r="N623" s="28">
        <v>2019</v>
      </c>
      <c r="O623" s="28" t="s">
        <v>949</v>
      </c>
      <c r="P623" s="28" t="s">
        <v>417</v>
      </c>
      <c r="Q623" s="48">
        <v>43230</v>
      </c>
      <c r="R623" s="28"/>
      <c r="S623" s="25"/>
      <c r="U623" s="23"/>
      <c r="V623" s="23"/>
      <c r="W623" s="23"/>
      <c r="X623" s="23"/>
      <c r="Y623" s="23"/>
      <c r="Z623" s="23"/>
      <c r="AA623" s="23"/>
      <c r="AB623" s="23"/>
      <c r="AC623" s="23"/>
      <c r="AD623" s="23"/>
      <c r="AE623" s="23"/>
      <c r="AF623" s="23"/>
      <c r="AG623" s="23"/>
      <c r="AH623" s="23"/>
      <c r="AI623" s="23"/>
      <c r="AJ623" s="23"/>
      <c r="AK623" s="23"/>
      <c r="AL623" s="23"/>
      <c r="AM623" s="23"/>
      <c r="AN623" s="23"/>
      <c r="AO623" s="23"/>
      <c r="AP623" s="23"/>
      <c r="AQ623" s="23"/>
      <c r="AR623" s="23"/>
      <c r="AS623" s="23"/>
      <c r="AT623" s="23"/>
      <c r="AU623" s="23"/>
      <c r="AV623" s="23"/>
      <c r="AW623" s="23"/>
      <c r="AX623" s="23"/>
      <c r="AY623" s="23"/>
      <c r="AZ623" s="23"/>
      <c r="BA623" s="23"/>
      <c r="BB623" s="23"/>
      <c r="BC623" s="23"/>
      <c r="BD623" s="23"/>
      <c r="BE623" s="23"/>
      <c r="BF623" s="23"/>
      <c r="BG623" s="23"/>
      <c r="BH623" s="23"/>
      <c r="BI623" s="23"/>
      <c r="BJ623" s="23"/>
      <c r="BK623" s="23"/>
      <c r="BL623" s="23"/>
      <c r="BM623" s="23"/>
      <c r="BN623" s="23"/>
      <c r="BO623" s="23"/>
      <c r="BP623" s="23"/>
      <c r="BQ623" s="23"/>
      <c r="BR623" s="23"/>
      <c r="BS623" s="23"/>
      <c r="BT623" s="23"/>
      <c r="BU623" s="23"/>
      <c r="BV623" s="23"/>
      <c r="BW623" s="23"/>
      <c r="BX623" s="23"/>
      <c r="BY623" s="23"/>
      <c r="BZ623" s="23"/>
      <c r="CA623" s="23"/>
      <c r="CB623" s="23"/>
      <c r="CC623" s="23"/>
      <c r="CD623" s="23"/>
      <c r="CE623" s="23"/>
      <c r="CF623" s="23"/>
      <c r="CG623" s="23"/>
      <c r="CH623" s="23"/>
      <c r="CI623" s="23"/>
      <c r="CJ623" s="23"/>
      <c r="CK623" s="23"/>
      <c r="CL623" s="23"/>
      <c r="CM623" s="23"/>
      <c r="CN623" s="23"/>
      <c r="CO623" s="23"/>
      <c r="CP623" s="23"/>
      <c r="CQ623" s="23"/>
      <c r="CR623" s="23"/>
      <c r="CS623" s="23"/>
      <c r="CT623" s="23"/>
      <c r="CU623" s="23"/>
      <c r="CV623" s="23"/>
      <c r="CW623" s="23"/>
      <c r="CX623" s="23"/>
      <c r="CY623" s="23"/>
      <c r="CZ623" s="23"/>
      <c r="DA623" s="23"/>
      <c r="DB623" s="23"/>
      <c r="DC623" s="23"/>
      <c r="DD623" s="23"/>
      <c r="DE623" s="23"/>
      <c r="DF623" s="23"/>
      <c r="DG623" s="23"/>
      <c r="DH623" s="23"/>
      <c r="DI623" s="23"/>
      <c r="DJ623" s="23"/>
      <c r="DK623" s="23"/>
      <c r="DL623" s="23"/>
      <c r="DM623" s="23"/>
      <c r="DN623" s="23"/>
      <c r="DO623" s="23"/>
      <c r="DP623" s="23"/>
      <c r="DQ623" s="23"/>
      <c r="DR623" s="23"/>
      <c r="DS623" s="23"/>
      <c r="DT623" s="23"/>
      <c r="DU623" s="23"/>
      <c r="DV623" s="23"/>
      <c r="DW623" s="23"/>
      <c r="DX623" s="23"/>
      <c r="DY623" s="23"/>
      <c r="DZ623" s="23"/>
      <c r="EA623" s="23"/>
      <c r="EB623" s="23"/>
      <c r="EC623" s="23"/>
      <c r="ED623" s="23"/>
      <c r="EE623" s="23"/>
      <c r="EF623" s="23"/>
      <c r="EG623" s="23"/>
      <c r="EH623" s="23"/>
      <c r="EI623" s="23"/>
      <c r="EJ623" s="23"/>
      <c r="EK623" s="23"/>
      <c r="EL623" s="23"/>
      <c r="EM623" s="23"/>
      <c r="EN623" s="23"/>
      <c r="EO623" s="23"/>
      <c r="EP623" s="23"/>
      <c r="EQ623" s="23"/>
      <c r="ER623" s="23"/>
      <c r="ES623" s="23"/>
      <c r="ET623" s="23"/>
      <c r="EU623" s="23"/>
      <c r="EV623" s="23"/>
      <c r="EW623" s="23"/>
      <c r="EX623" s="23"/>
      <c r="EY623" s="23"/>
      <c r="EZ623" s="23"/>
      <c r="FA623" s="23"/>
      <c r="FB623" s="23"/>
      <c r="FC623" s="23"/>
      <c r="FD623" s="23"/>
      <c r="FE623" s="23"/>
      <c r="FF623" s="23"/>
      <c r="FG623" s="23"/>
      <c r="FH623" s="23"/>
      <c r="FI623" s="23"/>
      <c r="FJ623" s="23"/>
      <c r="FK623" s="23"/>
      <c r="FL623" s="23"/>
      <c r="FM623" s="23"/>
      <c r="FN623" s="23"/>
      <c r="FO623" s="23"/>
      <c r="FP623" s="23"/>
      <c r="FQ623" s="23"/>
      <c r="FR623" s="23"/>
      <c r="FS623" s="23"/>
      <c r="FT623" s="23"/>
      <c r="FU623" s="23"/>
      <c r="FV623" s="23"/>
      <c r="FW623" s="23"/>
      <c r="FX623" s="23"/>
      <c r="FY623" s="23"/>
      <c r="FZ623" s="23"/>
      <c r="GA623" s="23"/>
      <c r="GB623" s="23"/>
      <c r="GC623" s="23"/>
      <c r="GD623" s="23"/>
      <c r="GE623" s="23"/>
      <c r="GF623" s="23"/>
      <c r="GG623" s="23"/>
      <c r="GH623" s="23"/>
      <c r="GI623" s="23"/>
      <c r="GJ623" s="23"/>
      <c r="GK623" s="23"/>
      <c r="GL623" s="23"/>
      <c r="GM623" s="23"/>
      <c r="GN623" s="23"/>
      <c r="GO623" s="23"/>
      <c r="GP623" s="23"/>
      <c r="GQ623" s="23"/>
      <c r="GR623" s="23"/>
      <c r="GS623" s="23"/>
      <c r="GT623" s="23"/>
      <c r="GU623" s="23"/>
      <c r="GV623" s="23"/>
      <c r="GW623" s="23"/>
      <c r="GX623" s="23"/>
      <c r="GY623" s="23"/>
      <c r="GZ623" s="23"/>
      <c r="HA623" s="23"/>
      <c r="HB623" s="23"/>
      <c r="HC623" s="23"/>
      <c r="HD623" s="23"/>
      <c r="HE623" s="23"/>
      <c r="HF623" s="23"/>
      <c r="HG623" s="23"/>
      <c r="HH623" s="23"/>
      <c r="HI623" s="23"/>
      <c r="HJ623" s="23"/>
      <c r="HK623" s="23"/>
      <c r="HL623" s="23"/>
      <c r="HM623" s="23"/>
      <c r="HN623" s="23"/>
      <c r="HO623" s="23"/>
      <c r="HP623" s="23"/>
      <c r="HQ623" s="23"/>
      <c r="HR623" s="23"/>
      <c r="HS623" s="23"/>
      <c r="HT623" s="23"/>
      <c r="HU623" s="23"/>
      <c r="HV623" s="23"/>
      <c r="HW623" s="23"/>
      <c r="HX623" s="23"/>
      <c r="HY623" s="23"/>
      <c r="HZ623" s="23"/>
      <c r="IA623" s="23"/>
      <c r="IB623" s="23"/>
      <c r="IC623" s="23"/>
      <c r="ID623" s="23"/>
      <c r="IE623" s="23"/>
      <c r="IF623" s="23"/>
      <c r="IG623" s="23"/>
      <c r="IH623" s="23"/>
      <c r="II623" s="23"/>
      <c r="IJ623" s="23"/>
      <c r="IK623" s="23"/>
      <c r="IL623" s="23"/>
      <c r="IM623" s="23"/>
      <c r="IN623" s="23"/>
      <c r="IO623" s="23"/>
      <c r="IP623" s="23"/>
      <c r="IQ623" s="23"/>
      <c r="IR623" s="23"/>
      <c r="IS623" s="23"/>
      <c r="IT623" s="23"/>
      <c r="IU623" s="23"/>
      <c r="IV623" s="23"/>
      <c r="IW623" s="23"/>
      <c r="IX623" s="23"/>
      <c r="IY623" s="23"/>
      <c r="IZ623" s="23"/>
      <c r="JA623" s="23"/>
      <c r="JB623" s="23"/>
      <c r="JC623" s="23"/>
      <c r="JD623" s="23"/>
      <c r="JE623" s="23"/>
      <c r="JF623" s="23"/>
      <c r="JG623" s="23"/>
      <c r="JH623" s="23"/>
      <c r="JI623" s="23"/>
      <c r="JJ623" s="23"/>
      <c r="JK623" s="23"/>
      <c r="JL623" s="23"/>
      <c r="JM623" s="23"/>
      <c r="JN623" s="23"/>
      <c r="JO623" s="23"/>
      <c r="JP623" s="23"/>
      <c r="JQ623" s="23"/>
      <c r="JR623" s="23"/>
      <c r="JS623" s="23"/>
      <c r="JT623" s="23"/>
      <c r="JU623" s="23"/>
      <c r="JV623" s="23"/>
      <c r="JW623" s="23"/>
      <c r="JX623" s="23"/>
      <c r="JY623" s="23"/>
      <c r="JZ623" s="23"/>
      <c r="KA623" s="23"/>
      <c r="KB623" s="23"/>
      <c r="KC623" s="23"/>
      <c r="KD623" s="23"/>
      <c r="KE623" s="23"/>
      <c r="KF623" s="23"/>
      <c r="KG623" s="23"/>
      <c r="KH623" s="23"/>
      <c r="KI623" s="23"/>
      <c r="KJ623" s="23"/>
      <c r="KK623" s="23"/>
      <c r="KL623" s="23"/>
      <c r="KM623" s="23"/>
      <c r="KN623" s="23"/>
      <c r="KO623" s="23"/>
      <c r="KP623" s="23"/>
      <c r="KQ623" s="23"/>
      <c r="KR623" s="23"/>
      <c r="KS623" s="23"/>
      <c r="KT623" s="23"/>
      <c r="KU623" s="23"/>
      <c r="KV623" s="23"/>
      <c r="KW623" s="23"/>
      <c r="KX623" s="23"/>
      <c r="KY623" s="23"/>
      <c r="KZ623" s="23"/>
      <c r="LA623" s="23"/>
      <c r="LB623" s="23"/>
      <c r="LC623" s="23"/>
      <c r="LD623" s="23"/>
      <c r="LE623" s="23"/>
      <c r="LF623" s="23"/>
      <c r="LG623" s="23"/>
      <c r="LH623" s="23"/>
      <c r="LI623" s="23"/>
      <c r="LJ623" s="23"/>
      <c r="LK623" s="23"/>
      <c r="LL623" s="23"/>
      <c r="LM623" s="23"/>
      <c r="LN623" s="23"/>
      <c r="LO623" s="23"/>
      <c r="LP623" s="23"/>
      <c r="LQ623" s="23"/>
      <c r="LR623" s="23"/>
      <c r="LS623" s="23"/>
      <c r="LT623" s="23"/>
      <c r="LU623" s="23"/>
      <c r="LV623" s="23"/>
      <c r="LW623" s="23"/>
      <c r="LX623" s="23"/>
      <c r="LY623" s="23"/>
      <c r="LZ623" s="23"/>
      <c r="MA623" s="23"/>
      <c r="MB623" s="23"/>
      <c r="MC623" s="23"/>
      <c r="MD623" s="23"/>
      <c r="ME623" s="23"/>
      <c r="MF623" s="23"/>
      <c r="MG623" s="23"/>
      <c r="MH623" s="23"/>
      <c r="MI623" s="23"/>
      <c r="MJ623" s="23"/>
      <c r="MK623" s="23"/>
      <c r="ML623" s="23"/>
      <c r="MM623" s="23"/>
      <c r="MN623" s="23"/>
      <c r="MO623" s="23"/>
      <c r="MP623" s="23"/>
      <c r="MQ623" s="23"/>
      <c r="MR623" s="23"/>
      <c r="MS623" s="23"/>
      <c r="MT623" s="23"/>
      <c r="MU623" s="23"/>
      <c r="MV623" s="23"/>
      <c r="MW623" s="23"/>
      <c r="MX623" s="23"/>
      <c r="MY623" s="23"/>
      <c r="MZ623" s="23"/>
      <c r="NA623" s="23"/>
      <c r="NB623" s="23"/>
      <c r="NC623" s="23"/>
      <c r="ND623" s="23"/>
      <c r="NE623" s="23"/>
      <c r="NF623" s="23"/>
      <c r="NG623" s="23"/>
      <c r="NH623" s="23"/>
      <c r="NI623" s="23"/>
      <c r="NJ623" s="23"/>
      <c r="NK623" s="23"/>
      <c r="NL623" s="23"/>
      <c r="NM623" s="23"/>
      <c r="NN623" s="23"/>
      <c r="NO623" s="23"/>
      <c r="NP623" s="23"/>
      <c r="NQ623" s="23"/>
      <c r="NR623" s="23"/>
      <c r="NS623" s="23"/>
      <c r="NT623" s="23"/>
      <c r="NU623" s="23"/>
      <c r="NV623" s="23"/>
      <c r="NW623" s="23"/>
      <c r="NX623" s="23"/>
      <c r="NY623" s="23"/>
      <c r="NZ623" s="23"/>
      <c r="OA623" s="23"/>
      <c r="OB623" s="23"/>
      <c r="OC623" s="23"/>
      <c r="OD623" s="23"/>
      <c r="OE623" s="23"/>
      <c r="OF623" s="23"/>
      <c r="OG623" s="23"/>
      <c r="OH623" s="23"/>
      <c r="OI623" s="23"/>
      <c r="OJ623" s="23"/>
      <c r="OK623" s="23"/>
      <c r="OL623" s="23"/>
      <c r="OM623" s="23"/>
      <c r="ON623" s="23"/>
      <c r="OO623" s="23"/>
      <c r="OP623" s="23"/>
      <c r="OQ623" s="23"/>
      <c r="OR623" s="23"/>
      <c r="OS623" s="23"/>
      <c r="OT623" s="23"/>
      <c r="OU623" s="23"/>
      <c r="OV623" s="23"/>
      <c r="OW623" s="23"/>
      <c r="OX623" s="23"/>
      <c r="OY623" s="23"/>
      <c r="OZ623" s="23"/>
      <c r="PA623" s="23"/>
      <c r="PB623" s="23"/>
      <c r="PC623" s="23"/>
      <c r="PD623" s="23"/>
      <c r="PE623" s="23"/>
      <c r="PF623" s="23"/>
      <c r="PG623" s="23"/>
      <c r="PH623" s="23"/>
      <c r="PI623" s="23"/>
      <c r="PJ623" s="23"/>
      <c r="PK623" s="23"/>
      <c r="PL623" s="23"/>
      <c r="PM623" s="23"/>
      <c r="PN623" s="23"/>
      <c r="PO623" s="23"/>
      <c r="PP623" s="23"/>
      <c r="PQ623" s="23"/>
      <c r="PR623" s="23"/>
      <c r="PS623" s="23"/>
      <c r="PT623" s="23"/>
      <c r="PU623" s="23"/>
      <c r="PV623" s="23"/>
      <c r="PW623" s="23"/>
      <c r="PX623" s="23"/>
      <c r="PY623" s="23"/>
      <c r="PZ623" s="23"/>
      <c r="QA623" s="23"/>
      <c r="QB623" s="23"/>
      <c r="QC623" s="23"/>
      <c r="QD623" s="23"/>
      <c r="QE623" s="23"/>
      <c r="QF623" s="23"/>
      <c r="QG623" s="23"/>
      <c r="QH623" s="23"/>
      <c r="QI623" s="23"/>
      <c r="QJ623" s="23"/>
      <c r="QK623" s="23"/>
      <c r="QL623" s="23"/>
      <c r="QM623" s="23"/>
      <c r="QN623" s="23"/>
      <c r="QO623" s="23"/>
      <c r="QP623" s="23"/>
      <c r="QQ623" s="23"/>
      <c r="QR623" s="23"/>
      <c r="QS623" s="23"/>
      <c r="QT623" s="23"/>
      <c r="QU623" s="23"/>
      <c r="QV623" s="23"/>
      <c r="QW623" s="23"/>
      <c r="QX623" s="23"/>
      <c r="QY623" s="23"/>
      <c r="QZ623" s="23"/>
      <c r="RA623" s="23"/>
      <c r="RB623" s="23"/>
      <c r="RC623" s="23"/>
      <c r="RD623" s="23"/>
      <c r="RE623" s="23"/>
      <c r="RF623" s="23"/>
      <c r="RG623" s="23"/>
      <c r="RH623" s="23"/>
      <c r="RI623" s="23"/>
      <c r="RJ623" s="23"/>
      <c r="RK623" s="23"/>
      <c r="RL623" s="23"/>
      <c r="RM623" s="23"/>
      <c r="RN623" s="23"/>
      <c r="RO623" s="23"/>
      <c r="RP623" s="23"/>
      <c r="RQ623" s="23"/>
      <c r="RR623" s="23"/>
      <c r="RS623" s="23"/>
      <c r="RT623" s="23"/>
      <c r="RU623" s="23"/>
      <c r="RV623" s="23"/>
      <c r="RW623" s="23"/>
      <c r="RX623" s="23"/>
      <c r="RY623" s="23"/>
      <c r="RZ623" s="23"/>
      <c r="SA623" s="23"/>
      <c r="SB623" s="23"/>
      <c r="SC623" s="23"/>
      <c r="SD623" s="23"/>
      <c r="SE623" s="23"/>
      <c r="SF623" s="23"/>
      <c r="SG623" s="23"/>
      <c r="SH623" s="23"/>
      <c r="SI623" s="23"/>
      <c r="SJ623" s="23"/>
      <c r="SK623" s="23"/>
      <c r="SL623" s="23"/>
      <c r="SM623" s="23"/>
      <c r="SN623" s="23"/>
      <c r="SO623" s="23"/>
      <c r="SP623" s="23"/>
      <c r="SQ623" s="23"/>
      <c r="SR623" s="23"/>
      <c r="SS623" s="23"/>
      <c r="ST623" s="23"/>
      <c r="SU623" s="23"/>
      <c r="SV623" s="23"/>
      <c r="SW623" s="23"/>
      <c r="SX623" s="23"/>
      <c r="SY623" s="23"/>
      <c r="SZ623" s="23"/>
      <c r="TA623" s="23"/>
      <c r="TB623" s="23"/>
      <c r="TC623" s="23"/>
      <c r="TD623" s="23"/>
      <c r="TE623" s="23"/>
      <c r="TF623" s="23"/>
      <c r="TG623" s="23"/>
      <c r="TH623" s="23"/>
      <c r="TI623" s="23"/>
      <c r="TJ623" s="23"/>
      <c r="TK623" s="23"/>
      <c r="TL623" s="23"/>
      <c r="TM623" s="23"/>
      <c r="TN623" s="23"/>
      <c r="TO623" s="23"/>
      <c r="TP623" s="23"/>
      <c r="TQ623" s="23"/>
      <c r="TR623" s="23"/>
      <c r="TS623" s="23"/>
      <c r="TT623" s="23"/>
      <c r="TU623" s="23"/>
      <c r="TV623" s="23"/>
      <c r="TW623" s="23"/>
      <c r="TX623" s="23"/>
      <c r="TY623" s="23"/>
      <c r="TZ623" s="23"/>
      <c r="UA623" s="23"/>
      <c r="UB623" s="23"/>
      <c r="UC623" s="23"/>
      <c r="UD623" s="23"/>
      <c r="UE623" s="23"/>
      <c r="UF623" s="23"/>
      <c r="UG623" s="23"/>
      <c r="UH623" s="23"/>
      <c r="UI623" s="23"/>
      <c r="UJ623" s="23"/>
      <c r="UK623" s="23"/>
      <c r="UL623" s="23"/>
      <c r="UM623" s="23"/>
      <c r="UN623" s="23"/>
      <c r="UO623" s="23"/>
      <c r="UP623" s="23"/>
      <c r="UQ623" s="23"/>
      <c r="UR623" s="23"/>
      <c r="US623" s="23"/>
      <c r="UT623" s="23"/>
      <c r="UU623" s="23"/>
      <c r="UV623" s="23"/>
      <c r="UW623" s="23"/>
      <c r="UX623" s="23"/>
      <c r="UY623" s="23"/>
      <c r="UZ623" s="23"/>
      <c r="VA623" s="23"/>
      <c r="VB623" s="23"/>
      <c r="VC623" s="23"/>
      <c r="VD623" s="23"/>
      <c r="VE623" s="23"/>
      <c r="VF623" s="23"/>
      <c r="VG623" s="23"/>
      <c r="VH623" s="23"/>
      <c r="VI623" s="23"/>
      <c r="VJ623" s="23"/>
      <c r="VK623" s="23"/>
      <c r="VL623" s="23"/>
      <c r="VM623" s="23"/>
      <c r="VN623" s="23"/>
      <c r="VO623" s="23"/>
      <c r="VP623" s="23"/>
      <c r="VQ623" s="23"/>
      <c r="VR623" s="23"/>
      <c r="VS623" s="23"/>
      <c r="VT623" s="23"/>
      <c r="VU623" s="23"/>
      <c r="VV623" s="23"/>
      <c r="VW623" s="23"/>
      <c r="VX623" s="23"/>
      <c r="VY623" s="23"/>
      <c r="VZ623" s="23"/>
      <c r="WA623" s="23"/>
      <c r="WB623" s="23"/>
      <c r="WC623" s="23"/>
      <c r="WD623" s="23"/>
      <c r="WE623" s="23"/>
      <c r="WF623" s="23"/>
      <c r="WG623" s="23"/>
      <c r="WH623" s="23"/>
      <c r="WI623" s="23"/>
      <c r="WJ623" s="23"/>
      <c r="WK623" s="23"/>
      <c r="WL623" s="23"/>
      <c r="WM623" s="23"/>
      <c r="WN623" s="23"/>
      <c r="WO623" s="23"/>
      <c r="WP623" s="23"/>
      <c r="WQ623" s="23"/>
      <c r="WR623" s="23"/>
      <c r="WS623" s="23"/>
      <c r="WT623" s="23"/>
      <c r="WU623" s="23"/>
      <c r="WV623" s="23"/>
      <c r="WW623" s="23"/>
      <c r="WX623" s="23"/>
      <c r="WY623" s="23"/>
      <c r="WZ623" s="23"/>
      <c r="XA623" s="23"/>
      <c r="XB623" s="23"/>
      <c r="XC623" s="23"/>
      <c r="XD623" s="23"/>
      <c r="XE623" s="23"/>
      <c r="XF623" s="23"/>
      <c r="XG623" s="23"/>
      <c r="XH623" s="23"/>
      <c r="XI623" s="23"/>
      <c r="XJ623" s="23"/>
      <c r="XK623" s="23"/>
      <c r="XL623" s="23"/>
      <c r="XM623" s="23"/>
      <c r="XN623" s="23"/>
      <c r="XO623" s="23"/>
      <c r="XP623" s="23"/>
      <c r="XQ623" s="23"/>
      <c r="XR623" s="23"/>
      <c r="XS623" s="23"/>
      <c r="XT623" s="23"/>
      <c r="XU623" s="23"/>
      <c r="XV623" s="23"/>
      <c r="XW623" s="23"/>
      <c r="XX623" s="23"/>
      <c r="XY623" s="23"/>
      <c r="XZ623" s="23"/>
      <c r="YA623" s="23"/>
      <c r="YB623" s="23"/>
      <c r="YC623" s="23"/>
      <c r="YD623" s="23"/>
      <c r="YE623" s="23"/>
      <c r="YF623" s="23"/>
      <c r="YG623" s="23"/>
      <c r="YH623" s="23"/>
      <c r="YI623" s="23"/>
      <c r="YJ623" s="23"/>
      <c r="YK623" s="23"/>
      <c r="YL623" s="23"/>
      <c r="YM623" s="23"/>
      <c r="YN623" s="23"/>
      <c r="YO623" s="23"/>
      <c r="YP623" s="23"/>
      <c r="YQ623" s="23"/>
      <c r="YR623" s="23"/>
      <c r="YS623" s="23"/>
      <c r="YT623" s="23"/>
      <c r="YU623" s="23"/>
      <c r="YV623" s="23"/>
      <c r="YW623" s="23"/>
      <c r="YX623" s="23"/>
      <c r="YY623" s="23"/>
      <c r="YZ623" s="23"/>
      <c r="ZA623" s="23"/>
      <c r="ZB623" s="23"/>
      <c r="ZC623" s="23"/>
      <c r="ZD623" s="23"/>
      <c r="ZE623" s="23"/>
      <c r="ZF623" s="23"/>
      <c r="ZG623" s="23"/>
      <c r="ZH623" s="23"/>
      <c r="ZI623" s="23"/>
      <c r="ZJ623" s="23"/>
      <c r="ZK623" s="23"/>
      <c r="ZL623" s="23"/>
      <c r="ZM623" s="23"/>
      <c r="ZN623" s="23"/>
      <c r="ZO623" s="23"/>
      <c r="ZP623" s="23"/>
      <c r="ZQ623" s="23"/>
      <c r="ZR623" s="23"/>
      <c r="ZS623" s="23"/>
      <c r="ZT623" s="23"/>
      <c r="ZU623" s="23"/>
      <c r="ZV623" s="23"/>
      <c r="ZW623" s="23"/>
      <c r="ZX623" s="23"/>
      <c r="ZY623" s="23"/>
      <c r="ZZ623" s="23"/>
      <c r="AAA623" s="23"/>
      <c r="AAB623" s="23"/>
      <c r="AAC623" s="23"/>
      <c r="AAD623" s="23"/>
      <c r="AAE623" s="23"/>
      <c r="AAF623" s="23"/>
      <c r="AAG623" s="23"/>
      <c r="AAH623" s="23"/>
      <c r="AAI623" s="23"/>
      <c r="AAJ623" s="23"/>
      <c r="AAK623" s="23"/>
      <c r="AAL623" s="23"/>
      <c r="AAM623" s="23"/>
      <c r="AAN623" s="23"/>
      <c r="AAO623" s="23"/>
      <c r="AAP623" s="23"/>
      <c r="AAQ623" s="23"/>
      <c r="AAR623" s="23"/>
      <c r="AAS623" s="23"/>
      <c r="AAT623" s="23"/>
      <c r="AAU623" s="23"/>
      <c r="AAV623" s="23"/>
      <c r="AAW623" s="23"/>
      <c r="AAX623" s="23"/>
      <c r="AAY623" s="23"/>
      <c r="AAZ623" s="23"/>
      <c r="ABA623" s="23"/>
      <c r="ABB623" s="23"/>
      <c r="ABC623" s="23"/>
      <c r="ABD623" s="23"/>
      <c r="ABE623" s="23"/>
      <c r="ABF623" s="23"/>
      <c r="ABG623" s="23"/>
      <c r="ABH623" s="23"/>
      <c r="ABI623" s="23"/>
      <c r="ABJ623" s="23"/>
      <c r="ABK623" s="23"/>
      <c r="ABL623" s="23"/>
      <c r="ABM623" s="23"/>
      <c r="ABN623" s="23"/>
      <c r="ABO623" s="23"/>
      <c r="ABP623" s="23"/>
      <c r="ABQ623" s="23"/>
      <c r="ABR623" s="23"/>
      <c r="ABS623" s="23"/>
      <c r="ABT623" s="23"/>
      <c r="ABU623" s="23"/>
      <c r="ABV623" s="23"/>
      <c r="ABW623" s="23"/>
      <c r="ABX623" s="23"/>
      <c r="ABY623" s="23"/>
      <c r="ABZ623" s="23"/>
      <c r="ACA623" s="23"/>
      <c r="ACB623" s="23"/>
      <c r="ACC623" s="23"/>
      <c r="ACD623" s="23"/>
      <c r="ACE623" s="23"/>
      <c r="ACF623" s="23"/>
      <c r="ACG623" s="23"/>
      <c r="ACH623" s="23"/>
      <c r="ACI623" s="23"/>
      <c r="ACJ623" s="23"/>
      <c r="ACK623" s="23"/>
      <c r="ACL623" s="23"/>
      <c r="ACM623" s="23"/>
      <c r="ACN623" s="23"/>
      <c r="ACO623" s="23"/>
      <c r="ACP623" s="23"/>
      <c r="ACQ623" s="23"/>
      <c r="ACR623" s="23"/>
      <c r="ACS623" s="23"/>
      <c r="ACT623" s="23"/>
      <c r="ACU623" s="23"/>
      <c r="ACV623" s="23"/>
      <c r="ACW623" s="23"/>
      <c r="ACX623" s="23"/>
      <c r="ACY623" s="23"/>
      <c r="ACZ623" s="23"/>
      <c r="ADA623" s="23"/>
      <c r="ADB623" s="23"/>
      <c r="ADC623" s="23"/>
      <c r="ADD623" s="23"/>
      <c r="ADE623" s="23"/>
      <c r="ADF623" s="23"/>
      <c r="ADG623" s="23"/>
      <c r="ADH623" s="23"/>
      <c r="ADI623" s="23"/>
      <c r="ADJ623" s="23"/>
      <c r="ADK623" s="23"/>
      <c r="ADL623" s="23"/>
      <c r="ADM623" s="23"/>
      <c r="ADN623" s="23"/>
      <c r="ADO623" s="23"/>
      <c r="ADP623" s="23"/>
      <c r="ADQ623" s="23"/>
      <c r="ADR623" s="23"/>
      <c r="ADS623" s="23"/>
      <c r="ADT623" s="23"/>
      <c r="ADU623" s="23"/>
      <c r="ADV623" s="23"/>
      <c r="ADW623" s="23"/>
      <c r="ADX623" s="23"/>
      <c r="ADY623" s="23"/>
      <c r="ADZ623" s="23"/>
      <c r="AEA623" s="23"/>
      <c r="AEB623" s="23"/>
      <c r="AEC623" s="23"/>
      <c r="AED623" s="23"/>
      <c r="AEE623" s="23"/>
      <c r="AEF623" s="23"/>
      <c r="AEG623" s="23"/>
      <c r="AEH623" s="23"/>
      <c r="AEI623" s="23"/>
      <c r="AEJ623" s="23"/>
      <c r="AEK623" s="23"/>
      <c r="AEL623" s="23"/>
      <c r="AEM623" s="23"/>
      <c r="AEN623" s="23"/>
      <c r="AEO623" s="23"/>
      <c r="AEP623" s="23"/>
      <c r="AEQ623" s="23"/>
      <c r="AER623" s="23"/>
      <c r="AES623" s="23"/>
      <c r="AET623" s="23"/>
      <c r="AEU623" s="23"/>
      <c r="AEV623" s="23"/>
      <c r="AEW623" s="23"/>
      <c r="AEX623" s="23"/>
      <c r="AEY623" s="23"/>
      <c r="AEZ623" s="23"/>
      <c r="AFA623" s="23"/>
      <c r="AFB623" s="23"/>
      <c r="AFC623" s="23"/>
      <c r="AFD623" s="23"/>
      <c r="AFE623" s="23"/>
      <c r="AFF623" s="23"/>
      <c r="AFG623" s="23"/>
      <c r="AFH623" s="23"/>
      <c r="AFI623" s="23"/>
      <c r="AFJ623" s="23"/>
      <c r="AFK623" s="23"/>
      <c r="AFL623" s="23"/>
      <c r="AFM623" s="23"/>
      <c r="AFN623" s="23"/>
      <c r="AFO623" s="23"/>
      <c r="AFP623" s="23"/>
      <c r="AFQ623" s="23"/>
      <c r="AFR623" s="23"/>
      <c r="AFS623" s="23"/>
      <c r="AFT623" s="23"/>
      <c r="AFU623" s="23"/>
      <c r="AFV623" s="23"/>
      <c r="AFW623" s="23"/>
      <c r="AFX623" s="23"/>
      <c r="AFY623" s="23"/>
      <c r="AFZ623" s="23"/>
      <c r="AGA623" s="23"/>
      <c r="AGB623" s="23"/>
      <c r="AGC623" s="23"/>
      <c r="AGD623" s="23"/>
      <c r="AGE623" s="23"/>
      <c r="AGF623" s="23"/>
      <c r="AGG623" s="23"/>
      <c r="AGH623" s="23"/>
      <c r="AGI623" s="23"/>
      <c r="AGJ623" s="23"/>
      <c r="AGK623" s="23"/>
      <c r="AGL623" s="23"/>
      <c r="AGM623" s="23"/>
      <c r="AGN623" s="23"/>
      <c r="AGO623" s="23"/>
      <c r="AGP623" s="23"/>
      <c r="AGQ623" s="23"/>
      <c r="AGR623" s="23"/>
      <c r="AGS623" s="23"/>
      <c r="AGT623" s="23"/>
      <c r="AGU623" s="23"/>
      <c r="AGV623" s="23"/>
      <c r="AGW623" s="23"/>
      <c r="AGX623" s="23"/>
      <c r="AGY623" s="23"/>
      <c r="AGZ623" s="23"/>
      <c r="AHA623" s="23"/>
      <c r="AHB623" s="23"/>
      <c r="AHC623" s="23"/>
      <c r="AHD623" s="23"/>
      <c r="AHE623" s="23"/>
      <c r="AHF623" s="23"/>
      <c r="AHG623" s="23"/>
      <c r="AHH623" s="23"/>
      <c r="AHI623" s="23"/>
      <c r="AHJ623" s="23"/>
      <c r="AHK623" s="23"/>
      <c r="AHL623" s="23"/>
      <c r="AHM623" s="23"/>
      <c r="AHN623" s="23"/>
      <c r="AHO623" s="23"/>
      <c r="AHP623" s="23"/>
      <c r="AHQ623" s="23"/>
      <c r="AHR623" s="23"/>
      <c r="AHS623" s="23"/>
      <c r="AHT623" s="23"/>
      <c r="AHU623" s="23"/>
      <c r="AHV623" s="23"/>
      <c r="AHW623" s="23"/>
      <c r="AHX623" s="23"/>
      <c r="AHY623" s="23"/>
      <c r="AHZ623" s="23"/>
      <c r="AIA623" s="23"/>
      <c r="AIB623" s="23"/>
      <c r="AIC623" s="23"/>
      <c r="AID623" s="23"/>
      <c r="AIE623" s="23"/>
      <c r="AIF623" s="23"/>
      <c r="AIG623" s="23"/>
      <c r="AIH623" s="23"/>
      <c r="AII623" s="23"/>
      <c r="AIJ623" s="23"/>
      <c r="AIK623" s="23"/>
      <c r="AIL623" s="23"/>
      <c r="AIM623" s="23"/>
      <c r="AIN623" s="23"/>
      <c r="AIO623" s="23"/>
      <c r="AIP623" s="23"/>
      <c r="AIQ623" s="23"/>
      <c r="AIR623" s="23"/>
      <c r="AIS623" s="23"/>
      <c r="AIT623" s="23"/>
      <c r="AIU623" s="23"/>
      <c r="AIV623" s="23"/>
      <c r="AIW623" s="23"/>
      <c r="AIX623" s="23"/>
      <c r="AIY623" s="23"/>
      <c r="AIZ623" s="23"/>
      <c r="AJA623" s="23"/>
      <c r="AJB623" s="23"/>
      <c r="AJC623" s="23"/>
      <c r="AJD623" s="23"/>
      <c r="AJE623" s="23"/>
      <c r="AJF623" s="23"/>
      <c r="AJG623" s="23"/>
      <c r="AJH623" s="23"/>
      <c r="AJI623" s="23"/>
      <c r="AJJ623" s="23"/>
      <c r="AJK623" s="23"/>
      <c r="AJL623" s="23"/>
      <c r="AJM623" s="23"/>
      <c r="AJN623" s="23"/>
      <c r="AJO623" s="23"/>
      <c r="AJP623" s="23"/>
      <c r="AJQ623" s="23"/>
      <c r="AJR623" s="23"/>
      <c r="AJS623" s="23"/>
      <c r="AJT623" s="23"/>
      <c r="AJU623" s="23"/>
      <c r="AJV623" s="23"/>
      <c r="AJW623" s="23"/>
      <c r="AJX623" s="23"/>
      <c r="AJY623" s="23"/>
      <c r="AJZ623" s="23"/>
      <c r="AKA623" s="23"/>
      <c r="AKB623" s="23"/>
      <c r="AKC623" s="23"/>
      <c r="AKD623" s="23"/>
      <c r="AKE623" s="23"/>
      <c r="AKF623" s="23"/>
      <c r="AKG623" s="23"/>
      <c r="AKH623" s="23"/>
      <c r="AKI623" s="23"/>
      <c r="AKJ623" s="23"/>
      <c r="AKK623" s="23"/>
      <c r="AKL623" s="23"/>
      <c r="AKM623" s="23"/>
      <c r="AKN623" s="23"/>
      <c r="AKO623" s="23"/>
      <c r="AKP623" s="23"/>
      <c r="AKQ623" s="23"/>
      <c r="AKR623" s="23"/>
      <c r="AKS623" s="23"/>
      <c r="AKT623" s="23"/>
      <c r="AKU623" s="23"/>
      <c r="AKV623" s="23"/>
      <c r="AKW623" s="23"/>
      <c r="AKX623" s="23"/>
      <c r="AKY623" s="23"/>
      <c r="AKZ623" s="23"/>
      <c r="ALA623" s="23"/>
      <c r="ALB623" s="23"/>
      <c r="ALC623" s="23"/>
      <c r="ALD623" s="23"/>
      <c r="ALE623" s="23"/>
      <c r="ALF623" s="23"/>
      <c r="ALG623" s="23"/>
      <c r="ALH623" s="23"/>
      <c r="ALI623" s="23"/>
      <c r="ALJ623" s="23"/>
      <c r="ALK623" s="23"/>
      <c r="ALL623" s="23"/>
      <c r="ALM623" s="23"/>
      <c r="ALN623" s="23"/>
      <c r="ALO623" s="23"/>
      <c r="ALP623" s="23"/>
      <c r="ALQ623" s="23"/>
      <c r="ALR623" s="23"/>
      <c r="ALS623" s="23"/>
      <c r="ALT623" s="23"/>
      <c r="ALU623" s="23"/>
      <c r="ALV623" s="23"/>
      <c r="ALW623" s="23"/>
      <c r="ALX623" s="23"/>
      <c r="ALY623" s="23"/>
      <c r="ALZ623" s="23"/>
      <c r="AMA623" s="23"/>
      <c r="AMB623" s="23"/>
      <c r="AMC623" s="23"/>
      <c r="AMD623" s="23"/>
      <c r="AME623" s="23"/>
      <c r="AMF623" s="23"/>
      <c r="AMG623" s="23"/>
      <c r="AMH623" s="23"/>
      <c r="AMI623" s="23"/>
      <c r="AMJ623" s="23"/>
      <c r="AMK623" s="23"/>
      <c r="AML623" s="23"/>
      <c r="AMM623" s="23"/>
      <c r="AMN623" s="23"/>
      <c r="AMO623" s="23"/>
      <c r="AMP623" s="23"/>
      <c r="AMQ623" s="23"/>
      <c r="AMR623" s="23"/>
      <c r="AMS623" s="23"/>
      <c r="AMT623" s="23"/>
      <c r="AMU623" s="23"/>
      <c r="AMV623" s="23"/>
      <c r="AMW623" s="23"/>
      <c r="AMX623" s="23"/>
      <c r="AMY623" s="23"/>
      <c r="AMZ623" s="23"/>
      <c r="ANA623" s="23"/>
      <c r="ANB623" s="23"/>
      <c r="ANC623" s="23"/>
      <c r="AND623" s="23"/>
      <c r="ANE623" s="23"/>
      <c r="ANF623" s="23"/>
      <c r="ANG623" s="23"/>
      <c r="ANH623" s="23"/>
      <c r="ANI623" s="23"/>
      <c r="ANJ623" s="23"/>
      <c r="ANK623" s="23"/>
      <c r="ANL623" s="23"/>
      <c r="ANM623" s="23"/>
      <c r="ANN623" s="23"/>
      <c r="ANO623" s="23"/>
      <c r="ANP623" s="23"/>
      <c r="ANQ623" s="23"/>
      <c r="ANR623" s="23"/>
      <c r="ANS623" s="23"/>
      <c r="ANT623" s="23"/>
      <c r="ANU623" s="23"/>
      <c r="ANV623" s="23"/>
      <c r="ANW623" s="23"/>
      <c r="ANX623" s="23"/>
      <c r="ANY623" s="23"/>
      <c r="ANZ623" s="23"/>
      <c r="AOA623" s="23"/>
      <c r="AOB623" s="23"/>
      <c r="AOC623" s="23"/>
      <c r="AOD623" s="23"/>
      <c r="AOE623" s="23"/>
      <c r="AOF623" s="23"/>
      <c r="AOG623" s="23"/>
      <c r="AOH623" s="23"/>
      <c r="AOI623" s="23"/>
      <c r="AOJ623" s="23"/>
      <c r="AOK623" s="23"/>
      <c r="AOL623" s="23"/>
      <c r="AOM623" s="23"/>
      <c r="AON623" s="23"/>
      <c r="AOO623" s="23"/>
      <c r="AOP623" s="23"/>
      <c r="AOQ623" s="23"/>
      <c r="AOR623" s="23"/>
      <c r="AOS623" s="23"/>
      <c r="AOT623" s="23"/>
      <c r="AOU623" s="23"/>
      <c r="AOV623" s="23"/>
      <c r="AOW623" s="23"/>
      <c r="AOX623" s="23"/>
      <c r="AOY623" s="23"/>
      <c r="AOZ623" s="23"/>
      <c r="APA623" s="23"/>
      <c r="APB623" s="23"/>
      <c r="APC623" s="23"/>
      <c r="APD623" s="23"/>
      <c r="APE623" s="23"/>
      <c r="APF623" s="23"/>
      <c r="APG623" s="23"/>
      <c r="APH623" s="23"/>
      <c r="API623" s="23"/>
      <c r="APJ623" s="23"/>
      <c r="APK623" s="23"/>
      <c r="APL623" s="23"/>
      <c r="APM623" s="23"/>
      <c r="APN623" s="23"/>
      <c r="APO623" s="23"/>
      <c r="APP623" s="23"/>
      <c r="APQ623" s="23"/>
      <c r="APR623" s="23"/>
      <c r="APS623" s="23"/>
      <c r="APT623" s="23"/>
      <c r="APU623" s="23"/>
      <c r="APV623" s="23"/>
      <c r="APW623" s="23"/>
      <c r="APX623" s="23"/>
      <c r="APY623" s="23"/>
      <c r="APZ623" s="23"/>
      <c r="AQA623" s="23"/>
      <c r="AQB623" s="23"/>
      <c r="AQC623" s="23"/>
      <c r="AQD623" s="23"/>
      <c r="AQE623" s="23"/>
      <c r="AQF623" s="23"/>
      <c r="AQG623" s="23"/>
      <c r="AQH623" s="23"/>
      <c r="AQI623" s="23"/>
      <c r="AQJ623" s="23"/>
      <c r="AQK623" s="23"/>
      <c r="AQL623" s="23"/>
      <c r="AQM623" s="23"/>
      <c r="AQN623" s="23"/>
      <c r="AQO623" s="23"/>
      <c r="AQP623" s="23"/>
      <c r="AQQ623" s="23"/>
      <c r="AQR623" s="23"/>
      <c r="AQS623" s="23"/>
      <c r="AQT623" s="23"/>
      <c r="AQU623" s="23"/>
      <c r="AQV623" s="23"/>
      <c r="AQW623" s="23"/>
      <c r="AQX623" s="23"/>
      <c r="AQY623" s="23"/>
      <c r="AQZ623" s="23"/>
      <c r="ARA623" s="23"/>
      <c r="ARB623" s="23"/>
      <c r="ARC623" s="23"/>
      <c r="ARD623" s="23"/>
      <c r="ARE623" s="23"/>
      <c r="ARF623" s="23"/>
      <c r="ARG623" s="23"/>
      <c r="ARH623" s="23"/>
      <c r="ARI623" s="23"/>
      <c r="ARJ623" s="23"/>
      <c r="ARK623" s="23"/>
      <c r="ARL623" s="23"/>
      <c r="ARM623" s="23"/>
      <c r="ARN623" s="23"/>
      <c r="ARO623" s="23"/>
      <c r="ARP623" s="23"/>
      <c r="ARQ623" s="23"/>
      <c r="ARR623" s="23"/>
      <c r="ARS623" s="23"/>
      <c r="ART623" s="23"/>
      <c r="ARU623" s="23"/>
      <c r="ARV623" s="23"/>
      <c r="ARW623" s="23"/>
      <c r="ARX623" s="23"/>
      <c r="ARY623" s="23"/>
      <c r="ARZ623" s="23"/>
      <c r="ASA623" s="23"/>
      <c r="ASB623" s="23"/>
      <c r="ASC623" s="23"/>
      <c r="ASD623" s="23"/>
      <c r="ASE623" s="23"/>
      <c r="ASF623" s="23"/>
      <c r="ASG623" s="23"/>
      <c r="ASH623" s="23"/>
      <c r="ASI623" s="23"/>
      <c r="ASJ623" s="23"/>
      <c r="ASK623" s="23"/>
      <c r="ASL623" s="23"/>
      <c r="ASM623" s="23"/>
      <c r="ASN623" s="23"/>
      <c r="ASO623" s="23"/>
      <c r="ASP623" s="23"/>
      <c r="ASQ623" s="23"/>
      <c r="ASR623" s="23"/>
      <c r="ASS623" s="23"/>
      <c r="AST623" s="23"/>
      <c r="ASU623" s="23"/>
      <c r="ASV623" s="23"/>
      <c r="ASW623" s="23"/>
      <c r="ASX623" s="23"/>
      <c r="ASY623" s="23"/>
      <c r="ASZ623" s="23"/>
      <c r="ATA623" s="23"/>
      <c r="ATB623" s="23"/>
      <c r="ATC623" s="23"/>
      <c r="ATD623" s="23"/>
      <c r="ATE623" s="23"/>
      <c r="ATF623" s="23"/>
      <c r="ATG623" s="23"/>
      <c r="ATH623" s="23"/>
      <c r="ATI623" s="23"/>
      <c r="ATJ623" s="23"/>
      <c r="ATK623" s="23"/>
      <c r="ATL623" s="23"/>
      <c r="ATM623" s="23"/>
      <c r="ATN623" s="23"/>
      <c r="ATO623" s="23"/>
      <c r="ATP623" s="23"/>
      <c r="ATQ623" s="23"/>
      <c r="ATR623" s="23"/>
      <c r="ATS623" s="23"/>
      <c r="ATT623" s="23"/>
      <c r="ATU623" s="23"/>
      <c r="ATV623" s="23"/>
      <c r="ATW623" s="23"/>
      <c r="ATX623" s="23"/>
      <c r="ATY623" s="23"/>
      <c r="ATZ623" s="23"/>
      <c r="AUA623" s="23"/>
      <c r="AUB623" s="23"/>
      <c r="AUC623" s="23"/>
      <c r="AUD623" s="23"/>
      <c r="AUE623" s="23"/>
      <c r="AUF623" s="23"/>
      <c r="AUG623" s="23"/>
      <c r="AUH623" s="23"/>
      <c r="AUI623" s="23"/>
      <c r="AUJ623" s="23"/>
      <c r="AUK623" s="23"/>
      <c r="AUL623" s="23"/>
      <c r="AUM623" s="23"/>
      <c r="AUN623" s="23"/>
      <c r="AUO623" s="23"/>
      <c r="AUP623" s="23"/>
      <c r="AUQ623" s="23"/>
      <c r="AUR623" s="23"/>
      <c r="AUS623" s="23"/>
      <c r="AUT623" s="23"/>
      <c r="AUU623" s="23"/>
      <c r="AUV623" s="23"/>
      <c r="AUW623" s="23"/>
      <c r="AUX623" s="23"/>
      <c r="AUY623" s="23"/>
      <c r="AUZ623" s="23"/>
      <c r="AVA623" s="23"/>
      <c r="AVB623" s="23"/>
      <c r="AVC623" s="23"/>
      <c r="AVD623" s="23"/>
      <c r="AVE623" s="23"/>
      <c r="AVF623" s="23"/>
      <c r="AVG623" s="23"/>
      <c r="AVH623" s="23"/>
      <c r="AVI623" s="23"/>
      <c r="AVJ623" s="23"/>
      <c r="AVK623" s="23"/>
      <c r="AVL623" s="23"/>
      <c r="AVM623" s="23"/>
      <c r="AVN623" s="23"/>
      <c r="AVO623" s="23"/>
      <c r="AVP623" s="23"/>
      <c r="AVQ623" s="23"/>
      <c r="AVR623" s="23"/>
      <c r="AVS623" s="23"/>
      <c r="AVT623" s="23"/>
      <c r="AVU623" s="23"/>
      <c r="AVV623" s="23"/>
      <c r="AVW623" s="23"/>
      <c r="AVX623" s="23"/>
      <c r="AVY623" s="23"/>
      <c r="AVZ623" s="23"/>
      <c r="AWA623" s="23"/>
      <c r="AWB623" s="23"/>
      <c r="AWC623" s="23"/>
      <c r="AWD623" s="23"/>
      <c r="AWE623" s="23"/>
      <c r="AWF623" s="23"/>
      <c r="AWG623" s="23"/>
      <c r="AWH623" s="23"/>
      <c r="AWI623" s="23"/>
      <c r="AWJ623" s="23"/>
      <c r="AWK623" s="23"/>
      <c r="AWL623" s="23"/>
      <c r="AWM623" s="23"/>
      <c r="AWN623" s="23"/>
      <c r="AWO623" s="23"/>
      <c r="AWP623" s="23"/>
      <c r="AWQ623" s="23"/>
      <c r="AWR623" s="23"/>
      <c r="AWS623" s="23"/>
      <c r="AWT623" s="23"/>
      <c r="AWU623" s="23"/>
      <c r="AWV623" s="23"/>
      <c r="AWW623" s="23"/>
      <c r="AWX623" s="23"/>
      <c r="AWY623" s="23"/>
      <c r="AWZ623" s="23"/>
      <c r="AXA623" s="23"/>
      <c r="AXB623" s="23"/>
      <c r="AXC623" s="23"/>
      <c r="AXD623" s="23"/>
      <c r="AXE623" s="23"/>
      <c r="AXF623" s="23"/>
      <c r="AXG623" s="23"/>
      <c r="AXH623" s="23"/>
      <c r="AXI623" s="23"/>
      <c r="AXJ623" s="23"/>
      <c r="AXK623" s="23"/>
      <c r="AXL623" s="23"/>
      <c r="AXM623" s="23"/>
      <c r="AXN623" s="23"/>
      <c r="AXO623" s="23"/>
      <c r="AXP623" s="23"/>
      <c r="AXQ623" s="23"/>
      <c r="AXR623" s="23"/>
      <c r="AXS623" s="23"/>
      <c r="AXT623" s="23"/>
      <c r="AXU623" s="23"/>
      <c r="AXV623" s="23"/>
      <c r="AXW623" s="23"/>
      <c r="AXX623" s="23"/>
      <c r="AXY623" s="23"/>
      <c r="AXZ623" s="23"/>
      <c r="AYA623" s="23"/>
      <c r="AYB623" s="23"/>
      <c r="AYC623" s="23"/>
      <c r="AYD623" s="23"/>
      <c r="AYE623" s="23"/>
      <c r="AYF623" s="23"/>
      <c r="AYG623" s="23"/>
      <c r="AYH623" s="23"/>
      <c r="AYI623" s="23"/>
      <c r="AYJ623" s="23"/>
      <c r="AYK623" s="23"/>
      <c r="AYL623" s="23"/>
      <c r="AYM623" s="23"/>
      <c r="AYN623" s="23"/>
      <c r="AYO623" s="23"/>
      <c r="AYP623" s="23"/>
      <c r="AYQ623" s="23"/>
      <c r="AYR623" s="23"/>
      <c r="AYS623" s="23"/>
      <c r="AYT623" s="23"/>
      <c r="AYU623" s="23"/>
      <c r="AYV623" s="23"/>
      <c r="AYW623" s="23"/>
      <c r="AYX623" s="23"/>
      <c r="AYY623" s="23"/>
      <c r="AYZ623" s="23"/>
      <c r="AZA623" s="23"/>
      <c r="AZB623" s="23"/>
      <c r="AZC623" s="23"/>
      <c r="AZD623" s="23"/>
      <c r="AZE623" s="23"/>
      <c r="AZF623" s="23"/>
      <c r="AZG623" s="23"/>
      <c r="AZH623" s="23"/>
      <c r="AZI623" s="23"/>
      <c r="AZJ623" s="23"/>
      <c r="AZK623" s="23"/>
      <c r="AZL623" s="23"/>
      <c r="AZM623" s="23"/>
      <c r="AZN623" s="23"/>
      <c r="AZO623" s="23"/>
      <c r="AZP623" s="23"/>
      <c r="AZQ623" s="23"/>
      <c r="AZR623" s="23"/>
      <c r="AZS623" s="23"/>
      <c r="AZT623" s="23"/>
      <c r="AZU623" s="23"/>
      <c r="AZV623" s="23"/>
      <c r="AZW623" s="23"/>
      <c r="AZX623" s="23"/>
      <c r="AZY623" s="23"/>
      <c r="AZZ623" s="23"/>
      <c r="BAA623" s="23"/>
      <c r="BAB623" s="23"/>
      <c r="BAC623" s="23"/>
      <c r="BAD623" s="23"/>
      <c r="BAE623" s="23"/>
      <c r="BAF623" s="23"/>
      <c r="BAG623" s="23"/>
      <c r="BAH623" s="23"/>
      <c r="BAI623" s="23"/>
      <c r="BAJ623" s="23"/>
      <c r="BAK623" s="23"/>
      <c r="BAL623" s="23"/>
      <c r="BAM623" s="23"/>
      <c r="BAN623" s="23"/>
      <c r="BAO623" s="23"/>
      <c r="BAP623" s="23"/>
      <c r="BAQ623" s="23"/>
      <c r="BAR623" s="23"/>
      <c r="BAS623" s="23"/>
      <c r="BAT623" s="23"/>
      <c r="BAU623" s="23"/>
      <c r="BAV623" s="23"/>
      <c r="BAW623" s="23"/>
      <c r="BAX623" s="23"/>
      <c r="BAY623" s="23"/>
      <c r="BAZ623" s="23"/>
      <c r="BBA623" s="23"/>
      <c r="BBB623" s="23"/>
      <c r="BBC623" s="23"/>
      <c r="BBD623" s="23"/>
      <c r="BBE623" s="23"/>
      <c r="BBF623" s="23"/>
      <c r="BBG623" s="23"/>
      <c r="BBH623" s="23"/>
      <c r="BBI623" s="23"/>
      <c r="BBJ623" s="23"/>
      <c r="BBK623" s="23"/>
      <c r="BBL623" s="23"/>
      <c r="BBM623" s="23"/>
      <c r="BBN623" s="23"/>
      <c r="BBO623" s="23"/>
      <c r="BBP623" s="23"/>
      <c r="BBQ623" s="23"/>
      <c r="BBR623" s="23"/>
      <c r="BBS623" s="23"/>
      <c r="BBT623" s="23"/>
      <c r="BBU623" s="23"/>
      <c r="BBV623" s="23"/>
      <c r="BBW623" s="23"/>
      <c r="BBX623" s="23"/>
      <c r="BBY623" s="23"/>
      <c r="BBZ623" s="23"/>
      <c r="BCA623" s="23"/>
      <c r="BCB623" s="23"/>
      <c r="BCC623" s="23"/>
      <c r="BCD623" s="23"/>
      <c r="BCE623" s="23"/>
      <c r="BCF623" s="23"/>
      <c r="BCG623" s="23"/>
      <c r="BCH623" s="23"/>
      <c r="BCI623" s="23"/>
      <c r="BCJ623" s="23"/>
      <c r="BCK623" s="23"/>
      <c r="BCL623" s="23"/>
      <c r="BCM623" s="23"/>
      <c r="BCN623" s="23"/>
      <c r="BCO623" s="23"/>
      <c r="BCP623" s="23"/>
      <c r="BCQ623" s="23"/>
      <c r="BCR623" s="23"/>
      <c r="BCS623" s="23"/>
      <c r="BCT623" s="23"/>
      <c r="BCU623" s="23"/>
      <c r="BCV623" s="23"/>
      <c r="BCW623" s="23"/>
      <c r="BCX623" s="23"/>
      <c r="BCY623" s="23"/>
      <c r="BCZ623" s="23"/>
      <c r="BDA623" s="23"/>
      <c r="BDB623" s="23"/>
      <c r="BDC623" s="23"/>
      <c r="BDD623" s="23"/>
      <c r="BDE623" s="23"/>
      <c r="BDF623" s="23"/>
      <c r="BDG623" s="23"/>
      <c r="BDH623" s="23"/>
      <c r="BDI623" s="23"/>
      <c r="BDJ623" s="23"/>
      <c r="BDK623" s="23"/>
      <c r="BDL623" s="23"/>
      <c r="BDM623" s="23"/>
      <c r="BDN623" s="23"/>
      <c r="BDO623" s="23"/>
      <c r="BDP623" s="23"/>
      <c r="BDQ623" s="23"/>
      <c r="BDR623" s="23"/>
      <c r="BDS623" s="23"/>
      <c r="BDT623" s="23"/>
      <c r="BDU623" s="23"/>
      <c r="BDV623" s="23"/>
      <c r="BDW623" s="23"/>
      <c r="BDX623" s="23"/>
      <c r="BDY623" s="23"/>
      <c r="BDZ623" s="23"/>
      <c r="BEA623" s="23"/>
      <c r="BEB623" s="23"/>
      <c r="BEC623" s="23"/>
      <c r="BED623" s="23"/>
      <c r="BEE623" s="23"/>
      <c r="BEF623" s="23"/>
      <c r="BEG623" s="23"/>
      <c r="BEH623" s="23"/>
      <c r="BEI623" s="23"/>
      <c r="BEJ623" s="23"/>
      <c r="BEK623" s="23"/>
      <c r="BEL623" s="23"/>
      <c r="BEM623" s="23"/>
      <c r="BEN623" s="23"/>
      <c r="BEO623" s="23"/>
      <c r="BEP623" s="23"/>
      <c r="BEQ623" s="23"/>
      <c r="BER623" s="23"/>
      <c r="BES623" s="23"/>
      <c r="BET623" s="23"/>
      <c r="BEU623" s="23"/>
      <c r="BEV623" s="23"/>
      <c r="BEW623" s="23"/>
      <c r="BEX623" s="23"/>
      <c r="BEY623" s="23"/>
      <c r="BEZ623" s="23"/>
      <c r="BFA623" s="23"/>
      <c r="BFB623" s="23"/>
      <c r="BFC623" s="23"/>
      <c r="BFD623" s="23"/>
      <c r="BFE623" s="23"/>
      <c r="BFF623" s="23"/>
      <c r="BFG623" s="23"/>
      <c r="BFH623" s="23"/>
      <c r="BFI623" s="23"/>
      <c r="BFJ623" s="23"/>
      <c r="BFK623" s="23"/>
      <c r="BFL623" s="23"/>
      <c r="BFM623" s="23"/>
      <c r="BFN623" s="23"/>
      <c r="BFO623" s="23"/>
      <c r="BFP623" s="23"/>
      <c r="BFQ623" s="23"/>
      <c r="BFR623" s="23"/>
      <c r="BFS623" s="23"/>
      <c r="BFT623" s="23"/>
      <c r="BFU623" s="23"/>
      <c r="BFV623" s="23"/>
      <c r="BFW623" s="23"/>
      <c r="BFX623" s="23"/>
      <c r="BFY623" s="23"/>
      <c r="BFZ623" s="23"/>
      <c r="BGA623" s="23"/>
      <c r="BGB623" s="23"/>
      <c r="BGC623" s="23"/>
      <c r="BGD623" s="23"/>
      <c r="BGE623" s="23"/>
      <c r="BGF623" s="23"/>
      <c r="BGG623" s="23"/>
      <c r="BGH623" s="23"/>
      <c r="BGI623" s="23"/>
      <c r="BGJ623" s="23"/>
      <c r="BGK623" s="23"/>
      <c r="BGL623" s="23"/>
      <c r="BGM623" s="23"/>
      <c r="BGN623" s="23"/>
      <c r="BGO623" s="23"/>
      <c r="BGP623" s="23"/>
      <c r="BGQ623" s="23"/>
      <c r="BGR623" s="23"/>
      <c r="BGS623" s="23"/>
      <c r="BGT623" s="23"/>
      <c r="BGU623" s="23"/>
      <c r="BGV623" s="23"/>
      <c r="BGW623" s="23"/>
      <c r="BGX623" s="23"/>
      <c r="BGY623" s="23"/>
      <c r="BGZ623" s="23"/>
      <c r="BHA623" s="23"/>
      <c r="BHB623" s="23"/>
      <c r="BHC623" s="23"/>
      <c r="BHD623" s="23"/>
      <c r="BHE623" s="23"/>
      <c r="BHF623" s="23"/>
      <c r="BHG623" s="23"/>
      <c r="BHH623" s="23"/>
      <c r="BHI623" s="23"/>
      <c r="BHJ623" s="23"/>
      <c r="BHK623" s="23"/>
      <c r="BHL623" s="23"/>
      <c r="BHM623" s="23"/>
      <c r="BHN623" s="23"/>
      <c r="BHO623" s="23"/>
      <c r="BHP623" s="23"/>
      <c r="BHQ623" s="23"/>
      <c r="BHR623" s="23"/>
      <c r="BHS623" s="23"/>
      <c r="BHT623" s="23"/>
      <c r="BHU623" s="23"/>
      <c r="BHV623" s="23"/>
      <c r="BHW623" s="23"/>
      <c r="BHX623" s="23"/>
      <c r="BHY623" s="23"/>
      <c r="BHZ623" s="23"/>
      <c r="BIA623" s="23"/>
      <c r="BIB623" s="23"/>
      <c r="BIC623" s="23"/>
      <c r="BID623" s="23"/>
      <c r="BIE623" s="23"/>
      <c r="BIF623" s="23"/>
      <c r="BIG623" s="23"/>
      <c r="BIH623" s="23"/>
      <c r="BII623" s="23"/>
      <c r="BIJ623" s="23"/>
      <c r="BIK623" s="23"/>
      <c r="BIL623" s="23"/>
      <c r="BIM623" s="23"/>
      <c r="BIN623" s="23"/>
      <c r="BIO623" s="23"/>
      <c r="BIP623" s="23"/>
      <c r="BIQ623" s="23"/>
      <c r="BIR623" s="23"/>
      <c r="BIS623" s="23"/>
      <c r="BIT623" s="23"/>
      <c r="BIU623" s="23"/>
      <c r="BIV623" s="23"/>
      <c r="BIW623" s="23"/>
      <c r="BIX623" s="23"/>
      <c r="BIY623" s="23"/>
      <c r="BIZ623" s="23"/>
      <c r="BJA623" s="23"/>
      <c r="BJB623" s="23"/>
      <c r="BJC623" s="23"/>
      <c r="BJD623" s="23"/>
      <c r="BJE623" s="23"/>
      <c r="BJF623" s="23"/>
      <c r="BJG623" s="23"/>
      <c r="BJH623" s="23"/>
      <c r="BJI623" s="23"/>
      <c r="BJJ623" s="23"/>
      <c r="BJK623" s="23"/>
      <c r="BJL623" s="23"/>
      <c r="BJM623" s="23"/>
      <c r="BJN623" s="23"/>
      <c r="BJO623" s="23"/>
      <c r="BJP623" s="23"/>
      <c r="BJQ623" s="23"/>
      <c r="BJR623" s="23"/>
      <c r="BJS623" s="23"/>
      <c r="BJT623" s="23"/>
      <c r="BJU623" s="23"/>
      <c r="BJV623" s="23"/>
      <c r="BJW623" s="23"/>
      <c r="BJX623" s="23"/>
      <c r="BJY623" s="23"/>
      <c r="BJZ623" s="23"/>
      <c r="BKA623" s="23"/>
      <c r="BKB623" s="23"/>
      <c r="BKC623" s="23"/>
      <c r="BKD623" s="23"/>
      <c r="BKE623" s="23"/>
      <c r="BKF623" s="23"/>
      <c r="BKG623" s="23"/>
      <c r="BKH623" s="23"/>
      <c r="BKI623" s="23"/>
      <c r="BKJ623" s="23"/>
      <c r="BKK623" s="23"/>
      <c r="BKL623" s="23"/>
      <c r="BKM623" s="23"/>
      <c r="BKN623" s="23"/>
      <c r="BKO623" s="23"/>
      <c r="BKP623" s="23"/>
      <c r="BKQ623" s="23"/>
      <c r="BKR623" s="23"/>
      <c r="BKS623" s="23"/>
      <c r="BKT623" s="23"/>
      <c r="BKU623" s="23"/>
      <c r="BKV623" s="23"/>
      <c r="BKW623" s="23"/>
      <c r="BKX623" s="23"/>
      <c r="BKY623" s="23"/>
      <c r="BKZ623" s="23"/>
      <c r="BLA623" s="23"/>
      <c r="BLB623" s="23"/>
      <c r="BLC623" s="23"/>
      <c r="BLD623" s="23"/>
      <c r="BLE623" s="23"/>
      <c r="BLF623" s="23"/>
      <c r="BLG623" s="23"/>
      <c r="BLH623" s="23"/>
      <c r="BLI623" s="23"/>
      <c r="BLJ623" s="23"/>
      <c r="BLK623" s="23"/>
      <c r="BLL623" s="23"/>
      <c r="BLM623" s="23"/>
      <c r="BLN623" s="23"/>
      <c r="BLO623" s="23"/>
      <c r="BLP623" s="23"/>
      <c r="BLQ623" s="23"/>
      <c r="BLR623" s="23"/>
      <c r="BLS623" s="23"/>
      <c r="BLT623" s="23"/>
      <c r="BLU623" s="23"/>
      <c r="BLV623" s="23"/>
      <c r="BLW623" s="23"/>
      <c r="BLX623" s="23"/>
      <c r="BLY623" s="23"/>
      <c r="BLZ623" s="23"/>
      <c r="BMA623" s="23"/>
      <c r="BMB623" s="23"/>
      <c r="BMC623" s="23"/>
      <c r="BMD623" s="23"/>
      <c r="BME623" s="23"/>
      <c r="BMF623" s="23"/>
      <c r="BMG623" s="23"/>
      <c r="BMH623" s="23"/>
      <c r="BMI623" s="23"/>
      <c r="BMJ623" s="23"/>
      <c r="BMK623" s="23"/>
      <c r="BML623" s="23"/>
      <c r="BMM623" s="23"/>
      <c r="BMN623" s="23"/>
      <c r="BMO623" s="23"/>
      <c r="BMP623" s="23"/>
      <c r="BMQ623" s="23"/>
      <c r="BMR623" s="23"/>
      <c r="BMS623" s="23"/>
      <c r="BMT623" s="23"/>
      <c r="BMU623" s="23"/>
      <c r="BMV623" s="23"/>
      <c r="BMW623" s="23"/>
      <c r="BMX623" s="23"/>
      <c r="BMY623" s="23"/>
      <c r="BMZ623" s="23"/>
      <c r="BNA623" s="23"/>
      <c r="BNB623" s="23"/>
      <c r="BNC623" s="23"/>
      <c r="BND623" s="23"/>
      <c r="BNE623" s="23"/>
      <c r="BNF623" s="23"/>
      <c r="BNG623" s="23"/>
      <c r="BNH623" s="23"/>
      <c r="BNI623" s="23"/>
      <c r="BNJ623" s="23"/>
      <c r="BNK623" s="23"/>
      <c r="BNL623" s="23"/>
      <c r="BNM623" s="23"/>
      <c r="BNN623" s="23"/>
      <c r="BNO623" s="23"/>
      <c r="BNP623" s="23"/>
      <c r="BNQ623" s="23"/>
      <c r="BNR623" s="23"/>
      <c r="BNS623" s="23"/>
      <c r="BNT623" s="23"/>
      <c r="BNU623" s="23"/>
      <c r="BNV623" s="23"/>
      <c r="BNW623" s="23"/>
      <c r="BNX623" s="23"/>
      <c r="BNY623" s="23"/>
      <c r="BNZ623" s="23"/>
      <c r="BOA623" s="23"/>
      <c r="BOB623" s="23"/>
      <c r="BOC623" s="23"/>
      <c r="BOD623" s="23"/>
      <c r="BOE623" s="23"/>
      <c r="BOF623" s="23"/>
      <c r="BOG623" s="23"/>
      <c r="BOH623" s="23"/>
      <c r="BOI623" s="23"/>
      <c r="BOJ623" s="23"/>
      <c r="BOK623" s="23"/>
      <c r="BOL623" s="23"/>
      <c r="BOM623" s="23"/>
      <c r="BON623" s="23"/>
      <c r="BOO623" s="23"/>
      <c r="BOP623" s="23"/>
      <c r="BOQ623" s="23"/>
      <c r="BOR623" s="23"/>
      <c r="BOS623" s="23"/>
      <c r="BOT623" s="23"/>
      <c r="BOU623" s="23"/>
      <c r="BOV623" s="23"/>
      <c r="BOW623" s="23"/>
      <c r="BOX623" s="23"/>
      <c r="BOY623" s="23"/>
      <c r="BOZ623" s="23"/>
      <c r="BPA623" s="23"/>
      <c r="BPB623" s="23"/>
      <c r="BPC623" s="23"/>
      <c r="BPD623" s="23"/>
      <c r="BPE623" s="23"/>
      <c r="BPF623" s="23"/>
      <c r="BPG623" s="23"/>
      <c r="BPH623" s="23"/>
      <c r="BPI623" s="23"/>
      <c r="BPJ623" s="23"/>
      <c r="BPK623" s="23"/>
      <c r="BPL623" s="23"/>
      <c r="BPM623" s="23"/>
      <c r="BPN623" s="23"/>
      <c r="BPO623" s="23"/>
      <c r="BPP623" s="23"/>
      <c r="BPQ623" s="23"/>
      <c r="BPR623" s="23"/>
      <c r="BPS623" s="23"/>
      <c r="BPT623" s="23"/>
      <c r="BPU623" s="23"/>
      <c r="BPV623" s="23"/>
      <c r="BPW623" s="23"/>
      <c r="BPX623" s="23"/>
      <c r="BPY623" s="23"/>
      <c r="BPZ623" s="23"/>
      <c r="BQA623" s="23"/>
      <c r="BQB623" s="23"/>
      <c r="BQC623" s="23"/>
      <c r="BQD623" s="23"/>
      <c r="BQE623" s="23"/>
      <c r="BQF623" s="23"/>
      <c r="BQG623" s="23"/>
      <c r="BQH623" s="23"/>
      <c r="BQI623" s="23"/>
      <c r="BQJ623" s="23"/>
      <c r="BQK623" s="23"/>
      <c r="BQL623" s="23"/>
      <c r="BQM623" s="23"/>
      <c r="BQN623" s="23"/>
      <c r="BQO623" s="23"/>
      <c r="BQP623" s="23"/>
      <c r="BQQ623" s="23"/>
      <c r="BQR623" s="23"/>
      <c r="BQS623" s="23"/>
      <c r="BQT623" s="23"/>
      <c r="BQU623" s="23"/>
      <c r="BQV623" s="23"/>
      <c r="BQW623" s="23"/>
      <c r="BQX623" s="23"/>
      <c r="BQY623" s="23"/>
      <c r="BQZ623" s="23"/>
      <c r="BRA623" s="23"/>
      <c r="BRB623" s="23"/>
      <c r="BRC623" s="23"/>
      <c r="BRD623" s="23"/>
      <c r="BRE623" s="23"/>
      <c r="BRF623" s="23"/>
      <c r="BRG623" s="23"/>
      <c r="BRH623" s="23"/>
      <c r="BRI623" s="23"/>
      <c r="BRJ623" s="23"/>
      <c r="BRK623" s="23"/>
      <c r="BRL623" s="23"/>
      <c r="BRM623" s="23"/>
      <c r="BRN623" s="23"/>
      <c r="BRO623" s="23"/>
      <c r="BRP623" s="23"/>
      <c r="BRQ623" s="23"/>
      <c r="BRR623" s="23"/>
      <c r="BRS623" s="23"/>
      <c r="BRT623" s="23"/>
      <c r="BRU623" s="23"/>
      <c r="BRV623" s="23"/>
      <c r="BRW623" s="23"/>
      <c r="BRX623" s="23"/>
      <c r="BRY623" s="23"/>
      <c r="BRZ623" s="23"/>
      <c r="BSA623" s="23"/>
      <c r="BSB623" s="23"/>
      <c r="BSC623" s="23"/>
      <c r="BSD623" s="23"/>
      <c r="BSE623" s="23"/>
      <c r="BSF623" s="23"/>
      <c r="BSG623" s="23"/>
      <c r="BSH623" s="23"/>
      <c r="BSI623" s="23"/>
      <c r="BSJ623" s="23"/>
      <c r="BSK623" s="23"/>
      <c r="BSL623" s="23"/>
      <c r="BSM623" s="23"/>
      <c r="BSN623" s="23"/>
      <c r="BSO623" s="23"/>
      <c r="BSP623" s="23"/>
      <c r="BSQ623" s="23"/>
      <c r="BSR623" s="23"/>
      <c r="BSS623" s="23"/>
      <c r="BST623" s="23"/>
      <c r="BSU623" s="23"/>
      <c r="BSV623" s="23"/>
      <c r="BSW623" s="23"/>
      <c r="BSX623" s="23"/>
      <c r="BSY623" s="23"/>
      <c r="BSZ623" s="23"/>
      <c r="BTA623" s="23"/>
      <c r="BTB623" s="23"/>
      <c r="BTC623" s="23"/>
      <c r="BTD623" s="23"/>
      <c r="BTE623" s="23"/>
      <c r="BTF623" s="23"/>
      <c r="BTG623" s="23"/>
      <c r="BTH623" s="23"/>
      <c r="BTI623" s="23"/>
      <c r="BTJ623" s="23"/>
      <c r="BTK623" s="23"/>
      <c r="BTL623" s="23"/>
      <c r="BTM623" s="23"/>
      <c r="BTN623" s="23"/>
      <c r="BTO623" s="23"/>
      <c r="BTP623" s="23"/>
      <c r="BTQ623" s="23"/>
      <c r="BTR623" s="23"/>
      <c r="BTS623" s="23"/>
      <c r="BTT623" s="23"/>
      <c r="BTU623" s="23"/>
      <c r="BTV623" s="23"/>
      <c r="BTW623" s="23"/>
      <c r="BTX623" s="23"/>
      <c r="BTY623" s="23"/>
      <c r="BTZ623" s="23"/>
      <c r="BUA623" s="23"/>
      <c r="BUB623" s="23"/>
      <c r="BUC623" s="23"/>
      <c r="BUD623" s="23"/>
      <c r="BUE623" s="23"/>
      <c r="BUF623" s="23"/>
      <c r="BUG623" s="23"/>
      <c r="BUH623" s="23"/>
      <c r="BUI623" s="23"/>
      <c r="BUJ623" s="23"/>
      <c r="BUK623" s="23"/>
      <c r="BUL623" s="23"/>
      <c r="BUM623" s="23"/>
      <c r="BUN623" s="23"/>
      <c r="BUO623" s="23"/>
      <c r="BUP623" s="23"/>
      <c r="BUQ623" s="23"/>
      <c r="BUR623" s="23"/>
      <c r="BUS623" s="23"/>
      <c r="BUT623" s="23"/>
      <c r="BUU623" s="23"/>
      <c r="BUV623" s="23"/>
      <c r="BUW623" s="23"/>
      <c r="BUX623" s="23"/>
      <c r="BUY623" s="23"/>
      <c r="BUZ623" s="23"/>
      <c r="BVA623" s="23"/>
      <c r="BVB623" s="23"/>
      <c r="BVC623" s="23"/>
      <c r="BVD623" s="23"/>
      <c r="BVE623" s="23"/>
      <c r="BVF623" s="23"/>
      <c r="BVG623" s="23"/>
      <c r="BVH623" s="23"/>
      <c r="BVI623" s="23"/>
      <c r="BVJ623" s="23"/>
      <c r="BVK623" s="23"/>
      <c r="BVL623" s="23"/>
      <c r="BVM623" s="23"/>
      <c r="BVN623" s="23"/>
      <c r="BVO623" s="23"/>
      <c r="BVP623" s="23"/>
      <c r="BVQ623" s="23"/>
      <c r="BVR623" s="23"/>
      <c r="BVS623" s="23"/>
      <c r="BVT623" s="23"/>
      <c r="BVU623" s="23"/>
      <c r="BVV623" s="23"/>
      <c r="BVW623" s="23"/>
      <c r="BVX623" s="23"/>
      <c r="BVY623" s="23"/>
      <c r="BVZ623" s="23"/>
      <c r="BWA623" s="23"/>
      <c r="BWB623" s="23"/>
      <c r="BWC623" s="23"/>
      <c r="BWD623" s="23"/>
      <c r="BWE623" s="23"/>
      <c r="BWF623" s="23"/>
      <c r="BWG623" s="23"/>
      <c r="BWH623" s="23"/>
      <c r="BWI623" s="23"/>
      <c r="BWJ623" s="23"/>
      <c r="BWK623" s="23"/>
      <c r="BWL623" s="23"/>
      <c r="BWM623" s="23"/>
      <c r="BWN623" s="23"/>
      <c r="BWO623" s="23"/>
      <c r="BWP623" s="23"/>
      <c r="BWQ623" s="23"/>
      <c r="BWR623" s="23"/>
      <c r="BWS623" s="23"/>
      <c r="BWT623" s="23"/>
      <c r="BWU623" s="23"/>
      <c r="BWV623" s="23"/>
      <c r="BWW623" s="23"/>
      <c r="BWX623" s="23"/>
      <c r="BWY623" s="23"/>
      <c r="BWZ623" s="23"/>
      <c r="BXA623" s="23"/>
      <c r="BXB623" s="23"/>
      <c r="BXC623" s="23"/>
      <c r="BXD623" s="23"/>
      <c r="BXE623" s="23"/>
      <c r="BXF623" s="23"/>
      <c r="BXG623" s="23"/>
      <c r="BXH623" s="23"/>
      <c r="BXI623" s="23"/>
      <c r="BXJ623" s="23"/>
      <c r="BXK623" s="23"/>
      <c r="BXL623" s="23"/>
      <c r="BXM623" s="23"/>
      <c r="BXN623" s="23"/>
      <c r="BXO623" s="23"/>
      <c r="BXP623" s="23"/>
      <c r="BXQ623" s="23"/>
      <c r="BXR623" s="23"/>
      <c r="BXS623" s="23"/>
      <c r="BXT623" s="23"/>
      <c r="BXU623" s="23"/>
      <c r="BXV623" s="23"/>
      <c r="BXW623" s="23"/>
      <c r="BXX623" s="23"/>
      <c r="BXY623" s="23"/>
      <c r="BXZ623" s="23"/>
      <c r="BYA623" s="23"/>
      <c r="BYB623" s="23"/>
      <c r="BYC623" s="23"/>
      <c r="BYD623" s="23"/>
      <c r="BYE623" s="23"/>
      <c r="BYF623" s="23"/>
      <c r="BYG623" s="23"/>
      <c r="BYH623" s="23"/>
      <c r="BYI623" s="23"/>
      <c r="BYJ623" s="23"/>
      <c r="BYK623" s="23"/>
      <c r="BYL623" s="23"/>
      <c r="BYM623" s="23"/>
      <c r="BYN623" s="23"/>
      <c r="BYO623" s="23"/>
      <c r="BYP623" s="23"/>
      <c r="BYQ623" s="23"/>
      <c r="BYR623" s="23"/>
      <c r="BYS623" s="23"/>
      <c r="BYT623" s="23"/>
      <c r="BYU623" s="23"/>
      <c r="BYV623" s="23"/>
      <c r="BYW623" s="23"/>
      <c r="BYX623" s="23"/>
      <c r="BYY623" s="23"/>
      <c r="BYZ623" s="23"/>
      <c r="BZA623" s="23"/>
      <c r="BZB623" s="23"/>
      <c r="BZC623" s="23"/>
      <c r="BZD623" s="23"/>
      <c r="BZE623" s="23"/>
      <c r="BZF623" s="23"/>
      <c r="BZG623" s="23"/>
      <c r="BZH623" s="23"/>
      <c r="BZI623" s="23"/>
      <c r="BZJ623" s="23"/>
      <c r="BZK623" s="23"/>
      <c r="BZL623" s="23"/>
      <c r="BZM623" s="23"/>
      <c r="BZN623" s="23"/>
      <c r="BZO623" s="23"/>
      <c r="BZP623" s="23"/>
      <c r="BZQ623" s="23"/>
      <c r="BZR623" s="23"/>
      <c r="BZS623" s="23"/>
      <c r="BZT623" s="23"/>
      <c r="BZU623" s="23"/>
      <c r="BZV623" s="23"/>
      <c r="BZW623" s="23"/>
      <c r="BZX623" s="23"/>
      <c r="BZY623" s="23"/>
      <c r="BZZ623" s="23"/>
      <c r="CAA623" s="23"/>
      <c r="CAB623" s="23"/>
      <c r="CAC623" s="23"/>
      <c r="CAD623" s="23"/>
      <c r="CAE623" s="23"/>
      <c r="CAF623" s="23"/>
      <c r="CAG623" s="23"/>
      <c r="CAH623" s="23"/>
      <c r="CAI623" s="23"/>
      <c r="CAJ623" s="23"/>
      <c r="CAK623" s="23"/>
      <c r="CAL623" s="23"/>
      <c r="CAM623" s="23"/>
      <c r="CAN623" s="23"/>
      <c r="CAO623" s="23"/>
      <c r="CAP623" s="23"/>
      <c r="CAQ623" s="23"/>
      <c r="CAR623" s="23"/>
      <c r="CAS623" s="23"/>
      <c r="CAT623" s="23"/>
      <c r="CAU623" s="23"/>
      <c r="CAV623" s="23"/>
      <c r="CAW623" s="23"/>
      <c r="CAX623" s="23"/>
      <c r="CAY623" s="23"/>
      <c r="CAZ623" s="23"/>
      <c r="CBA623" s="23"/>
      <c r="CBB623" s="23"/>
      <c r="CBC623" s="23"/>
      <c r="CBD623" s="23"/>
      <c r="CBE623" s="23"/>
      <c r="CBF623" s="23"/>
      <c r="CBG623" s="23"/>
      <c r="CBH623" s="23"/>
      <c r="CBI623" s="23"/>
      <c r="CBJ623" s="23"/>
      <c r="CBK623" s="23"/>
      <c r="CBL623" s="23"/>
      <c r="CBM623" s="23"/>
      <c r="CBN623" s="23"/>
      <c r="CBO623" s="23"/>
      <c r="CBP623" s="23"/>
      <c r="CBQ623" s="23"/>
      <c r="CBR623" s="23"/>
      <c r="CBS623" s="23"/>
      <c r="CBT623" s="23"/>
      <c r="CBU623" s="23"/>
      <c r="CBV623" s="23"/>
      <c r="CBW623" s="23"/>
      <c r="CBX623" s="23"/>
      <c r="CBY623" s="23"/>
      <c r="CBZ623" s="23"/>
      <c r="CCA623" s="23"/>
      <c r="CCB623" s="23"/>
      <c r="CCC623" s="23"/>
      <c r="CCD623" s="23"/>
      <c r="CCE623" s="23"/>
      <c r="CCF623" s="23"/>
      <c r="CCG623" s="23"/>
      <c r="CCH623" s="23"/>
      <c r="CCI623" s="23"/>
      <c r="CCJ623" s="23"/>
      <c r="CCK623" s="23"/>
      <c r="CCL623" s="23"/>
      <c r="CCM623" s="23"/>
      <c r="CCN623" s="23"/>
      <c r="CCO623" s="23"/>
      <c r="CCP623" s="23"/>
      <c r="CCQ623" s="23"/>
      <c r="CCR623" s="23"/>
      <c r="CCS623" s="23"/>
      <c r="CCT623" s="23"/>
      <c r="CCU623" s="23"/>
      <c r="CCV623" s="23"/>
      <c r="CCW623" s="23"/>
      <c r="CCX623" s="23"/>
      <c r="CCY623" s="23"/>
      <c r="CCZ623" s="23"/>
      <c r="CDA623" s="23"/>
      <c r="CDB623" s="23"/>
      <c r="CDC623" s="23"/>
      <c r="CDD623" s="23"/>
      <c r="CDE623" s="23"/>
      <c r="CDF623" s="23"/>
      <c r="CDG623" s="23"/>
      <c r="CDH623" s="23"/>
      <c r="CDI623" s="23"/>
      <c r="CDJ623" s="23"/>
      <c r="CDK623" s="23"/>
      <c r="CDL623" s="23"/>
      <c r="CDM623" s="23"/>
      <c r="CDN623" s="23"/>
      <c r="CDO623" s="23"/>
      <c r="CDP623" s="23"/>
      <c r="CDQ623" s="23"/>
      <c r="CDR623" s="23"/>
      <c r="CDS623" s="23"/>
      <c r="CDT623" s="23"/>
      <c r="CDU623" s="23"/>
      <c r="CDV623" s="23"/>
      <c r="CDW623" s="23"/>
      <c r="CDX623" s="23"/>
      <c r="CDY623" s="23"/>
      <c r="CDZ623" s="23"/>
      <c r="CEA623" s="23"/>
      <c r="CEB623" s="23"/>
      <c r="CEC623" s="23"/>
      <c r="CED623" s="23"/>
      <c r="CEE623" s="23"/>
      <c r="CEF623" s="23"/>
      <c r="CEG623" s="23"/>
      <c r="CEH623" s="23"/>
      <c r="CEI623" s="23"/>
      <c r="CEJ623" s="23"/>
      <c r="CEK623" s="23"/>
      <c r="CEL623" s="23"/>
      <c r="CEM623" s="23"/>
      <c r="CEN623" s="23"/>
      <c r="CEO623" s="23"/>
      <c r="CEP623" s="23"/>
      <c r="CEQ623" s="23"/>
      <c r="CER623" s="23"/>
      <c r="CES623" s="23"/>
      <c r="CET623" s="23"/>
      <c r="CEU623" s="23"/>
      <c r="CEV623" s="23"/>
      <c r="CEW623" s="23"/>
      <c r="CEX623" s="23"/>
      <c r="CEY623" s="23"/>
      <c r="CEZ623" s="23"/>
      <c r="CFA623" s="23"/>
      <c r="CFB623" s="23"/>
      <c r="CFC623" s="23"/>
      <c r="CFD623" s="23"/>
      <c r="CFE623" s="23"/>
      <c r="CFF623" s="23"/>
      <c r="CFG623" s="23"/>
      <c r="CFH623" s="23"/>
      <c r="CFI623" s="23"/>
      <c r="CFJ623" s="23"/>
      <c r="CFK623" s="23"/>
      <c r="CFL623" s="23"/>
      <c r="CFM623" s="23"/>
      <c r="CFN623" s="23"/>
      <c r="CFO623" s="23"/>
      <c r="CFP623" s="23"/>
      <c r="CFQ623" s="23"/>
      <c r="CFR623" s="23"/>
      <c r="CFS623" s="23"/>
      <c r="CFT623" s="23"/>
      <c r="CFU623" s="23"/>
      <c r="CFV623" s="23"/>
      <c r="CFW623" s="23"/>
      <c r="CFX623" s="23"/>
      <c r="CFY623" s="23"/>
      <c r="CFZ623" s="23"/>
      <c r="CGA623" s="23"/>
      <c r="CGB623" s="23"/>
      <c r="CGC623" s="23"/>
      <c r="CGD623" s="23"/>
      <c r="CGE623" s="23"/>
      <c r="CGF623" s="23"/>
      <c r="CGG623" s="23"/>
      <c r="CGH623" s="23"/>
      <c r="CGI623" s="23"/>
      <c r="CGJ623" s="23"/>
      <c r="CGK623" s="23"/>
      <c r="CGL623" s="23"/>
      <c r="CGM623" s="23"/>
      <c r="CGN623" s="23"/>
      <c r="CGO623" s="23"/>
      <c r="CGP623" s="23"/>
      <c r="CGQ623" s="23"/>
      <c r="CGR623" s="23"/>
      <c r="CGS623" s="23"/>
      <c r="CGT623" s="23"/>
      <c r="CGU623" s="23"/>
      <c r="CGV623" s="23"/>
      <c r="CGW623" s="23"/>
      <c r="CGX623" s="23"/>
      <c r="CGY623" s="23"/>
      <c r="CGZ623" s="23"/>
      <c r="CHA623" s="23"/>
      <c r="CHB623" s="23"/>
      <c r="CHC623" s="23"/>
      <c r="CHD623" s="23"/>
      <c r="CHE623" s="23"/>
      <c r="CHF623" s="23"/>
      <c r="CHG623" s="23"/>
      <c r="CHH623" s="23"/>
      <c r="CHI623" s="23"/>
      <c r="CHJ623" s="23"/>
      <c r="CHK623" s="23"/>
      <c r="CHL623" s="23"/>
      <c r="CHM623" s="23"/>
      <c r="CHN623" s="23"/>
      <c r="CHO623" s="23"/>
      <c r="CHP623" s="23"/>
      <c r="CHQ623" s="23"/>
      <c r="CHR623" s="23"/>
      <c r="CHS623" s="23"/>
      <c r="CHT623" s="23"/>
      <c r="CHU623" s="23"/>
      <c r="CHV623" s="23"/>
      <c r="CHW623" s="23"/>
      <c r="CHX623" s="23"/>
      <c r="CHY623" s="23"/>
      <c r="CHZ623" s="23"/>
      <c r="CIA623" s="23"/>
      <c r="CIB623" s="23"/>
      <c r="CIC623" s="23"/>
      <c r="CID623" s="23"/>
      <c r="CIE623" s="23"/>
      <c r="CIF623" s="23"/>
      <c r="CIG623" s="23"/>
      <c r="CIH623" s="23"/>
      <c r="CII623" s="23"/>
      <c r="CIJ623" s="23"/>
      <c r="CIK623" s="23"/>
      <c r="CIL623" s="23"/>
      <c r="CIM623" s="23"/>
      <c r="CIN623" s="23"/>
      <c r="CIO623" s="23"/>
      <c r="CIP623" s="23"/>
      <c r="CIQ623" s="23"/>
      <c r="CIR623" s="23"/>
      <c r="CIS623" s="23"/>
      <c r="CIT623" s="23"/>
      <c r="CIU623" s="23"/>
      <c r="CIV623" s="23"/>
      <c r="CIW623" s="23"/>
      <c r="CIX623" s="23"/>
      <c r="CIY623" s="23"/>
      <c r="CIZ623" s="23"/>
      <c r="CJA623" s="23"/>
      <c r="CJB623" s="23"/>
      <c r="CJC623" s="23"/>
      <c r="CJD623" s="23"/>
      <c r="CJE623" s="23"/>
      <c r="CJF623" s="23"/>
      <c r="CJG623" s="23"/>
      <c r="CJH623" s="23"/>
      <c r="CJI623" s="23"/>
      <c r="CJJ623" s="23"/>
      <c r="CJK623" s="23"/>
      <c r="CJL623" s="23"/>
      <c r="CJM623" s="23"/>
      <c r="CJN623" s="23"/>
      <c r="CJO623" s="23"/>
      <c r="CJP623" s="23"/>
      <c r="CJQ623" s="23"/>
      <c r="CJR623" s="23"/>
      <c r="CJS623" s="23"/>
      <c r="CJT623" s="23"/>
      <c r="CJU623" s="23"/>
      <c r="CJV623" s="23"/>
      <c r="CJW623" s="23"/>
      <c r="CJX623" s="23"/>
      <c r="CJY623" s="23"/>
      <c r="CJZ623" s="23"/>
      <c r="CKA623" s="23"/>
      <c r="CKB623" s="23"/>
      <c r="CKC623" s="23"/>
      <c r="CKD623" s="23"/>
      <c r="CKE623" s="23"/>
      <c r="CKF623" s="23"/>
      <c r="CKG623" s="23"/>
      <c r="CKH623" s="23"/>
      <c r="CKI623" s="23"/>
      <c r="CKJ623" s="23"/>
      <c r="CKK623" s="23"/>
      <c r="CKL623" s="23"/>
      <c r="CKM623" s="23"/>
      <c r="CKN623" s="23"/>
      <c r="CKO623" s="23"/>
      <c r="CKP623" s="23"/>
      <c r="CKQ623" s="23"/>
      <c r="CKR623" s="23"/>
      <c r="CKS623" s="23"/>
      <c r="CKT623" s="23"/>
      <c r="CKU623" s="23"/>
      <c r="CKV623" s="23"/>
      <c r="CKW623" s="23"/>
      <c r="CKX623" s="23"/>
      <c r="CKY623" s="23"/>
      <c r="CKZ623" s="23"/>
      <c r="CLA623" s="23"/>
      <c r="CLB623" s="23"/>
      <c r="CLC623" s="23"/>
      <c r="CLD623" s="23"/>
      <c r="CLE623" s="23"/>
      <c r="CLF623" s="23"/>
      <c r="CLG623" s="23"/>
      <c r="CLH623" s="23"/>
      <c r="CLI623" s="23"/>
      <c r="CLJ623" s="23"/>
      <c r="CLK623" s="23"/>
      <c r="CLL623" s="23"/>
      <c r="CLM623" s="23"/>
      <c r="CLN623" s="23"/>
      <c r="CLO623" s="23"/>
      <c r="CLP623" s="23"/>
      <c r="CLQ623" s="23"/>
      <c r="CLR623" s="23"/>
      <c r="CLS623" s="23"/>
      <c r="CLT623" s="23"/>
      <c r="CLU623" s="23"/>
      <c r="CLV623" s="23"/>
      <c r="CLW623" s="23"/>
      <c r="CLX623" s="23"/>
      <c r="CLY623" s="23"/>
      <c r="CLZ623" s="23"/>
      <c r="CMA623" s="23"/>
      <c r="CMB623" s="23"/>
      <c r="CMC623" s="23"/>
      <c r="CMD623" s="23"/>
      <c r="CME623" s="23"/>
      <c r="CMF623" s="23"/>
      <c r="CMG623" s="23"/>
      <c r="CMH623" s="23"/>
      <c r="CMI623" s="23"/>
      <c r="CMJ623" s="23"/>
      <c r="CMK623" s="23"/>
      <c r="CML623" s="23"/>
      <c r="CMM623" s="23"/>
      <c r="CMN623" s="23"/>
      <c r="CMO623" s="23"/>
      <c r="CMP623" s="23"/>
      <c r="CMQ623" s="23"/>
      <c r="CMR623" s="23"/>
      <c r="CMS623" s="23"/>
      <c r="CMT623" s="23"/>
      <c r="CMU623" s="23"/>
      <c r="CMV623" s="23"/>
      <c r="CMW623" s="23"/>
      <c r="CMX623" s="23"/>
      <c r="CMY623" s="23"/>
      <c r="CMZ623" s="23"/>
      <c r="CNA623" s="23"/>
      <c r="CNB623" s="23"/>
      <c r="CNC623" s="23"/>
      <c r="CND623" s="23"/>
      <c r="CNE623" s="23"/>
      <c r="CNF623" s="23"/>
      <c r="CNG623" s="23"/>
      <c r="CNH623" s="23"/>
      <c r="CNI623" s="23"/>
      <c r="CNJ623" s="23"/>
      <c r="CNK623" s="23"/>
      <c r="CNL623" s="23"/>
      <c r="CNM623" s="23"/>
      <c r="CNN623" s="23"/>
      <c r="CNO623" s="23"/>
      <c r="CNP623" s="23"/>
      <c r="CNQ623" s="23"/>
      <c r="CNR623" s="23"/>
      <c r="CNS623" s="23"/>
      <c r="CNT623" s="23"/>
      <c r="CNU623" s="23"/>
      <c r="CNV623" s="23"/>
      <c r="CNW623" s="23"/>
      <c r="CNX623" s="23"/>
      <c r="CNY623" s="23"/>
      <c r="CNZ623" s="23"/>
      <c r="COA623" s="23"/>
      <c r="COB623" s="23"/>
      <c r="COC623" s="23"/>
      <c r="COD623" s="23"/>
      <c r="COE623" s="23"/>
      <c r="COF623" s="23"/>
      <c r="COG623" s="23"/>
      <c r="COH623" s="23"/>
      <c r="COI623" s="23"/>
      <c r="COJ623" s="23"/>
      <c r="COK623" s="23"/>
      <c r="COL623" s="23"/>
      <c r="COM623" s="23"/>
      <c r="CON623" s="23"/>
      <c r="COO623" s="23"/>
      <c r="COP623" s="23"/>
      <c r="COQ623" s="23"/>
      <c r="COR623" s="23"/>
      <c r="COS623" s="23"/>
      <c r="COT623" s="23"/>
      <c r="COU623" s="23"/>
      <c r="COV623" s="23"/>
      <c r="COW623" s="23"/>
      <c r="COX623" s="23"/>
      <c r="COY623" s="23"/>
      <c r="COZ623" s="23"/>
      <c r="CPA623" s="23"/>
      <c r="CPB623" s="23"/>
      <c r="CPC623" s="23"/>
      <c r="CPD623" s="23"/>
      <c r="CPE623" s="23"/>
      <c r="CPF623" s="23"/>
      <c r="CPG623" s="23"/>
      <c r="CPH623" s="23"/>
      <c r="CPI623" s="23"/>
      <c r="CPJ623" s="23"/>
      <c r="CPK623" s="23"/>
      <c r="CPL623" s="23"/>
      <c r="CPM623" s="23"/>
      <c r="CPN623" s="23"/>
      <c r="CPO623" s="23"/>
      <c r="CPP623" s="23"/>
      <c r="CPQ623" s="23"/>
      <c r="CPR623" s="23"/>
      <c r="CPS623" s="23"/>
      <c r="CPT623" s="23"/>
      <c r="CPU623" s="23"/>
      <c r="CPV623" s="23"/>
      <c r="CPW623" s="23"/>
      <c r="CPX623" s="23"/>
      <c r="CPY623" s="23"/>
      <c r="CPZ623" s="23"/>
      <c r="CQA623" s="23"/>
      <c r="CQB623" s="23"/>
      <c r="CQC623" s="23"/>
      <c r="CQD623" s="23"/>
      <c r="CQE623" s="23"/>
      <c r="CQF623" s="23"/>
      <c r="CQG623" s="23"/>
      <c r="CQH623" s="23"/>
      <c r="CQI623" s="23"/>
      <c r="CQJ623" s="23"/>
      <c r="CQK623" s="23"/>
      <c r="CQL623" s="23"/>
      <c r="CQM623" s="23"/>
      <c r="CQN623" s="23"/>
      <c r="CQO623" s="23"/>
      <c r="CQP623" s="23"/>
      <c r="CQQ623" s="23"/>
      <c r="CQR623" s="23"/>
      <c r="CQS623" s="23"/>
      <c r="CQT623" s="23"/>
      <c r="CQU623" s="23"/>
      <c r="CQV623" s="23"/>
      <c r="CQW623" s="23"/>
      <c r="CQX623" s="23"/>
      <c r="CQY623" s="23"/>
      <c r="CQZ623" s="23"/>
      <c r="CRA623" s="23"/>
      <c r="CRB623" s="23"/>
      <c r="CRC623" s="23"/>
      <c r="CRD623" s="23"/>
      <c r="CRE623" s="23"/>
      <c r="CRF623" s="23"/>
      <c r="CRG623" s="23"/>
      <c r="CRH623" s="23"/>
      <c r="CRI623" s="23"/>
      <c r="CRJ623" s="23"/>
      <c r="CRK623" s="23"/>
      <c r="CRL623" s="23"/>
      <c r="CRM623" s="23"/>
      <c r="CRN623" s="23"/>
      <c r="CRO623" s="23"/>
      <c r="CRP623" s="23"/>
      <c r="CRQ623" s="23"/>
      <c r="CRR623" s="23"/>
      <c r="CRS623" s="23"/>
      <c r="CRT623" s="23"/>
      <c r="CRU623" s="23"/>
      <c r="CRV623" s="23"/>
      <c r="CRW623" s="23"/>
      <c r="CRX623" s="23"/>
      <c r="CRY623" s="23"/>
      <c r="CRZ623" s="23"/>
      <c r="CSA623" s="23"/>
      <c r="CSB623" s="23"/>
      <c r="CSC623" s="23"/>
      <c r="CSD623" s="23"/>
      <c r="CSE623" s="23"/>
      <c r="CSF623" s="23"/>
      <c r="CSG623" s="23"/>
      <c r="CSH623" s="23"/>
      <c r="CSI623" s="23"/>
      <c r="CSJ623" s="23"/>
      <c r="CSK623" s="23"/>
      <c r="CSL623" s="23"/>
      <c r="CSM623" s="23"/>
      <c r="CSN623" s="23"/>
      <c r="CSO623" s="23"/>
      <c r="CSP623" s="23"/>
      <c r="CSQ623" s="23"/>
      <c r="CSR623" s="23"/>
      <c r="CSS623" s="23"/>
      <c r="CST623" s="23"/>
      <c r="CSU623" s="23"/>
      <c r="CSV623" s="23"/>
      <c r="CSW623" s="23"/>
      <c r="CSX623" s="23"/>
      <c r="CSY623" s="23"/>
      <c r="CSZ623" s="23"/>
      <c r="CTA623" s="23"/>
      <c r="CTB623" s="23"/>
      <c r="CTC623" s="23"/>
      <c r="CTD623" s="23"/>
      <c r="CTE623" s="23"/>
      <c r="CTF623" s="23"/>
      <c r="CTG623" s="23"/>
      <c r="CTH623" s="23"/>
      <c r="CTI623" s="23"/>
      <c r="CTJ623" s="23"/>
      <c r="CTK623" s="23"/>
      <c r="CTL623" s="23"/>
      <c r="CTM623" s="23"/>
      <c r="CTN623" s="23"/>
      <c r="CTO623" s="23"/>
      <c r="CTP623" s="23"/>
      <c r="CTQ623" s="23"/>
      <c r="CTR623" s="23"/>
      <c r="CTS623" s="23"/>
      <c r="CTT623" s="23"/>
      <c r="CTU623" s="23"/>
      <c r="CTV623" s="23"/>
      <c r="CTW623" s="23"/>
      <c r="CTX623" s="23"/>
      <c r="CTY623" s="23"/>
      <c r="CTZ623" s="23"/>
      <c r="CUA623" s="23"/>
      <c r="CUB623" s="23"/>
      <c r="CUC623" s="23"/>
      <c r="CUD623" s="23"/>
      <c r="CUE623" s="23"/>
      <c r="CUF623" s="23"/>
      <c r="CUG623" s="23"/>
      <c r="CUH623" s="23"/>
      <c r="CUI623" s="23"/>
      <c r="CUJ623" s="23"/>
      <c r="CUK623" s="23"/>
      <c r="CUL623" s="23"/>
      <c r="CUM623" s="23"/>
      <c r="CUN623" s="23"/>
      <c r="CUO623" s="23"/>
      <c r="CUP623" s="23"/>
      <c r="CUQ623" s="23"/>
      <c r="CUR623" s="23"/>
      <c r="CUS623" s="23"/>
      <c r="CUT623" s="23"/>
      <c r="CUU623" s="23"/>
      <c r="CUV623" s="23"/>
      <c r="CUW623" s="23"/>
      <c r="CUX623" s="23"/>
      <c r="CUY623" s="23"/>
      <c r="CUZ623" s="23"/>
      <c r="CVA623" s="23"/>
      <c r="CVB623" s="23"/>
      <c r="CVC623" s="23"/>
      <c r="CVD623" s="23"/>
      <c r="CVE623" s="23"/>
      <c r="CVF623" s="23"/>
      <c r="CVG623" s="23"/>
      <c r="CVH623" s="23"/>
      <c r="CVI623" s="23"/>
      <c r="CVJ623" s="23"/>
      <c r="CVK623" s="23"/>
      <c r="CVL623" s="23"/>
      <c r="CVM623" s="23"/>
      <c r="CVN623" s="23"/>
      <c r="CVO623" s="23"/>
      <c r="CVP623" s="23"/>
      <c r="CVQ623" s="23"/>
      <c r="CVR623" s="23"/>
      <c r="CVS623" s="23"/>
      <c r="CVT623" s="23"/>
      <c r="CVU623" s="23"/>
      <c r="CVV623" s="23"/>
      <c r="CVW623" s="23"/>
      <c r="CVX623" s="23"/>
      <c r="CVY623" s="23"/>
      <c r="CVZ623" s="23"/>
      <c r="CWA623" s="23"/>
      <c r="CWB623" s="23"/>
      <c r="CWC623" s="23"/>
      <c r="CWD623" s="23"/>
      <c r="CWE623" s="23"/>
      <c r="CWF623" s="23"/>
      <c r="CWG623" s="23"/>
      <c r="CWH623" s="23"/>
      <c r="CWI623" s="23"/>
      <c r="CWJ623" s="23"/>
      <c r="CWK623" s="23"/>
      <c r="CWL623" s="23"/>
      <c r="CWM623" s="23"/>
      <c r="CWN623" s="23"/>
      <c r="CWO623" s="23"/>
      <c r="CWP623" s="23"/>
      <c r="CWQ623" s="23"/>
      <c r="CWR623" s="23"/>
      <c r="CWS623" s="23"/>
      <c r="CWT623" s="23"/>
      <c r="CWU623" s="23"/>
      <c r="CWV623" s="23"/>
      <c r="CWW623" s="23"/>
      <c r="CWX623" s="23"/>
      <c r="CWY623" s="23"/>
      <c r="CWZ623" s="23"/>
      <c r="CXA623" s="23"/>
      <c r="CXB623" s="23"/>
      <c r="CXC623" s="23"/>
      <c r="CXD623" s="23"/>
      <c r="CXE623" s="23"/>
      <c r="CXF623" s="23"/>
      <c r="CXG623" s="23"/>
      <c r="CXH623" s="23"/>
      <c r="CXI623" s="23"/>
      <c r="CXJ623" s="23"/>
      <c r="CXK623" s="23"/>
      <c r="CXL623" s="23"/>
      <c r="CXM623" s="23"/>
      <c r="CXN623" s="23"/>
      <c r="CXO623" s="23"/>
      <c r="CXP623" s="23"/>
      <c r="CXQ623" s="23"/>
      <c r="CXR623" s="23"/>
      <c r="CXS623" s="23"/>
      <c r="CXT623" s="23"/>
      <c r="CXU623" s="23"/>
      <c r="CXV623" s="23"/>
      <c r="CXW623" s="23"/>
      <c r="CXX623" s="23"/>
      <c r="CXY623" s="23"/>
      <c r="CXZ623" s="23"/>
      <c r="CYA623" s="23"/>
      <c r="CYB623" s="23"/>
      <c r="CYC623" s="23"/>
      <c r="CYD623" s="23"/>
      <c r="CYE623" s="23"/>
      <c r="CYF623" s="23"/>
      <c r="CYG623" s="23"/>
      <c r="CYH623" s="23"/>
      <c r="CYI623" s="23"/>
      <c r="CYJ623" s="23"/>
      <c r="CYK623" s="23"/>
      <c r="CYL623" s="23"/>
      <c r="CYM623" s="23"/>
      <c r="CYN623" s="23"/>
      <c r="CYO623" s="23"/>
      <c r="CYP623" s="23"/>
      <c r="CYQ623" s="23"/>
      <c r="CYR623" s="23"/>
      <c r="CYS623" s="23"/>
      <c r="CYT623" s="23"/>
      <c r="CYU623" s="23"/>
      <c r="CYV623" s="23"/>
      <c r="CYW623" s="23"/>
      <c r="CYX623" s="23"/>
      <c r="CYY623" s="23"/>
      <c r="CYZ623" s="23"/>
      <c r="CZA623" s="23"/>
      <c r="CZB623" s="23"/>
      <c r="CZC623" s="23"/>
      <c r="CZD623" s="23"/>
      <c r="CZE623" s="23"/>
      <c r="CZF623" s="23"/>
      <c r="CZG623" s="23"/>
      <c r="CZH623" s="23"/>
      <c r="CZI623" s="23"/>
      <c r="CZJ623" s="23"/>
      <c r="CZK623" s="23"/>
      <c r="CZL623" s="23"/>
      <c r="CZM623" s="23"/>
      <c r="CZN623" s="23"/>
      <c r="CZO623" s="23"/>
      <c r="CZP623" s="23"/>
      <c r="CZQ623" s="23"/>
      <c r="CZR623" s="23"/>
      <c r="CZS623" s="23"/>
      <c r="CZT623" s="23"/>
      <c r="CZU623" s="23"/>
      <c r="CZV623" s="23"/>
      <c r="CZW623" s="23"/>
      <c r="CZX623" s="23"/>
      <c r="CZY623" s="23"/>
      <c r="CZZ623" s="23"/>
      <c r="DAA623" s="23"/>
      <c r="DAB623" s="23"/>
      <c r="DAC623" s="23"/>
      <c r="DAD623" s="23"/>
      <c r="DAE623" s="23"/>
      <c r="DAF623" s="23"/>
      <c r="DAG623" s="23"/>
      <c r="DAH623" s="23"/>
      <c r="DAI623" s="23"/>
      <c r="DAJ623" s="23"/>
      <c r="DAK623" s="23"/>
      <c r="DAL623" s="23"/>
      <c r="DAM623" s="23"/>
      <c r="DAN623" s="23"/>
      <c r="DAO623" s="23"/>
      <c r="DAP623" s="23"/>
      <c r="DAQ623" s="23"/>
      <c r="DAR623" s="23"/>
      <c r="DAS623" s="23"/>
      <c r="DAT623" s="23"/>
      <c r="DAU623" s="23"/>
      <c r="DAV623" s="23"/>
      <c r="DAW623" s="23"/>
      <c r="DAX623" s="23"/>
      <c r="DAY623" s="23"/>
      <c r="DAZ623" s="23"/>
      <c r="DBA623" s="23"/>
      <c r="DBB623" s="23"/>
      <c r="DBC623" s="23"/>
      <c r="DBD623" s="23"/>
      <c r="DBE623" s="23"/>
      <c r="DBF623" s="23"/>
      <c r="DBG623" s="23"/>
      <c r="DBH623" s="23"/>
      <c r="DBI623" s="23"/>
      <c r="DBJ623" s="23"/>
      <c r="DBK623" s="23"/>
      <c r="DBL623" s="23"/>
      <c r="DBM623" s="23"/>
      <c r="DBN623" s="23"/>
      <c r="DBO623" s="23"/>
      <c r="DBP623" s="23"/>
      <c r="DBQ623" s="23"/>
      <c r="DBR623" s="23"/>
      <c r="DBS623" s="23"/>
      <c r="DBT623" s="23"/>
      <c r="DBU623" s="23"/>
      <c r="DBV623" s="23"/>
      <c r="DBW623" s="23"/>
      <c r="DBX623" s="23"/>
      <c r="DBY623" s="23"/>
      <c r="DBZ623" s="23"/>
      <c r="DCA623" s="23"/>
      <c r="DCB623" s="23"/>
      <c r="DCC623" s="23"/>
      <c r="DCD623" s="23"/>
      <c r="DCE623" s="23"/>
      <c r="DCF623" s="23"/>
      <c r="DCG623" s="23"/>
      <c r="DCH623" s="23"/>
      <c r="DCI623" s="23"/>
      <c r="DCJ623" s="23"/>
      <c r="DCK623" s="23"/>
      <c r="DCL623" s="23"/>
      <c r="DCM623" s="23"/>
      <c r="DCN623" s="23"/>
      <c r="DCO623" s="23"/>
      <c r="DCP623" s="23"/>
      <c r="DCQ623" s="23"/>
      <c r="DCR623" s="23"/>
      <c r="DCS623" s="23"/>
      <c r="DCT623" s="23"/>
      <c r="DCU623" s="23"/>
      <c r="DCV623" s="23"/>
      <c r="DCW623" s="23"/>
      <c r="DCX623" s="23"/>
      <c r="DCY623" s="23"/>
      <c r="DCZ623" s="23"/>
      <c r="DDA623" s="23"/>
      <c r="DDB623" s="23"/>
      <c r="DDC623" s="23"/>
      <c r="DDD623" s="23"/>
      <c r="DDE623" s="23"/>
      <c r="DDF623" s="23"/>
      <c r="DDG623" s="23"/>
      <c r="DDH623" s="23"/>
      <c r="DDI623" s="23"/>
      <c r="DDJ623" s="23"/>
      <c r="DDK623" s="23"/>
      <c r="DDL623" s="23"/>
      <c r="DDM623" s="23"/>
      <c r="DDN623" s="23"/>
      <c r="DDO623" s="23"/>
      <c r="DDP623" s="23"/>
      <c r="DDQ623" s="23"/>
      <c r="DDR623" s="23"/>
      <c r="DDS623" s="23"/>
      <c r="DDT623" s="23"/>
      <c r="DDU623" s="23"/>
      <c r="DDV623" s="23"/>
      <c r="DDW623" s="23"/>
      <c r="DDX623" s="23"/>
      <c r="DDY623" s="23"/>
      <c r="DDZ623" s="23"/>
      <c r="DEA623" s="23"/>
      <c r="DEB623" s="23"/>
      <c r="DEC623" s="23"/>
      <c r="DED623" s="23"/>
      <c r="DEE623" s="23"/>
      <c r="DEF623" s="23"/>
      <c r="DEG623" s="23"/>
      <c r="DEH623" s="23"/>
      <c r="DEI623" s="23"/>
      <c r="DEJ623" s="23"/>
      <c r="DEK623" s="23"/>
      <c r="DEL623" s="23"/>
      <c r="DEM623" s="23"/>
      <c r="DEN623" s="23"/>
      <c r="DEO623" s="23"/>
      <c r="DEP623" s="23"/>
      <c r="DEQ623" s="23"/>
      <c r="DER623" s="23"/>
      <c r="DES623" s="23"/>
      <c r="DET623" s="23"/>
      <c r="DEU623" s="23"/>
      <c r="DEV623" s="23"/>
      <c r="DEW623" s="23"/>
      <c r="DEX623" s="23"/>
      <c r="DEY623" s="23"/>
      <c r="DEZ623" s="23"/>
      <c r="DFA623" s="23"/>
      <c r="DFB623" s="23"/>
      <c r="DFC623" s="23"/>
      <c r="DFD623" s="23"/>
      <c r="DFE623" s="23"/>
      <c r="DFF623" s="23"/>
      <c r="DFG623" s="23"/>
      <c r="DFH623" s="23"/>
      <c r="DFI623" s="23"/>
      <c r="DFJ623" s="23"/>
      <c r="DFK623" s="23"/>
      <c r="DFL623" s="23"/>
      <c r="DFM623" s="23"/>
      <c r="DFN623" s="23"/>
      <c r="DFO623" s="23"/>
      <c r="DFP623" s="23"/>
      <c r="DFQ623" s="23"/>
      <c r="DFR623" s="23"/>
      <c r="DFS623" s="23"/>
      <c r="DFT623" s="23"/>
      <c r="DFU623" s="23"/>
      <c r="DFV623" s="23"/>
      <c r="DFW623" s="23"/>
      <c r="DFX623" s="23"/>
      <c r="DFY623" s="23"/>
      <c r="DFZ623" s="23"/>
      <c r="DGA623" s="23"/>
      <c r="DGB623" s="23"/>
      <c r="DGC623" s="23"/>
      <c r="DGD623" s="23"/>
      <c r="DGE623" s="23"/>
      <c r="DGF623" s="23"/>
      <c r="DGG623" s="23"/>
      <c r="DGH623" s="23"/>
      <c r="DGI623" s="23"/>
      <c r="DGJ623" s="23"/>
      <c r="DGK623" s="23"/>
      <c r="DGL623" s="23"/>
      <c r="DGM623" s="23"/>
      <c r="DGN623" s="23"/>
      <c r="DGO623" s="23"/>
      <c r="DGP623" s="23"/>
      <c r="DGQ623" s="23"/>
      <c r="DGR623" s="23"/>
      <c r="DGS623" s="23"/>
      <c r="DGT623" s="23"/>
      <c r="DGU623" s="23"/>
      <c r="DGV623" s="23"/>
      <c r="DGW623" s="23"/>
      <c r="DGX623" s="23"/>
      <c r="DGY623" s="23"/>
      <c r="DGZ623" s="23"/>
      <c r="DHA623" s="23"/>
      <c r="DHB623" s="23"/>
      <c r="DHC623" s="23"/>
      <c r="DHD623" s="23"/>
      <c r="DHE623" s="23"/>
      <c r="DHF623" s="23"/>
      <c r="DHG623" s="23"/>
      <c r="DHH623" s="23"/>
      <c r="DHI623" s="23"/>
      <c r="DHJ623" s="23"/>
      <c r="DHK623" s="23"/>
      <c r="DHL623" s="23"/>
      <c r="DHM623" s="23"/>
      <c r="DHN623" s="23"/>
      <c r="DHO623" s="23"/>
      <c r="DHP623" s="23"/>
      <c r="DHQ623" s="23"/>
      <c r="DHR623" s="23"/>
      <c r="DHS623" s="23"/>
      <c r="DHT623" s="23"/>
      <c r="DHU623" s="23"/>
      <c r="DHV623" s="23"/>
      <c r="DHW623" s="23"/>
      <c r="DHX623" s="23"/>
      <c r="DHY623" s="23"/>
      <c r="DHZ623" s="23"/>
      <c r="DIA623" s="23"/>
      <c r="DIB623" s="23"/>
      <c r="DIC623" s="23"/>
      <c r="DID623" s="23"/>
      <c r="DIE623" s="23"/>
      <c r="DIF623" s="23"/>
      <c r="DIG623" s="23"/>
      <c r="DIH623" s="23"/>
      <c r="DII623" s="23"/>
      <c r="DIJ623" s="23"/>
      <c r="DIK623" s="23"/>
      <c r="DIL623" s="23"/>
      <c r="DIM623" s="23"/>
      <c r="DIN623" s="23"/>
      <c r="DIO623" s="23"/>
      <c r="DIP623" s="23"/>
      <c r="DIQ623" s="23"/>
      <c r="DIR623" s="23"/>
      <c r="DIS623" s="23"/>
      <c r="DIT623" s="23"/>
      <c r="DIU623" s="23"/>
      <c r="DIV623" s="23"/>
      <c r="DIW623" s="23"/>
      <c r="DIX623" s="23"/>
      <c r="DIY623" s="23"/>
      <c r="DIZ623" s="23"/>
      <c r="DJA623" s="23"/>
      <c r="DJB623" s="23"/>
      <c r="DJC623" s="23"/>
      <c r="DJD623" s="23"/>
      <c r="DJE623" s="23"/>
      <c r="DJF623" s="23"/>
      <c r="DJG623" s="23"/>
      <c r="DJH623" s="23"/>
      <c r="DJI623" s="23"/>
      <c r="DJJ623" s="23"/>
      <c r="DJK623" s="23"/>
      <c r="DJL623" s="23"/>
      <c r="DJM623" s="23"/>
      <c r="DJN623" s="23"/>
      <c r="DJO623" s="23"/>
      <c r="DJP623" s="23"/>
      <c r="DJQ623" s="23"/>
      <c r="DJR623" s="23"/>
      <c r="DJS623" s="23"/>
      <c r="DJT623" s="23"/>
      <c r="DJU623" s="23"/>
      <c r="DJV623" s="23"/>
      <c r="DJW623" s="23"/>
      <c r="DJX623" s="23"/>
      <c r="DJY623" s="23"/>
      <c r="DJZ623" s="23"/>
      <c r="DKA623" s="23"/>
      <c r="DKB623" s="23"/>
      <c r="DKC623" s="23"/>
      <c r="DKD623" s="23"/>
      <c r="DKE623" s="23"/>
      <c r="DKF623" s="23"/>
      <c r="DKG623" s="23"/>
      <c r="DKH623" s="23"/>
      <c r="DKI623" s="23"/>
      <c r="DKJ623" s="23"/>
      <c r="DKK623" s="23"/>
      <c r="DKL623" s="23"/>
      <c r="DKM623" s="23"/>
      <c r="DKN623" s="23"/>
      <c r="DKO623" s="23"/>
      <c r="DKP623" s="23"/>
      <c r="DKQ623" s="23"/>
      <c r="DKR623" s="23"/>
      <c r="DKS623" s="23"/>
      <c r="DKT623" s="23"/>
      <c r="DKU623" s="23"/>
      <c r="DKV623" s="23"/>
      <c r="DKW623" s="23"/>
      <c r="DKX623" s="23"/>
      <c r="DKY623" s="23"/>
      <c r="DKZ623" s="23"/>
      <c r="DLA623" s="23"/>
      <c r="DLB623" s="23"/>
      <c r="DLC623" s="23"/>
      <c r="DLD623" s="23"/>
      <c r="DLE623" s="23"/>
      <c r="DLF623" s="23"/>
      <c r="DLG623" s="23"/>
      <c r="DLH623" s="23"/>
      <c r="DLI623" s="23"/>
      <c r="DLJ623" s="23"/>
      <c r="DLK623" s="23"/>
      <c r="DLL623" s="23"/>
      <c r="DLM623" s="23"/>
      <c r="DLN623" s="23"/>
      <c r="DLO623" s="23"/>
      <c r="DLP623" s="23"/>
      <c r="DLQ623" s="23"/>
      <c r="DLR623" s="23"/>
      <c r="DLS623" s="23"/>
      <c r="DLT623" s="23"/>
      <c r="DLU623" s="23"/>
      <c r="DLV623" s="23"/>
      <c r="DLW623" s="23"/>
      <c r="DLX623" s="23"/>
      <c r="DLY623" s="23"/>
      <c r="DLZ623" s="23"/>
      <c r="DMA623" s="23"/>
      <c r="DMB623" s="23"/>
      <c r="DMC623" s="23"/>
      <c r="DMD623" s="23"/>
      <c r="DME623" s="23"/>
      <c r="DMF623" s="23"/>
      <c r="DMG623" s="23"/>
      <c r="DMH623" s="23"/>
      <c r="DMI623" s="23"/>
      <c r="DMJ623" s="23"/>
      <c r="DMK623" s="23"/>
      <c r="DML623" s="23"/>
      <c r="DMM623" s="23"/>
      <c r="DMN623" s="23"/>
      <c r="DMO623" s="23"/>
      <c r="DMP623" s="23"/>
      <c r="DMQ623" s="23"/>
      <c r="DMR623" s="23"/>
      <c r="DMS623" s="23"/>
      <c r="DMT623" s="23"/>
      <c r="DMU623" s="23"/>
      <c r="DMV623" s="23"/>
      <c r="DMW623" s="23"/>
      <c r="DMX623" s="23"/>
      <c r="DMY623" s="23"/>
      <c r="DMZ623" s="23"/>
      <c r="DNA623" s="23"/>
      <c r="DNB623" s="23"/>
      <c r="DNC623" s="23"/>
      <c r="DND623" s="23"/>
      <c r="DNE623" s="23"/>
      <c r="DNF623" s="23"/>
      <c r="DNG623" s="23"/>
      <c r="DNH623" s="23"/>
      <c r="DNI623" s="23"/>
      <c r="DNJ623" s="23"/>
      <c r="DNK623" s="23"/>
      <c r="DNL623" s="23"/>
      <c r="DNM623" s="23"/>
      <c r="DNN623" s="23"/>
      <c r="DNO623" s="23"/>
      <c r="DNP623" s="23"/>
      <c r="DNQ623" s="23"/>
      <c r="DNR623" s="23"/>
      <c r="DNS623" s="23"/>
      <c r="DNT623" s="23"/>
      <c r="DNU623" s="23"/>
      <c r="DNV623" s="23"/>
      <c r="DNW623" s="23"/>
      <c r="DNX623" s="23"/>
      <c r="DNY623" s="23"/>
      <c r="DNZ623" s="23"/>
      <c r="DOA623" s="23"/>
      <c r="DOB623" s="23"/>
      <c r="DOC623" s="23"/>
      <c r="DOD623" s="23"/>
      <c r="DOE623" s="23"/>
      <c r="DOF623" s="23"/>
      <c r="DOG623" s="23"/>
      <c r="DOH623" s="23"/>
      <c r="DOI623" s="23"/>
      <c r="DOJ623" s="23"/>
      <c r="DOK623" s="23"/>
      <c r="DOL623" s="23"/>
      <c r="DOM623" s="23"/>
      <c r="DON623" s="23"/>
      <c r="DOO623" s="23"/>
      <c r="DOP623" s="23"/>
      <c r="DOQ623" s="23"/>
      <c r="DOR623" s="23"/>
      <c r="DOS623" s="23"/>
      <c r="DOT623" s="23"/>
      <c r="DOU623" s="23"/>
      <c r="DOV623" s="23"/>
      <c r="DOW623" s="23"/>
      <c r="DOX623" s="23"/>
      <c r="DOY623" s="23"/>
      <c r="DOZ623" s="23"/>
      <c r="DPA623" s="23"/>
      <c r="DPB623" s="23"/>
      <c r="DPC623" s="23"/>
      <c r="DPD623" s="23"/>
      <c r="DPE623" s="23"/>
      <c r="DPF623" s="23"/>
      <c r="DPG623" s="23"/>
      <c r="DPH623" s="23"/>
      <c r="DPI623" s="23"/>
      <c r="DPJ623" s="23"/>
      <c r="DPK623" s="23"/>
      <c r="DPL623" s="23"/>
      <c r="DPM623" s="23"/>
      <c r="DPN623" s="23"/>
      <c r="DPO623" s="23"/>
      <c r="DPP623" s="23"/>
      <c r="DPQ623" s="23"/>
      <c r="DPR623" s="23"/>
      <c r="DPS623" s="23"/>
      <c r="DPT623" s="23"/>
      <c r="DPU623" s="23"/>
      <c r="DPV623" s="23"/>
      <c r="DPW623" s="23"/>
      <c r="DPX623" s="23"/>
      <c r="DPY623" s="23"/>
      <c r="DPZ623" s="23"/>
      <c r="DQA623" s="23"/>
      <c r="DQB623" s="23"/>
      <c r="DQC623" s="23"/>
      <c r="DQD623" s="23"/>
      <c r="DQE623" s="23"/>
      <c r="DQF623" s="23"/>
      <c r="DQG623" s="23"/>
      <c r="DQH623" s="23"/>
      <c r="DQI623" s="23"/>
      <c r="DQJ623" s="23"/>
      <c r="DQK623" s="23"/>
      <c r="DQL623" s="23"/>
      <c r="DQM623" s="23"/>
      <c r="DQN623" s="23"/>
      <c r="DQO623" s="23"/>
      <c r="DQP623" s="23"/>
      <c r="DQQ623" s="23"/>
      <c r="DQR623" s="23"/>
      <c r="DQS623" s="23"/>
      <c r="DQT623" s="23"/>
      <c r="DQU623" s="23"/>
      <c r="DQV623" s="23"/>
      <c r="DQW623" s="23"/>
      <c r="DQX623" s="23"/>
      <c r="DQY623" s="23"/>
      <c r="DQZ623" s="23"/>
      <c r="DRA623" s="23"/>
      <c r="DRB623" s="23"/>
      <c r="DRC623" s="23"/>
      <c r="DRD623" s="23"/>
      <c r="DRE623" s="23"/>
      <c r="DRF623" s="23"/>
      <c r="DRG623" s="23"/>
      <c r="DRH623" s="23"/>
      <c r="DRI623" s="23"/>
      <c r="DRJ623" s="23"/>
      <c r="DRK623" s="23"/>
      <c r="DRL623" s="23"/>
      <c r="DRM623" s="23"/>
      <c r="DRN623" s="23"/>
      <c r="DRO623" s="23"/>
      <c r="DRP623" s="23"/>
      <c r="DRQ623" s="23"/>
      <c r="DRR623" s="23"/>
      <c r="DRS623" s="23"/>
      <c r="DRT623" s="23"/>
      <c r="DRU623" s="23"/>
      <c r="DRV623" s="23"/>
      <c r="DRW623" s="23"/>
      <c r="DRX623" s="23"/>
      <c r="DRY623" s="23"/>
      <c r="DRZ623" s="23"/>
      <c r="DSA623" s="23"/>
      <c r="DSB623" s="23"/>
      <c r="DSC623" s="23"/>
      <c r="DSD623" s="23"/>
      <c r="DSE623" s="23"/>
      <c r="DSF623" s="23"/>
      <c r="DSG623" s="23"/>
      <c r="DSH623" s="23"/>
      <c r="DSI623" s="23"/>
      <c r="DSJ623" s="23"/>
      <c r="DSK623" s="23"/>
      <c r="DSL623" s="23"/>
      <c r="DSM623" s="23"/>
      <c r="DSN623" s="23"/>
      <c r="DSO623" s="23"/>
      <c r="DSP623" s="23"/>
      <c r="DSQ623" s="23"/>
      <c r="DSR623" s="23"/>
      <c r="DSS623" s="23"/>
      <c r="DST623" s="23"/>
      <c r="DSU623" s="23"/>
      <c r="DSV623" s="23"/>
      <c r="DSW623" s="23"/>
      <c r="DSX623" s="23"/>
      <c r="DSY623" s="23"/>
      <c r="DSZ623" s="23"/>
      <c r="DTA623" s="23"/>
      <c r="DTB623" s="23"/>
      <c r="DTC623" s="23"/>
      <c r="DTD623" s="23"/>
      <c r="DTE623" s="23"/>
      <c r="DTF623" s="23"/>
      <c r="DTG623" s="23"/>
      <c r="DTH623" s="23"/>
      <c r="DTI623" s="23"/>
      <c r="DTJ623" s="23"/>
      <c r="DTK623" s="23"/>
      <c r="DTL623" s="23"/>
      <c r="DTM623" s="23"/>
      <c r="DTN623" s="23"/>
      <c r="DTO623" s="23"/>
      <c r="DTP623" s="23"/>
      <c r="DTQ623" s="23"/>
      <c r="DTR623" s="23"/>
      <c r="DTS623" s="23"/>
      <c r="DTT623" s="23"/>
      <c r="DTU623" s="23"/>
      <c r="DTV623" s="23"/>
      <c r="DTW623" s="23"/>
      <c r="DTX623" s="23"/>
      <c r="DTY623" s="23"/>
      <c r="DTZ623" s="23"/>
      <c r="DUA623" s="23"/>
      <c r="DUB623" s="23"/>
      <c r="DUC623" s="23"/>
      <c r="DUD623" s="23"/>
      <c r="DUE623" s="23"/>
      <c r="DUF623" s="23"/>
      <c r="DUG623" s="23"/>
      <c r="DUH623" s="23"/>
      <c r="DUI623" s="23"/>
      <c r="DUJ623" s="23"/>
      <c r="DUK623" s="23"/>
      <c r="DUL623" s="23"/>
      <c r="DUM623" s="23"/>
      <c r="DUN623" s="23"/>
      <c r="DUO623" s="23"/>
      <c r="DUP623" s="23"/>
      <c r="DUQ623" s="23"/>
      <c r="DUR623" s="23"/>
      <c r="DUS623" s="23"/>
      <c r="DUT623" s="23"/>
      <c r="DUU623" s="23"/>
      <c r="DUV623" s="23"/>
      <c r="DUW623" s="23"/>
      <c r="DUX623" s="23"/>
      <c r="DUY623" s="23"/>
      <c r="DUZ623" s="23"/>
      <c r="DVA623" s="23"/>
      <c r="DVB623" s="23"/>
      <c r="DVC623" s="23"/>
      <c r="DVD623" s="23"/>
      <c r="DVE623" s="23"/>
      <c r="DVF623" s="23"/>
      <c r="DVG623" s="23"/>
      <c r="DVH623" s="23"/>
      <c r="DVI623" s="23"/>
      <c r="DVJ623" s="23"/>
      <c r="DVK623" s="23"/>
      <c r="DVL623" s="23"/>
      <c r="DVM623" s="23"/>
      <c r="DVN623" s="23"/>
      <c r="DVO623" s="23"/>
      <c r="DVP623" s="23"/>
      <c r="DVQ623" s="23"/>
      <c r="DVR623" s="23"/>
      <c r="DVS623" s="23"/>
      <c r="DVT623" s="23"/>
      <c r="DVU623" s="23"/>
      <c r="DVV623" s="23"/>
      <c r="DVW623" s="23"/>
      <c r="DVX623" s="23"/>
      <c r="DVY623" s="23"/>
      <c r="DVZ623" s="23"/>
      <c r="DWA623" s="23"/>
      <c r="DWB623" s="23"/>
      <c r="DWC623" s="23"/>
      <c r="DWD623" s="23"/>
      <c r="DWE623" s="23"/>
      <c r="DWF623" s="23"/>
      <c r="DWG623" s="23"/>
      <c r="DWH623" s="23"/>
      <c r="DWI623" s="23"/>
      <c r="DWJ623" s="23"/>
      <c r="DWK623" s="23"/>
      <c r="DWL623" s="23"/>
      <c r="DWM623" s="23"/>
      <c r="DWN623" s="23"/>
      <c r="DWO623" s="23"/>
      <c r="DWP623" s="23"/>
      <c r="DWQ623" s="23"/>
      <c r="DWR623" s="23"/>
      <c r="DWS623" s="23"/>
      <c r="DWT623" s="23"/>
      <c r="DWU623" s="23"/>
      <c r="DWV623" s="23"/>
      <c r="DWW623" s="23"/>
      <c r="DWX623" s="23"/>
      <c r="DWY623" s="23"/>
      <c r="DWZ623" s="23"/>
      <c r="DXA623" s="23"/>
      <c r="DXB623" s="23"/>
      <c r="DXC623" s="23"/>
      <c r="DXD623" s="23"/>
      <c r="DXE623" s="23"/>
      <c r="DXF623" s="23"/>
      <c r="DXG623" s="23"/>
      <c r="DXH623" s="23"/>
      <c r="DXI623" s="23"/>
      <c r="DXJ623" s="23"/>
      <c r="DXK623" s="23"/>
      <c r="DXL623" s="23"/>
      <c r="DXM623" s="23"/>
      <c r="DXN623" s="23"/>
      <c r="DXO623" s="23"/>
      <c r="DXP623" s="23"/>
      <c r="DXQ623" s="23"/>
      <c r="DXR623" s="23"/>
      <c r="DXS623" s="23"/>
      <c r="DXT623" s="23"/>
      <c r="DXU623" s="23"/>
      <c r="DXV623" s="23"/>
      <c r="DXW623" s="23"/>
      <c r="DXX623" s="23"/>
      <c r="DXY623" s="23"/>
      <c r="DXZ623" s="23"/>
      <c r="DYA623" s="23"/>
      <c r="DYB623" s="23"/>
      <c r="DYC623" s="23"/>
      <c r="DYD623" s="23"/>
      <c r="DYE623" s="23"/>
      <c r="DYF623" s="23"/>
      <c r="DYG623" s="23"/>
      <c r="DYH623" s="23"/>
      <c r="DYI623" s="23"/>
      <c r="DYJ623" s="23"/>
      <c r="DYK623" s="23"/>
      <c r="DYL623" s="23"/>
      <c r="DYM623" s="23"/>
      <c r="DYN623" s="23"/>
      <c r="DYO623" s="23"/>
      <c r="DYP623" s="23"/>
      <c r="DYQ623" s="23"/>
      <c r="DYR623" s="23"/>
      <c r="DYS623" s="23"/>
      <c r="DYT623" s="23"/>
      <c r="DYU623" s="23"/>
      <c r="DYV623" s="23"/>
      <c r="DYW623" s="23"/>
      <c r="DYX623" s="23"/>
      <c r="DYY623" s="23"/>
      <c r="DYZ623" s="23"/>
      <c r="DZA623" s="23"/>
      <c r="DZB623" s="23"/>
      <c r="DZC623" s="23"/>
      <c r="DZD623" s="23"/>
      <c r="DZE623" s="23"/>
      <c r="DZF623" s="23"/>
      <c r="DZG623" s="23"/>
      <c r="DZH623" s="23"/>
      <c r="DZI623" s="23"/>
      <c r="DZJ623" s="23"/>
      <c r="DZK623" s="23"/>
      <c r="DZL623" s="23"/>
      <c r="DZM623" s="23"/>
      <c r="DZN623" s="23"/>
      <c r="DZO623" s="23"/>
      <c r="DZP623" s="23"/>
      <c r="DZQ623" s="23"/>
      <c r="DZR623" s="23"/>
      <c r="DZS623" s="23"/>
      <c r="DZT623" s="23"/>
      <c r="DZU623" s="23"/>
      <c r="DZV623" s="23"/>
      <c r="DZW623" s="23"/>
      <c r="DZX623" s="23"/>
      <c r="DZY623" s="23"/>
      <c r="DZZ623" s="23"/>
      <c r="EAA623" s="23"/>
      <c r="EAB623" s="23"/>
      <c r="EAC623" s="23"/>
      <c r="EAD623" s="23"/>
      <c r="EAE623" s="23"/>
      <c r="EAF623" s="23"/>
      <c r="EAG623" s="23"/>
      <c r="EAH623" s="23"/>
      <c r="EAI623" s="23"/>
      <c r="EAJ623" s="23"/>
      <c r="EAK623" s="23"/>
      <c r="EAL623" s="23"/>
      <c r="EAM623" s="23"/>
      <c r="EAN623" s="23"/>
      <c r="EAO623" s="23"/>
      <c r="EAP623" s="23"/>
      <c r="EAQ623" s="23"/>
      <c r="EAR623" s="23"/>
      <c r="EAS623" s="23"/>
      <c r="EAT623" s="23"/>
      <c r="EAU623" s="23"/>
      <c r="EAV623" s="23"/>
      <c r="EAW623" s="23"/>
      <c r="EAX623" s="23"/>
      <c r="EAY623" s="23"/>
      <c r="EAZ623" s="23"/>
      <c r="EBA623" s="23"/>
      <c r="EBB623" s="23"/>
      <c r="EBC623" s="23"/>
      <c r="EBD623" s="23"/>
      <c r="EBE623" s="23"/>
      <c r="EBF623" s="23"/>
      <c r="EBG623" s="23"/>
      <c r="EBH623" s="23"/>
      <c r="EBI623" s="23"/>
      <c r="EBJ623" s="23"/>
      <c r="EBK623" s="23"/>
      <c r="EBL623" s="23"/>
      <c r="EBM623" s="23"/>
      <c r="EBN623" s="23"/>
      <c r="EBO623" s="23"/>
      <c r="EBP623" s="23"/>
      <c r="EBQ623" s="23"/>
      <c r="EBR623" s="23"/>
      <c r="EBS623" s="23"/>
      <c r="EBT623" s="23"/>
      <c r="EBU623" s="23"/>
      <c r="EBV623" s="23"/>
      <c r="EBW623" s="23"/>
      <c r="EBX623" s="23"/>
      <c r="EBY623" s="23"/>
      <c r="EBZ623" s="23"/>
      <c r="ECA623" s="23"/>
      <c r="ECB623" s="23"/>
      <c r="ECC623" s="23"/>
      <c r="ECD623" s="23"/>
      <c r="ECE623" s="23"/>
      <c r="ECF623" s="23"/>
      <c r="ECG623" s="23"/>
      <c r="ECH623" s="23"/>
      <c r="ECI623" s="23"/>
      <c r="ECJ623" s="23"/>
      <c r="ECK623" s="23"/>
      <c r="ECL623" s="23"/>
      <c r="ECM623" s="23"/>
      <c r="ECN623" s="23"/>
      <c r="ECO623" s="23"/>
      <c r="ECP623" s="23"/>
      <c r="ECQ623" s="23"/>
      <c r="ECR623" s="23"/>
      <c r="ECS623" s="23"/>
      <c r="ECT623" s="23"/>
      <c r="ECU623" s="23"/>
      <c r="ECV623" s="23"/>
      <c r="ECW623" s="23"/>
      <c r="ECX623" s="23"/>
      <c r="ECY623" s="23"/>
      <c r="ECZ623" s="23"/>
      <c r="EDA623" s="23"/>
      <c r="EDB623" s="23"/>
      <c r="EDC623" s="23"/>
      <c r="EDD623" s="23"/>
      <c r="EDE623" s="23"/>
      <c r="EDF623" s="23"/>
      <c r="EDG623" s="23"/>
      <c r="EDH623" s="23"/>
      <c r="EDI623" s="23"/>
      <c r="EDJ623" s="23"/>
      <c r="EDK623" s="23"/>
      <c r="EDL623" s="23"/>
      <c r="EDM623" s="23"/>
      <c r="EDN623" s="23"/>
      <c r="EDO623" s="23"/>
      <c r="EDP623" s="23"/>
      <c r="EDQ623" s="23"/>
      <c r="EDR623" s="23"/>
      <c r="EDS623" s="23"/>
      <c r="EDT623" s="23"/>
      <c r="EDU623" s="23"/>
      <c r="EDV623" s="23"/>
      <c r="EDW623" s="23"/>
      <c r="EDX623" s="23"/>
      <c r="EDY623" s="23"/>
      <c r="EDZ623" s="23"/>
      <c r="EEA623" s="23"/>
      <c r="EEB623" s="23"/>
      <c r="EEC623" s="23"/>
      <c r="EED623" s="23"/>
      <c r="EEE623" s="23"/>
      <c r="EEF623" s="23"/>
      <c r="EEG623" s="23"/>
      <c r="EEH623" s="23"/>
      <c r="EEI623" s="23"/>
      <c r="EEJ623" s="23"/>
      <c r="EEK623" s="23"/>
      <c r="EEL623" s="23"/>
      <c r="EEM623" s="23"/>
      <c r="EEN623" s="23"/>
      <c r="EEO623" s="23"/>
      <c r="EEP623" s="23"/>
      <c r="EEQ623" s="23"/>
      <c r="EER623" s="23"/>
      <c r="EES623" s="23"/>
      <c r="EET623" s="23"/>
      <c r="EEU623" s="23"/>
      <c r="EEV623" s="23"/>
      <c r="EEW623" s="23"/>
      <c r="EEX623" s="23"/>
      <c r="EEY623" s="23"/>
      <c r="EEZ623" s="23"/>
      <c r="EFA623" s="23"/>
      <c r="EFB623" s="23"/>
      <c r="EFC623" s="23"/>
      <c r="EFD623" s="23"/>
      <c r="EFE623" s="23"/>
      <c r="EFF623" s="23"/>
      <c r="EFG623" s="23"/>
      <c r="EFH623" s="23"/>
      <c r="EFI623" s="23"/>
      <c r="EFJ623" s="23"/>
      <c r="EFK623" s="23"/>
      <c r="EFL623" s="23"/>
      <c r="EFM623" s="23"/>
      <c r="EFN623" s="23"/>
      <c r="EFO623" s="23"/>
      <c r="EFP623" s="23"/>
      <c r="EFQ623" s="23"/>
      <c r="EFR623" s="23"/>
      <c r="EFS623" s="23"/>
      <c r="EFT623" s="23"/>
      <c r="EFU623" s="23"/>
      <c r="EFV623" s="23"/>
      <c r="EFW623" s="23"/>
      <c r="EFX623" s="23"/>
      <c r="EFY623" s="23"/>
      <c r="EFZ623" s="23"/>
      <c r="EGA623" s="23"/>
      <c r="EGB623" s="23"/>
      <c r="EGC623" s="23"/>
      <c r="EGD623" s="23"/>
      <c r="EGE623" s="23"/>
      <c r="EGF623" s="23"/>
      <c r="EGG623" s="23"/>
      <c r="EGH623" s="23"/>
      <c r="EGI623" s="23"/>
      <c r="EGJ623" s="23"/>
      <c r="EGK623" s="23"/>
      <c r="EGL623" s="23"/>
      <c r="EGM623" s="23"/>
      <c r="EGN623" s="23"/>
      <c r="EGO623" s="23"/>
      <c r="EGP623" s="23"/>
      <c r="EGQ623" s="23"/>
      <c r="EGR623" s="23"/>
      <c r="EGS623" s="23"/>
      <c r="EGT623" s="23"/>
      <c r="EGU623" s="23"/>
      <c r="EGV623" s="23"/>
      <c r="EGW623" s="23"/>
      <c r="EGX623" s="23"/>
      <c r="EGY623" s="23"/>
      <c r="EGZ623" s="23"/>
      <c r="EHA623" s="23"/>
      <c r="EHB623" s="23"/>
      <c r="EHC623" s="23"/>
      <c r="EHD623" s="23"/>
      <c r="EHE623" s="23"/>
      <c r="EHF623" s="23"/>
      <c r="EHG623" s="23"/>
      <c r="EHH623" s="23"/>
      <c r="EHI623" s="23"/>
      <c r="EHJ623" s="23"/>
      <c r="EHK623" s="23"/>
      <c r="EHL623" s="23"/>
      <c r="EHM623" s="23"/>
      <c r="EHN623" s="23"/>
      <c r="EHO623" s="23"/>
      <c r="EHP623" s="23"/>
      <c r="EHQ623" s="23"/>
      <c r="EHR623" s="23"/>
      <c r="EHS623" s="23"/>
      <c r="EHT623" s="23"/>
      <c r="EHU623" s="23"/>
      <c r="EHV623" s="23"/>
      <c r="EHW623" s="23"/>
      <c r="EHX623" s="23"/>
      <c r="EHY623" s="23"/>
      <c r="EHZ623" s="23"/>
      <c r="EIA623" s="23"/>
      <c r="EIB623" s="23"/>
      <c r="EIC623" s="23"/>
      <c r="EID623" s="23"/>
      <c r="EIE623" s="23"/>
      <c r="EIF623" s="23"/>
      <c r="EIG623" s="23"/>
      <c r="EIH623" s="23"/>
      <c r="EII623" s="23"/>
      <c r="EIJ623" s="23"/>
      <c r="EIK623" s="23"/>
      <c r="EIL623" s="23"/>
      <c r="EIM623" s="23"/>
      <c r="EIN623" s="23"/>
      <c r="EIO623" s="23"/>
      <c r="EIP623" s="23"/>
      <c r="EIQ623" s="23"/>
      <c r="EIR623" s="23"/>
      <c r="EIS623" s="23"/>
      <c r="EIT623" s="23"/>
      <c r="EIU623" s="23"/>
      <c r="EIV623" s="23"/>
      <c r="EIW623" s="23"/>
      <c r="EIX623" s="23"/>
      <c r="EIY623" s="23"/>
      <c r="EIZ623" s="23"/>
      <c r="EJA623" s="23"/>
      <c r="EJB623" s="23"/>
      <c r="EJC623" s="23"/>
      <c r="EJD623" s="23"/>
      <c r="EJE623" s="23"/>
      <c r="EJF623" s="23"/>
      <c r="EJG623" s="23"/>
      <c r="EJH623" s="23"/>
      <c r="EJI623" s="23"/>
      <c r="EJJ623" s="23"/>
      <c r="EJK623" s="23"/>
      <c r="EJL623" s="23"/>
      <c r="EJM623" s="23"/>
      <c r="EJN623" s="23"/>
      <c r="EJO623" s="23"/>
      <c r="EJP623" s="23"/>
      <c r="EJQ623" s="23"/>
      <c r="EJR623" s="23"/>
      <c r="EJS623" s="23"/>
      <c r="EJT623" s="23"/>
      <c r="EJU623" s="23"/>
      <c r="EJV623" s="23"/>
      <c r="EJW623" s="23"/>
      <c r="EJX623" s="23"/>
      <c r="EJY623" s="23"/>
      <c r="EJZ623" s="23"/>
      <c r="EKA623" s="23"/>
      <c r="EKB623" s="23"/>
      <c r="EKC623" s="23"/>
      <c r="EKD623" s="23"/>
      <c r="EKE623" s="23"/>
      <c r="EKF623" s="23"/>
      <c r="EKG623" s="23"/>
      <c r="EKH623" s="23"/>
      <c r="EKI623" s="23"/>
      <c r="EKJ623" s="23"/>
      <c r="EKK623" s="23"/>
      <c r="EKL623" s="23"/>
      <c r="EKM623" s="23"/>
      <c r="EKN623" s="23"/>
      <c r="EKO623" s="23"/>
      <c r="EKP623" s="23"/>
      <c r="EKQ623" s="23"/>
      <c r="EKR623" s="23"/>
      <c r="EKS623" s="23"/>
      <c r="EKT623" s="23"/>
      <c r="EKU623" s="23"/>
      <c r="EKV623" s="23"/>
      <c r="EKW623" s="23"/>
      <c r="EKX623" s="23"/>
      <c r="EKY623" s="23"/>
      <c r="EKZ623" s="23"/>
      <c r="ELA623" s="23"/>
      <c r="ELB623" s="23"/>
      <c r="ELC623" s="23"/>
      <c r="ELD623" s="23"/>
      <c r="ELE623" s="23"/>
      <c r="ELF623" s="23"/>
      <c r="ELG623" s="23"/>
      <c r="ELH623" s="23"/>
      <c r="ELI623" s="23"/>
      <c r="ELJ623" s="23"/>
      <c r="ELK623" s="23"/>
      <c r="ELL623" s="23"/>
      <c r="ELM623" s="23"/>
      <c r="ELN623" s="23"/>
      <c r="ELO623" s="23"/>
      <c r="ELP623" s="23"/>
      <c r="ELQ623" s="23"/>
      <c r="ELR623" s="23"/>
      <c r="ELS623" s="23"/>
      <c r="ELT623" s="23"/>
      <c r="ELU623" s="23"/>
      <c r="ELV623" s="23"/>
      <c r="ELW623" s="23"/>
      <c r="ELX623" s="23"/>
      <c r="ELY623" s="23"/>
      <c r="ELZ623" s="23"/>
      <c r="EMA623" s="23"/>
      <c r="EMB623" s="23"/>
      <c r="EMC623" s="23"/>
      <c r="EMD623" s="23"/>
      <c r="EME623" s="23"/>
      <c r="EMF623" s="23"/>
      <c r="EMG623" s="23"/>
      <c r="EMH623" s="23"/>
      <c r="EMI623" s="23"/>
      <c r="EMJ623" s="23"/>
      <c r="EMK623" s="23"/>
      <c r="EML623" s="23"/>
      <c r="EMM623" s="23"/>
      <c r="EMN623" s="23"/>
      <c r="EMO623" s="23"/>
      <c r="EMP623" s="23"/>
      <c r="EMQ623" s="23"/>
      <c r="EMR623" s="23"/>
      <c r="EMS623" s="23"/>
      <c r="EMT623" s="23"/>
      <c r="EMU623" s="23"/>
      <c r="EMV623" s="23"/>
      <c r="EMW623" s="23"/>
      <c r="EMX623" s="23"/>
      <c r="EMY623" s="23"/>
      <c r="EMZ623" s="23"/>
      <c r="ENA623" s="23"/>
      <c r="ENB623" s="23"/>
      <c r="ENC623" s="23"/>
      <c r="END623" s="23"/>
      <c r="ENE623" s="23"/>
      <c r="ENF623" s="23"/>
      <c r="ENG623" s="23"/>
      <c r="ENH623" s="23"/>
      <c r="ENI623" s="23"/>
      <c r="ENJ623" s="23"/>
      <c r="ENK623" s="23"/>
      <c r="ENL623" s="23"/>
      <c r="ENM623" s="23"/>
      <c r="ENN623" s="23"/>
      <c r="ENO623" s="23"/>
      <c r="ENP623" s="23"/>
      <c r="ENQ623" s="23"/>
      <c r="ENR623" s="23"/>
      <c r="ENS623" s="23"/>
      <c r="ENT623" s="23"/>
      <c r="ENU623" s="23"/>
      <c r="ENV623" s="23"/>
      <c r="ENW623" s="23"/>
      <c r="ENX623" s="23"/>
      <c r="ENY623" s="23"/>
      <c r="ENZ623" s="23"/>
      <c r="EOA623" s="23"/>
      <c r="EOB623" s="23"/>
      <c r="EOC623" s="23"/>
      <c r="EOD623" s="23"/>
      <c r="EOE623" s="23"/>
      <c r="EOF623" s="23"/>
      <c r="EOG623" s="23"/>
      <c r="EOH623" s="23"/>
      <c r="EOI623" s="23"/>
      <c r="EOJ623" s="23"/>
      <c r="EOK623" s="23"/>
      <c r="EOL623" s="23"/>
      <c r="EOM623" s="23"/>
      <c r="EON623" s="23"/>
      <c r="EOO623" s="23"/>
      <c r="EOP623" s="23"/>
      <c r="EOQ623" s="23"/>
      <c r="EOR623" s="23"/>
      <c r="EOS623" s="23"/>
      <c r="EOT623" s="23"/>
      <c r="EOU623" s="23"/>
      <c r="EOV623" s="23"/>
      <c r="EOW623" s="23"/>
      <c r="EOX623" s="23"/>
      <c r="EOY623" s="23"/>
      <c r="EOZ623" s="23"/>
      <c r="EPA623" s="23"/>
      <c r="EPB623" s="23"/>
      <c r="EPC623" s="23"/>
      <c r="EPD623" s="23"/>
      <c r="EPE623" s="23"/>
      <c r="EPF623" s="23"/>
      <c r="EPG623" s="23"/>
      <c r="EPH623" s="23"/>
      <c r="EPI623" s="23"/>
      <c r="EPJ623" s="23"/>
      <c r="EPK623" s="23"/>
      <c r="EPL623" s="23"/>
      <c r="EPM623" s="23"/>
      <c r="EPN623" s="23"/>
      <c r="EPO623" s="23"/>
      <c r="EPP623" s="23"/>
      <c r="EPQ623" s="23"/>
      <c r="EPR623" s="23"/>
      <c r="EPS623" s="23"/>
      <c r="EPT623" s="23"/>
      <c r="EPU623" s="23"/>
      <c r="EPV623" s="23"/>
      <c r="EPW623" s="23"/>
      <c r="EPX623" s="23"/>
      <c r="EPY623" s="23"/>
      <c r="EPZ623" s="23"/>
      <c r="EQA623" s="23"/>
      <c r="EQB623" s="23"/>
      <c r="EQC623" s="23"/>
      <c r="EQD623" s="23"/>
      <c r="EQE623" s="23"/>
      <c r="EQF623" s="23"/>
      <c r="EQG623" s="23"/>
      <c r="EQH623" s="23"/>
      <c r="EQI623" s="23"/>
      <c r="EQJ623" s="23"/>
      <c r="EQK623" s="23"/>
      <c r="EQL623" s="23"/>
      <c r="EQM623" s="23"/>
      <c r="EQN623" s="23"/>
      <c r="EQO623" s="23"/>
      <c r="EQP623" s="23"/>
      <c r="EQQ623" s="23"/>
      <c r="EQR623" s="23"/>
      <c r="EQS623" s="23"/>
      <c r="EQT623" s="23"/>
      <c r="EQU623" s="23"/>
      <c r="EQV623" s="23"/>
      <c r="EQW623" s="23"/>
      <c r="EQX623" s="23"/>
      <c r="EQY623" s="23"/>
      <c r="EQZ623" s="23"/>
      <c r="ERA623" s="23"/>
      <c r="ERB623" s="23"/>
      <c r="ERC623" s="23"/>
      <c r="ERD623" s="23"/>
      <c r="ERE623" s="23"/>
      <c r="ERF623" s="23"/>
      <c r="ERG623" s="23"/>
      <c r="ERH623" s="23"/>
      <c r="ERI623" s="23"/>
      <c r="ERJ623" s="23"/>
      <c r="ERK623" s="23"/>
      <c r="ERL623" s="23"/>
      <c r="ERM623" s="23"/>
      <c r="ERN623" s="23"/>
      <c r="ERO623" s="23"/>
      <c r="ERP623" s="23"/>
      <c r="ERQ623" s="23"/>
      <c r="ERR623" s="23"/>
      <c r="ERS623" s="23"/>
      <c r="ERT623" s="23"/>
      <c r="ERU623" s="23"/>
      <c r="ERV623" s="23"/>
      <c r="ERW623" s="23"/>
      <c r="ERX623" s="23"/>
      <c r="ERY623" s="23"/>
      <c r="ERZ623" s="23"/>
      <c r="ESA623" s="23"/>
      <c r="ESB623" s="23"/>
      <c r="ESC623" s="23"/>
      <c r="ESD623" s="23"/>
      <c r="ESE623" s="23"/>
      <c r="ESF623" s="23"/>
      <c r="ESG623" s="23"/>
      <c r="ESH623" s="23"/>
      <c r="ESI623" s="23"/>
      <c r="ESJ623" s="23"/>
      <c r="ESK623" s="23"/>
      <c r="ESL623" s="23"/>
      <c r="ESM623" s="23"/>
      <c r="ESN623" s="23"/>
      <c r="ESO623" s="23"/>
      <c r="ESP623" s="23"/>
      <c r="ESQ623" s="23"/>
      <c r="ESR623" s="23"/>
      <c r="ESS623" s="23"/>
      <c r="EST623" s="23"/>
      <c r="ESU623" s="23"/>
      <c r="ESV623" s="23"/>
      <c r="ESW623" s="23"/>
      <c r="ESX623" s="23"/>
      <c r="ESY623" s="23"/>
      <c r="ESZ623" s="23"/>
      <c r="ETA623" s="23"/>
      <c r="ETB623" s="23"/>
      <c r="ETC623" s="23"/>
      <c r="ETD623" s="23"/>
      <c r="ETE623" s="23"/>
      <c r="ETF623" s="23"/>
      <c r="ETG623" s="23"/>
      <c r="ETH623" s="23"/>
      <c r="ETI623" s="23"/>
      <c r="ETJ623" s="23"/>
      <c r="ETK623" s="23"/>
      <c r="ETL623" s="23"/>
      <c r="ETM623" s="23"/>
      <c r="ETN623" s="23"/>
      <c r="ETO623" s="23"/>
      <c r="ETP623" s="23"/>
      <c r="ETQ623" s="23"/>
      <c r="ETR623" s="23"/>
      <c r="ETS623" s="23"/>
      <c r="ETT623" s="23"/>
      <c r="ETU623" s="23"/>
      <c r="ETV623" s="23"/>
      <c r="ETW623" s="23"/>
      <c r="ETX623" s="23"/>
      <c r="ETY623" s="23"/>
      <c r="ETZ623" s="23"/>
      <c r="EUA623" s="23"/>
      <c r="EUB623" s="23"/>
      <c r="EUC623" s="23"/>
      <c r="EUD623" s="23"/>
      <c r="EUE623" s="23"/>
      <c r="EUF623" s="23"/>
      <c r="EUG623" s="23"/>
      <c r="EUH623" s="23"/>
      <c r="EUI623" s="23"/>
      <c r="EUJ623" s="23"/>
      <c r="EUK623" s="23"/>
      <c r="EUL623" s="23"/>
      <c r="EUM623" s="23"/>
      <c r="EUN623" s="23"/>
      <c r="EUO623" s="23"/>
      <c r="EUP623" s="23"/>
      <c r="EUQ623" s="23"/>
      <c r="EUR623" s="23"/>
      <c r="EUS623" s="23"/>
      <c r="EUT623" s="23"/>
      <c r="EUU623" s="23"/>
      <c r="EUV623" s="23"/>
      <c r="EUW623" s="23"/>
      <c r="EUX623" s="23"/>
      <c r="EUY623" s="23"/>
      <c r="EUZ623" s="23"/>
      <c r="EVA623" s="23"/>
      <c r="EVB623" s="23"/>
      <c r="EVC623" s="23"/>
      <c r="EVD623" s="23"/>
      <c r="EVE623" s="23"/>
      <c r="EVF623" s="23"/>
      <c r="EVG623" s="23"/>
      <c r="EVH623" s="23"/>
      <c r="EVI623" s="23"/>
      <c r="EVJ623" s="23"/>
      <c r="EVK623" s="23"/>
      <c r="EVL623" s="23"/>
      <c r="EVM623" s="23"/>
      <c r="EVN623" s="23"/>
      <c r="EVO623" s="23"/>
      <c r="EVP623" s="23"/>
      <c r="EVQ623" s="23"/>
      <c r="EVR623" s="23"/>
      <c r="EVS623" s="23"/>
      <c r="EVT623" s="23"/>
      <c r="EVU623" s="23"/>
      <c r="EVV623" s="23"/>
      <c r="EVW623" s="23"/>
      <c r="EVX623" s="23"/>
      <c r="EVY623" s="23"/>
      <c r="EVZ623" s="23"/>
      <c r="EWA623" s="23"/>
      <c r="EWB623" s="23"/>
      <c r="EWC623" s="23"/>
      <c r="EWD623" s="23"/>
      <c r="EWE623" s="23"/>
      <c r="EWF623" s="23"/>
      <c r="EWG623" s="23"/>
      <c r="EWH623" s="23"/>
      <c r="EWI623" s="23"/>
      <c r="EWJ623" s="23"/>
      <c r="EWK623" s="23"/>
      <c r="EWL623" s="23"/>
      <c r="EWM623" s="23"/>
      <c r="EWN623" s="23"/>
      <c r="EWO623" s="23"/>
      <c r="EWP623" s="23"/>
      <c r="EWQ623" s="23"/>
      <c r="EWR623" s="23"/>
      <c r="EWS623" s="23"/>
      <c r="EWT623" s="23"/>
      <c r="EWU623" s="23"/>
      <c r="EWV623" s="23"/>
      <c r="EWW623" s="23"/>
      <c r="EWX623" s="23"/>
      <c r="EWY623" s="23"/>
      <c r="EWZ623" s="23"/>
      <c r="EXA623" s="23"/>
      <c r="EXB623" s="23"/>
      <c r="EXC623" s="23"/>
      <c r="EXD623" s="23"/>
      <c r="EXE623" s="23"/>
      <c r="EXF623" s="23"/>
      <c r="EXG623" s="23"/>
      <c r="EXH623" s="23"/>
      <c r="EXI623" s="23"/>
      <c r="EXJ623" s="23"/>
      <c r="EXK623" s="23"/>
      <c r="EXL623" s="23"/>
      <c r="EXM623" s="23"/>
      <c r="EXN623" s="23"/>
      <c r="EXO623" s="23"/>
      <c r="EXP623" s="23"/>
      <c r="EXQ623" s="23"/>
      <c r="EXR623" s="23"/>
      <c r="EXS623" s="23"/>
      <c r="EXT623" s="23"/>
      <c r="EXU623" s="23"/>
      <c r="EXV623" s="23"/>
      <c r="EXW623" s="23"/>
      <c r="EXX623" s="23"/>
      <c r="EXY623" s="23"/>
      <c r="EXZ623" s="23"/>
      <c r="EYA623" s="23"/>
      <c r="EYB623" s="23"/>
      <c r="EYC623" s="23"/>
      <c r="EYD623" s="23"/>
      <c r="EYE623" s="23"/>
      <c r="EYF623" s="23"/>
      <c r="EYG623" s="23"/>
      <c r="EYH623" s="23"/>
      <c r="EYI623" s="23"/>
      <c r="EYJ623" s="23"/>
      <c r="EYK623" s="23"/>
      <c r="EYL623" s="23"/>
      <c r="EYM623" s="23"/>
      <c r="EYN623" s="23"/>
      <c r="EYO623" s="23"/>
      <c r="EYP623" s="23"/>
      <c r="EYQ623" s="23"/>
      <c r="EYR623" s="23"/>
      <c r="EYS623" s="23"/>
      <c r="EYT623" s="23"/>
      <c r="EYU623" s="23"/>
      <c r="EYV623" s="23"/>
      <c r="EYW623" s="23"/>
      <c r="EYX623" s="23"/>
      <c r="EYY623" s="23"/>
      <c r="EYZ623" s="23"/>
      <c r="EZA623" s="23"/>
      <c r="EZB623" s="23"/>
      <c r="EZC623" s="23"/>
      <c r="EZD623" s="23"/>
      <c r="EZE623" s="23"/>
      <c r="EZF623" s="23"/>
      <c r="EZG623" s="23"/>
      <c r="EZH623" s="23"/>
      <c r="EZI623" s="23"/>
      <c r="EZJ623" s="23"/>
      <c r="EZK623" s="23"/>
      <c r="EZL623" s="23"/>
      <c r="EZM623" s="23"/>
      <c r="EZN623" s="23"/>
      <c r="EZO623" s="23"/>
      <c r="EZP623" s="23"/>
      <c r="EZQ623" s="23"/>
      <c r="EZR623" s="23"/>
      <c r="EZS623" s="23"/>
      <c r="EZT623" s="23"/>
      <c r="EZU623" s="23"/>
      <c r="EZV623" s="23"/>
      <c r="EZW623" s="23"/>
      <c r="EZX623" s="23"/>
      <c r="EZY623" s="23"/>
      <c r="EZZ623" s="23"/>
      <c r="FAA623" s="23"/>
      <c r="FAB623" s="23"/>
      <c r="FAC623" s="23"/>
      <c r="FAD623" s="23"/>
      <c r="FAE623" s="23"/>
      <c r="FAF623" s="23"/>
      <c r="FAG623" s="23"/>
      <c r="FAH623" s="23"/>
      <c r="FAI623" s="23"/>
      <c r="FAJ623" s="23"/>
      <c r="FAK623" s="23"/>
      <c r="FAL623" s="23"/>
      <c r="FAM623" s="23"/>
      <c r="FAN623" s="23"/>
      <c r="FAO623" s="23"/>
      <c r="FAP623" s="23"/>
      <c r="FAQ623" s="23"/>
      <c r="FAR623" s="23"/>
      <c r="FAS623" s="23"/>
      <c r="FAT623" s="23"/>
      <c r="FAU623" s="23"/>
      <c r="FAV623" s="23"/>
      <c r="FAW623" s="23"/>
      <c r="FAX623" s="23"/>
      <c r="FAY623" s="23"/>
      <c r="FAZ623" s="23"/>
      <c r="FBA623" s="23"/>
      <c r="FBB623" s="23"/>
      <c r="FBC623" s="23"/>
      <c r="FBD623" s="23"/>
      <c r="FBE623" s="23"/>
      <c r="FBF623" s="23"/>
      <c r="FBG623" s="23"/>
      <c r="FBH623" s="23"/>
      <c r="FBI623" s="23"/>
      <c r="FBJ623" s="23"/>
      <c r="FBK623" s="23"/>
      <c r="FBL623" s="23"/>
      <c r="FBM623" s="23"/>
      <c r="FBN623" s="23"/>
      <c r="FBO623" s="23"/>
      <c r="FBP623" s="23"/>
      <c r="FBQ623" s="23"/>
      <c r="FBR623" s="23"/>
      <c r="FBS623" s="23"/>
      <c r="FBT623" s="23"/>
      <c r="FBU623" s="23"/>
      <c r="FBV623" s="23"/>
      <c r="FBW623" s="23"/>
      <c r="FBX623" s="23"/>
      <c r="FBY623" s="23"/>
      <c r="FBZ623" s="23"/>
      <c r="FCA623" s="23"/>
      <c r="FCB623" s="23"/>
      <c r="FCC623" s="23"/>
      <c r="FCD623" s="23"/>
      <c r="FCE623" s="23"/>
      <c r="FCF623" s="23"/>
      <c r="FCG623" s="23"/>
      <c r="FCH623" s="23"/>
      <c r="FCI623" s="23"/>
      <c r="FCJ623" s="23"/>
      <c r="FCK623" s="23"/>
      <c r="FCL623" s="23"/>
      <c r="FCM623" s="23"/>
      <c r="FCN623" s="23"/>
      <c r="FCO623" s="23"/>
      <c r="FCP623" s="23"/>
      <c r="FCQ623" s="23"/>
      <c r="FCR623" s="23"/>
      <c r="FCS623" s="23"/>
      <c r="FCT623" s="23"/>
      <c r="FCU623" s="23"/>
      <c r="FCV623" s="23"/>
      <c r="FCW623" s="23"/>
      <c r="FCX623" s="23"/>
      <c r="FCY623" s="23"/>
      <c r="FCZ623" s="23"/>
      <c r="FDA623" s="23"/>
      <c r="FDB623" s="23"/>
      <c r="FDC623" s="23"/>
      <c r="FDD623" s="23"/>
      <c r="FDE623" s="23"/>
      <c r="FDF623" s="23"/>
      <c r="FDG623" s="23"/>
      <c r="FDH623" s="23"/>
      <c r="FDI623" s="23"/>
      <c r="FDJ623" s="23"/>
      <c r="FDK623" s="23"/>
      <c r="FDL623" s="23"/>
      <c r="FDM623" s="23"/>
      <c r="FDN623" s="23"/>
      <c r="FDO623" s="23"/>
      <c r="FDP623" s="23"/>
      <c r="FDQ623" s="23"/>
      <c r="FDR623" s="23"/>
      <c r="FDS623" s="23"/>
      <c r="FDT623" s="23"/>
      <c r="FDU623" s="23"/>
      <c r="FDV623" s="23"/>
      <c r="FDW623" s="23"/>
      <c r="FDX623" s="23"/>
      <c r="FDY623" s="23"/>
      <c r="FDZ623" s="23"/>
      <c r="FEA623" s="23"/>
      <c r="FEB623" s="23"/>
      <c r="FEC623" s="23"/>
      <c r="FED623" s="23"/>
      <c r="FEE623" s="23"/>
      <c r="FEF623" s="23"/>
      <c r="FEG623" s="23"/>
      <c r="FEH623" s="23"/>
      <c r="FEI623" s="23"/>
      <c r="FEJ623" s="23"/>
      <c r="FEK623" s="23"/>
      <c r="FEL623" s="23"/>
      <c r="FEM623" s="23"/>
      <c r="FEN623" s="23"/>
      <c r="FEO623" s="23"/>
      <c r="FEP623" s="23"/>
      <c r="FEQ623" s="23"/>
      <c r="FER623" s="23"/>
      <c r="FES623" s="23"/>
      <c r="FET623" s="23"/>
      <c r="FEU623" s="23"/>
      <c r="FEV623" s="23"/>
      <c r="FEW623" s="23"/>
      <c r="FEX623" s="23"/>
      <c r="FEY623" s="23"/>
      <c r="FEZ623" s="23"/>
      <c r="FFA623" s="23"/>
      <c r="FFB623" s="23"/>
      <c r="FFC623" s="23"/>
      <c r="FFD623" s="23"/>
      <c r="FFE623" s="23"/>
      <c r="FFF623" s="23"/>
      <c r="FFG623" s="23"/>
      <c r="FFH623" s="23"/>
      <c r="FFI623" s="23"/>
      <c r="FFJ623" s="23"/>
      <c r="FFK623" s="23"/>
      <c r="FFL623" s="23"/>
      <c r="FFM623" s="23"/>
      <c r="FFN623" s="23"/>
      <c r="FFO623" s="23"/>
      <c r="FFP623" s="23"/>
      <c r="FFQ623" s="23"/>
      <c r="FFR623" s="23"/>
      <c r="FFS623" s="23"/>
      <c r="FFT623" s="23"/>
      <c r="FFU623" s="23"/>
      <c r="FFV623" s="23"/>
      <c r="FFW623" s="23"/>
      <c r="FFX623" s="23"/>
      <c r="FFY623" s="23"/>
      <c r="FFZ623" s="23"/>
      <c r="FGA623" s="23"/>
      <c r="FGB623" s="23"/>
      <c r="FGC623" s="23"/>
      <c r="FGD623" s="23"/>
      <c r="FGE623" s="23"/>
      <c r="FGF623" s="23"/>
      <c r="FGG623" s="23"/>
      <c r="FGH623" s="23"/>
      <c r="FGI623" s="23"/>
      <c r="FGJ623" s="23"/>
      <c r="FGK623" s="23"/>
      <c r="FGL623" s="23"/>
      <c r="FGM623" s="23"/>
      <c r="FGN623" s="23"/>
      <c r="FGO623" s="23"/>
      <c r="FGP623" s="23"/>
      <c r="FGQ623" s="23"/>
      <c r="FGR623" s="23"/>
      <c r="FGS623" s="23"/>
      <c r="FGT623" s="23"/>
      <c r="FGU623" s="23"/>
      <c r="FGV623" s="23"/>
      <c r="FGW623" s="23"/>
      <c r="FGX623" s="23"/>
      <c r="FGY623" s="23"/>
      <c r="FGZ623" s="23"/>
      <c r="FHA623" s="23"/>
      <c r="FHB623" s="23"/>
      <c r="FHC623" s="23"/>
      <c r="FHD623" s="23"/>
      <c r="FHE623" s="23"/>
      <c r="FHF623" s="23"/>
      <c r="FHG623" s="23"/>
      <c r="FHH623" s="23"/>
      <c r="FHI623" s="23"/>
      <c r="FHJ623" s="23"/>
      <c r="FHK623" s="23"/>
      <c r="FHL623" s="23"/>
      <c r="FHM623" s="23"/>
      <c r="FHN623" s="23"/>
      <c r="FHO623" s="23"/>
      <c r="FHP623" s="23"/>
      <c r="FHQ623" s="23"/>
      <c r="FHR623" s="23"/>
      <c r="FHS623" s="23"/>
      <c r="FHT623" s="23"/>
      <c r="FHU623" s="23"/>
      <c r="FHV623" s="23"/>
      <c r="FHW623" s="23"/>
      <c r="FHX623" s="23"/>
      <c r="FHY623" s="23"/>
      <c r="FHZ623" s="23"/>
      <c r="FIA623" s="23"/>
      <c r="FIB623" s="23"/>
      <c r="FIC623" s="23"/>
      <c r="FID623" s="23"/>
      <c r="FIE623" s="23"/>
      <c r="FIF623" s="23"/>
      <c r="FIG623" s="23"/>
      <c r="FIH623" s="23"/>
      <c r="FII623" s="23"/>
      <c r="FIJ623" s="23"/>
      <c r="FIK623" s="23"/>
      <c r="FIL623" s="23"/>
      <c r="FIM623" s="23"/>
      <c r="FIN623" s="23"/>
      <c r="FIO623" s="23"/>
      <c r="FIP623" s="23"/>
      <c r="FIQ623" s="23"/>
      <c r="FIR623" s="23"/>
      <c r="FIS623" s="23"/>
      <c r="FIT623" s="23"/>
      <c r="FIU623" s="23"/>
      <c r="FIV623" s="23"/>
      <c r="FIW623" s="23"/>
      <c r="FIX623" s="23"/>
      <c r="FIY623" s="23"/>
      <c r="FIZ623" s="23"/>
      <c r="FJA623" s="23"/>
      <c r="FJB623" s="23"/>
      <c r="FJC623" s="23"/>
      <c r="FJD623" s="23"/>
      <c r="FJE623" s="23"/>
      <c r="FJF623" s="23"/>
      <c r="FJG623" s="23"/>
      <c r="FJH623" s="23"/>
      <c r="FJI623" s="23"/>
      <c r="FJJ623" s="23"/>
      <c r="FJK623" s="23"/>
      <c r="FJL623" s="23"/>
      <c r="FJM623" s="23"/>
      <c r="FJN623" s="23"/>
      <c r="FJO623" s="23"/>
      <c r="FJP623" s="23"/>
      <c r="FJQ623" s="23"/>
      <c r="FJR623" s="23"/>
      <c r="FJS623" s="23"/>
      <c r="FJT623" s="23"/>
      <c r="FJU623" s="23"/>
      <c r="FJV623" s="23"/>
      <c r="FJW623" s="23"/>
      <c r="FJX623" s="23"/>
      <c r="FJY623" s="23"/>
      <c r="FJZ623" s="23"/>
      <c r="FKA623" s="23"/>
      <c r="FKB623" s="23"/>
      <c r="FKC623" s="23"/>
      <c r="FKD623" s="23"/>
      <c r="FKE623" s="23"/>
      <c r="FKF623" s="23"/>
      <c r="FKG623" s="23"/>
      <c r="FKH623" s="23"/>
      <c r="FKI623" s="23"/>
      <c r="FKJ623" s="23"/>
      <c r="FKK623" s="23"/>
      <c r="FKL623" s="23"/>
      <c r="FKM623" s="23"/>
      <c r="FKN623" s="23"/>
      <c r="FKO623" s="23"/>
      <c r="FKP623" s="23"/>
      <c r="FKQ623" s="23"/>
      <c r="FKR623" s="23"/>
      <c r="FKS623" s="23"/>
      <c r="FKT623" s="23"/>
      <c r="FKU623" s="23"/>
      <c r="FKV623" s="23"/>
      <c r="FKW623" s="23"/>
      <c r="FKX623" s="23"/>
      <c r="FKY623" s="23"/>
      <c r="FKZ623" s="23"/>
      <c r="FLA623" s="23"/>
      <c r="FLB623" s="23"/>
      <c r="FLC623" s="23"/>
      <c r="FLD623" s="23"/>
      <c r="FLE623" s="23"/>
      <c r="FLF623" s="23"/>
      <c r="FLG623" s="23"/>
      <c r="FLH623" s="23"/>
      <c r="FLI623" s="23"/>
      <c r="FLJ623" s="23"/>
      <c r="FLK623" s="23"/>
      <c r="FLL623" s="23"/>
      <c r="FLM623" s="23"/>
      <c r="FLN623" s="23"/>
      <c r="FLO623" s="23"/>
      <c r="FLP623" s="23"/>
      <c r="FLQ623" s="23"/>
      <c r="FLR623" s="23"/>
      <c r="FLS623" s="23"/>
      <c r="FLT623" s="23"/>
      <c r="FLU623" s="23"/>
      <c r="FLV623" s="23"/>
      <c r="FLW623" s="23"/>
      <c r="FLX623" s="23"/>
      <c r="FLY623" s="23"/>
      <c r="FLZ623" s="23"/>
      <c r="FMA623" s="23"/>
      <c r="FMB623" s="23"/>
      <c r="FMC623" s="23"/>
      <c r="FMD623" s="23"/>
      <c r="FME623" s="23"/>
      <c r="FMF623" s="23"/>
      <c r="FMG623" s="23"/>
      <c r="FMH623" s="23"/>
      <c r="FMI623" s="23"/>
      <c r="FMJ623" s="23"/>
      <c r="FMK623" s="23"/>
      <c r="FML623" s="23"/>
      <c r="FMM623" s="23"/>
      <c r="FMN623" s="23"/>
      <c r="FMO623" s="23"/>
      <c r="FMP623" s="23"/>
      <c r="FMQ623" s="23"/>
      <c r="FMR623" s="23"/>
      <c r="FMS623" s="23"/>
      <c r="FMT623" s="23"/>
      <c r="FMU623" s="23"/>
      <c r="FMV623" s="23"/>
      <c r="FMW623" s="23"/>
      <c r="FMX623" s="23"/>
      <c r="FMY623" s="23"/>
      <c r="FMZ623" s="23"/>
      <c r="FNA623" s="23"/>
      <c r="FNB623" s="23"/>
      <c r="FNC623" s="23"/>
      <c r="FND623" s="23"/>
      <c r="FNE623" s="23"/>
      <c r="FNF623" s="23"/>
      <c r="FNG623" s="23"/>
      <c r="FNH623" s="23"/>
      <c r="FNI623" s="23"/>
      <c r="FNJ623" s="23"/>
      <c r="FNK623" s="23"/>
      <c r="FNL623" s="23"/>
      <c r="FNM623" s="23"/>
      <c r="FNN623" s="23"/>
      <c r="FNO623" s="23"/>
      <c r="FNP623" s="23"/>
      <c r="FNQ623" s="23"/>
      <c r="FNR623" s="23"/>
      <c r="FNS623" s="23"/>
      <c r="FNT623" s="23"/>
      <c r="FNU623" s="23"/>
      <c r="FNV623" s="23"/>
      <c r="FNW623" s="23"/>
      <c r="FNX623" s="23"/>
      <c r="FNY623" s="23"/>
      <c r="FNZ623" s="23"/>
      <c r="FOA623" s="23"/>
      <c r="FOB623" s="23"/>
      <c r="FOC623" s="23"/>
      <c r="FOD623" s="23"/>
      <c r="FOE623" s="23"/>
      <c r="FOF623" s="23"/>
      <c r="FOG623" s="23"/>
      <c r="FOH623" s="23"/>
      <c r="FOI623" s="23"/>
      <c r="FOJ623" s="23"/>
      <c r="FOK623" s="23"/>
      <c r="FOL623" s="23"/>
      <c r="FOM623" s="23"/>
      <c r="FON623" s="23"/>
      <c r="FOO623" s="23"/>
      <c r="FOP623" s="23"/>
      <c r="FOQ623" s="23"/>
      <c r="FOR623" s="23"/>
      <c r="FOS623" s="23"/>
      <c r="FOT623" s="23"/>
      <c r="FOU623" s="23"/>
      <c r="FOV623" s="23"/>
      <c r="FOW623" s="23"/>
      <c r="FOX623" s="23"/>
      <c r="FOY623" s="23"/>
      <c r="FOZ623" s="23"/>
      <c r="FPA623" s="23"/>
      <c r="FPB623" s="23"/>
      <c r="FPC623" s="23"/>
      <c r="FPD623" s="23"/>
      <c r="FPE623" s="23"/>
      <c r="FPF623" s="23"/>
      <c r="FPG623" s="23"/>
      <c r="FPH623" s="23"/>
      <c r="FPI623" s="23"/>
      <c r="FPJ623" s="23"/>
      <c r="FPK623" s="23"/>
      <c r="FPL623" s="23"/>
      <c r="FPM623" s="23"/>
      <c r="FPN623" s="23"/>
      <c r="FPO623" s="23"/>
      <c r="FPP623" s="23"/>
      <c r="FPQ623" s="23"/>
      <c r="FPR623" s="23"/>
      <c r="FPS623" s="23"/>
      <c r="FPT623" s="23"/>
      <c r="FPU623" s="23"/>
      <c r="FPV623" s="23"/>
      <c r="FPW623" s="23"/>
      <c r="FPX623" s="23"/>
      <c r="FPY623" s="23"/>
      <c r="FPZ623" s="23"/>
      <c r="FQA623" s="23"/>
      <c r="FQB623" s="23"/>
      <c r="FQC623" s="23"/>
      <c r="FQD623" s="23"/>
      <c r="FQE623" s="23"/>
      <c r="FQF623" s="23"/>
      <c r="FQG623" s="23"/>
      <c r="FQH623" s="23"/>
      <c r="FQI623" s="23"/>
      <c r="FQJ623" s="23"/>
      <c r="FQK623" s="23"/>
      <c r="FQL623" s="23"/>
      <c r="FQM623" s="23"/>
      <c r="FQN623" s="23"/>
      <c r="FQO623" s="23"/>
      <c r="FQP623" s="23"/>
      <c r="FQQ623" s="23"/>
      <c r="FQR623" s="23"/>
      <c r="FQS623" s="23"/>
      <c r="FQT623" s="23"/>
      <c r="FQU623" s="23"/>
      <c r="FQV623" s="23"/>
      <c r="FQW623" s="23"/>
      <c r="FQX623" s="23"/>
      <c r="FQY623" s="23"/>
      <c r="FQZ623" s="23"/>
      <c r="FRA623" s="23"/>
      <c r="FRB623" s="23"/>
      <c r="FRC623" s="23"/>
      <c r="FRD623" s="23"/>
      <c r="FRE623" s="23"/>
      <c r="FRF623" s="23"/>
      <c r="FRG623" s="23"/>
      <c r="FRH623" s="23"/>
      <c r="FRI623" s="23"/>
      <c r="FRJ623" s="23"/>
      <c r="FRK623" s="23"/>
      <c r="FRL623" s="23"/>
      <c r="FRM623" s="23"/>
      <c r="FRN623" s="23"/>
      <c r="FRO623" s="23"/>
      <c r="FRP623" s="23"/>
      <c r="FRQ623" s="23"/>
      <c r="FRR623" s="23"/>
      <c r="FRS623" s="23"/>
      <c r="FRT623" s="23"/>
      <c r="FRU623" s="23"/>
      <c r="FRV623" s="23"/>
      <c r="FRW623" s="23"/>
      <c r="FRX623" s="23"/>
      <c r="FRY623" s="23"/>
      <c r="FRZ623" s="23"/>
      <c r="FSA623" s="23"/>
      <c r="FSB623" s="23"/>
      <c r="FSC623" s="23"/>
      <c r="FSD623" s="23"/>
      <c r="FSE623" s="23"/>
      <c r="FSF623" s="23"/>
      <c r="FSG623" s="23"/>
      <c r="FSH623" s="23"/>
      <c r="FSI623" s="23"/>
      <c r="FSJ623" s="23"/>
      <c r="FSK623" s="23"/>
      <c r="FSL623" s="23"/>
      <c r="FSM623" s="23"/>
      <c r="FSN623" s="23"/>
      <c r="FSO623" s="23"/>
      <c r="FSP623" s="23"/>
      <c r="FSQ623" s="23"/>
      <c r="FSR623" s="23"/>
      <c r="FSS623" s="23"/>
      <c r="FST623" s="23"/>
      <c r="FSU623" s="23"/>
      <c r="FSV623" s="23"/>
      <c r="FSW623" s="23"/>
      <c r="FSX623" s="23"/>
      <c r="FSY623" s="23"/>
      <c r="FSZ623" s="23"/>
      <c r="FTA623" s="23"/>
      <c r="FTB623" s="23"/>
      <c r="FTC623" s="23"/>
      <c r="FTD623" s="23"/>
      <c r="FTE623" s="23"/>
      <c r="FTF623" s="23"/>
      <c r="FTG623" s="23"/>
      <c r="FTH623" s="23"/>
      <c r="FTI623" s="23"/>
      <c r="FTJ623" s="23"/>
      <c r="FTK623" s="23"/>
      <c r="FTL623" s="23"/>
      <c r="FTM623" s="23"/>
      <c r="FTN623" s="23"/>
      <c r="FTO623" s="23"/>
      <c r="FTP623" s="23"/>
      <c r="FTQ623" s="23"/>
      <c r="FTR623" s="23"/>
      <c r="FTS623" s="23"/>
      <c r="FTT623" s="23"/>
      <c r="FTU623" s="23"/>
      <c r="FTV623" s="23"/>
      <c r="FTW623" s="23"/>
      <c r="FTX623" s="23"/>
      <c r="FTY623" s="23"/>
      <c r="FTZ623" s="23"/>
      <c r="FUA623" s="23"/>
      <c r="FUB623" s="23"/>
      <c r="FUC623" s="23"/>
      <c r="FUD623" s="23"/>
      <c r="FUE623" s="23"/>
      <c r="FUF623" s="23"/>
      <c r="FUG623" s="23"/>
      <c r="FUH623" s="23"/>
      <c r="FUI623" s="23"/>
      <c r="FUJ623" s="23"/>
      <c r="FUK623" s="23"/>
      <c r="FUL623" s="23"/>
      <c r="FUM623" s="23"/>
      <c r="FUN623" s="23"/>
      <c r="FUO623" s="23"/>
      <c r="FUP623" s="23"/>
      <c r="FUQ623" s="23"/>
      <c r="FUR623" s="23"/>
      <c r="FUS623" s="23"/>
      <c r="FUT623" s="23"/>
      <c r="FUU623" s="23"/>
      <c r="FUV623" s="23"/>
      <c r="FUW623" s="23"/>
      <c r="FUX623" s="23"/>
      <c r="FUY623" s="23"/>
      <c r="FUZ623" s="23"/>
      <c r="FVA623" s="23"/>
      <c r="FVB623" s="23"/>
      <c r="FVC623" s="23"/>
      <c r="FVD623" s="23"/>
      <c r="FVE623" s="23"/>
      <c r="FVF623" s="23"/>
      <c r="FVG623" s="23"/>
      <c r="FVH623" s="23"/>
      <c r="FVI623" s="23"/>
      <c r="FVJ623" s="23"/>
      <c r="FVK623" s="23"/>
      <c r="FVL623" s="23"/>
      <c r="FVM623" s="23"/>
      <c r="FVN623" s="23"/>
      <c r="FVO623" s="23"/>
      <c r="FVP623" s="23"/>
      <c r="FVQ623" s="23"/>
      <c r="FVR623" s="23"/>
      <c r="FVS623" s="23"/>
      <c r="FVT623" s="23"/>
      <c r="FVU623" s="23"/>
      <c r="FVV623" s="23"/>
      <c r="FVW623" s="23"/>
      <c r="FVX623" s="23"/>
      <c r="FVY623" s="23"/>
      <c r="FVZ623" s="23"/>
      <c r="FWA623" s="23"/>
      <c r="FWB623" s="23"/>
      <c r="FWC623" s="23"/>
      <c r="FWD623" s="23"/>
      <c r="FWE623" s="23"/>
      <c r="FWF623" s="23"/>
      <c r="FWG623" s="23"/>
      <c r="FWH623" s="23"/>
      <c r="FWI623" s="23"/>
      <c r="FWJ623" s="23"/>
      <c r="FWK623" s="23"/>
      <c r="FWL623" s="23"/>
      <c r="FWM623" s="23"/>
      <c r="FWN623" s="23"/>
      <c r="FWO623" s="23"/>
      <c r="FWP623" s="23"/>
      <c r="FWQ623" s="23"/>
      <c r="FWR623" s="23"/>
      <c r="FWS623" s="23"/>
      <c r="FWT623" s="23"/>
      <c r="FWU623" s="23"/>
      <c r="FWV623" s="23"/>
      <c r="FWW623" s="23"/>
      <c r="FWX623" s="23"/>
      <c r="FWY623" s="23"/>
      <c r="FWZ623" s="23"/>
      <c r="FXA623" s="23"/>
      <c r="FXB623" s="23"/>
      <c r="FXC623" s="23"/>
      <c r="FXD623" s="23"/>
      <c r="FXE623" s="23"/>
      <c r="FXF623" s="23"/>
      <c r="FXG623" s="23"/>
      <c r="FXH623" s="23"/>
      <c r="FXI623" s="23"/>
      <c r="FXJ623" s="23"/>
      <c r="FXK623" s="23"/>
      <c r="FXL623" s="23"/>
      <c r="FXM623" s="23"/>
      <c r="FXN623" s="23"/>
      <c r="FXO623" s="23"/>
      <c r="FXP623" s="23"/>
      <c r="FXQ623" s="23"/>
      <c r="FXR623" s="23"/>
      <c r="FXS623" s="23"/>
      <c r="FXT623" s="23"/>
      <c r="FXU623" s="23"/>
      <c r="FXV623" s="23"/>
      <c r="FXW623" s="23"/>
      <c r="FXX623" s="23"/>
      <c r="FXY623" s="23"/>
      <c r="FXZ623" s="23"/>
      <c r="FYA623" s="23"/>
      <c r="FYB623" s="23"/>
      <c r="FYC623" s="23"/>
      <c r="FYD623" s="23"/>
      <c r="FYE623" s="23"/>
      <c r="FYF623" s="23"/>
      <c r="FYG623" s="23"/>
      <c r="FYH623" s="23"/>
      <c r="FYI623" s="23"/>
      <c r="FYJ623" s="23"/>
      <c r="FYK623" s="23"/>
      <c r="FYL623" s="23"/>
      <c r="FYM623" s="23"/>
      <c r="FYN623" s="23"/>
      <c r="FYO623" s="23"/>
      <c r="FYP623" s="23"/>
      <c r="FYQ623" s="23"/>
      <c r="FYR623" s="23"/>
      <c r="FYS623" s="23"/>
      <c r="FYT623" s="23"/>
      <c r="FYU623" s="23"/>
      <c r="FYV623" s="23"/>
      <c r="FYW623" s="23"/>
      <c r="FYX623" s="23"/>
      <c r="FYY623" s="23"/>
      <c r="FYZ623" s="23"/>
      <c r="FZA623" s="23"/>
      <c r="FZB623" s="23"/>
      <c r="FZC623" s="23"/>
      <c r="FZD623" s="23"/>
      <c r="FZE623" s="23"/>
      <c r="FZF623" s="23"/>
      <c r="FZG623" s="23"/>
      <c r="FZH623" s="23"/>
      <c r="FZI623" s="23"/>
      <c r="FZJ623" s="23"/>
      <c r="FZK623" s="23"/>
      <c r="FZL623" s="23"/>
      <c r="FZM623" s="23"/>
      <c r="FZN623" s="23"/>
      <c r="FZO623" s="23"/>
      <c r="FZP623" s="23"/>
      <c r="FZQ623" s="23"/>
      <c r="FZR623" s="23"/>
      <c r="FZS623" s="23"/>
      <c r="FZT623" s="23"/>
      <c r="FZU623" s="23"/>
      <c r="FZV623" s="23"/>
      <c r="FZW623" s="23"/>
      <c r="FZX623" s="23"/>
      <c r="FZY623" s="23"/>
      <c r="FZZ623" s="23"/>
      <c r="GAA623" s="23"/>
      <c r="GAB623" s="23"/>
      <c r="GAC623" s="23"/>
      <c r="GAD623" s="23"/>
      <c r="GAE623" s="23"/>
      <c r="GAF623" s="23"/>
      <c r="GAG623" s="23"/>
      <c r="GAH623" s="23"/>
      <c r="GAI623" s="23"/>
      <c r="GAJ623" s="23"/>
      <c r="GAK623" s="23"/>
      <c r="GAL623" s="23"/>
      <c r="GAM623" s="23"/>
      <c r="GAN623" s="23"/>
      <c r="GAO623" s="23"/>
      <c r="GAP623" s="23"/>
      <c r="GAQ623" s="23"/>
      <c r="GAR623" s="23"/>
      <c r="GAS623" s="23"/>
      <c r="GAT623" s="23"/>
      <c r="GAU623" s="23"/>
      <c r="GAV623" s="23"/>
      <c r="GAW623" s="23"/>
      <c r="GAX623" s="23"/>
      <c r="GAY623" s="23"/>
      <c r="GAZ623" s="23"/>
      <c r="GBA623" s="23"/>
      <c r="GBB623" s="23"/>
      <c r="GBC623" s="23"/>
      <c r="GBD623" s="23"/>
      <c r="GBE623" s="23"/>
      <c r="GBF623" s="23"/>
      <c r="GBG623" s="23"/>
      <c r="GBH623" s="23"/>
      <c r="GBI623" s="23"/>
      <c r="GBJ623" s="23"/>
      <c r="GBK623" s="23"/>
      <c r="GBL623" s="23"/>
      <c r="GBM623" s="23"/>
      <c r="GBN623" s="23"/>
      <c r="GBO623" s="23"/>
      <c r="GBP623" s="23"/>
      <c r="GBQ623" s="23"/>
      <c r="GBR623" s="23"/>
      <c r="GBS623" s="23"/>
      <c r="GBT623" s="23"/>
      <c r="GBU623" s="23"/>
      <c r="GBV623" s="23"/>
      <c r="GBW623" s="23"/>
      <c r="GBX623" s="23"/>
      <c r="GBY623" s="23"/>
      <c r="GBZ623" s="23"/>
      <c r="GCA623" s="23"/>
      <c r="GCB623" s="23"/>
      <c r="GCC623" s="23"/>
      <c r="GCD623" s="23"/>
      <c r="GCE623" s="23"/>
      <c r="GCF623" s="23"/>
      <c r="GCG623" s="23"/>
      <c r="GCH623" s="23"/>
      <c r="GCI623" s="23"/>
      <c r="GCJ623" s="23"/>
      <c r="GCK623" s="23"/>
      <c r="GCL623" s="23"/>
      <c r="GCM623" s="23"/>
      <c r="GCN623" s="23"/>
      <c r="GCO623" s="23"/>
      <c r="GCP623" s="23"/>
      <c r="GCQ623" s="23"/>
      <c r="GCR623" s="23"/>
      <c r="GCS623" s="23"/>
      <c r="GCT623" s="23"/>
      <c r="GCU623" s="23"/>
      <c r="GCV623" s="23"/>
      <c r="GCW623" s="23"/>
      <c r="GCX623" s="23"/>
      <c r="GCY623" s="23"/>
      <c r="GCZ623" s="23"/>
      <c r="GDA623" s="23"/>
      <c r="GDB623" s="23"/>
      <c r="GDC623" s="23"/>
      <c r="GDD623" s="23"/>
      <c r="GDE623" s="23"/>
      <c r="GDF623" s="23"/>
      <c r="GDG623" s="23"/>
      <c r="GDH623" s="23"/>
      <c r="GDI623" s="23"/>
      <c r="GDJ623" s="23"/>
      <c r="GDK623" s="23"/>
      <c r="GDL623" s="23"/>
      <c r="GDM623" s="23"/>
      <c r="GDN623" s="23"/>
      <c r="GDO623" s="23"/>
      <c r="GDP623" s="23"/>
      <c r="GDQ623" s="23"/>
      <c r="GDR623" s="23"/>
      <c r="GDS623" s="23"/>
      <c r="GDT623" s="23"/>
      <c r="GDU623" s="23"/>
      <c r="GDV623" s="23"/>
      <c r="GDW623" s="23"/>
      <c r="GDX623" s="23"/>
      <c r="GDY623" s="23"/>
      <c r="GDZ623" s="23"/>
      <c r="GEA623" s="23"/>
      <c r="GEB623" s="23"/>
      <c r="GEC623" s="23"/>
      <c r="GED623" s="23"/>
      <c r="GEE623" s="23"/>
      <c r="GEF623" s="23"/>
      <c r="GEG623" s="23"/>
      <c r="GEH623" s="23"/>
      <c r="GEI623" s="23"/>
      <c r="GEJ623" s="23"/>
      <c r="GEK623" s="23"/>
      <c r="GEL623" s="23"/>
      <c r="GEM623" s="23"/>
      <c r="GEN623" s="23"/>
      <c r="GEO623" s="23"/>
      <c r="GEP623" s="23"/>
      <c r="GEQ623" s="23"/>
      <c r="GER623" s="23"/>
      <c r="GES623" s="23"/>
      <c r="GET623" s="23"/>
      <c r="GEU623" s="23"/>
      <c r="GEV623" s="23"/>
      <c r="GEW623" s="23"/>
      <c r="GEX623" s="23"/>
      <c r="GEY623" s="23"/>
      <c r="GEZ623" s="23"/>
      <c r="GFA623" s="23"/>
      <c r="GFB623" s="23"/>
      <c r="GFC623" s="23"/>
      <c r="GFD623" s="23"/>
      <c r="GFE623" s="23"/>
      <c r="GFF623" s="23"/>
      <c r="GFG623" s="23"/>
      <c r="GFH623" s="23"/>
      <c r="GFI623" s="23"/>
      <c r="GFJ623" s="23"/>
      <c r="GFK623" s="23"/>
      <c r="GFL623" s="23"/>
      <c r="GFM623" s="23"/>
      <c r="GFN623" s="23"/>
      <c r="GFO623" s="23"/>
      <c r="GFP623" s="23"/>
      <c r="GFQ623" s="23"/>
      <c r="GFR623" s="23"/>
      <c r="GFS623" s="23"/>
      <c r="GFT623" s="23"/>
      <c r="GFU623" s="23"/>
      <c r="GFV623" s="23"/>
      <c r="GFW623" s="23"/>
      <c r="GFX623" s="23"/>
      <c r="GFY623" s="23"/>
      <c r="GFZ623" s="23"/>
      <c r="GGA623" s="23"/>
      <c r="GGB623" s="23"/>
      <c r="GGC623" s="23"/>
      <c r="GGD623" s="23"/>
      <c r="GGE623" s="23"/>
      <c r="GGF623" s="23"/>
      <c r="GGG623" s="23"/>
      <c r="GGH623" s="23"/>
      <c r="GGI623" s="23"/>
      <c r="GGJ623" s="23"/>
      <c r="GGK623" s="23"/>
      <c r="GGL623" s="23"/>
      <c r="GGM623" s="23"/>
      <c r="GGN623" s="23"/>
      <c r="GGO623" s="23"/>
      <c r="GGP623" s="23"/>
      <c r="GGQ623" s="23"/>
      <c r="GGR623" s="23"/>
      <c r="GGS623" s="23"/>
      <c r="GGT623" s="23"/>
      <c r="GGU623" s="23"/>
      <c r="GGV623" s="23"/>
      <c r="GGW623" s="23"/>
      <c r="GGX623" s="23"/>
      <c r="GGY623" s="23"/>
      <c r="GGZ623" s="23"/>
      <c r="GHA623" s="23"/>
      <c r="GHB623" s="23"/>
      <c r="GHC623" s="23"/>
      <c r="GHD623" s="23"/>
      <c r="GHE623" s="23"/>
      <c r="GHF623" s="23"/>
      <c r="GHG623" s="23"/>
      <c r="GHH623" s="23"/>
      <c r="GHI623" s="23"/>
      <c r="GHJ623" s="23"/>
      <c r="GHK623" s="23"/>
      <c r="GHL623" s="23"/>
      <c r="GHM623" s="23"/>
      <c r="GHN623" s="23"/>
      <c r="GHO623" s="23"/>
      <c r="GHP623" s="23"/>
      <c r="GHQ623" s="23"/>
      <c r="GHR623" s="23"/>
      <c r="GHS623" s="23"/>
      <c r="GHT623" s="23"/>
      <c r="GHU623" s="23"/>
      <c r="GHV623" s="23"/>
      <c r="GHW623" s="23"/>
      <c r="GHX623" s="23"/>
      <c r="GHY623" s="23"/>
      <c r="GHZ623" s="23"/>
      <c r="GIA623" s="23"/>
      <c r="GIB623" s="23"/>
      <c r="GIC623" s="23"/>
      <c r="GID623" s="23"/>
      <c r="GIE623" s="23"/>
      <c r="GIF623" s="23"/>
      <c r="GIG623" s="23"/>
      <c r="GIH623" s="23"/>
      <c r="GII623" s="23"/>
      <c r="GIJ623" s="23"/>
      <c r="GIK623" s="23"/>
      <c r="GIL623" s="23"/>
      <c r="GIM623" s="23"/>
      <c r="GIN623" s="23"/>
      <c r="GIO623" s="23"/>
      <c r="GIP623" s="23"/>
      <c r="GIQ623" s="23"/>
      <c r="GIR623" s="23"/>
      <c r="GIS623" s="23"/>
      <c r="GIT623" s="23"/>
      <c r="GIU623" s="23"/>
      <c r="GIV623" s="23"/>
      <c r="GIW623" s="23"/>
      <c r="GIX623" s="23"/>
      <c r="GIY623" s="23"/>
      <c r="GIZ623" s="23"/>
      <c r="GJA623" s="23"/>
      <c r="GJB623" s="23"/>
      <c r="GJC623" s="23"/>
      <c r="GJD623" s="23"/>
      <c r="GJE623" s="23"/>
      <c r="GJF623" s="23"/>
      <c r="GJG623" s="23"/>
      <c r="GJH623" s="23"/>
      <c r="GJI623" s="23"/>
      <c r="GJJ623" s="23"/>
      <c r="GJK623" s="23"/>
      <c r="GJL623" s="23"/>
      <c r="GJM623" s="23"/>
      <c r="GJN623" s="23"/>
      <c r="GJO623" s="23"/>
      <c r="GJP623" s="23"/>
      <c r="GJQ623" s="23"/>
      <c r="GJR623" s="23"/>
      <c r="GJS623" s="23"/>
      <c r="GJT623" s="23"/>
      <c r="GJU623" s="23"/>
      <c r="GJV623" s="23"/>
      <c r="GJW623" s="23"/>
      <c r="GJX623" s="23"/>
      <c r="GJY623" s="23"/>
      <c r="GJZ623" s="23"/>
      <c r="GKA623" s="23"/>
      <c r="GKB623" s="23"/>
      <c r="GKC623" s="23"/>
      <c r="GKD623" s="23"/>
      <c r="GKE623" s="23"/>
      <c r="GKF623" s="23"/>
      <c r="GKG623" s="23"/>
      <c r="GKH623" s="23"/>
      <c r="GKI623" s="23"/>
      <c r="GKJ623" s="23"/>
      <c r="GKK623" s="23"/>
      <c r="GKL623" s="23"/>
      <c r="GKM623" s="23"/>
      <c r="GKN623" s="23"/>
      <c r="GKO623" s="23"/>
      <c r="GKP623" s="23"/>
      <c r="GKQ623" s="23"/>
      <c r="GKR623" s="23"/>
      <c r="GKS623" s="23"/>
      <c r="GKT623" s="23"/>
      <c r="GKU623" s="23"/>
      <c r="GKV623" s="23"/>
      <c r="GKW623" s="23"/>
      <c r="GKX623" s="23"/>
      <c r="GKY623" s="23"/>
      <c r="GKZ623" s="23"/>
      <c r="GLA623" s="23"/>
      <c r="GLB623" s="23"/>
      <c r="GLC623" s="23"/>
      <c r="GLD623" s="23"/>
      <c r="GLE623" s="23"/>
      <c r="GLF623" s="23"/>
      <c r="GLG623" s="23"/>
      <c r="GLH623" s="23"/>
      <c r="GLI623" s="23"/>
      <c r="GLJ623" s="23"/>
      <c r="GLK623" s="23"/>
      <c r="GLL623" s="23"/>
      <c r="GLM623" s="23"/>
      <c r="GLN623" s="23"/>
      <c r="GLO623" s="23"/>
      <c r="GLP623" s="23"/>
      <c r="GLQ623" s="23"/>
      <c r="GLR623" s="23"/>
      <c r="GLS623" s="23"/>
      <c r="GLT623" s="23"/>
      <c r="GLU623" s="23"/>
      <c r="GLV623" s="23"/>
      <c r="GLW623" s="23"/>
      <c r="GLX623" s="23"/>
      <c r="GLY623" s="23"/>
      <c r="GLZ623" s="23"/>
      <c r="GMA623" s="23"/>
      <c r="GMB623" s="23"/>
      <c r="GMC623" s="23"/>
      <c r="GMD623" s="23"/>
      <c r="GME623" s="23"/>
      <c r="GMF623" s="23"/>
      <c r="GMG623" s="23"/>
      <c r="GMH623" s="23"/>
      <c r="GMI623" s="23"/>
      <c r="GMJ623" s="23"/>
      <c r="GMK623" s="23"/>
      <c r="GML623" s="23"/>
      <c r="GMM623" s="23"/>
      <c r="GMN623" s="23"/>
      <c r="GMO623" s="23"/>
      <c r="GMP623" s="23"/>
      <c r="GMQ623" s="23"/>
      <c r="GMR623" s="23"/>
      <c r="GMS623" s="23"/>
      <c r="GMT623" s="23"/>
      <c r="GMU623" s="23"/>
      <c r="GMV623" s="23"/>
      <c r="GMW623" s="23"/>
      <c r="GMX623" s="23"/>
      <c r="GMY623" s="23"/>
      <c r="GMZ623" s="23"/>
      <c r="GNA623" s="23"/>
      <c r="GNB623" s="23"/>
      <c r="GNC623" s="23"/>
      <c r="GND623" s="23"/>
      <c r="GNE623" s="23"/>
      <c r="GNF623" s="23"/>
      <c r="GNG623" s="23"/>
      <c r="GNH623" s="23"/>
      <c r="GNI623" s="23"/>
      <c r="GNJ623" s="23"/>
      <c r="GNK623" s="23"/>
      <c r="GNL623" s="23"/>
      <c r="GNM623" s="23"/>
      <c r="GNN623" s="23"/>
      <c r="GNO623" s="23"/>
      <c r="GNP623" s="23"/>
      <c r="GNQ623" s="23"/>
      <c r="GNR623" s="23"/>
      <c r="GNS623" s="23"/>
      <c r="GNT623" s="23"/>
      <c r="GNU623" s="23"/>
      <c r="GNV623" s="23"/>
      <c r="GNW623" s="23"/>
      <c r="GNX623" s="23"/>
      <c r="GNY623" s="23"/>
      <c r="GNZ623" s="23"/>
      <c r="GOA623" s="23"/>
      <c r="GOB623" s="23"/>
      <c r="GOC623" s="23"/>
      <c r="GOD623" s="23"/>
      <c r="GOE623" s="23"/>
      <c r="GOF623" s="23"/>
      <c r="GOG623" s="23"/>
      <c r="GOH623" s="23"/>
      <c r="GOI623" s="23"/>
      <c r="GOJ623" s="23"/>
      <c r="GOK623" s="23"/>
      <c r="GOL623" s="23"/>
      <c r="GOM623" s="23"/>
      <c r="GON623" s="23"/>
      <c r="GOO623" s="23"/>
      <c r="GOP623" s="23"/>
      <c r="GOQ623" s="23"/>
      <c r="GOR623" s="23"/>
      <c r="GOS623" s="23"/>
      <c r="GOT623" s="23"/>
      <c r="GOU623" s="23"/>
      <c r="GOV623" s="23"/>
      <c r="GOW623" s="23"/>
      <c r="GOX623" s="23"/>
      <c r="GOY623" s="23"/>
      <c r="GOZ623" s="23"/>
      <c r="GPA623" s="23"/>
      <c r="GPB623" s="23"/>
      <c r="GPC623" s="23"/>
      <c r="GPD623" s="23"/>
      <c r="GPE623" s="23"/>
      <c r="GPF623" s="23"/>
      <c r="GPG623" s="23"/>
      <c r="GPH623" s="23"/>
      <c r="GPI623" s="23"/>
      <c r="GPJ623" s="23"/>
      <c r="GPK623" s="23"/>
      <c r="GPL623" s="23"/>
      <c r="GPM623" s="23"/>
      <c r="GPN623" s="23"/>
      <c r="GPO623" s="23"/>
      <c r="GPP623" s="23"/>
      <c r="GPQ623" s="23"/>
      <c r="GPR623" s="23"/>
      <c r="GPS623" s="23"/>
      <c r="GPT623" s="23"/>
      <c r="GPU623" s="23"/>
      <c r="GPV623" s="23"/>
      <c r="GPW623" s="23"/>
      <c r="GPX623" s="23"/>
      <c r="GPY623" s="23"/>
      <c r="GPZ623" s="23"/>
      <c r="GQA623" s="23"/>
      <c r="GQB623" s="23"/>
      <c r="GQC623" s="23"/>
      <c r="GQD623" s="23"/>
      <c r="GQE623" s="23"/>
      <c r="GQF623" s="23"/>
      <c r="GQG623" s="23"/>
      <c r="GQH623" s="23"/>
      <c r="GQI623" s="23"/>
      <c r="GQJ623" s="23"/>
      <c r="GQK623" s="23"/>
      <c r="GQL623" s="23"/>
      <c r="GQM623" s="23"/>
      <c r="GQN623" s="23"/>
      <c r="GQO623" s="23"/>
      <c r="GQP623" s="23"/>
      <c r="GQQ623" s="23"/>
      <c r="GQR623" s="23"/>
      <c r="GQS623" s="23"/>
      <c r="GQT623" s="23"/>
      <c r="GQU623" s="23"/>
      <c r="GQV623" s="23"/>
      <c r="GQW623" s="23"/>
      <c r="GQX623" s="23"/>
      <c r="GQY623" s="23"/>
      <c r="GQZ623" s="23"/>
      <c r="GRA623" s="23"/>
      <c r="GRB623" s="23"/>
      <c r="GRC623" s="23"/>
      <c r="GRD623" s="23"/>
      <c r="GRE623" s="23"/>
      <c r="GRF623" s="23"/>
      <c r="GRG623" s="23"/>
      <c r="GRH623" s="23"/>
      <c r="GRI623" s="23"/>
      <c r="GRJ623" s="23"/>
      <c r="GRK623" s="23"/>
      <c r="GRL623" s="23"/>
      <c r="GRM623" s="23"/>
      <c r="GRN623" s="23"/>
      <c r="GRO623" s="23"/>
      <c r="GRP623" s="23"/>
      <c r="GRQ623" s="23"/>
      <c r="GRR623" s="23"/>
      <c r="GRS623" s="23"/>
      <c r="GRT623" s="23"/>
      <c r="GRU623" s="23"/>
      <c r="GRV623" s="23"/>
      <c r="GRW623" s="23"/>
      <c r="GRX623" s="23"/>
      <c r="GRY623" s="23"/>
      <c r="GRZ623" s="23"/>
      <c r="GSA623" s="23"/>
      <c r="GSB623" s="23"/>
      <c r="GSC623" s="23"/>
      <c r="GSD623" s="23"/>
      <c r="GSE623" s="23"/>
      <c r="GSF623" s="23"/>
      <c r="GSG623" s="23"/>
      <c r="GSH623" s="23"/>
      <c r="GSI623" s="23"/>
      <c r="GSJ623" s="23"/>
      <c r="GSK623" s="23"/>
      <c r="GSL623" s="23"/>
      <c r="GSM623" s="23"/>
      <c r="GSN623" s="23"/>
      <c r="GSO623" s="23"/>
      <c r="GSP623" s="23"/>
      <c r="GSQ623" s="23"/>
      <c r="GSR623" s="23"/>
      <c r="GSS623" s="23"/>
      <c r="GST623" s="23"/>
      <c r="GSU623" s="23"/>
      <c r="GSV623" s="23"/>
      <c r="GSW623" s="23"/>
      <c r="GSX623" s="23"/>
      <c r="GSY623" s="23"/>
      <c r="GSZ623" s="23"/>
      <c r="GTA623" s="23"/>
      <c r="GTB623" s="23"/>
      <c r="GTC623" s="23"/>
      <c r="GTD623" s="23"/>
      <c r="GTE623" s="23"/>
      <c r="GTF623" s="23"/>
      <c r="GTG623" s="23"/>
      <c r="GTH623" s="23"/>
      <c r="GTI623" s="23"/>
      <c r="GTJ623" s="23"/>
      <c r="GTK623" s="23"/>
      <c r="GTL623" s="23"/>
      <c r="GTM623" s="23"/>
      <c r="GTN623" s="23"/>
      <c r="GTO623" s="23"/>
      <c r="GTP623" s="23"/>
      <c r="GTQ623" s="23"/>
      <c r="GTR623" s="23"/>
      <c r="GTS623" s="23"/>
      <c r="GTT623" s="23"/>
      <c r="GTU623" s="23"/>
      <c r="GTV623" s="23"/>
      <c r="GTW623" s="23"/>
      <c r="GTX623" s="23"/>
      <c r="GTY623" s="23"/>
      <c r="GTZ623" s="23"/>
      <c r="GUA623" s="23"/>
      <c r="GUB623" s="23"/>
      <c r="GUC623" s="23"/>
      <c r="GUD623" s="23"/>
      <c r="GUE623" s="23"/>
      <c r="GUF623" s="23"/>
      <c r="GUG623" s="23"/>
      <c r="GUH623" s="23"/>
      <c r="GUI623" s="23"/>
      <c r="GUJ623" s="23"/>
      <c r="GUK623" s="23"/>
      <c r="GUL623" s="23"/>
      <c r="GUM623" s="23"/>
      <c r="GUN623" s="23"/>
      <c r="GUO623" s="23"/>
      <c r="GUP623" s="23"/>
      <c r="GUQ623" s="23"/>
      <c r="GUR623" s="23"/>
      <c r="GUS623" s="23"/>
      <c r="GUT623" s="23"/>
      <c r="GUU623" s="23"/>
      <c r="GUV623" s="23"/>
      <c r="GUW623" s="23"/>
      <c r="GUX623" s="23"/>
      <c r="GUY623" s="23"/>
      <c r="GUZ623" s="23"/>
      <c r="GVA623" s="23"/>
      <c r="GVB623" s="23"/>
      <c r="GVC623" s="23"/>
      <c r="GVD623" s="23"/>
      <c r="GVE623" s="23"/>
      <c r="GVF623" s="23"/>
      <c r="GVG623" s="23"/>
      <c r="GVH623" s="23"/>
      <c r="GVI623" s="23"/>
      <c r="GVJ623" s="23"/>
      <c r="GVK623" s="23"/>
      <c r="GVL623" s="23"/>
      <c r="GVM623" s="23"/>
      <c r="GVN623" s="23"/>
      <c r="GVO623" s="23"/>
      <c r="GVP623" s="23"/>
      <c r="GVQ623" s="23"/>
      <c r="GVR623" s="23"/>
      <c r="GVS623" s="23"/>
      <c r="GVT623" s="23"/>
      <c r="GVU623" s="23"/>
      <c r="GVV623" s="23"/>
      <c r="GVW623" s="23"/>
      <c r="GVX623" s="23"/>
      <c r="GVY623" s="23"/>
      <c r="GVZ623" s="23"/>
      <c r="GWA623" s="23"/>
      <c r="GWB623" s="23"/>
      <c r="GWC623" s="23"/>
      <c r="GWD623" s="23"/>
      <c r="GWE623" s="23"/>
      <c r="GWF623" s="23"/>
      <c r="GWG623" s="23"/>
      <c r="GWH623" s="23"/>
      <c r="GWI623" s="23"/>
      <c r="GWJ623" s="23"/>
      <c r="GWK623" s="23"/>
      <c r="GWL623" s="23"/>
      <c r="GWM623" s="23"/>
      <c r="GWN623" s="23"/>
      <c r="GWO623" s="23"/>
      <c r="GWP623" s="23"/>
      <c r="GWQ623" s="23"/>
      <c r="GWR623" s="23"/>
      <c r="GWS623" s="23"/>
      <c r="GWT623" s="23"/>
      <c r="GWU623" s="23"/>
      <c r="GWV623" s="23"/>
      <c r="GWW623" s="23"/>
      <c r="GWX623" s="23"/>
      <c r="GWY623" s="23"/>
      <c r="GWZ623" s="23"/>
      <c r="GXA623" s="23"/>
      <c r="GXB623" s="23"/>
      <c r="GXC623" s="23"/>
      <c r="GXD623" s="23"/>
      <c r="GXE623" s="23"/>
      <c r="GXF623" s="23"/>
      <c r="GXG623" s="23"/>
      <c r="GXH623" s="23"/>
      <c r="GXI623" s="23"/>
      <c r="GXJ623" s="23"/>
      <c r="GXK623" s="23"/>
      <c r="GXL623" s="23"/>
      <c r="GXM623" s="23"/>
      <c r="GXN623" s="23"/>
      <c r="GXO623" s="23"/>
      <c r="GXP623" s="23"/>
      <c r="GXQ623" s="23"/>
      <c r="GXR623" s="23"/>
      <c r="GXS623" s="23"/>
      <c r="GXT623" s="23"/>
      <c r="GXU623" s="23"/>
      <c r="GXV623" s="23"/>
      <c r="GXW623" s="23"/>
      <c r="GXX623" s="23"/>
      <c r="GXY623" s="23"/>
      <c r="GXZ623" s="23"/>
      <c r="GYA623" s="23"/>
      <c r="GYB623" s="23"/>
      <c r="GYC623" s="23"/>
      <c r="GYD623" s="23"/>
      <c r="GYE623" s="23"/>
      <c r="GYF623" s="23"/>
      <c r="GYG623" s="23"/>
      <c r="GYH623" s="23"/>
      <c r="GYI623" s="23"/>
      <c r="GYJ623" s="23"/>
      <c r="GYK623" s="23"/>
      <c r="GYL623" s="23"/>
      <c r="GYM623" s="23"/>
      <c r="GYN623" s="23"/>
      <c r="GYO623" s="23"/>
      <c r="GYP623" s="23"/>
      <c r="GYQ623" s="23"/>
      <c r="GYR623" s="23"/>
      <c r="GYS623" s="23"/>
      <c r="GYT623" s="23"/>
      <c r="GYU623" s="23"/>
      <c r="GYV623" s="23"/>
      <c r="GYW623" s="23"/>
      <c r="GYX623" s="23"/>
      <c r="GYY623" s="23"/>
      <c r="GYZ623" s="23"/>
      <c r="GZA623" s="23"/>
      <c r="GZB623" s="23"/>
      <c r="GZC623" s="23"/>
      <c r="GZD623" s="23"/>
      <c r="GZE623" s="23"/>
      <c r="GZF623" s="23"/>
      <c r="GZG623" s="23"/>
      <c r="GZH623" s="23"/>
      <c r="GZI623" s="23"/>
      <c r="GZJ623" s="23"/>
      <c r="GZK623" s="23"/>
      <c r="GZL623" s="23"/>
      <c r="GZM623" s="23"/>
      <c r="GZN623" s="23"/>
      <c r="GZO623" s="23"/>
      <c r="GZP623" s="23"/>
      <c r="GZQ623" s="23"/>
      <c r="GZR623" s="23"/>
      <c r="GZS623" s="23"/>
      <c r="GZT623" s="23"/>
      <c r="GZU623" s="23"/>
      <c r="GZV623" s="23"/>
      <c r="GZW623" s="23"/>
      <c r="GZX623" s="23"/>
      <c r="GZY623" s="23"/>
      <c r="GZZ623" s="23"/>
      <c r="HAA623" s="23"/>
      <c r="HAB623" s="23"/>
      <c r="HAC623" s="23"/>
      <c r="HAD623" s="23"/>
      <c r="HAE623" s="23"/>
      <c r="HAF623" s="23"/>
      <c r="HAG623" s="23"/>
      <c r="HAH623" s="23"/>
      <c r="HAI623" s="23"/>
      <c r="HAJ623" s="23"/>
      <c r="HAK623" s="23"/>
      <c r="HAL623" s="23"/>
      <c r="HAM623" s="23"/>
      <c r="HAN623" s="23"/>
      <c r="HAO623" s="23"/>
      <c r="HAP623" s="23"/>
      <c r="HAQ623" s="23"/>
      <c r="HAR623" s="23"/>
      <c r="HAS623" s="23"/>
      <c r="HAT623" s="23"/>
      <c r="HAU623" s="23"/>
      <c r="HAV623" s="23"/>
      <c r="HAW623" s="23"/>
      <c r="HAX623" s="23"/>
      <c r="HAY623" s="23"/>
      <c r="HAZ623" s="23"/>
      <c r="HBA623" s="23"/>
      <c r="HBB623" s="23"/>
      <c r="HBC623" s="23"/>
      <c r="HBD623" s="23"/>
      <c r="HBE623" s="23"/>
      <c r="HBF623" s="23"/>
      <c r="HBG623" s="23"/>
      <c r="HBH623" s="23"/>
      <c r="HBI623" s="23"/>
      <c r="HBJ623" s="23"/>
      <c r="HBK623" s="23"/>
      <c r="HBL623" s="23"/>
      <c r="HBM623" s="23"/>
      <c r="HBN623" s="23"/>
      <c r="HBO623" s="23"/>
      <c r="HBP623" s="23"/>
      <c r="HBQ623" s="23"/>
      <c r="HBR623" s="23"/>
      <c r="HBS623" s="23"/>
      <c r="HBT623" s="23"/>
      <c r="HBU623" s="23"/>
      <c r="HBV623" s="23"/>
      <c r="HBW623" s="23"/>
      <c r="HBX623" s="23"/>
      <c r="HBY623" s="23"/>
      <c r="HBZ623" s="23"/>
      <c r="HCA623" s="23"/>
      <c r="HCB623" s="23"/>
      <c r="HCC623" s="23"/>
      <c r="HCD623" s="23"/>
      <c r="HCE623" s="23"/>
      <c r="HCF623" s="23"/>
      <c r="HCG623" s="23"/>
      <c r="HCH623" s="23"/>
      <c r="HCI623" s="23"/>
      <c r="HCJ623" s="23"/>
      <c r="HCK623" s="23"/>
      <c r="HCL623" s="23"/>
      <c r="HCM623" s="23"/>
      <c r="HCN623" s="23"/>
      <c r="HCO623" s="23"/>
      <c r="HCP623" s="23"/>
      <c r="HCQ623" s="23"/>
      <c r="HCR623" s="23"/>
      <c r="HCS623" s="23"/>
      <c r="HCT623" s="23"/>
      <c r="HCU623" s="23"/>
      <c r="HCV623" s="23"/>
      <c r="HCW623" s="23"/>
      <c r="HCX623" s="23"/>
      <c r="HCY623" s="23"/>
      <c r="HCZ623" s="23"/>
      <c r="HDA623" s="23"/>
      <c r="HDB623" s="23"/>
      <c r="HDC623" s="23"/>
      <c r="HDD623" s="23"/>
      <c r="HDE623" s="23"/>
      <c r="HDF623" s="23"/>
      <c r="HDG623" s="23"/>
      <c r="HDH623" s="23"/>
      <c r="HDI623" s="23"/>
      <c r="HDJ623" s="23"/>
      <c r="HDK623" s="23"/>
      <c r="HDL623" s="23"/>
      <c r="HDM623" s="23"/>
      <c r="HDN623" s="23"/>
      <c r="HDO623" s="23"/>
      <c r="HDP623" s="23"/>
      <c r="HDQ623" s="23"/>
      <c r="HDR623" s="23"/>
      <c r="HDS623" s="23"/>
      <c r="HDT623" s="23"/>
      <c r="HDU623" s="23"/>
      <c r="HDV623" s="23"/>
      <c r="HDW623" s="23"/>
      <c r="HDX623" s="23"/>
      <c r="HDY623" s="23"/>
      <c r="HDZ623" s="23"/>
      <c r="HEA623" s="23"/>
      <c r="HEB623" s="23"/>
      <c r="HEC623" s="23"/>
      <c r="HED623" s="23"/>
      <c r="HEE623" s="23"/>
      <c r="HEF623" s="23"/>
      <c r="HEG623" s="23"/>
      <c r="HEH623" s="23"/>
      <c r="HEI623" s="23"/>
      <c r="HEJ623" s="23"/>
      <c r="HEK623" s="23"/>
      <c r="HEL623" s="23"/>
      <c r="HEM623" s="23"/>
      <c r="HEN623" s="23"/>
      <c r="HEO623" s="23"/>
      <c r="HEP623" s="23"/>
      <c r="HEQ623" s="23"/>
      <c r="HER623" s="23"/>
      <c r="HES623" s="23"/>
      <c r="HET623" s="23"/>
      <c r="HEU623" s="23"/>
      <c r="HEV623" s="23"/>
      <c r="HEW623" s="23"/>
      <c r="HEX623" s="23"/>
      <c r="HEY623" s="23"/>
      <c r="HEZ623" s="23"/>
      <c r="HFA623" s="23"/>
      <c r="HFB623" s="23"/>
      <c r="HFC623" s="23"/>
      <c r="HFD623" s="23"/>
      <c r="HFE623" s="23"/>
      <c r="HFF623" s="23"/>
      <c r="HFG623" s="23"/>
      <c r="HFH623" s="23"/>
      <c r="HFI623" s="23"/>
      <c r="HFJ623" s="23"/>
      <c r="HFK623" s="23"/>
      <c r="HFL623" s="23"/>
      <c r="HFM623" s="23"/>
      <c r="HFN623" s="23"/>
      <c r="HFO623" s="23"/>
      <c r="HFP623" s="23"/>
      <c r="HFQ623" s="23"/>
      <c r="HFR623" s="23"/>
      <c r="HFS623" s="23"/>
      <c r="HFT623" s="23"/>
      <c r="HFU623" s="23"/>
      <c r="HFV623" s="23"/>
      <c r="HFW623" s="23"/>
      <c r="HFX623" s="23"/>
      <c r="HFY623" s="23"/>
      <c r="HFZ623" s="23"/>
      <c r="HGA623" s="23"/>
      <c r="HGB623" s="23"/>
      <c r="HGC623" s="23"/>
      <c r="HGD623" s="23"/>
      <c r="HGE623" s="23"/>
      <c r="HGF623" s="23"/>
      <c r="HGG623" s="23"/>
      <c r="HGH623" s="23"/>
      <c r="HGI623" s="23"/>
      <c r="HGJ623" s="23"/>
      <c r="HGK623" s="23"/>
      <c r="HGL623" s="23"/>
      <c r="HGM623" s="23"/>
      <c r="HGN623" s="23"/>
      <c r="HGO623" s="23"/>
      <c r="HGP623" s="23"/>
      <c r="HGQ623" s="23"/>
      <c r="HGR623" s="23"/>
      <c r="HGS623" s="23"/>
      <c r="HGT623" s="23"/>
      <c r="HGU623" s="23"/>
      <c r="HGV623" s="23"/>
      <c r="HGW623" s="23"/>
      <c r="HGX623" s="23"/>
      <c r="HGY623" s="23"/>
      <c r="HGZ623" s="23"/>
      <c r="HHA623" s="23"/>
      <c r="HHB623" s="23"/>
      <c r="HHC623" s="23"/>
      <c r="HHD623" s="23"/>
      <c r="HHE623" s="23"/>
      <c r="HHF623" s="23"/>
      <c r="HHG623" s="23"/>
      <c r="HHH623" s="23"/>
      <c r="HHI623" s="23"/>
      <c r="HHJ623" s="23"/>
      <c r="HHK623" s="23"/>
      <c r="HHL623" s="23"/>
      <c r="HHM623" s="23"/>
      <c r="HHN623" s="23"/>
      <c r="HHO623" s="23"/>
      <c r="HHP623" s="23"/>
      <c r="HHQ623" s="23"/>
      <c r="HHR623" s="23"/>
      <c r="HHS623" s="23"/>
      <c r="HHT623" s="23"/>
      <c r="HHU623" s="23"/>
      <c r="HHV623" s="23"/>
      <c r="HHW623" s="23"/>
      <c r="HHX623" s="23"/>
      <c r="HHY623" s="23"/>
      <c r="HHZ623" s="23"/>
      <c r="HIA623" s="23"/>
      <c r="HIB623" s="23"/>
      <c r="HIC623" s="23"/>
      <c r="HID623" s="23"/>
      <c r="HIE623" s="23"/>
      <c r="HIF623" s="23"/>
      <c r="HIG623" s="23"/>
      <c r="HIH623" s="23"/>
      <c r="HII623" s="23"/>
      <c r="HIJ623" s="23"/>
      <c r="HIK623" s="23"/>
      <c r="HIL623" s="23"/>
      <c r="HIM623" s="23"/>
      <c r="HIN623" s="23"/>
      <c r="HIO623" s="23"/>
      <c r="HIP623" s="23"/>
      <c r="HIQ623" s="23"/>
      <c r="HIR623" s="23"/>
      <c r="HIS623" s="23"/>
      <c r="HIT623" s="23"/>
      <c r="HIU623" s="23"/>
      <c r="HIV623" s="23"/>
      <c r="HIW623" s="23"/>
      <c r="HIX623" s="23"/>
      <c r="HIY623" s="23"/>
      <c r="HIZ623" s="23"/>
      <c r="HJA623" s="23"/>
      <c r="HJB623" s="23"/>
      <c r="HJC623" s="23"/>
      <c r="HJD623" s="23"/>
      <c r="HJE623" s="23"/>
      <c r="HJF623" s="23"/>
      <c r="HJG623" s="23"/>
      <c r="HJH623" s="23"/>
      <c r="HJI623" s="23"/>
      <c r="HJJ623" s="23"/>
      <c r="HJK623" s="23"/>
      <c r="HJL623" s="23"/>
      <c r="HJM623" s="23"/>
      <c r="HJN623" s="23"/>
      <c r="HJO623" s="23"/>
      <c r="HJP623" s="23"/>
      <c r="HJQ623" s="23"/>
      <c r="HJR623" s="23"/>
      <c r="HJS623" s="23"/>
      <c r="HJT623" s="23"/>
      <c r="HJU623" s="23"/>
      <c r="HJV623" s="23"/>
      <c r="HJW623" s="23"/>
      <c r="HJX623" s="23"/>
      <c r="HJY623" s="23"/>
      <c r="HJZ623" s="23"/>
      <c r="HKA623" s="23"/>
      <c r="HKB623" s="23"/>
      <c r="HKC623" s="23"/>
      <c r="HKD623" s="23"/>
      <c r="HKE623" s="23"/>
      <c r="HKF623" s="23"/>
      <c r="HKG623" s="23"/>
      <c r="HKH623" s="23"/>
      <c r="HKI623" s="23"/>
      <c r="HKJ623" s="23"/>
      <c r="HKK623" s="23"/>
      <c r="HKL623" s="23"/>
      <c r="HKM623" s="23"/>
      <c r="HKN623" s="23"/>
      <c r="HKO623" s="23"/>
      <c r="HKP623" s="23"/>
      <c r="HKQ623" s="23"/>
      <c r="HKR623" s="23"/>
      <c r="HKS623" s="23"/>
      <c r="HKT623" s="23"/>
      <c r="HKU623" s="23"/>
      <c r="HKV623" s="23"/>
      <c r="HKW623" s="23"/>
      <c r="HKX623" s="23"/>
      <c r="HKY623" s="23"/>
      <c r="HKZ623" s="23"/>
      <c r="HLA623" s="23"/>
      <c r="HLB623" s="23"/>
      <c r="HLC623" s="23"/>
      <c r="HLD623" s="23"/>
      <c r="HLE623" s="23"/>
      <c r="HLF623" s="23"/>
      <c r="HLG623" s="23"/>
      <c r="HLH623" s="23"/>
      <c r="HLI623" s="23"/>
      <c r="HLJ623" s="23"/>
      <c r="HLK623" s="23"/>
      <c r="HLL623" s="23"/>
      <c r="HLM623" s="23"/>
      <c r="HLN623" s="23"/>
      <c r="HLO623" s="23"/>
      <c r="HLP623" s="23"/>
      <c r="HLQ623" s="23"/>
      <c r="HLR623" s="23"/>
      <c r="HLS623" s="23"/>
      <c r="HLT623" s="23"/>
      <c r="HLU623" s="23"/>
      <c r="HLV623" s="23"/>
      <c r="HLW623" s="23"/>
      <c r="HLX623" s="23"/>
      <c r="HLY623" s="23"/>
      <c r="HLZ623" s="23"/>
      <c r="HMA623" s="23"/>
      <c r="HMB623" s="23"/>
      <c r="HMC623" s="23"/>
      <c r="HMD623" s="23"/>
      <c r="HME623" s="23"/>
      <c r="HMF623" s="23"/>
      <c r="HMG623" s="23"/>
      <c r="HMH623" s="23"/>
      <c r="HMI623" s="23"/>
      <c r="HMJ623" s="23"/>
      <c r="HMK623" s="23"/>
      <c r="HML623" s="23"/>
      <c r="HMM623" s="23"/>
      <c r="HMN623" s="23"/>
      <c r="HMO623" s="23"/>
      <c r="HMP623" s="23"/>
      <c r="HMQ623" s="23"/>
      <c r="HMR623" s="23"/>
      <c r="HMS623" s="23"/>
      <c r="HMT623" s="23"/>
      <c r="HMU623" s="23"/>
      <c r="HMV623" s="23"/>
      <c r="HMW623" s="23"/>
      <c r="HMX623" s="23"/>
      <c r="HMY623" s="23"/>
      <c r="HMZ623" s="23"/>
      <c r="HNA623" s="23"/>
      <c r="HNB623" s="23"/>
      <c r="HNC623" s="23"/>
      <c r="HND623" s="23"/>
      <c r="HNE623" s="23"/>
      <c r="HNF623" s="23"/>
      <c r="HNG623" s="23"/>
      <c r="HNH623" s="23"/>
      <c r="HNI623" s="23"/>
      <c r="HNJ623" s="23"/>
      <c r="HNK623" s="23"/>
      <c r="HNL623" s="23"/>
      <c r="HNM623" s="23"/>
      <c r="HNN623" s="23"/>
      <c r="HNO623" s="23"/>
      <c r="HNP623" s="23"/>
      <c r="HNQ623" s="23"/>
      <c r="HNR623" s="23"/>
      <c r="HNS623" s="23"/>
      <c r="HNT623" s="23"/>
      <c r="HNU623" s="23"/>
      <c r="HNV623" s="23"/>
      <c r="HNW623" s="23"/>
      <c r="HNX623" s="23"/>
      <c r="HNY623" s="23"/>
      <c r="HNZ623" s="23"/>
      <c r="HOA623" s="23"/>
      <c r="HOB623" s="23"/>
      <c r="HOC623" s="23"/>
      <c r="HOD623" s="23"/>
      <c r="HOE623" s="23"/>
      <c r="HOF623" s="23"/>
      <c r="HOG623" s="23"/>
      <c r="HOH623" s="23"/>
      <c r="HOI623" s="23"/>
      <c r="HOJ623" s="23"/>
      <c r="HOK623" s="23"/>
      <c r="HOL623" s="23"/>
      <c r="HOM623" s="23"/>
      <c r="HON623" s="23"/>
      <c r="HOO623" s="23"/>
      <c r="HOP623" s="23"/>
      <c r="HOQ623" s="23"/>
      <c r="HOR623" s="23"/>
      <c r="HOS623" s="23"/>
      <c r="HOT623" s="23"/>
      <c r="HOU623" s="23"/>
      <c r="HOV623" s="23"/>
      <c r="HOW623" s="23"/>
      <c r="HOX623" s="23"/>
      <c r="HOY623" s="23"/>
      <c r="HOZ623" s="23"/>
      <c r="HPA623" s="23"/>
      <c r="HPB623" s="23"/>
      <c r="HPC623" s="23"/>
      <c r="HPD623" s="23"/>
      <c r="HPE623" s="23"/>
      <c r="HPF623" s="23"/>
      <c r="HPG623" s="23"/>
      <c r="HPH623" s="23"/>
      <c r="HPI623" s="23"/>
      <c r="HPJ623" s="23"/>
      <c r="HPK623" s="23"/>
      <c r="HPL623" s="23"/>
      <c r="HPM623" s="23"/>
      <c r="HPN623" s="23"/>
      <c r="HPO623" s="23"/>
      <c r="HPP623" s="23"/>
      <c r="HPQ623" s="23"/>
      <c r="HPR623" s="23"/>
      <c r="HPS623" s="23"/>
      <c r="HPT623" s="23"/>
      <c r="HPU623" s="23"/>
      <c r="HPV623" s="23"/>
      <c r="HPW623" s="23"/>
      <c r="HPX623" s="23"/>
      <c r="HPY623" s="23"/>
      <c r="HPZ623" s="23"/>
      <c r="HQA623" s="23"/>
      <c r="HQB623" s="23"/>
      <c r="HQC623" s="23"/>
      <c r="HQD623" s="23"/>
      <c r="HQE623" s="23"/>
      <c r="HQF623" s="23"/>
      <c r="HQG623" s="23"/>
      <c r="HQH623" s="23"/>
      <c r="HQI623" s="23"/>
      <c r="HQJ623" s="23"/>
      <c r="HQK623" s="23"/>
      <c r="HQL623" s="23"/>
      <c r="HQM623" s="23"/>
      <c r="HQN623" s="23"/>
      <c r="HQO623" s="23"/>
      <c r="HQP623" s="23"/>
      <c r="HQQ623" s="23"/>
      <c r="HQR623" s="23"/>
      <c r="HQS623" s="23"/>
      <c r="HQT623" s="23"/>
      <c r="HQU623" s="23"/>
      <c r="HQV623" s="23"/>
      <c r="HQW623" s="23"/>
      <c r="HQX623" s="23"/>
      <c r="HQY623" s="23"/>
      <c r="HQZ623" s="23"/>
      <c r="HRA623" s="23"/>
      <c r="HRB623" s="23"/>
      <c r="HRC623" s="23"/>
      <c r="HRD623" s="23"/>
      <c r="HRE623" s="23"/>
      <c r="HRF623" s="23"/>
      <c r="HRG623" s="23"/>
      <c r="HRH623" s="23"/>
      <c r="HRI623" s="23"/>
      <c r="HRJ623" s="23"/>
      <c r="HRK623" s="23"/>
      <c r="HRL623" s="23"/>
      <c r="HRM623" s="23"/>
      <c r="HRN623" s="23"/>
      <c r="HRO623" s="23"/>
      <c r="HRP623" s="23"/>
      <c r="HRQ623" s="23"/>
      <c r="HRR623" s="23"/>
      <c r="HRS623" s="23"/>
      <c r="HRT623" s="23"/>
      <c r="HRU623" s="23"/>
      <c r="HRV623" s="23"/>
      <c r="HRW623" s="23"/>
      <c r="HRX623" s="23"/>
      <c r="HRY623" s="23"/>
      <c r="HRZ623" s="23"/>
      <c r="HSA623" s="23"/>
      <c r="HSB623" s="23"/>
      <c r="HSC623" s="23"/>
      <c r="HSD623" s="23"/>
      <c r="HSE623" s="23"/>
      <c r="HSF623" s="23"/>
      <c r="HSG623" s="23"/>
      <c r="HSH623" s="23"/>
      <c r="HSI623" s="23"/>
      <c r="HSJ623" s="23"/>
      <c r="HSK623" s="23"/>
      <c r="HSL623" s="23"/>
      <c r="HSM623" s="23"/>
      <c r="HSN623" s="23"/>
      <c r="HSO623" s="23"/>
      <c r="HSP623" s="23"/>
      <c r="HSQ623" s="23"/>
      <c r="HSR623" s="23"/>
      <c r="HSS623" s="23"/>
      <c r="HST623" s="23"/>
      <c r="HSU623" s="23"/>
      <c r="HSV623" s="23"/>
      <c r="HSW623" s="23"/>
      <c r="HSX623" s="23"/>
      <c r="HSY623" s="23"/>
      <c r="HSZ623" s="23"/>
      <c r="HTA623" s="23"/>
      <c r="HTB623" s="23"/>
      <c r="HTC623" s="23"/>
      <c r="HTD623" s="23"/>
      <c r="HTE623" s="23"/>
      <c r="HTF623" s="23"/>
      <c r="HTG623" s="23"/>
      <c r="HTH623" s="23"/>
      <c r="HTI623" s="23"/>
      <c r="HTJ623" s="23"/>
      <c r="HTK623" s="23"/>
      <c r="HTL623" s="23"/>
      <c r="HTM623" s="23"/>
      <c r="HTN623" s="23"/>
      <c r="HTO623" s="23"/>
      <c r="HTP623" s="23"/>
      <c r="HTQ623" s="23"/>
      <c r="HTR623" s="23"/>
      <c r="HTS623" s="23"/>
      <c r="HTT623" s="23"/>
      <c r="HTU623" s="23"/>
      <c r="HTV623" s="23"/>
      <c r="HTW623" s="23"/>
      <c r="HTX623" s="23"/>
      <c r="HTY623" s="23"/>
      <c r="HTZ623" s="23"/>
      <c r="HUA623" s="23"/>
      <c r="HUB623" s="23"/>
      <c r="HUC623" s="23"/>
      <c r="HUD623" s="23"/>
      <c r="HUE623" s="23"/>
      <c r="HUF623" s="23"/>
      <c r="HUG623" s="23"/>
      <c r="HUH623" s="23"/>
      <c r="HUI623" s="23"/>
      <c r="HUJ623" s="23"/>
      <c r="HUK623" s="23"/>
      <c r="HUL623" s="23"/>
      <c r="HUM623" s="23"/>
      <c r="HUN623" s="23"/>
      <c r="HUO623" s="23"/>
      <c r="HUP623" s="23"/>
      <c r="HUQ623" s="23"/>
      <c r="HUR623" s="23"/>
      <c r="HUS623" s="23"/>
      <c r="HUT623" s="23"/>
      <c r="HUU623" s="23"/>
      <c r="HUV623" s="23"/>
      <c r="HUW623" s="23"/>
      <c r="HUX623" s="23"/>
      <c r="HUY623" s="23"/>
      <c r="HUZ623" s="23"/>
      <c r="HVA623" s="23"/>
      <c r="HVB623" s="23"/>
      <c r="HVC623" s="23"/>
      <c r="HVD623" s="23"/>
      <c r="HVE623" s="23"/>
      <c r="HVF623" s="23"/>
      <c r="HVG623" s="23"/>
      <c r="HVH623" s="23"/>
      <c r="HVI623" s="23"/>
      <c r="HVJ623" s="23"/>
      <c r="HVK623" s="23"/>
      <c r="HVL623" s="23"/>
      <c r="HVM623" s="23"/>
      <c r="HVN623" s="23"/>
      <c r="HVO623" s="23"/>
      <c r="HVP623" s="23"/>
      <c r="HVQ623" s="23"/>
      <c r="HVR623" s="23"/>
      <c r="HVS623" s="23"/>
      <c r="HVT623" s="23"/>
      <c r="HVU623" s="23"/>
      <c r="HVV623" s="23"/>
      <c r="HVW623" s="23"/>
      <c r="HVX623" s="23"/>
      <c r="HVY623" s="23"/>
      <c r="HVZ623" s="23"/>
      <c r="HWA623" s="23"/>
      <c r="HWB623" s="23"/>
      <c r="HWC623" s="23"/>
      <c r="HWD623" s="23"/>
      <c r="HWE623" s="23"/>
      <c r="HWF623" s="23"/>
      <c r="HWG623" s="23"/>
      <c r="HWH623" s="23"/>
      <c r="HWI623" s="23"/>
      <c r="HWJ623" s="23"/>
      <c r="HWK623" s="23"/>
      <c r="HWL623" s="23"/>
      <c r="HWM623" s="23"/>
      <c r="HWN623" s="23"/>
      <c r="HWO623" s="23"/>
      <c r="HWP623" s="23"/>
      <c r="HWQ623" s="23"/>
      <c r="HWR623" s="23"/>
      <c r="HWS623" s="23"/>
      <c r="HWT623" s="23"/>
      <c r="HWU623" s="23"/>
      <c r="HWV623" s="23"/>
      <c r="HWW623" s="23"/>
      <c r="HWX623" s="23"/>
      <c r="HWY623" s="23"/>
      <c r="HWZ623" s="23"/>
      <c r="HXA623" s="23"/>
      <c r="HXB623" s="23"/>
      <c r="HXC623" s="23"/>
      <c r="HXD623" s="23"/>
      <c r="HXE623" s="23"/>
      <c r="HXF623" s="23"/>
      <c r="HXG623" s="23"/>
      <c r="HXH623" s="23"/>
      <c r="HXI623" s="23"/>
      <c r="HXJ623" s="23"/>
      <c r="HXK623" s="23"/>
      <c r="HXL623" s="23"/>
      <c r="HXM623" s="23"/>
      <c r="HXN623" s="23"/>
      <c r="HXO623" s="23"/>
      <c r="HXP623" s="23"/>
      <c r="HXQ623" s="23"/>
      <c r="HXR623" s="23"/>
      <c r="HXS623" s="23"/>
      <c r="HXT623" s="23"/>
      <c r="HXU623" s="23"/>
      <c r="HXV623" s="23"/>
      <c r="HXW623" s="23"/>
      <c r="HXX623" s="23"/>
      <c r="HXY623" s="23"/>
      <c r="HXZ623" s="23"/>
      <c r="HYA623" s="23"/>
      <c r="HYB623" s="23"/>
      <c r="HYC623" s="23"/>
      <c r="HYD623" s="23"/>
      <c r="HYE623" s="23"/>
      <c r="HYF623" s="23"/>
      <c r="HYG623" s="23"/>
      <c r="HYH623" s="23"/>
      <c r="HYI623" s="23"/>
      <c r="HYJ623" s="23"/>
      <c r="HYK623" s="23"/>
      <c r="HYL623" s="23"/>
      <c r="HYM623" s="23"/>
      <c r="HYN623" s="23"/>
      <c r="HYO623" s="23"/>
      <c r="HYP623" s="23"/>
      <c r="HYQ623" s="23"/>
      <c r="HYR623" s="23"/>
      <c r="HYS623" s="23"/>
      <c r="HYT623" s="23"/>
      <c r="HYU623" s="23"/>
      <c r="HYV623" s="23"/>
      <c r="HYW623" s="23"/>
      <c r="HYX623" s="23"/>
      <c r="HYY623" s="23"/>
      <c r="HYZ623" s="23"/>
      <c r="HZA623" s="23"/>
      <c r="HZB623" s="23"/>
      <c r="HZC623" s="23"/>
      <c r="HZD623" s="23"/>
      <c r="HZE623" s="23"/>
      <c r="HZF623" s="23"/>
      <c r="HZG623" s="23"/>
      <c r="HZH623" s="23"/>
      <c r="HZI623" s="23"/>
      <c r="HZJ623" s="23"/>
      <c r="HZK623" s="23"/>
      <c r="HZL623" s="23"/>
      <c r="HZM623" s="23"/>
      <c r="HZN623" s="23"/>
      <c r="HZO623" s="23"/>
      <c r="HZP623" s="23"/>
      <c r="HZQ623" s="23"/>
      <c r="HZR623" s="23"/>
      <c r="HZS623" s="23"/>
      <c r="HZT623" s="23"/>
      <c r="HZU623" s="23"/>
      <c r="HZV623" s="23"/>
      <c r="HZW623" s="23"/>
      <c r="HZX623" s="23"/>
      <c r="HZY623" s="23"/>
      <c r="HZZ623" s="23"/>
      <c r="IAA623" s="23"/>
      <c r="IAB623" s="23"/>
      <c r="IAC623" s="23"/>
      <c r="IAD623" s="23"/>
      <c r="IAE623" s="23"/>
      <c r="IAF623" s="23"/>
      <c r="IAG623" s="23"/>
      <c r="IAH623" s="23"/>
      <c r="IAI623" s="23"/>
      <c r="IAJ623" s="23"/>
      <c r="IAK623" s="23"/>
      <c r="IAL623" s="23"/>
      <c r="IAM623" s="23"/>
      <c r="IAN623" s="23"/>
      <c r="IAO623" s="23"/>
      <c r="IAP623" s="23"/>
      <c r="IAQ623" s="23"/>
      <c r="IAR623" s="23"/>
      <c r="IAS623" s="23"/>
      <c r="IAT623" s="23"/>
      <c r="IAU623" s="23"/>
      <c r="IAV623" s="23"/>
      <c r="IAW623" s="23"/>
      <c r="IAX623" s="23"/>
      <c r="IAY623" s="23"/>
      <c r="IAZ623" s="23"/>
      <c r="IBA623" s="23"/>
      <c r="IBB623" s="23"/>
      <c r="IBC623" s="23"/>
      <c r="IBD623" s="23"/>
      <c r="IBE623" s="23"/>
      <c r="IBF623" s="23"/>
      <c r="IBG623" s="23"/>
      <c r="IBH623" s="23"/>
      <c r="IBI623" s="23"/>
      <c r="IBJ623" s="23"/>
      <c r="IBK623" s="23"/>
      <c r="IBL623" s="23"/>
      <c r="IBM623" s="23"/>
      <c r="IBN623" s="23"/>
      <c r="IBO623" s="23"/>
      <c r="IBP623" s="23"/>
      <c r="IBQ623" s="23"/>
      <c r="IBR623" s="23"/>
      <c r="IBS623" s="23"/>
      <c r="IBT623" s="23"/>
      <c r="IBU623" s="23"/>
      <c r="IBV623" s="23"/>
      <c r="IBW623" s="23"/>
      <c r="IBX623" s="23"/>
      <c r="IBY623" s="23"/>
      <c r="IBZ623" s="23"/>
      <c r="ICA623" s="23"/>
      <c r="ICB623" s="23"/>
      <c r="ICC623" s="23"/>
      <c r="ICD623" s="23"/>
      <c r="ICE623" s="23"/>
      <c r="ICF623" s="23"/>
      <c r="ICG623" s="23"/>
      <c r="ICH623" s="23"/>
      <c r="ICI623" s="23"/>
      <c r="ICJ623" s="23"/>
      <c r="ICK623" s="23"/>
      <c r="ICL623" s="23"/>
      <c r="ICM623" s="23"/>
      <c r="ICN623" s="23"/>
      <c r="ICO623" s="23"/>
      <c r="ICP623" s="23"/>
      <c r="ICQ623" s="23"/>
      <c r="ICR623" s="23"/>
      <c r="ICS623" s="23"/>
      <c r="ICT623" s="23"/>
      <c r="ICU623" s="23"/>
      <c r="ICV623" s="23"/>
      <c r="ICW623" s="23"/>
      <c r="ICX623" s="23"/>
      <c r="ICY623" s="23"/>
      <c r="ICZ623" s="23"/>
      <c r="IDA623" s="23"/>
      <c r="IDB623" s="23"/>
      <c r="IDC623" s="23"/>
      <c r="IDD623" s="23"/>
      <c r="IDE623" s="23"/>
      <c r="IDF623" s="23"/>
      <c r="IDG623" s="23"/>
      <c r="IDH623" s="23"/>
      <c r="IDI623" s="23"/>
      <c r="IDJ623" s="23"/>
      <c r="IDK623" s="23"/>
      <c r="IDL623" s="23"/>
      <c r="IDM623" s="23"/>
      <c r="IDN623" s="23"/>
      <c r="IDO623" s="23"/>
      <c r="IDP623" s="23"/>
      <c r="IDQ623" s="23"/>
      <c r="IDR623" s="23"/>
      <c r="IDS623" s="23"/>
      <c r="IDT623" s="23"/>
      <c r="IDU623" s="23"/>
      <c r="IDV623" s="23"/>
      <c r="IDW623" s="23"/>
      <c r="IDX623" s="23"/>
      <c r="IDY623" s="23"/>
      <c r="IDZ623" s="23"/>
      <c r="IEA623" s="23"/>
      <c r="IEB623" s="23"/>
      <c r="IEC623" s="23"/>
      <c r="IED623" s="23"/>
      <c r="IEE623" s="23"/>
      <c r="IEF623" s="23"/>
      <c r="IEG623" s="23"/>
      <c r="IEH623" s="23"/>
      <c r="IEI623" s="23"/>
      <c r="IEJ623" s="23"/>
      <c r="IEK623" s="23"/>
      <c r="IEL623" s="23"/>
      <c r="IEM623" s="23"/>
      <c r="IEN623" s="23"/>
      <c r="IEO623" s="23"/>
      <c r="IEP623" s="23"/>
      <c r="IEQ623" s="23"/>
      <c r="IER623" s="23"/>
      <c r="IES623" s="23"/>
      <c r="IET623" s="23"/>
      <c r="IEU623" s="23"/>
      <c r="IEV623" s="23"/>
      <c r="IEW623" s="23"/>
      <c r="IEX623" s="23"/>
      <c r="IEY623" s="23"/>
      <c r="IEZ623" s="23"/>
      <c r="IFA623" s="23"/>
      <c r="IFB623" s="23"/>
      <c r="IFC623" s="23"/>
      <c r="IFD623" s="23"/>
      <c r="IFE623" s="23"/>
      <c r="IFF623" s="23"/>
      <c r="IFG623" s="23"/>
      <c r="IFH623" s="23"/>
      <c r="IFI623" s="23"/>
      <c r="IFJ623" s="23"/>
      <c r="IFK623" s="23"/>
      <c r="IFL623" s="23"/>
      <c r="IFM623" s="23"/>
      <c r="IFN623" s="23"/>
      <c r="IFO623" s="23"/>
      <c r="IFP623" s="23"/>
      <c r="IFQ623" s="23"/>
      <c r="IFR623" s="23"/>
      <c r="IFS623" s="23"/>
      <c r="IFT623" s="23"/>
      <c r="IFU623" s="23"/>
      <c r="IFV623" s="23"/>
      <c r="IFW623" s="23"/>
      <c r="IFX623" s="23"/>
      <c r="IFY623" s="23"/>
      <c r="IFZ623" s="23"/>
      <c r="IGA623" s="23"/>
      <c r="IGB623" s="23"/>
      <c r="IGC623" s="23"/>
      <c r="IGD623" s="23"/>
      <c r="IGE623" s="23"/>
      <c r="IGF623" s="23"/>
      <c r="IGG623" s="23"/>
      <c r="IGH623" s="23"/>
      <c r="IGI623" s="23"/>
      <c r="IGJ623" s="23"/>
      <c r="IGK623" s="23"/>
      <c r="IGL623" s="23"/>
      <c r="IGM623" s="23"/>
      <c r="IGN623" s="23"/>
      <c r="IGO623" s="23"/>
      <c r="IGP623" s="23"/>
      <c r="IGQ623" s="23"/>
      <c r="IGR623" s="23"/>
      <c r="IGS623" s="23"/>
      <c r="IGT623" s="23"/>
      <c r="IGU623" s="23"/>
      <c r="IGV623" s="23"/>
      <c r="IGW623" s="23"/>
      <c r="IGX623" s="23"/>
      <c r="IGY623" s="23"/>
      <c r="IGZ623" s="23"/>
      <c r="IHA623" s="23"/>
      <c r="IHB623" s="23"/>
      <c r="IHC623" s="23"/>
      <c r="IHD623" s="23"/>
      <c r="IHE623" s="23"/>
      <c r="IHF623" s="23"/>
      <c r="IHG623" s="23"/>
      <c r="IHH623" s="23"/>
      <c r="IHI623" s="23"/>
      <c r="IHJ623" s="23"/>
      <c r="IHK623" s="23"/>
      <c r="IHL623" s="23"/>
      <c r="IHM623" s="23"/>
      <c r="IHN623" s="23"/>
      <c r="IHO623" s="23"/>
      <c r="IHP623" s="23"/>
      <c r="IHQ623" s="23"/>
      <c r="IHR623" s="23"/>
      <c r="IHS623" s="23"/>
      <c r="IHT623" s="23"/>
      <c r="IHU623" s="23"/>
      <c r="IHV623" s="23"/>
      <c r="IHW623" s="23"/>
      <c r="IHX623" s="23"/>
      <c r="IHY623" s="23"/>
      <c r="IHZ623" s="23"/>
      <c r="IIA623" s="23"/>
      <c r="IIB623" s="23"/>
      <c r="IIC623" s="23"/>
      <c r="IID623" s="23"/>
      <c r="IIE623" s="23"/>
      <c r="IIF623" s="23"/>
      <c r="IIG623" s="23"/>
      <c r="IIH623" s="23"/>
      <c r="III623" s="23"/>
      <c r="IIJ623" s="23"/>
      <c r="IIK623" s="23"/>
      <c r="IIL623" s="23"/>
      <c r="IIM623" s="23"/>
      <c r="IIN623" s="23"/>
      <c r="IIO623" s="23"/>
      <c r="IIP623" s="23"/>
      <c r="IIQ623" s="23"/>
      <c r="IIR623" s="23"/>
      <c r="IIS623" s="23"/>
      <c r="IIT623" s="23"/>
      <c r="IIU623" s="23"/>
      <c r="IIV623" s="23"/>
      <c r="IIW623" s="23"/>
      <c r="IIX623" s="23"/>
      <c r="IIY623" s="23"/>
      <c r="IIZ623" s="23"/>
      <c r="IJA623" s="23"/>
      <c r="IJB623" s="23"/>
      <c r="IJC623" s="23"/>
      <c r="IJD623" s="23"/>
      <c r="IJE623" s="23"/>
      <c r="IJF623" s="23"/>
      <c r="IJG623" s="23"/>
      <c r="IJH623" s="23"/>
      <c r="IJI623" s="23"/>
      <c r="IJJ623" s="23"/>
      <c r="IJK623" s="23"/>
      <c r="IJL623" s="23"/>
      <c r="IJM623" s="23"/>
      <c r="IJN623" s="23"/>
      <c r="IJO623" s="23"/>
      <c r="IJP623" s="23"/>
      <c r="IJQ623" s="23"/>
      <c r="IJR623" s="23"/>
      <c r="IJS623" s="23"/>
      <c r="IJT623" s="23"/>
      <c r="IJU623" s="23"/>
      <c r="IJV623" s="23"/>
      <c r="IJW623" s="23"/>
      <c r="IJX623" s="23"/>
      <c r="IJY623" s="23"/>
      <c r="IJZ623" s="23"/>
      <c r="IKA623" s="23"/>
      <c r="IKB623" s="23"/>
      <c r="IKC623" s="23"/>
      <c r="IKD623" s="23"/>
      <c r="IKE623" s="23"/>
      <c r="IKF623" s="23"/>
      <c r="IKG623" s="23"/>
      <c r="IKH623" s="23"/>
      <c r="IKI623" s="23"/>
      <c r="IKJ623" s="23"/>
      <c r="IKK623" s="23"/>
      <c r="IKL623" s="23"/>
      <c r="IKM623" s="23"/>
      <c r="IKN623" s="23"/>
      <c r="IKO623" s="23"/>
      <c r="IKP623" s="23"/>
      <c r="IKQ623" s="23"/>
      <c r="IKR623" s="23"/>
      <c r="IKS623" s="23"/>
      <c r="IKT623" s="23"/>
      <c r="IKU623" s="23"/>
      <c r="IKV623" s="23"/>
      <c r="IKW623" s="23"/>
      <c r="IKX623" s="23"/>
      <c r="IKY623" s="23"/>
      <c r="IKZ623" s="23"/>
      <c r="ILA623" s="23"/>
      <c r="ILB623" s="23"/>
      <c r="ILC623" s="23"/>
      <c r="ILD623" s="23"/>
      <c r="ILE623" s="23"/>
      <c r="ILF623" s="23"/>
      <c r="ILG623" s="23"/>
      <c r="ILH623" s="23"/>
      <c r="ILI623" s="23"/>
      <c r="ILJ623" s="23"/>
      <c r="ILK623" s="23"/>
      <c r="ILL623" s="23"/>
      <c r="ILM623" s="23"/>
      <c r="ILN623" s="23"/>
      <c r="ILO623" s="23"/>
      <c r="ILP623" s="23"/>
      <c r="ILQ623" s="23"/>
      <c r="ILR623" s="23"/>
      <c r="ILS623" s="23"/>
      <c r="ILT623" s="23"/>
      <c r="ILU623" s="23"/>
      <c r="ILV623" s="23"/>
      <c r="ILW623" s="23"/>
      <c r="ILX623" s="23"/>
      <c r="ILY623" s="23"/>
      <c r="ILZ623" s="23"/>
      <c r="IMA623" s="23"/>
      <c r="IMB623" s="23"/>
      <c r="IMC623" s="23"/>
      <c r="IMD623" s="23"/>
      <c r="IME623" s="23"/>
      <c r="IMF623" s="23"/>
      <c r="IMG623" s="23"/>
      <c r="IMH623" s="23"/>
      <c r="IMI623" s="23"/>
      <c r="IMJ623" s="23"/>
      <c r="IMK623" s="23"/>
      <c r="IML623" s="23"/>
      <c r="IMM623" s="23"/>
      <c r="IMN623" s="23"/>
      <c r="IMO623" s="23"/>
      <c r="IMP623" s="23"/>
      <c r="IMQ623" s="23"/>
      <c r="IMR623" s="23"/>
      <c r="IMS623" s="23"/>
      <c r="IMT623" s="23"/>
      <c r="IMU623" s="23"/>
      <c r="IMV623" s="23"/>
      <c r="IMW623" s="23"/>
      <c r="IMX623" s="23"/>
      <c r="IMY623" s="23"/>
      <c r="IMZ623" s="23"/>
      <c r="INA623" s="23"/>
      <c r="INB623" s="23"/>
      <c r="INC623" s="23"/>
      <c r="IND623" s="23"/>
      <c r="INE623" s="23"/>
      <c r="INF623" s="23"/>
      <c r="ING623" s="23"/>
      <c r="INH623" s="23"/>
      <c r="INI623" s="23"/>
      <c r="INJ623" s="23"/>
      <c r="INK623" s="23"/>
      <c r="INL623" s="23"/>
      <c r="INM623" s="23"/>
      <c r="INN623" s="23"/>
      <c r="INO623" s="23"/>
      <c r="INP623" s="23"/>
      <c r="INQ623" s="23"/>
      <c r="INR623" s="23"/>
      <c r="INS623" s="23"/>
      <c r="INT623" s="23"/>
      <c r="INU623" s="23"/>
      <c r="INV623" s="23"/>
      <c r="INW623" s="23"/>
      <c r="INX623" s="23"/>
      <c r="INY623" s="23"/>
      <c r="INZ623" s="23"/>
      <c r="IOA623" s="23"/>
      <c r="IOB623" s="23"/>
      <c r="IOC623" s="23"/>
      <c r="IOD623" s="23"/>
      <c r="IOE623" s="23"/>
      <c r="IOF623" s="23"/>
      <c r="IOG623" s="23"/>
      <c r="IOH623" s="23"/>
      <c r="IOI623" s="23"/>
      <c r="IOJ623" s="23"/>
      <c r="IOK623" s="23"/>
      <c r="IOL623" s="23"/>
      <c r="IOM623" s="23"/>
      <c r="ION623" s="23"/>
      <c r="IOO623" s="23"/>
      <c r="IOP623" s="23"/>
      <c r="IOQ623" s="23"/>
      <c r="IOR623" s="23"/>
      <c r="IOS623" s="23"/>
      <c r="IOT623" s="23"/>
      <c r="IOU623" s="23"/>
      <c r="IOV623" s="23"/>
      <c r="IOW623" s="23"/>
      <c r="IOX623" s="23"/>
      <c r="IOY623" s="23"/>
      <c r="IOZ623" s="23"/>
      <c r="IPA623" s="23"/>
      <c r="IPB623" s="23"/>
      <c r="IPC623" s="23"/>
      <c r="IPD623" s="23"/>
      <c r="IPE623" s="23"/>
      <c r="IPF623" s="23"/>
      <c r="IPG623" s="23"/>
      <c r="IPH623" s="23"/>
      <c r="IPI623" s="23"/>
      <c r="IPJ623" s="23"/>
      <c r="IPK623" s="23"/>
      <c r="IPL623" s="23"/>
      <c r="IPM623" s="23"/>
      <c r="IPN623" s="23"/>
      <c r="IPO623" s="23"/>
      <c r="IPP623" s="23"/>
      <c r="IPQ623" s="23"/>
      <c r="IPR623" s="23"/>
      <c r="IPS623" s="23"/>
      <c r="IPT623" s="23"/>
      <c r="IPU623" s="23"/>
      <c r="IPV623" s="23"/>
      <c r="IPW623" s="23"/>
      <c r="IPX623" s="23"/>
      <c r="IPY623" s="23"/>
      <c r="IPZ623" s="23"/>
      <c r="IQA623" s="23"/>
      <c r="IQB623" s="23"/>
      <c r="IQC623" s="23"/>
      <c r="IQD623" s="23"/>
      <c r="IQE623" s="23"/>
      <c r="IQF623" s="23"/>
      <c r="IQG623" s="23"/>
      <c r="IQH623" s="23"/>
      <c r="IQI623" s="23"/>
      <c r="IQJ623" s="23"/>
      <c r="IQK623" s="23"/>
      <c r="IQL623" s="23"/>
      <c r="IQM623" s="23"/>
      <c r="IQN623" s="23"/>
      <c r="IQO623" s="23"/>
      <c r="IQP623" s="23"/>
      <c r="IQQ623" s="23"/>
      <c r="IQR623" s="23"/>
      <c r="IQS623" s="23"/>
      <c r="IQT623" s="23"/>
      <c r="IQU623" s="23"/>
      <c r="IQV623" s="23"/>
      <c r="IQW623" s="23"/>
      <c r="IQX623" s="23"/>
      <c r="IQY623" s="23"/>
      <c r="IQZ623" s="23"/>
      <c r="IRA623" s="23"/>
      <c r="IRB623" s="23"/>
      <c r="IRC623" s="23"/>
      <c r="IRD623" s="23"/>
      <c r="IRE623" s="23"/>
      <c r="IRF623" s="23"/>
      <c r="IRG623" s="23"/>
      <c r="IRH623" s="23"/>
      <c r="IRI623" s="23"/>
      <c r="IRJ623" s="23"/>
      <c r="IRK623" s="23"/>
      <c r="IRL623" s="23"/>
      <c r="IRM623" s="23"/>
      <c r="IRN623" s="23"/>
      <c r="IRO623" s="23"/>
      <c r="IRP623" s="23"/>
      <c r="IRQ623" s="23"/>
      <c r="IRR623" s="23"/>
      <c r="IRS623" s="23"/>
      <c r="IRT623" s="23"/>
      <c r="IRU623" s="23"/>
      <c r="IRV623" s="23"/>
      <c r="IRW623" s="23"/>
      <c r="IRX623" s="23"/>
      <c r="IRY623" s="23"/>
      <c r="IRZ623" s="23"/>
      <c r="ISA623" s="23"/>
      <c r="ISB623" s="23"/>
      <c r="ISC623" s="23"/>
      <c r="ISD623" s="23"/>
      <c r="ISE623" s="23"/>
      <c r="ISF623" s="23"/>
      <c r="ISG623" s="23"/>
      <c r="ISH623" s="23"/>
      <c r="ISI623" s="23"/>
      <c r="ISJ623" s="23"/>
      <c r="ISK623" s="23"/>
      <c r="ISL623" s="23"/>
      <c r="ISM623" s="23"/>
      <c r="ISN623" s="23"/>
      <c r="ISO623" s="23"/>
      <c r="ISP623" s="23"/>
      <c r="ISQ623" s="23"/>
      <c r="ISR623" s="23"/>
      <c r="ISS623" s="23"/>
      <c r="IST623" s="23"/>
      <c r="ISU623" s="23"/>
      <c r="ISV623" s="23"/>
      <c r="ISW623" s="23"/>
      <c r="ISX623" s="23"/>
      <c r="ISY623" s="23"/>
      <c r="ISZ623" s="23"/>
      <c r="ITA623" s="23"/>
      <c r="ITB623" s="23"/>
      <c r="ITC623" s="23"/>
      <c r="ITD623" s="23"/>
      <c r="ITE623" s="23"/>
      <c r="ITF623" s="23"/>
      <c r="ITG623" s="23"/>
      <c r="ITH623" s="23"/>
      <c r="ITI623" s="23"/>
      <c r="ITJ623" s="23"/>
      <c r="ITK623" s="23"/>
      <c r="ITL623" s="23"/>
      <c r="ITM623" s="23"/>
      <c r="ITN623" s="23"/>
      <c r="ITO623" s="23"/>
      <c r="ITP623" s="23"/>
      <c r="ITQ623" s="23"/>
      <c r="ITR623" s="23"/>
      <c r="ITS623" s="23"/>
      <c r="ITT623" s="23"/>
      <c r="ITU623" s="23"/>
      <c r="ITV623" s="23"/>
      <c r="ITW623" s="23"/>
      <c r="ITX623" s="23"/>
      <c r="ITY623" s="23"/>
      <c r="ITZ623" s="23"/>
      <c r="IUA623" s="23"/>
      <c r="IUB623" s="23"/>
      <c r="IUC623" s="23"/>
      <c r="IUD623" s="23"/>
      <c r="IUE623" s="23"/>
      <c r="IUF623" s="23"/>
      <c r="IUG623" s="23"/>
      <c r="IUH623" s="23"/>
      <c r="IUI623" s="23"/>
      <c r="IUJ623" s="23"/>
      <c r="IUK623" s="23"/>
      <c r="IUL623" s="23"/>
      <c r="IUM623" s="23"/>
      <c r="IUN623" s="23"/>
      <c r="IUO623" s="23"/>
      <c r="IUP623" s="23"/>
      <c r="IUQ623" s="23"/>
      <c r="IUR623" s="23"/>
      <c r="IUS623" s="23"/>
      <c r="IUT623" s="23"/>
      <c r="IUU623" s="23"/>
      <c r="IUV623" s="23"/>
      <c r="IUW623" s="23"/>
      <c r="IUX623" s="23"/>
      <c r="IUY623" s="23"/>
      <c r="IUZ623" s="23"/>
      <c r="IVA623" s="23"/>
      <c r="IVB623" s="23"/>
      <c r="IVC623" s="23"/>
      <c r="IVD623" s="23"/>
      <c r="IVE623" s="23"/>
      <c r="IVF623" s="23"/>
      <c r="IVG623" s="23"/>
      <c r="IVH623" s="23"/>
      <c r="IVI623" s="23"/>
      <c r="IVJ623" s="23"/>
      <c r="IVK623" s="23"/>
      <c r="IVL623" s="23"/>
      <c r="IVM623" s="23"/>
      <c r="IVN623" s="23"/>
      <c r="IVO623" s="23"/>
      <c r="IVP623" s="23"/>
      <c r="IVQ623" s="23"/>
      <c r="IVR623" s="23"/>
      <c r="IVS623" s="23"/>
      <c r="IVT623" s="23"/>
      <c r="IVU623" s="23"/>
      <c r="IVV623" s="23"/>
      <c r="IVW623" s="23"/>
      <c r="IVX623" s="23"/>
      <c r="IVY623" s="23"/>
      <c r="IVZ623" s="23"/>
      <c r="IWA623" s="23"/>
      <c r="IWB623" s="23"/>
      <c r="IWC623" s="23"/>
      <c r="IWD623" s="23"/>
      <c r="IWE623" s="23"/>
      <c r="IWF623" s="23"/>
      <c r="IWG623" s="23"/>
      <c r="IWH623" s="23"/>
      <c r="IWI623" s="23"/>
      <c r="IWJ623" s="23"/>
      <c r="IWK623" s="23"/>
      <c r="IWL623" s="23"/>
      <c r="IWM623" s="23"/>
      <c r="IWN623" s="23"/>
      <c r="IWO623" s="23"/>
      <c r="IWP623" s="23"/>
      <c r="IWQ623" s="23"/>
      <c r="IWR623" s="23"/>
      <c r="IWS623" s="23"/>
      <c r="IWT623" s="23"/>
      <c r="IWU623" s="23"/>
      <c r="IWV623" s="23"/>
      <c r="IWW623" s="23"/>
      <c r="IWX623" s="23"/>
      <c r="IWY623" s="23"/>
      <c r="IWZ623" s="23"/>
      <c r="IXA623" s="23"/>
      <c r="IXB623" s="23"/>
      <c r="IXC623" s="23"/>
      <c r="IXD623" s="23"/>
      <c r="IXE623" s="23"/>
      <c r="IXF623" s="23"/>
      <c r="IXG623" s="23"/>
      <c r="IXH623" s="23"/>
      <c r="IXI623" s="23"/>
      <c r="IXJ623" s="23"/>
      <c r="IXK623" s="23"/>
      <c r="IXL623" s="23"/>
      <c r="IXM623" s="23"/>
      <c r="IXN623" s="23"/>
      <c r="IXO623" s="23"/>
      <c r="IXP623" s="23"/>
      <c r="IXQ623" s="23"/>
      <c r="IXR623" s="23"/>
      <c r="IXS623" s="23"/>
      <c r="IXT623" s="23"/>
      <c r="IXU623" s="23"/>
      <c r="IXV623" s="23"/>
      <c r="IXW623" s="23"/>
      <c r="IXX623" s="23"/>
      <c r="IXY623" s="23"/>
      <c r="IXZ623" s="23"/>
      <c r="IYA623" s="23"/>
      <c r="IYB623" s="23"/>
      <c r="IYC623" s="23"/>
      <c r="IYD623" s="23"/>
      <c r="IYE623" s="23"/>
      <c r="IYF623" s="23"/>
      <c r="IYG623" s="23"/>
      <c r="IYH623" s="23"/>
      <c r="IYI623" s="23"/>
      <c r="IYJ623" s="23"/>
      <c r="IYK623" s="23"/>
      <c r="IYL623" s="23"/>
      <c r="IYM623" s="23"/>
      <c r="IYN623" s="23"/>
      <c r="IYO623" s="23"/>
      <c r="IYP623" s="23"/>
      <c r="IYQ623" s="23"/>
      <c r="IYR623" s="23"/>
      <c r="IYS623" s="23"/>
      <c r="IYT623" s="23"/>
      <c r="IYU623" s="23"/>
      <c r="IYV623" s="23"/>
      <c r="IYW623" s="23"/>
      <c r="IYX623" s="23"/>
      <c r="IYY623" s="23"/>
      <c r="IYZ623" s="23"/>
      <c r="IZA623" s="23"/>
      <c r="IZB623" s="23"/>
      <c r="IZC623" s="23"/>
      <c r="IZD623" s="23"/>
      <c r="IZE623" s="23"/>
      <c r="IZF623" s="23"/>
      <c r="IZG623" s="23"/>
      <c r="IZH623" s="23"/>
      <c r="IZI623" s="23"/>
      <c r="IZJ623" s="23"/>
      <c r="IZK623" s="23"/>
      <c r="IZL623" s="23"/>
      <c r="IZM623" s="23"/>
      <c r="IZN623" s="23"/>
      <c r="IZO623" s="23"/>
      <c r="IZP623" s="23"/>
      <c r="IZQ623" s="23"/>
      <c r="IZR623" s="23"/>
      <c r="IZS623" s="23"/>
      <c r="IZT623" s="23"/>
      <c r="IZU623" s="23"/>
      <c r="IZV623" s="23"/>
      <c r="IZW623" s="23"/>
      <c r="IZX623" s="23"/>
      <c r="IZY623" s="23"/>
      <c r="IZZ623" s="23"/>
      <c r="JAA623" s="23"/>
      <c r="JAB623" s="23"/>
      <c r="JAC623" s="23"/>
      <c r="JAD623" s="23"/>
      <c r="JAE623" s="23"/>
      <c r="JAF623" s="23"/>
      <c r="JAG623" s="23"/>
      <c r="JAH623" s="23"/>
      <c r="JAI623" s="23"/>
      <c r="JAJ623" s="23"/>
      <c r="JAK623" s="23"/>
      <c r="JAL623" s="23"/>
      <c r="JAM623" s="23"/>
      <c r="JAN623" s="23"/>
      <c r="JAO623" s="23"/>
      <c r="JAP623" s="23"/>
      <c r="JAQ623" s="23"/>
      <c r="JAR623" s="23"/>
      <c r="JAS623" s="23"/>
      <c r="JAT623" s="23"/>
      <c r="JAU623" s="23"/>
      <c r="JAV623" s="23"/>
      <c r="JAW623" s="23"/>
      <c r="JAX623" s="23"/>
      <c r="JAY623" s="23"/>
      <c r="JAZ623" s="23"/>
      <c r="JBA623" s="23"/>
      <c r="JBB623" s="23"/>
      <c r="JBC623" s="23"/>
      <c r="JBD623" s="23"/>
      <c r="JBE623" s="23"/>
      <c r="JBF623" s="23"/>
      <c r="JBG623" s="23"/>
      <c r="JBH623" s="23"/>
      <c r="JBI623" s="23"/>
      <c r="JBJ623" s="23"/>
      <c r="JBK623" s="23"/>
      <c r="JBL623" s="23"/>
      <c r="JBM623" s="23"/>
      <c r="JBN623" s="23"/>
      <c r="JBO623" s="23"/>
      <c r="JBP623" s="23"/>
      <c r="JBQ623" s="23"/>
      <c r="JBR623" s="23"/>
      <c r="JBS623" s="23"/>
      <c r="JBT623" s="23"/>
      <c r="JBU623" s="23"/>
      <c r="JBV623" s="23"/>
      <c r="JBW623" s="23"/>
      <c r="JBX623" s="23"/>
      <c r="JBY623" s="23"/>
      <c r="JBZ623" s="23"/>
      <c r="JCA623" s="23"/>
      <c r="JCB623" s="23"/>
      <c r="JCC623" s="23"/>
      <c r="JCD623" s="23"/>
      <c r="JCE623" s="23"/>
      <c r="JCF623" s="23"/>
      <c r="JCG623" s="23"/>
      <c r="JCH623" s="23"/>
      <c r="JCI623" s="23"/>
      <c r="JCJ623" s="23"/>
      <c r="JCK623" s="23"/>
      <c r="JCL623" s="23"/>
      <c r="JCM623" s="23"/>
      <c r="JCN623" s="23"/>
      <c r="JCO623" s="23"/>
      <c r="JCP623" s="23"/>
      <c r="JCQ623" s="23"/>
      <c r="JCR623" s="23"/>
      <c r="JCS623" s="23"/>
      <c r="JCT623" s="23"/>
      <c r="JCU623" s="23"/>
      <c r="JCV623" s="23"/>
      <c r="JCW623" s="23"/>
      <c r="JCX623" s="23"/>
      <c r="JCY623" s="23"/>
      <c r="JCZ623" s="23"/>
      <c r="JDA623" s="23"/>
      <c r="JDB623" s="23"/>
      <c r="JDC623" s="23"/>
      <c r="JDD623" s="23"/>
      <c r="JDE623" s="23"/>
      <c r="JDF623" s="23"/>
      <c r="JDG623" s="23"/>
      <c r="JDH623" s="23"/>
      <c r="JDI623" s="23"/>
      <c r="JDJ623" s="23"/>
      <c r="JDK623" s="23"/>
      <c r="JDL623" s="23"/>
      <c r="JDM623" s="23"/>
      <c r="JDN623" s="23"/>
      <c r="JDO623" s="23"/>
      <c r="JDP623" s="23"/>
      <c r="JDQ623" s="23"/>
      <c r="JDR623" s="23"/>
      <c r="JDS623" s="23"/>
      <c r="JDT623" s="23"/>
      <c r="JDU623" s="23"/>
      <c r="JDV623" s="23"/>
      <c r="JDW623" s="23"/>
      <c r="JDX623" s="23"/>
      <c r="JDY623" s="23"/>
      <c r="JDZ623" s="23"/>
      <c r="JEA623" s="23"/>
      <c r="JEB623" s="23"/>
      <c r="JEC623" s="23"/>
      <c r="JED623" s="23"/>
      <c r="JEE623" s="23"/>
      <c r="JEF623" s="23"/>
      <c r="JEG623" s="23"/>
      <c r="JEH623" s="23"/>
      <c r="JEI623" s="23"/>
      <c r="JEJ623" s="23"/>
      <c r="JEK623" s="23"/>
      <c r="JEL623" s="23"/>
      <c r="JEM623" s="23"/>
      <c r="JEN623" s="23"/>
      <c r="JEO623" s="23"/>
      <c r="JEP623" s="23"/>
      <c r="JEQ623" s="23"/>
      <c r="JER623" s="23"/>
      <c r="JES623" s="23"/>
      <c r="JET623" s="23"/>
      <c r="JEU623" s="23"/>
      <c r="JEV623" s="23"/>
      <c r="JEW623" s="23"/>
      <c r="JEX623" s="23"/>
      <c r="JEY623" s="23"/>
      <c r="JEZ623" s="23"/>
      <c r="JFA623" s="23"/>
      <c r="JFB623" s="23"/>
      <c r="JFC623" s="23"/>
      <c r="JFD623" s="23"/>
      <c r="JFE623" s="23"/>
      <c r="JFF623" s="23"/>
      <c r="JFG623" s="23"/>
      <c r="JFH623" s="23"/>
      <c r="JFI623" s="23"/>
      <c r="JFJ623" s="23"/>
      <c r="JFK623" s="23"/>
      <c r="JFL623" s="23"/>
      <c r="JFM623" s="23"/>
      <c r="JFN623" s="23"/>
      <c r="JFO623" s="23"/>
      <c r="JFP623" s="23"/>
      <c r="JFQ623" s="23"/>
      <c r="JFR623" s="23"/>
      <c r="JFS623" s="23"/>
      <c r="JFT623" s="23"/>
      <c r="JFU623" s="23"/>
      <c r="JFV623" s="23"/>
      <c r="JFW623" s="23"/>
      <c r="JFX623" s="23"/>
      <c r="JFY623" s="23"/>
      <c r="JFZ623" s="23"/>
      <c r="JGA623" s="23"/>
      <c r="JGB623" s="23"/>
      <c r="JGC623" s="23"/>
      <c r="JGD623" s="23"/>
      <c r="JGE623" s="23"/>
      <c r="JGF623" s="23"/>
      <c r="JGG623" s="23"/>
      <c r="JGH623" s="23"/>
      <c r="JGI623" s="23"/>
      <c r="JGJ623" s="23"/>
      <c r="JGK623" s="23"/>
      <c r="JGL623" s="23"/>
      <c r="JGM623" s="23"/>
      <c r="JGN623" s="23"/>
      <c r="JGO623" s="23"/>
      <c r="JGP623" s="23"/>
      <c r="JGQ623" s="23"/>
      <c r="JGR623" s="23"/>
      <c r="JGS623" s="23"/>
      <c r="JGT623" s="23"/>
      <c r="JGU623" s="23"/>
      <c r="JGV623" s="23"/>
      <c r="JGW623" s="23"/>
      <c r="JGX623" s="23"/>
      <c r="JGY623" s="23"/>
      <c r="JGZ623" s="23"/>
      <c r="JHA623" s="23"/>
      <c r="JHB623" s="23"/>
      <c r="JHC623" s="23"/>
      <c r="JHD623" s="23"/>
      <c r="JHE623" s="23"/>
      <c r="JHF623" s="23"/>
      <c r="JHG623" s="23"/>
      <c r="JHH623" s="23"/>
      <c r="JHI623" s="23"/>
      <c r="JHJ623" s="23"/>
      <c r="JHK623" s="23"/>
      <c r="JHL623" s="23"/>
      <c r="JHM623" s="23"/>
      <c r="JHN623" s="23"/>
      <c r="JHO623" s="23"/>
      <c r="JHP623" s="23"/>
      <c r="JHQ623" s="23"/>
      <c r="JHR623" s="23"/>
      <c r="JHS623" s="23"/>
      <c r="JHT623" s="23"/>
      <c r="JHU623" s="23"/>
      <c r="JHV623" s="23"/>
      <c r="JHW623" s="23"/>
      <c r="JHX623" s="23"/>
      <c r="JHY623" s="23"/>
      <c r="JHZ623" s="23"/>
      <c r="JIA623" s="23"/>
      <c r="JIB623" s="23"/>
      <c r="JIC623" s="23"/>
      <c r="JID623" s="23"/>
      <c r="JIE623" s="23"/>
      <c r="JIF623" s="23"/>
      <c r="JIG623" s="23"/>
      <c r="JIH623" s="23"/>
      <c r="JII623" s="23"/>
      <c r="JIJ623" s="23"/>
      <c r="JIK623" s="23"/>
      <c r="JIL623" s="23"/>
      <c r="JIM623" s="23"/>
      <c r="JIN623" s="23"/>
      <c r="JIO623" s="23"/>
      <c r="JIP623" s="23"/>
      <c r="JIQ623" s="23"/>
      <c r="JIR623" s="23"/>
      <c r="JIS623" s="23"/>
      <c r="JIT623" s="23"/>
      <c r="JIU623" s="23"/>
      <c r="JIV623" s="23"/>
      <c r="JIW623" s="23"/>
      <c r="JIX623" s="23"/>
      <c r="JIY623" s="23"/>
      <c r="JIZ623" s="23"/>
      <c r="JJA623" s="23"/>
      <c r="JJB623" s="23"/>
      <c r="JJC623" s="23"/>
      <c r="JJD623" s="23"/>
      <c r="JJE623" s="23"/>
      <c r="JJF623" s="23"/>
      <c r="JJG623" s="23"/>
      <c r="JJH623" s="23"/>
      <c r="JJI623" s="23"/>
      <c r="JJJ623" s="23"/>
      <c r="JJK623" s="23"/>
      <c r="JJL623" s="23"/>
      <c r="JJM623" s="23"/>
      <c r="JJN623" s="23"/>
      <c r="JJO623" s="23"/>
      <c r="JJP623" s="23"/>
      <c r="JJQ623" s="23"/>
      <c r="JJR623" s="23"/>
      <c r="JJS623" s="23"/>
      <c r="JJT623" s="23"/>
      <c r="JJU623" s="23"/>
      <c r="JJV623" s="23"/>
      <c r="JJW623" s="23"/>
      <c r="JJX623" s="23"/>
      <c r="JJY623" s="23"/>
      <c r="JJZ623" s="23"/>
      <c r="JKA623" s="23"/>
      <c r="JKB623" s="23"/>
      <c r="JKC623" s="23"/>
      <c r="JKD623" s="23"/>
      <c r="JKE623" s="23"/>
      <c r="JKF623" s="23"/>
      <c r="JKG623" s="23"/>
      <c r="JKH623" s="23"/>
      <c r="JKI623" s="23"/>
      <c r="JKJ623" s="23"/>
      <c r="JKK623" s="23"/>
      <c r="JKL623" s="23"/>
      <c r="JKM623" s="23"/>
      <c r="JKN623" s="23"/>
      <c r="JKO623" s="23"/>
      <c r="JKP623" s="23"/>
      <c r="JKQ623" s="23"/>
      <c r="JKR623" s="23"/>
      <c r="JKS623" s="23"/>
      <c r="JKT623" s="23"/>
      <c r="JKU623" s="23"/>
      <c r="JKV623" s="23"/>
      <c r="JKW623" s="23"/>
      <c r="JKX623" s="23"/>
      <c r="JKY623" s="23"/>
      <c r="JKZ623" s="23"/>
      <c r="JLA623" s="23"/>
      <c r="JLB623" s="23"/>
      <c r="JLC623" s="23"/>
      <c r="JLD623" s="23"/>
      <c r="JLE623" s="23"/>
      <c r="JLF623" s="23"/>
      <c r="JLG623" s="23"/>
      <c r="JLH623" s="23"/>
      <c r="JLI623" s="23"/>
      <c r="JLJ623" s="23"/>
      <c r="JLK623" s="23"/>
      <c r="JLL623" s="23"/>
      <c r="JLM623" s="23"/>
      <c r="JLN623" s="23"/>
      <c r="JLO623" s="23"/>
      <c r="JLP623" s="23"/>
      <c r="JLQ623" s="23"/>
      <c r="JLR623" s="23"/>
      <c r="JLS623" s="23"/>
      <c r="JLT623" s="23"/>
      <c r="JLU623" s="23"/>
      <c r="JLV623" s="23"/>
      <c r="JLW623" s="23"/>
      <c r="JLX623" s="23"/>
      <c r="JLY623" s="23"/>
      <c r="JLZ623" s="23"/>
      <c r="JMA623" s="23"/>
      <c r="JMB623" s="23"/>
      <c r="JMC623" s="23"/>
      <c r="JMD623" s="23"/>
      <c r="JME623" s="23"/>
      <c r="JMF623" s="23"/>
      <c r="JMG623" s="23"/>
      <c r="JMH623" s="23"/>
      <c r="JMI623" s="23"/>
      <c r="JMJ623" s="23"/>
      <c r="JMK623" s="23"/>
      <c r="JML623" s="23"/>
      <c r="JMM623" s="23"/>
      <c r="JMN623" s="23"/>
      <c r="JMO623" s="23"/>
      <c r="JMP623" s="23"/>
      <c r="JMQ623" s="23"/>
      <c r="JMR623" s="23"/>
      <c r="JMS623" s="23"/>
      <c r="JMT623" s="23"/>
      <c r="JMU623" s="23"/>
      <c r="JMV623" s="23"/>
      <c r="JMW623" s="23"/>
      <c r="JMX623" s="23"/>
      <c r="JMY623" s="23"/>
      <c r="JMZ623" s="23"/>
      <c r="JNA623" s="23"/>
      <c r="JNB623" s="23"/>
      <c r="JNC623" s="23"/>
      <c r="JND623" s="23"/>
      <c r="JNE623" s="23"/>
      <c r="JNF623" s="23"/>
      <c r="JNG623" s="23"/>
      <c r="JNH623" s="23"/>
      <c r="JNI623" s="23"/>
      <c r="JNJ623" s="23"/>
      <c r="JNK623" s="23"/>
      <c r="JNL623" s="23"/>
      <c r="JNM623" s="23"/>
      <c r="JNN623" s="23"/>
      <c r="JNO623" s="23"/>
      <c r="JNP623" s="23"/>
      <c r="JNQ623" s="23"/>
      <c r="JNR623" s="23"/>
      <c r="JNS623" s="23"/>
      <c r="JNT623" s="23"/>
      <c r="JNU623" s="23"/>
      <c r="JNV623" s="23"/>
      <c r="JNW623" s="23"/>
      <c r="JNX623" s="23"/>
      <c r="JNY623" s="23"/>
      <c r="JNZ623" s="23"/>
      <c r="JOA623" s="23"/>
      <c r="JOB623" s="23"/>
      <c r="JOC623" s="23"/>
      <c r="JOD623" s="23"/>
      <c r="JOE623" s="23"/>
      <c r="JOF623" s="23"/>
      <c r="JOG623" s="23"/>
      <c r="JOH623" s="23"/>
      <c r="JOI623" s="23"/>
      <c r="JOJ623" s="23"/>
      <c r="JOK623" s="23"/>
      <c r="JOL623" s="23"/>
      <c r="JOM623" s="23"/>
      <c r="JON623" s="23"/>
      <c r="JOO623" s="23"/>
      <c r="JOP623" s="23"/>
      <c r="JOQ623" s="23"/>
      <c r="JOR623" s="23"/>
      <c r="JOS623" s="23"/>
      <c r="JOT623" s="23"/>
      <c r="JOU623" s="23"/>
      <c r="JOV623" s="23"/>
      <c r="JOW623" s="23"/>
      <c r="JOX623" s="23"/>
      <c r="JOY623" s="23"/>
      <c r="JOZ623" s="23"/>
      <c r="JPA623" s="23"/>
      <c r="JPB623" s="23"/>
      <c r="JPC623" s="23"/>
      <c r="JPD623" s="23"/>
      <c r="JPE623" s="23"/>
      <c r="JPF623" s="23"/>
      <c r="JPG623" s="23"/>
      <c r="JPH623" s="23"/>
      <c r="JPI623" s="23"/>
      <c r="JPJ623" s="23"/>
      <c r="JPK623" s="23"/>
      <c r="JPL623" s="23"/>
      <c r="JPM623" s="23"/>
      <c r="JPN623" s="23"/>
      <c r="JPO623" s="23"/>
      <c r="JPP623" s="23"/>
      <c r="JPQ623" s="23"/>
      <c r="JPR623" s="23"/>
      <c r="JPS623" s="23"/>
      <c r="JPT623" s="23"/>
      <c r="JPU623" s="23"/>
      <c r="JPV623" s="23"/>
      <c r="JPW623" s="23"/>
      <c r="JPX623" s="23"/>
      <c r="JPY623" s="23"/>
      <c r="JPZ623" s="23"/>
      <c r="JQA623" s="23"/>
      <c r="JQB623" s="23"/>
      <c r="JQC623" s="23"/>
      <c r="JQD623" s="23"/>
      <c r="JQE623" s="23"/>
      <c r="JQF623" s="23"/>
      <c r="JQG623" s="23"/>
      <c r="JQH623" s="23"/>
      <c r="JQI623" s="23"/>
      <c r="JQJ623" s="23"/>
      <c r="JQK623" s="23"/>
      <c r="JQL623" s="23"/>
      <c r="JQM623" s="23"/>
      <c r="JQN623" s="23"/>
      <c r="JQO623" s="23"/>
      <c r="JQP623" s="23"/>
      <c r="JQQ623" s="23"/>
      <c r="JQR623" s="23"/>
      <c r="JQS623" s="23"/>
      <c r="JQT623" s="23"/>
      <c r="JQU623" s="23"/>
      <c r="JQV623" s="23"/>
      <c r="JQW623" s="23"/>
      <c r="JQX623" s="23"/>
      <c r="JQY623" s="23"/>
      <c r="JQZ623" s="23"/>
      <c r="JRA623" s="23"/>
      <c r="JRB623" s="23"/>
      <c r="JRC623" s="23"/>
      <c r="JRD623" s="23"/>
      <c r="JRE623" s="23"/>
      <c r="JRF623" s="23"/>
      <c r="JRG623" s="23"/>
      <c r="JRH623" s="23"/>
      <c r="JRI623" s="23"/>
      <c r="JRJ623" s="23"/>
      <c r="JRK623" s="23"/>
      <c r="JRL623" s="23"/>
      <c r="JRM623" s="23"/>
      <c r="JRN623" s="23"/>
      <c r="JRO623" s="23"/>
      <c r="JRP623" s="23"/>
      <c r="JRQ623" s="23"/>
      <c r="JRR623" s="23"/>
      <c r="JRS623" s="23"/>
      <c r="JRT623" s="23"/>
      <c r="JRU623" s="23"/>
      <c r="JRV623" s="23"/>
      <c r="JRW623" s="23"/>
      <c r="JRX623" s="23"/>
      <c r="JRY623" s="23"/>
      <c r="JRZ623" s="23"/>
      <c r="JSA623" s="23"/>
      <c r="JSB623" s="23"/>
      <c r="JSC623" s="23"/>
      <c r="JSD623" s="23"/>
      <c r="JSE623" s="23"/>
      <c r="JSF623" s="23"/>
      <c r="JSG623" s="23"/>
      <c r="JSH623" s="23"/>
      <c r="JSI623" s="23"/>
      <c r="JSJ623" s="23"/>
      <c r="JSK623" s="23"/>
      <c r="JSL623" s="23"/>
      <c r="JSM623" s="23"/>
      <c r="JSN623" s="23"/>
      <c r="JSO623" s="23"/>
      <c r="JSP623" s="23"/>
      <c r="JSQ623" s="23"/>
      <c r="JSR623" s="23"/>
      <c r="JSS623" s="23"/>
      <c r="JST623" s="23"/>
      <c r="JSU623" s="23"/>
      <c r="JSV623" s="23"/>
      <c r="JSW623" s="23"/>
      <c r="JSX623" s="23"/>
      <c r="JSY623" s="23"/>
      <c r="JSZ623" s="23"/>
      <c r="JTA623" s="23"/>
      <c r="JTB623" s="23"/>
      <c r="JTC623" s="23"/>
      <c r="JTD623" s="23"/>
      <c r="JTE623" s="23"/>
      <c r="JTF623" s="23"/>
      <c r="JTG623" s="23"/>
      <c r="JTH623" s="23"/>
      <c r="JTI623" s="23"/>
      <c r="JTJ623" s="23"/>
      <c r="JTK623" s="23"/>
      <c r="JTL623" s="23"/>
      <c r="JTM623" s="23"/>
      <c r="JTN623" s="23"/>
      <c r="JTO623" s="23"/>
      <c r="JTP623" s="23"/>
      <c r="JTQ623" s="23"/>
      <c r="JTR623" s="23"/>
      <c r="JTS623" s="23"/>
      <c r="JTT623" s="23"/>
      <c r="JTU623" s="23"/>
      <c r="JTV623" s="23"/>
      <c r="JTW623" s="23"/>
      <c r="JTX623" s="23"/>
      <c r="JTY623" s="23"/>
      <c r="JTZ623" s="23"/>
      <c r="JUA623" s="23"/>
      <c r="JUB623" s="23"/>
      <c r="JUC623" s="23"/>
      <c r="JUD623" s="23"/>
      <c r="JUE623" s="23"/>
      <c r="JUF623" s="23"/>
      <c r="JUG623" s="23"/>
      <c r="JUH623" s="23"/>
      <c r="JUI623" s="23"/>
      <c r="JUJ623" s="23"/>
      <c r="JUK623" s="23"/>
      <c r="JUL623" s="23"/>
      <c r="JUM623" s="23"/>
      <c r="JUN623" s="23"/>
      <c r="JUO623" s="23"/>
      <c r="JUP623" s="23"/>
      <c r="JUQ623" s="23"/>
      <c r="JUR623" s="23"/>
      <c r="JUS623" s="23"/>
      <c r="JUT623" s="23"/>
      <c r="JUU623" s="23"/>
      <c r="JUV623" s="23"/>
      <c r="JUW623" s="23"/>
      <c r="JUX623" s="23"/>
      <c r="JUY623" s="23"/>
      <c r="JUZ623" s="23"/>
      <c r="JVA623" s="23"/>
      <c r="JVB623" s="23"/>
      <c r="JVC623" s="23"/>
      <c r="JVD623" s="23"/>
      <c r="JVE623" s="23"/>
      <c r="JVF623" s="23"/>
      <c r="JVG623" s="23"/>
      <c r="JVH623" s="23"/>
      <c r="JVI623" s="23"/>
      <c r="JVJ623" s="23"/>
      <c r="JVK623" s="23"/>
      <c r="JVL623" s="23"/>
      <c r="JVM623" s="23"/>
      <c r="JVN623" s="23"/>
      <c r="JVO623" s="23"/>
      <c r="JVP623" s="23"/>
      <c r="JVQ623" s="23"/>
      <c r="JVR623" s="23"/>
      <c r="JVS623" s="23"/>
      <c r="JVT623" s="23"/>
      <c r="JVU623" s="23"/>
      <c r="JVV623" s="23"/>
      <c r="JVW623" s="23"/>
      <c r="JVX623" s="23"/>
      <c r="JVY623" s="23"/>
      <c r="JVZ623" s="23"/>
      <c r="JWA623" s="23"/>
      <c r="JWB623" s="23"/>
      <c r="JWC623" s="23"/>
      <c r="JWD623" s="23"/>
      <c r="JWE623" s="23"/>
      <c r="JWF623" s="23"/>
      <c r="JWG623" s="23"/>
      <c r="JWH623" s="23"/>
      <c r="JWI623" s="23"/>
      <c r="JWJ623" s="23"/>
      <c r="JWK623" s="23"/>
      <c r="JWL623" s="23"/>
      <c r="JWM623" s="23"/>
      <c r="JWN623" s="23"/>
      <c r="JWO623" s="23"/>
      <c r="JWP623" s="23"/>
      <c r="JWQ623" s="23"/>
      <c r="JWR623" s="23"/>
      <c r="JWS623" s="23"/>
      <c r="JWT623" s="23"/>
      <c r="JWU623" s="23"/>
      <c r="JWV623" s="23"/>
      <c r="JWW623" s="23"/>
      <c r="JWX623" s="23"/>
      <c r="JWY623" s="23"/>
      <c r="JWZ623" s="23"/>
      <c r="JXA623" s="23"/>
      <c r="JXB623" s="23"/>
      <c r="JXC623" s="23"/>
      <c r="JXD623" s="23"/>
      <c r="JXE623" s="23"/>
      <c r="JXF623" s="23"/>
      <c r="JXG623" s="23"/>
      <c r="JXH623" s="23"/>
      <c r="JXI623" s="23"/>
      <c r="JXJ623" s="23"/>
      <c r="JXK623" s="23"/>
      <c r="JXL623" s="23"/>
      <c r="JXM623" s="23"/>
      <c r="JXN623" s="23"/>
      <c r="JXO623" s="23"/>
      <c r="JXP623" s="23"/>
      <c r="JXQ623" s="23"/>
      <c r="JXR623" s="23"/>
      <c r="JXS623" s="23"/>
      <c r="JXT623" s="23"/>
      <c r="JXU623" s="23"/>
      <c r="JXV623" s="23"/>
      <c r="JXW623" s="23"/>
      <c r="JXX623" s="23"/>
      <c r="JXY623" s="23"/>
      <c r="JXZ623" s="23"/>
      <c r="JYA623" s="23"/>
      <c r="JYB623" s="23"/>
      <c r="JYC623" s="23"/>
      <c r="JYD623" s="23"/>
      <c r="JYE623" s="23"/>
      <c r="JYF623" s="23"/>
      <c r="JYG623" s="23"/>
      <c r="JYH623" s="23"/>
      <c r="JYI623" s="23"/>
      <c r="JYJ623" s="23"/>
      <c r="JYK623" s="23"/>
      <c r="JYL623" s="23"/>
      <c r="JYM623" s="23"/>
      <c r="JYN623" s="23"/>
      <c r="JYO623" s="23"/>
      <c r="JYP623" s="23"/>
      <c r="JYQ623" s="23"/>
      <c r="JYR623" s="23"/>
      <c r="JYS623" s="23"/>
      <c r="JYT623" s="23"/>
      <c r="JYU623" s="23"/>
      <c r="JYV623" s="23"/>
      <c r="JYW623" s="23"/>
      <c r="JYX623" s="23"/>
      <c r="JYY623" s="23"/>
      <c r="JYZ623" s="23"/>
      <c r="JZA623" s="23"/>
      <c r="JZB623" s="23"/>
      <c r="JZC623" s="23"/>
      <c r="JZD623" s="23"/>
      <c r="JZE623" s="23"/>
      <c r="JZF623" s="23"/>
      <c r="JZG623" s="23"/>
      <c r="JZH623" s="23"/>
      <c r="JZI623" s="23"/>
      <c r="JZJ623" s="23"/>
      <c r="JZK623" s="23"/>
      <c r="JZL623" s="23"/>
      <c r="JZM623" s="23"/>
      <c r="JZN623" s="23"/>
      <c r="JZO623" s="23"/>
      <c r="JZP623" s="23"/>
      <c r="JZQ623" s="23"/>
      <c r="JZR623" s="23"/>
      <c r="JZS623" s="23"/>
      <c r="JZT623" s="23"/>
      <c r="JZU623" s="23"/>
      <c r="JZV623" s="23"/>
      <c r="JZW623" s="23"/>
      <c r="JZX623" s="23"/>
      <c r="JZY623" s="23"/>
      <c r="JZZ623" s="23"/>
      <c r="KAA623" s="23"/>
      <c r="KAB623" s="23"/>
      <c r="KAC623" s="23"/>
      <c r="KAD623" s="23"/>
      <c r="KAE623" s="23"/>
      <c r="KAF623" s="23"/>
      <c r="KAG623" s="23"/>
      <c r="KAH623" s="23"/>
      <c r="KAI623" s="23"/>
      <c r="KAJ623" s="23"/>
      <c r="KAK623" s="23"/>
      <c r="KAL623" s="23"/>
      <c r="KAM623" s="23"/>
      <c r="KAN623" s="23"/>
      <c r="KAO623" s="23"/>
      <c r="KAP623" s="23"/>
      <c r="KAQ623" s="23"/>
      <c r="KAR623" s="23"/>
      <c r="KAS623" s="23"/>
      <c r="KAT623" s="23"/>
      <c r="KAU623" s="23"/>
      <c r="KAV623" s="23"/>
      <c r="KAW623" s="23"/>
      <c r="KAX623" s="23"/>
      <c r="KAY623" s="23"/>
      <c r="KAZ623" s="23"/>
      <c r="KBA623" s="23"/>
      <c r="KBB623" s="23"/>
      <c r="KBC623" s="23"/>
      <c r="KBD623" s="23"/>
      <c r="KBE623" s="23"/>
      <c r="KBF623" s="23"/>
      <c r="KBG623" s="23"/>
      <c r="KBH623" s="23"/>
      <c r="KBI623" s="23"/>
      <c r="KBJ623" s="23"/>
      <c r="KBK623" s="23"/>
      <c r="KBL623" s="23"/>
      <c r="KBM623" s="23"/>
      <c r="KBN623" s="23"/>
      <c r="KBO623" s="23"/>
      <c r="KBP623" s="23"/>
      <c r="KBQ623" s="23"/>
      <c r="KBR623" s="23"/>
      <c r="KBS623" s="23"/>
      <c r="KBT623" s="23"/>
      <c r="KBU623" s="23"/>
      <c r="KBV623" s="23"/>
      <c r="KBW623" s="23"/>
      <c r="KBX623" s="23"/>
      <c r="KBY623" s="23"/>
      <c r="KBZ623" s="23"/>
      <c r="KCA623" s="23"/>
      <c r="KCB623" s="23"/>
      <c r="KCC623" s="23"/>
      <c r="KCD623" s="23"/>
      <c r="KCE623" s="23"/>
      <c r="KCF623" s="23"/>
      <c r="KCG623" s="23"/>
      <c r="KCH623" s="23"/>
      <c r="KCI623" s="23"/>
      <c r="KCJ623" s="23"/>
      <c r="KCK623" s="23"/>
      <c r="KCL623" s="23"/>
      <c r="KCM623" s="23"/>
      <c r="KCN623" s="23"/>
      <c r="KCO623" s="23"/>
      <c r="KCP623" s="23"/>
      <c r="KCQ623" s="23"/>
      <c r="KCR623" s="23"/>
      <c r="KCS623" s="23"/>
      <c r="KCT623" s="23"/>
      <c r="KCU623" s="23"/>
      <c r="KCV623" s="23"/>
      <c r="KCW623" s="23"/>
      <c r="KCX623" s="23"/>
      <c r="KCY623" s="23"/>
      <c r="KCZ623" s="23"/>
      <c r="KDA623" s="23"/>
      <c r="KDB623" s="23"/>
      <c r="KDC623" s="23"/>
      <c r="KDD623" s="23"/>
      <c r="KDE623" s="23"/>
      <c r="KDF623" s="23"/>
      <c r="KDG623" s="23"/>
      <c r="KDH623" s="23"/>
      <c r="KDI623" s="23"/>
      <c r="KDJ623" s="23"/>
      <c r="KDK623" s="23"/>
      <c r="KDL623" s="23"/>
      <c r="KDM623" s="23"/>
      <c r="KDN623" s="23"/>
      <c r="KDO623" s="23"/>
      <c r="KDP623" s="23"/>
      <c r="KDQ623" s="23"/>
      <c r="KDR623" s="23"/>
      <c r="KDS623" s="23"/>
      <c r="KDT623" s="23"/>
      <c r="KDU623" s="23"/>
      <c r="KDV623" s="23"/>
      <c r="KDW623" s="23"/>
      <c r="KDX623" s="23"/>
      <c r="KDY623" s="23"/>
      <c r="KDZ623" s="23"/>
      <c r="KEA623" s="23"/>
      <c r="KEB623" s="23"/>
      <c r="KEC623" s="23"/>
      <c r="KED623" s="23"/>
      <c r="KEE623" s="23"/>
      <c r="KEF623" s="23"/>
      <c r="KEG623" s="23"/>
      <c r="KEH623" s="23"/>
      <c r="KEI623" s="23"/>
      <c r="KEJ623" s="23"/>
      <c r="KEK623" s="23"/>
      <c r="KEL623" s="23"/>
      <c r="KEM623" s="23"/>
      <c r="KEN623" s="23"/>
      <c r="KEO623" s="23"/>
      <c r="KEP623" s="23"/>
      <c r="KEQ623" s="23"/>
      <c r="KER623" s="23"/>
      <c r="KES623" s="23"/>
      <c r="KET623" s="23"/>
      <c r="KEU623" s="23"/>
      <c r="KEV623" s="23"/>
      <c r="KEW623" s="23"/>
      <c r="KEX623" s="23"/>
      <c r="KEY623" s="23"/>
      <c r="KEZ623" s="23"/>
      <c r="KFA623" s="23"/>
      <c r="KFB623" s="23"/>
      <c r="KFC623" s="23"/>
      <c r="KFD623" s="23"/>
      <c r="KFE623" s="23"/>
      <c r="KFF623" s="23"/>
      <c r="KFG623" s="23"/>
      <c r="KFH623" s="23"/>
      <c r="KFI623" s="23"/>
      <c r="KFJ623" s="23"/>
      <c r="KFK623" s="23"/>
      <c r="KFL623" s="23"/>
      <c r="KFM623" s="23"/>
      <c r="KFN623" s="23"/>
      <c r="KFO623" s="23"/>
      <c r="KFP623" s="23"/>
      <c r="KFQ623" s="23"/>
      <c r="KFR623" s="23"/>
      <c r="KFS623" s="23"/>
      <c r="KFT623" s="23"/>
      <c r="KFU623" s="23"/>
      <c r="KFV623" s="23"/>
      <c r="KFW623" s="23"/>
      <c r="KFX623" s="23"/>
      <c r="KFY623" s="23"/>
      <c r="KFZ623" s="23"/>
      <c r="KGA623" s="23"/>
      <c r="KGB623" s="23"/>
      <c r="KGC623" s="23"/>
      <c r="KGD623" s="23"/>
      <c r="KGE623" s="23"/>
      <c r="KGF623" s="23"/>
      <c r="KGG623" s="23"/>
      <c r="KGH623" s="23"/>
      <c r="KGI623" s="23"/>
      <c r="KGJ623" s="23"/>
      <c r="KGK623" s="23"/>
      <c r="KGL623" s="23"/>
      <c r="KGM623" s="23"/>
      <c r="KGN623" s="23"/>
      <c r="KGO623" s="23"/>
      <c r="KGP623" s="23"/>
      <c r="KGQ623" s="23"/>
      <c r="KGR623" s="23"/>
      <c r="KGS623" s="23"/>
      <c r="KGT623" s="23"/>
      <c r="KGU623" s="23"/>
      <c r="KGV623" s="23"/>
      <c r="KGW623" s="23"/>
      <c r="KGX623" s="23"/>
      <c r="KGY623" s="23"/>
      <c r="KGZ623" s="23"/>
      <c r="KHA623" s="23"/>
      <c r="KHB623" s="23"/>
      <c r="KHC623" s="23"/>
      <c r="KHD623" s="23"/>
      <c r="KHE623" s="23"/>
      <c r="KHF623" s="23"/>
      <c r="KHG623" s="23"/>
      <c r="KHH623" s="23"/>
      <c r="KHI623" s="23"/>
      <c r="KHJ623" s="23"/>
      <c r="KHK623" s="23"/>
      <c r="KHL623" s="23"/>
      <c r="KHM623" s="23"/>
      <c r="KHN623" s="23"/>
      <c r="KHO623" s="23"/>
      <c r="KHP623" s="23"/>
      <c r="KHQ623" s="23"/>
      <c r="KHR623" s="23"/>
      <c r="KHS623" s="23"/>
      <c r="KHT623" s="23"/>
      <c r="KHU623" s="23"/>
      <c r="KHV623" s="23"/>
      <c r="KHW623" s="23"/>
      <c r="KHX623" s="23"/>
      <c r="KHY623" s="23"/>
      <c r="KHZ623" s="23"/>
      <c r="KIA623" s="23"/>
      <c r="KIB623" s="23"/>
      <c r="KIC623" s="23"/>
      <c r="KID623" s="23"/>
      <c r="KIE623" s="23"/>
      <c r="KIF623" s="23"/>
      <c r="KIG623" s="23"/>
      <c r="KIH623" s="23"/>
      <c r="KII623" s="23"/>
      <c r="KIJ623" s="23"/>
      <c r="KIK623" s="23"/>
      <c r="KIL623" s="23"/>
      <c r="KIM623" s="23"/>
      <c r="KIN623" s="23"/>
      <c r="KIO623" s="23"/>
      <c r="KIP623" s="23"/>
      <c r="KIQ623" s="23"/>
      <c r="KIR623" s="23"/>
      <c r="KIS623" s="23"/>
      <c r="KIT623" s="23"/>
      <c r="KIU623" s="23"/>
      <c r="KIV623" s="23"/>
      <c r="KIW623" s="23"/>
      <c r="KIX623" s="23"/>
      <c r="KIY623" s="23"/>
      <c r="KIZ623" s="23"/>
      <c r="KJA623" s="23"/>
      <c r="KJB623" s="23"/>
      <c r="KJC623" s="23"/>
      <c r="KJD623" s="23"/>
      <c r="KJE623" s="23"/>
      <c r="KJF623" s="23"/>
      <c r="KJG623" s="23"/>
      <c r="KJH623" s="23"/>
      <c r="KJI623" s="23"/>
      <c r="KJJ623" s="23"/>
      <c r="KJK623" s="23"/>
      <c r="KJL623" s="23"/>
      <c r="KJM623" s="23"/>
      <c r="KJN623" s="23"/>
      <c r="KJO623" s="23"/>
      <c r="KJP623" s="23"/>
      <c r="KJQ623" s="23"/>
      <c r="KJR623" s="23"/>
      <c r="KJS623" s="23"/>
      <c r="KJT623" s="23"/>
      <c r="KJU623" s="23"/>
      <c r="KJV623" s="23"/>
      <c r="KJW623" s="23"/>
      <c r="KJX623" s="23"/>
      <c r="KJY623" s="23"/>
      <c r="KJZ623" s="23"/>
      <c r="KKA623" s="23"/>
      <c r="KKB623" s="23"/>
      <c r="KKC623" s="23"/>
      <c r="KKD623" s="23"/>
      <c r="KKE623" s="23"/>
      <c r="KKF623" s="23"/>
      <c r="KKG623" s="23"/>
      <c r="KKH623" s="23"/>
      <c r="KKI623" s="23"/>
      <c r="KKJ623" s="23"/>
      <c r="KKK623" s="23"/>
      <c r="KKL623" s="23"/>
      <c r="KKM623" s="23"/>
      <c r="KKN623" s="23"/>
      <c r="KKO623" s="23"/>
      <c r="KKP623" s="23"/>
      <c r="KKQ623" s="23"/>
      <c r="KKR623" s="23"/>
      <c r="KKS623" s="23"/>
      <c r="KKT623" s="23"/>
      <c r="KKU623" s="23"/>
      <c r="KKV623" s="23"/>
      <c r="KKW623" s="23"/>
      <c r="KKX623" s="23"/>
      <c r="KKY623" s="23"/>
      <c r="KKZ623" s="23"/>
      <c r="KLA623" s="23"/>
      <c r="KLB623" s="23"/>
      <c r="KLC623" s="23"/>
      <c r="KLD623" s="23"/>
      <c r="KLE623" s="23"/>
      <c r="KLF623" s="23"/>
      <c r="KLG623" s="23"/>
      <c r="KLH623" s="23"/>
      <c r="KLI623" s="23"/>
      <c r="KLJ623" s="23"/>
      <c r="KLK623" s="23"/>
      <c r="KLL623" s="23"/>
      <c r="KLM623" s="23"/>
      <c r="KLN623" s="23"/>
      <c r="KLO623" s="23"/>
      <c r="KLP623" s="23"/>
      <c r="KLQ623" s="23"/>
      <c r="KLR623" s="23"/>
      <c r="KLS623" s="23"/>
      <c r="KLT623" s="23"/>
      <c r="KLU623" s="23"/>
      <c r="KLV623" s="23"/>
      <c r="KLW623" s="23"/>
      <c r="KLX623" s="23"/>
      <c r="KLY623" s="23"/>
      <c r="KLZ623" s="23"/>
      <c r="KMA623" s="23"/>
      <c r="KMB623" s="23"/>
      <c r="KMC623" s="23"/>
      <c r="KMD623" s="23"/>
      <c r="KME623" s="23"/>
      <c r="KMF623" s="23"/>
      <c r="KMG623" s="23"/>
      <c r="KMH623" s="23"/>
      <c r="KMI623" s="23"/>
      <c r="KMJ623" s="23"/>
      <c r="KMK623" s="23"/>
      <c r="KML623" s="23"/>
      <c r="KMM623" s="23"/>
      <c r="KMN623" s="23"/>
      <c r="KMO623" s="23"/>
      <c r="KMP623" s="23"/>
      <c r="KMQ623" s="23"/>
      <c r="KMR623" s="23"/>
      <c r="KMS623" s="23"/>
      <c r="KMT623" s="23"/>
      <c r="KMU623" s="23"/>
      <c r="KMV623" s="23"/>
      <c r="KMW623" s="23"/>
      <c r="KMX623" s="23"/>
      <c r="KMY623" s="23"/>
      <c r="KMZ623" s="23"/>
      <c r="KNA623" s="23"/>
      <c r="KNB623" s="23"/>
      <c r="KNC623" s="23"/>
      <c r="KND623" s="23"/>
      <c r="KNE623" s="23"/>
      <c r="KNF623" s="23"/>
      <c r="KNG623" s="23"/>
      <c r="KNH623" s="23"/>
      <c r="KNI623" s="23"/>
      <c r="KNJ623" s="23"/>
      <c r="KNK623" s="23"/>
      <c r="KNL623" s="23"/>
      <c r="KNM623" s="23"/>
      <c r="KNN623" s="23"/>
      <c r="KNO623" s="23"/>
      <c r="KNP623" s="23"/>
      <c r="KNQ623" s="23"/>
      <c r="KNR623" s="23"/>
      <c r="KNS623" s="23"/>
      <c r="KNT623" s="23"/>
      <c r="KNU623" s="23"/>
      <c r="KNV623" s="23"/>
      <c r="KNW623" s="23"/>
      <c r="KNX623" s="23"/>
      <c r="KNY623" s="23"/>
      <c r="KNZ623" s="23"/>
      <c r="KOA623" s="23"/>
      <c r="KOB623" s="23"/>
      <c r="KOC623" s="23"/>
      <c r="KOD623" s="23"/>
      <c r="KOE623" s="23"/>
      <c r="KOF623" s="23"/>
      <c r="KOG623" s="23"/>
      <c r="KOH623" s="23"/>
      <c r="KOI623" s="23"/>
      <c r="KOJ623" s="23"/>
      <c r="KOK623" s="23"/>
      <c r="KOL623" s="23"/>
      <c r="KOM623" s="23"/>
      <c r="KON623" s="23"/>
      <c r="KOO623" s="23"/>
      <c r="KOP623" s="23"/>
      <c r="KOQ623" s="23"/>
      <c r="KOR623" s="23"/>
      <c r="KOS623" s="23"/>
      <c r="KOT623" s="23"/>
      <c r="KOU623" s="23"/>
      <c r="KOV623" s="23"/>
      <c r="KOW623" s="23"/>
      <c r="KOX623" s="23"/>
      <c r="KOY623" s="23"/>
      <c r="KOZ623" s="23"/>
      <c r="KPA623" s="23"/>
      <c r="KPB623" s="23"/>
      <c r="KPC623" s="23"/>
      <c r="KPD623" s="23"/>
      <c r="KPE623" s="23"/>
      <c r="KPF623" s="23"/>
      <c r="KPG623" s="23"/>
      <c r="KPH623" s="23"/>
      <c r="KPI623" s="23"/>
      <c r="KPJ623" s="23"/>
      <c r="KPK623" s="23"/>
      <c r="KPL623" s="23"/>
      <c r="KPM623" s="23"/>
      <c r="KPN623" s="23"/>
      <c r="KPO623" s="23"/>
      <c r="KPP623" s="23"/>
      <c r="KPQ623" s="23"/>
      <c r="KPR623" s="23"/>
      <c r="KPS623" s="23"/>
      <c r="KPT623" s="23"/>
      <c r="KPU623" s="23"/>
      <c r="KPV623" s="23"/>
      <c r="KPW623" s="23"/>
      <c r="KPX623" s="23"/>
      <c r="KPY623" s="23"/>
      <c r="KPZ623" s="23"/>
      <c r="KQA623" s="23"/>
      <c r="KQB623" s="23"/>
      <c r="KQC623" s="23"/>
      <c r="KQD623" s="23"/>
      <c r="KQE623" s="23"/>
      <c r="KQF623" s="23"/>
      <c r="KQG623" s="23"/>
      <c r="KQH623" s="23"/>
      <c r="KQI623" s="23"/>
      <c r="KQJ623" s="23"/>
      <c r="KQK623" s="23"/>
      <c r="KQL623" s="23"/>
      <c r="KQM623" s="23"/>
      <c r="KQN623" s="23"/>
      <c r="KQO623" s="23"/>
      <c r="KQP623" s="23"/>
      <c r="KQQ623" s="23"/>
      <c r="KQR623" s="23"/>
      <c r="KQS623" s="23"/>
      <c r="KQT623" s="23"/>
      <c r="KQU623" s="23"/>
      <c r="KQV623" s="23"/>
      <c r="KQW623" s="23"/>
      <c r="KQX623" s="23"/>
      <c r="KQY623" s="23"/>
      <c r="KQZ623" s="23"/>
      <c r="KRA623" s="23"/>
      <c r="KRB623" s="23"/>
      <c r="KRC623" s="23"/>
      <c r="KRD623" s="23"/>
      <c r="KRE623" s="23"/>
      <c r="KRF623" s="23"/>
      <c r="KRG623" s="23"/>
      <c r="KRH623" s="23"/>
      <c r="KRI623" s="23"/>
      <c r="KRJ623" s="23"/>
      <c r="KRK623" s="23"/>
      <c r="KRL623" s="23"/>
      <c r="KRM623" s="23"/>
      <c r="KRN623" s="23"/>
      <c r="KRO623" s="23"/>
      <c r="KRP623" s="23"/>
      <c r="KRQ623" s="23"/>
      <c r="KRR623" s="23"/>
      <c r="KRS623" s="23"/>
      <c r="KRT623" s="23"/>
      <c r="KRU623" s="23"/>
      <c r="KRV623" s="23"/>
      <c r="KRW623" s="23"/>
      <c r="KRX623" s="23"/>
      <c r="KRY623" s="23"/>
      <c r="KRZ623" s="23"/>
      <c r="KSA623" s="23"/>
      <c r="KSB623" s="23"/>
      <c r="KSC623" s="23"/>
      <c r="KSD623" s="23"/>
      <c r="KSE623" s="23"/>
      <c r="KSF623" s="23"/>
      <c r="KSG623" s="23"/>
      <c r="KSH623" s="23"/>
      <c r="KSI623" s="23"/>
      <c r="KSJ623" s="23"/>
      <c r="KSK623" s="23"/>
      <c r="KSL623" s="23"/>
      <c r="KSM623" s="23"/>
      <c r="KSN623" s="23"/>
      <c r="KSO623" s="23"/>
      <c r="KSP623" s="23"/>
      <c r="KSQ623" s="23"/>
      <c r="KSR623" s="23"/>
      <c r="KSS623" s="23"/>
      <c r="KST623" s="23"/>
      <c r="KSU623" s="23"/>
      <c r="KSV623" s="23"/>
      <c r="KSW623" s="23"/>
      <c r="KSX623" s="23"/>
      <c r="KSY623" s="23"/>
      <c r="KSZ623" s="23"/>
      <c r="KTA623" s="23"/>
      <c r="KTB623" s="23"/>
      <c r="KTC623" s="23"/>
      <c r="KTD623" s="23"/>
      <c r="KTE623" s="23"/>
      <c r="KTF623" s="23"/>
      <c r="KTG623" s="23"/>
      <c r="KTH623" s="23"/>
      <c r="KTI623" s="23"/>
      <c r="KTJ623" s="23"/>
      <c r="KTK623" s="23"/>
      <c r="KTL623" s="23"/>
      <c r="KTM623" s="23"/>
      <c r="KTN623" s="23"/>
      <c r="KTO623" s="23"/>
      <c r="KTP623" s="23"/>
      <c r="KTQ623" s="23"/>
      <c r="KTR623" s="23"/>
      <c r="KTS623" s="23"/>
      <c r="KTT623" s="23"/>
      <c r="KTU623" s="23"/>
      <c r="KTV623" s="23"/>
      <c r="KTW623" s="23"/>
      <c r="KTX623" s="23"/>
      <c r="KTY623" s="23"/>
      <c r="KTZ623" s="23"/>
      <c r="KUA623" s="23"/>
      <c r="KUB623" s="23"/>
      <c r="KUC623" s="23"/>
      <c r="KUD623" s="23"/>
      <c r="KUE623" s="23"/>
      <c r="KUF623" s="23"/>
      <c r="KUG623" s="23"/>
      <c r="KUH623" s="23"/>
      <c r="KUI623" s="23"/>
      <c r="KUJ623" s="23"/>
      <c r="KUK623" s="23"/>
      <c r="KUL623" s="23"/>
      <c r="KUM623" s="23"/>
      <c r="KUN623" s="23"/>
      <c r="KUO623" s="23"/>
      <c r="KUP623" s="23"/>
      <c r="KUQ623" s="23"/>
      <c r="KUR623" s="23"/>
      <c r="KUS623" s="23"/>
      <c r="KUT623" s="23"/>
      <c r="KUU623" s="23"/>
      <c r="KUV623" s="23"/>
      <c r="KUW623" s="23"/>
      <c r="KUX623" s="23"/>
      <c r="KUY623" s="23"/>
      <c r="KUZ623" s="23"/>
      <c r="KVA623" s="23"/>
      <c r="KVB623" s="23"/>
      <c r="KVC623" s="23"/>
      <c r="KVD623" s="23"/>
      <c r="KVE623" s="23"/>
      <c r="KVF623" s="23"/>
      <c r="KVG623" s="23"/>
      <c r="KVH623" s="23"/>
      <c r="KVI623" s="23"/>
      <c r="KVJ623" s="23"/>
      <c r="KVK623" s="23"/>
      <c r="KVL623" s="23"/>
      <c r="KVM623" s="23"/>
      <c r="KVN623" s="23"/>
      <c r="KVO623" s="23"/>
      <c r="KVP623" s="23"/>
      <c r="KVQ623" s="23"/>
      <c r="KVR623" s="23"/>
      <c r="KVS623" s="23"/>
      <c r="KVT623" s="23"/>
      <c r="KVU623" s="23"/>
      <c r="KVV623" s="23"/>
      <c r="KVW623" s="23"/>
      <c r="KVX623" s="23"/>
      <c r="KVY623" s="23"/>
      <c r="KVZ623" s="23"/>
      <c r="KWA623" s="23"/>
      <c r="KWB623" s="23"/>
      <c r="KWC623" s="23"/>
      <c r="KWD623" s="23"/>
      <c r="KWE623" s="23"/>
      <c r="KWF623" s="23"/>
      <c r="KWG623" s="23"/>
      <c r="KWH623" s="23"/>
      <c r="KWI623" s="23"/>
      <c r="KWJ623" s="23"/>
      <c r="KWK623" s="23"/>
      <c r="KWL623" s="23"/>
      <c r="KWM623" s="23"/>
      <c r="KWN623" s="23"/>
      <c r="KWO623" s="23"/>
      <c r="KWP623" s="23"/>
      <c r="KWQ623" s="23"/>
      <c r="KWR623" s="23"/>
      <c r="KWS623" s="23"/>
      <c r="KWT623" s="23"/>
      <c r="KWU623" s="23"/>
      <c r="KWV623" s="23"/>
      <c r="KWW623" s="23"/>
      <c r="KWX623" s="23"/>
      <c r="KWY623" s="23"/>
      <c r="KWZ623" s="23"/>
      <c r="KXA623" s="23"/>
      <c r="KXB623" s="23"/>
      <c r="KXC623" s="23"/>
      <c r="KXD623" s="23"/>
      <c r="KXE623" s="23"/>
      <c r="KXF623" s="23"/>
      <c r="KXG623" s="23"/>
      <c r="KXH623" s="23"/>
      <c r="KXI623" s="23"/>
      <c r="KXJ623" s="23"/>
      <c r="KXK623" s="23"/>
      <c r="KXL623" s="23"/>
      <c r="KXM623" s="23"/>
      <c r="KXN623" s="23"/>
      <c r="KXO623" s="23"/>
      <c r="KXP623" s="23"/>
      <c r="KXQ623" s="23"/>
      <c r="KXR623" s="23"/>
      <c r="KXS623" s="23"/>
      <c r="KXT623" s="23"/>
      <c r="KXU623" s="23"/>
      <c r="KXV623" s="23"/>
      <c r="KXW623" s="23"/>
      <c r="KXX623" s="23"/>
      <c r="KXY623" s="23"/>
      <c r="KXZ623" s="23"/>
      <c r="KYA623" s="23"/>
      <c r="KYB623" s="23"/>
      <c r="KYC623" s="23"/>
      <c r="KYD623" s="23"/>
      <c r="KYE623" s="23"/>
      <c r="KYF623" s="23"/>
      <c r="KYG623" s="23"/>
      <c r="KYH623" s="23"/>
      <c r="KYI623" s="23"/>
      <c r="KYJ623" s="23"/>
      <c r="KYK623" s="23"/>
      <c r="KYL623" s="23"/>
      <c r="KYM623" s="23"/>
      <c r="KYN623" s="23"/>
      <c r="KYO623" s="23"/>
      <c r="KYP623" s="23"/>
      <c r="KYQ623" s="23"/>
      <c r="KYR623" s="23"/>
      <c r="KYS623" s="23"/>
      <c r="KYT623" s="23"/>
      <c r="KYU623" s="23"/>
      <c r="KYV623" s="23"/>
      <c r="KYW623" s="23"/>
      <c r="KYX623" s="23"/>
      <c r="KYY623" s="23"/>
      <c r="KYZ623" s="23"/>
      <c r="KZA623" s="23"/>
      <c r="KZB623" s="23"/>
      <c r="KZC623" s="23"/>
      <c r="KZD623" s="23"/>
      <c r="KZE623" s="23"/>
      <c r="KZF623" s="23"/>
      <c r="KZG623" s="23"/>
      <c r="KZH623" s="23"/>
      <c r="KZI623" s="23"/>
      <c r="KZJ623" s="23"/>
      <c r="KZK623" s="23"/>
      <c r="KZL623" s="23"/>
      <c r="KZM623" s="23"/>
      <c r="KZN623" s="23"/>
      <c r="KZO623" s="23"/>
      <c r="KZP623" s="23"/>
      <c r="KZQ623" s="23"/>
      <c r="KZR623" s="23"/>
      <c r="KZS623" s="23"/>
      <c r="KZT623" s="23"/>
      <c r="KZU623" s="23"/>
      <c r="KZV623" s="23"/>
      <c r="KZW623" s="23"/>
      <c r="KZX623" s="23"/>
      <c r="KZY623" s="23"/>
      <c r="KZZ623" s="23"/>
      <c r="LAA623" s="23"/>
      <c r="LAB623" s="23"/>
      <c r="LAC623" s="23"/>
      <c r="LAD623" s="23"/>
      <c r="LAE623" s="23"/>
      <c r="LAF623" s="23"/>
      <c r="LAG623" s="23"/>
      <c r="LAH623" s="23"/>
      <c r="LAI623" s="23"/>
      <c r="LAJ623" s="23"/>
      <c r="LAK623" s="23"/>
      <c r="LAL623" s="23"/>
      <c r="LAM623" s="23"/>
      <c r="LAN623" s="23"/>
      <c r="LAO623" s="23"/>
      <c r="LAP623" s="23"/>
      <c r="LAQ623" s="23"/>
      <c r="LAR623" s="23"/>
      <c r="LAS623" s="23"/>
      <c r="LAT623" s="23"/>
      <c r="LAU623" s="23"/>
      <c r="LAV623" s="23"/>
      <c r="LAW623" s="23"/>
      <c r="LAX623" s="23"/>
      <c r="LAY623" s="23"/>
      <c r="LAZ623" s="23"/>
      <c r="LBA623" s="23"/>
      <c r="LBB623" s="23"/>
      <c r="LBC623" s="23"/>
      <c r="LBD623" s="23"/>
      <c r="LBE623" s="23"/>
      <c r="LBF623" s="23"/>
      <c r="LBG623" s="23"/>
      <c r="LBH623" s="23"/>
      <c r="LBI623" s="23"/>
      <c r="LBJ623" s="23"/>
      <c r="LBK623" s="23"/>
      <c r="LBL623" s="23"/>
      <c r="LBM623" s="23"/>
      <c r="LBN623" s="23"/>
      <c r="LBO623" s="23"/>
      <c r="LBP623" s="23"/>
      <c r="LBQ623" s="23"/>
      <c r="LBR623" s="23"/>
      <c r="LBS623" s="23"/>
      <c r="LBT623" s="23"/>
      <c r="LBU623" s="23"/>
      <c r="LBV623" s="23"/>
      <c r="LBW623" s="23"/>
      <c r="LBX623" s="23"/>
      <c r="LBY623" s="23"/>
      <c r="LBZ623" s="23"/>
      <c r="LCA623" s="23"/>
      <c r="LCB623" s="23"/>
      <c r="LCC623" s="23"/>
      <c r="LCD623" s="23"/>
      <c r="LCE623" s="23"/>
      <c r="LCF623" s="23"/>
      <c r="LCG623" s="23"/>
      <c r="LCH623" s="23"/>
      <c r="LCI623" s="23"/>
      <c r="LCJ623" s="23"/>
      <c r="LCK623" s="23"/>
      <c r="LCL623" s="23"/>
      <c r="LCM623" s="23"/>
      <c r="LCN623" s="23"/>
      <c r="LCO623" s="23"/>
      <c r="LCP623" s="23"/>
      <c r="LCQ623" s="23"/>
      <c r="LCR623" s="23"/>
      <c r="LCS623" s="23"/>
      <c r="LCT623" s="23"/>
      <c r="LCU623" s="23"/>
      <c r="LCV623" s="23"/>
      <c r="LCW623" s="23"/>
      <c r="LCX623" s="23"/>
      <c r="LCY623" s="23"/>
      <c r="LCZ623" s="23"/>
      <c r="LDA623" s="23"/>
      <c r="LDB623" s="23"/>
      <c r="LDC623" s="23"/>
      <c r="LDD623" s="23"/>
      <c r="LDE623" s="23"/>
      <c r="LDF623" s="23"/>
      <c r="LDG623" s="23"/>
      <c r="LDH623" s="23"/>
      <c r="LDI623" s="23"/>
      <c r="LDJ623" s="23"/>
      <c r="LDK623" s="23"/>
      <c r="LDL623" s="23"/>
      <c r="LDM623" s="23"/>
      <c r="LDN623" s="23"/>
      <c r="LDO623" s="23"/>
      <c r="LDP623" s="23"/>
      <c r="LDQ623" s="23"/>
      <c r="LDR623" s="23"/>
      <c r="LDS623" s="23"/>
      <c r="LDT623" s="23"/>
      <c r="LDU623" s="23"/>
      <c r="LDV623" s="23"/>
      <c r="LDW623" s="23"/>
      <c r="LDX623" s="23"/>
      <c r="LDY623" s="23"/>
      <c r="LDZ623" s="23"/>
      <c r="LEA623" s="23"/>
      <c r="LEB623" s="23"/>
      <c r="LEC623" s="23"/>
      <c r="LED623" s="23"/>
      <c r="LEE623" s="23"/>
      <c r="LEF623" s="23"/>
      <c r="LEG623" s="23"/>
      <c r="LEH623" s="23"/>
      <c r="LEI623" s="23"/>
      <c r="LEJ623" s="23"/>
      <c r="LEK623" s="23"/>
      <c r="LEL623" s="23"/>
      <c r="LEM623" s="23"/>
      <c r="LEN623" s="23"/>
      <c r="LEO623" s="23"/>
      <c r="LEP623" s="23"/>
      <c r="LEQ623" s="23"/>
      <c r="LER623" s="23"/>
      <c r="LES623" s="23"/>
      <c r="LET623" s="23"/>
      <c r="LEU623" s="23"/>
      <c r="LEV623" s="23"/>
      <c r="LEW623" s="23"/>
      <c r="LEX623" s="23"/>
      <c r="LEY623" s="23"/>
      <c r="LEZ623" s="23"/>
      <c r="LFA623" s="23"/>
      <c r="LFB623" s="23"/>
      <c r="LFC623" s="23"/>
      <c r="LFD623" s="23"/>
      <c r="LFE623" s="23"/>
      <c r="LFF623" s="23"/>
      <c r="LFG623" s="23"/>
      <c r="LFH623" s="23"/>
      <c r="LFI623" s="23"/>
      <c r="LFJ623" s="23"/>
      <c r="LFK623" s="23"/>
      <c r="LFL623" s="23"/>
      <c r="LFM623" s="23"/>
      <c r="LFN623" s="23"/>
      <c r="LFO623" s="23"/>
      <c r="LFP623" s="23"/>
      <c r="LFQ623" s="23"/>
      <c r="LFR623" s="23"/>
      <c r="LFS623" s="23"/>
      <c r="LFT623" s="23"/>
      <c r="LFU623" s="23"/>
      <c r="LFV623" s="23"/>
      <c r="LFW623" s="23"/>
      <c r="LFX623" s="23"/>
      <c r="LFY623" s="23"/>
      <c r="LFZ623" s="23"/>
      <c r="LGA623" s="23"/>
      <c r="LGB623" s="23"/>
      <c r="LGC623" s="23"/>
      <c r="LGD623" s="23"/>
      <c r="LGE623" s="23"/>
      <c r="LGF623" s="23"/>
      <c r="LGG623" s="23"/>
      <c r="LGH623" s="23"/>
      <c r="LGI623" s="23"/>
      <c r="LGJ623" s="23"/>
      <c r="LGK623" s="23"/>
      <c r="LGL623" s="23"/>
      <c r="LGM623" s="23"/>
      <c r="LGN623" s="23"/>
      <c r="LGO623" s="23"/>
      <c r="LGP623" s="23"/>
      <c r="LGQ623" s="23"/>
      <c r="LGR623" s="23"/>
      <c r="LGS623" s="23"/>
      <c r="LGT623" s="23"/>
      <c r="LGU623" s="23"/>
      <c r="LGV623" s="23"/>
      <c r="LGW623" s="23"/>
      <c r="LGX623" s="23"/>
      <c r="LGY623" s="23"/>
      <c r="LGZ623" s="23"/>
      <c r="LHA623" s="23"/>
      <c r="LHB623" s="23"/>
      <c r="LHC623" s="23"/>
      <c r="LHD623" s="23"/>
      <c r="LHE623" s="23"/>
      <c r="LHF623" s="23"/>
      <c r="LHG623" s="23"/>
      <c r="LHH623" s="23"/>
      <c r="LHI623" s="23"/>
      <c r="LHJ623" s="23"/>
      <c r="LHK623" s="23"/>
      <c r="LHL623" s="23"/>
      <c r="LHM623" s="23"/>
      <c r="LHN623" s="23"/>
      <c r="LHO623" s="23"/>
      <c r="LHP623" s="23"/>
      <c r="LHQ623" s="23"/>
      <c r="LHR623" s="23"/>
      <c r="LHS623" s="23"/>
      <c r="LHT623" s="23"/>
      <c r="LHU623" s="23"/>
      <c r="LHV623" s="23"/>
      <c r="LHW623" s="23"/>
      <c r="LHX623" s="23"/>
      <c r="LHY623" s="23"/>
      <c r="LHZ623" s="23"/>
      <c r="LIA623" s="23"/>
      <c r="LIB623" s="23"/>
      <c r="LIC623" s="23"/>
      <c r="LID623" s="23"/>
      <c r="LIE623" s="23"/>
      <c r="LIF623" s="23"/>
      <c r="LIG623" s="23"/>
      <c r="LIH623" s="23"/>
      <c r="LII623" s="23"/>
      <c r="LIJ623" s="23"/>
      <c r="LIK623" s="23"/>
      <c r="LIL623" s="23"/>
      <c r="LIM623" s="23"/>
      <c r="LIN623" s="23"/>
      <c r="LIO623" s="23"/>
      <c r="LIP623" s="23"/>
      <c r="LIQ623" s="23"/>
      <c r="LIR623" s="23"/>
      <c r="LIS623" s="23"/>
      <c r="LIT623" s="23"/>
      <c r="LIU623" s="23"/>
      <c r="LIV623" s="23"/>
      <c r="LIW623" s="23"/>
      <c r="LIX623" s="23"/>
      <c r="LIY623" s="23"/>
      <c r="LIZ623" s="23"/>
      <c r="LJA623" s="23"/>
      <c r="LJB623" s="23"/>
      <c r="LJC623" s="23"/>
      <c r="LJD623" s="23"/>
      <c r="LJE623" s="23"/>
      <c r="LJF623" s="23"/>
      <c r="LJG623" s="23"/>
      <c r="LJH623" s="23"/>
      <c r="LJI623" s="23"/>
      <c r="LJJ623" s="23"/>
      <c r="LJK623" s="23"/>
      <c r="LJL623" s="23"/>
      <c r="LJM623" s="23"/>
      <c r="LJN623" s="23"/>
      <c r="LJO623" s="23"/>
      <c r="LJP623" s="23"/>
      <c r="LJQ623" s="23"/>
      <c r="LJR623" s="23"/>
      <c r="LJS623" s="23"/>
      <c r="LJT623" s="23"/>
      <c r="LJU623" s="23"/>
      <c r="LJV623" s="23"/>
      <c r="LJW623" s="23"/>
      <c r="LJX623" s="23"/>
      <c r="LJY623" s="23"/>
      <c r="LJZ623" s="23"/>
      <c r="LKA623" s="23"/>
      <c r="LKB623" s="23"/>
      <c r="LKC623" s="23"/>
      <c r="LKD623" s="23"/>
      <c r="LKE623" s="23"/>
      <c r="LKF623" s="23"/>
      <c r="LKG623" s="23"/>
      <c r="LKH623" s="23"/>
      <c r="LKI623" s="23"/>
      <c r="LKJ623" s="23"/>
      <c r="LKK623" s="23"/>
      <c r="LKL623" s="23"/>
      <c r="LKM623" s="23"/>
      <c r="LKN623" s="23"/>
      <c r="LKO623" s="23"/>
      <c r="LKP623" s="23"/>
      <c r="LKQ623" s="23"/>
      <c r="LKR623" s="23"/>
      <c r="LKS623" s="23"/>
      <c r="LKT623" s="23"/>
      <c r="LKU623" s="23"/>
      <c r="LKV623" s="23"/>
      <c r="LKW623" s="23"/>
      <c r="LKX623" s="23"/>
      <c r="LKY623" s="23"/>
      <c r="LKZ623" s="23"/>
      <c r="LLA623" s="23"/>
      <c r="LLB623" s="23"/>
      <c r="LLC623" s="23"/>
      <c r="LLD623" s="23"/>
      <c r="LLE623" s="23"/>
      <c r="LLF623" s="23"/>
      <c r="LLG623" s="23"/>
      <c r="LLH623" s="23"/>
      <c r="LLI623" s="23"/>
      <c r="LLJ623" s="23"/>
      <c r="LLK623" s="23"/>
      <c r="LLL623" s="23"/>
      <c r="LLM623" s="23"/>
      <c r="LLN623" s="23"/>
      <c r="LLO623" s="23"/>
      <c r="LLP623" s="23"/>
      <c r="LLQ623" s="23"/>
      <c r="LLR623" s="23"/>
      <c r="LLS623" s="23"/>
      <c r="LLT623" s="23"/>
      <c r="LLU623" s="23"/>
      <c r="LLV623" s="23"/>
      <c r="LLW623" s="23"/>
      <c r="LLX623" s="23"/>
      <c r="LLY623" s="23"/>
      <c r="LLZ623" s="23"/>
      <c r="LMA623" s="23"/>
      <c r="LMB623" s="23"/>
      <c r="LMC623" s="23"/>
      <c r="LMD623" s="23"/>
      <c r="LME623" s="23"/>
      <c r="LMF623" s="23"/>
      <c r="LMG623" s="23"/>
      <c r="LMH623" s="23"/>
      <c r="LMI623" s="23"/>
      <c r="LMJ623" s="23"/>
      <c r="LMK623" s="23"/>
      <c r="LML623" s="23"/>
      <c r="LMM623" s="23"/>
      <c r="LMN623" s="23"/>
      <c r="LMO623" s="23"/>
      <c r="LMP623" s="23"/>
      <c r="LMQ623" s="23"/>
      <c r="LMR623" s="23"/>
      <c r="LMS623" s="23"/>
      <c r="LMT623" s="23"/>
      <c r="LMU623" s="23"/>
      <c r="LMV623" s="23"/>
      <c r="LMW623" s="23"/>
      <c r="LMX623" s="23"/>
      <c r="LMY623" s="23"/>
      <c r="LMZ623" s="23"/>
      <c r="LNA623" s="23"/>
      <c r="LNB623" s="23"/>
      <c r="LNC623" s="23"/>
      <c r="LND623" s="23"/>
      <c r="LNE623" s="23"/>
      <c r="LNF623" s="23"/>
      <c r="LNG623" s="23"/>
      <c r="LNH623" s="23"/>
      <c r="LNI623" s="23"/>
      <c r="LNJ623" s="23"/>
      <c r="LNK623" s="23"/>
      <c r="LNL623" s="23"/>
      <c r="LNM623" s="23"/>
      <c r="LNN623" s="23"/>
      <c r="LNO623" s="23"/>
      <c r="LNP623" s="23"/>
      <c r="LNQ623" s="23"/>
      <c r="LNR623" s="23"/>
      <c r="LNS623" s="23"/>
      <c r="LNT623" s="23"/>
      <c r="LNU623" s="23"/>
      <c r="LNV623" s="23"/>
      <c r="LNW623" s="23"/>
      <c r="LNX623" s="23"/>
      <c r="LNY623" s="23"/>
      <c r="LNZ623" s="23"/>
      <c r="LOA623" s="23"/>
      <c r="LOB623" s="23"/>
      <c r="LOC623" s="23"/>
      <c r="LOD623" s="23"/>
      <c r="LOE623" s="23"/>
      <c r="LOF623" s="23"/>
      <c r="LOG623" s="23"/>
      <c r="LOH623" s="23"/>
      <c r="LOI623" s="23"/>
      <c r="LOJ623" s="23"/>
      <c r="LOK623" s="23"/>
      <c r="LOL623" s="23"/>
      <c r="LOM623" s="23"/>
      <c r="LON623" s="23"/>
      <c r="LOO623" s="23"/>
      <c r="LOP623" s="23"/>
      <c r="LOQ623" s="23"/>
      <c r="LOR623" s="23"/>
      <c r="LOS623" s="23"/>
      <c r="LOT623" s="23"/>
      <c r="LOU623" s="23"/>
      <c r="LOV623" s="23"/>
      <c r="LOW623" s="23"/>
      <c r="LOX623" s="23"/>
      <c r="LOY623" s="23"/>
      <c r="LOZ623" s="23"/>
      <c r="LPA623" s="23"/>
      <c r="LPB623" s="23"/>
      <c r="LPC623" s="23"/>
      <c r="LPD623" s="23"/>
      <c r="LPE623" s="23"/>
      <c r="LPF623" s="23"/>
      <c r="LPG623" s="23"/>
      <c r="LPH623" s="23"/>
      <c r="LPI623" s="23"/>
      <c r="LPJ623" s="23"/>
      <c r="LPK623" s="23"/>
      <c r="LPL623" s="23"/>
      <c r="LPM623" s="23"/>
      <c r="LPN623" s="23"/>
      <c r="LPO623" s="23"/>
      <c r="LPP623" s="23"/>
      <c r="LPQ623" s="23"/>
      <c r="LPR623" s="23"/>
      <c r="LPS623" s="23"/>
      <c r="LPT623" s="23"/>
      <c r="LPU623" s="23"/>
      <c r="LPV623" s="23"/>
      <c r="LPW623" s="23"/>
      <c r="LPX623" s="23"/>
      <c r="LPY623" s="23"/>
      <c r="LPZ623" s="23"/>
      <c r="LQA623" s="23"/>
      <c r="LQB623" s="23"/>
      <c r="LQC623" s="23"/>
      <c r="LQD623" s="23"/>
      <c r="LQE623" s="23"/>
      <c r="LQF623" s="23"/>
      <c r="LQG623" s="23"/>
      <c r="LQH623" s="23"/>
      <c r="LQI623" s="23"/>
      <c r="LQJ623" s="23"/>
      <c r="LQK623" s="23"/>
      <c r="LQL623" s="23"/>
      <c r="LQM623" s="23"/>
      <c r="LQN623" s="23"/>
      <c r="LQO623" s="23"/>
      <c r="LQP623" s="23"/>
      <c r="LQQ623" s="23"/>
      <c r="LQR623" s="23"/>
      <c r="LQS623" s="23"/>
      <c r="LQT623" s="23"/>
      <c r="LQU623" s="23"/>
      <c r="LQV623" s="23"/>
      <c r="LQW623" s="23"/>
      <c r="LQX623" s="23"/>
      <c r="LQY623" s="23"/>
      <c r="LQZ623" s="23"/>
      <c r="LRA623" s="23"/>
      <c r="LRB623" s="23"/>
      <c r="LRC623" s="23"/>
      <c r="LRD623" s="23"/>
      <c r="LRE623" s="23"/>
      <c r="LRF623" s="23"/>
      <c r="LRG623" s="23"/>
      <c r="LRH623" s="23"/>
      <c r="LRI623" s="23"/>
      <c r="LRJ623" s="23"/>
      <c r="LRK623" s="23"/>
      <c r="LRL623" s="23"/>
      <c r="LRM623" s="23"/>
      <c r="LRN623" s="23"/>
      <c r="LRO623" s="23"/>
      <c r="LRP623" s="23"/>
      <c r="LRQ623" s="23"/>
      <c r="LRR623" s="23"/>
      <c r="LRS623" s="23"/>
      <c r="LRT623" s="23"/>
      <c r="LRU623" s="23"/>
      <c r="LRV623" s="23"/>
      <c r="LRW623" s="23"/>
      <c r="LRX623" s="23"/>
      <c r="LRY623" s="23"/>
      <c r="LRZ623" s="23"/>
      <c r="LSA623" s="23"/>
      <c r="LSB623" s="23"/>
      <c r="LSC623" s="23"/>
      <c r="LSD623" s="23"/>
      <c r="LSE623" s="23"/>
      <c r="LSF623" s="23"/>
      <c r="LSG623" s="23"/>
      <c r="LSH623" s="23"/>
      <c r="LSI623" s="23"/>
      <c r="LSJ623" s="23"/>
      <c r="LSK623" s="23"/>
      <c r="LSL623" s="23"/>
      <c r="LSM623" s="23"/>
      <c r="LSN623" s="23"/>
      <c r="LSO623" s="23"/>
      <c r="LSP623" s="23"/>
      <c r="LSQ623" s="23"/>
      <c r="LSR623" s="23"/>
      <c r="LSS623" s="23"/>
      <c r="LST623" s="23"/>
      <c r="LSU623" s="23"/>
      <c r="LSV623" s="23"/>
      <c r="LSW623" s="23"/>
      <c r="LSX623" s="23"/>
      <c r="LSY623" s="23"/>
      <c r="LSZ623" s="23"/>
      <c r="LTA623" s="23"/>
      <c r="LTB623" s="23"/>
      <c r="LTC623" s="23"/>
      <c r="LTD623" s="23"/>
      <c r="LTE623" s="23"/>
      <c r="LTF623" s="23"/>
      <c r="LTG623" s="23"/>
      <c r="LTH623" s="23"/>
      <c r="LTI623" s="23"/>
      <c r="LTJ623" s="23"/>
      <c r="LTK623" s="23"/>
      <c r="LTL623" s="23"/>
      <c r="LTM623" s="23"/>
      <c r="LTN623" s="23"/>
      <c r="LTO623" s="23"/>
      <c r="LTP623" s="23"/>
      <c r="LTQ623" s="23"/>
      <c r="LTR623" s="23"/>
      <c r="LTS623" s="23"/>
      <c r="LTT623" s="23"/>
      <c r="LTU623" s="23"/>
      <c r="LTV623" s="23"/>
      <c r="LTW623" s="23"/>
      <c r="LTX623" s="23"/>
      <c r="LTY623" s="23"/>
      <c r="LTZ623" s="23"/>
      <c r="LUA623" s="23"/>
      <c r="LUB623" s="23"/>
      <c r="LUC623" s="23"/>
      <c r="LUD623" s="23"/>
      <c r="LUE623" s="23"/>
      <c r="LUF623" s="23"/>
      <c r="LUG623" s="23"/>
      <c r="LUH623" s="23"/>
      <c r="LUI623" s="23"/>
      <c r="LUJ623" s="23"/>
      <c r="LUK623" s="23"/>
      <c r="LUL623" s="23"/>
      <c r="LUM623" s="23"/>
      <c r="LUN623" s="23"/>
      <c r="LUO623" s="23"/>
      <c r="LUP623" s="23"/>
      <c r="LUQ623" s="23"/>
      <c r="LUR623" s="23"/>
      <c r="LUS623" s="23"/>
      <c r="LUT623" s="23"/>
      <c r="LUU623" s="23"/>
      <c r="LUV623" s="23"/>
      <c r="LUW623" s="23"/>
      <c r="LUX623" s="23"/>
      <c r="LUY623" s="23"/>
      <c r="LUZ623" s="23"/>
      <c r="LVA623" s="23"/>
      <c r="LVB623" s="23"/>
      <c r="LVC623" s="23"/>
      <c r="LVD623" s="23"/>
      <c r="LVE623" s="23"/>
      <c r="LVF623" s="23"/>
      <c r="LVG623" s="23"/>
      <c r="LVH623" s="23"/>
      <c r="LVI623" s="23"/>
      <c r="LVJ623" s="23"/>
      <c r="LVK623" s="23"/>
      <c r="LVL623" s="23"/>
      <c r="LVM623" s="23"/>
      <c r="LVN623" s="23"/>
      <c r="LVO623" s="23"/>
      <c r="LVP623" s="23"/>
      <c r="LVQ623" s="23"/>
      <c r="LVR623" s="23"/>
      <c r="LVS623" s="23"/>
      <c r="LVT623" s="23"/>
      <c r="LVU623" s="23"/>
      <c r="LVV623" s="23"/>
      <c r="LVW623" s="23"/>
      <c r="LVX623" s="23"/>
      <c r="LVY623" s="23"/>
      <c r="LVZ623" s="23"/>
      <c r="LWA623" s="23"/>
      <c r="LWB623" s="23"/>
      <c r="LWC623" s="23"/>
      <c r="LWD623" s="23"/>
      <c r="LWE623" s="23"/>
      <c r="LWF623" s="23"/>
      <c r="LWG623" s="23"/>
      <c r="LWH623" s="23"/>
      <c r="LWI623" s="23"/>
      <c r="LWJ623" s="23"/>
      <c r="LWK623" s="23"/>
      <c r="LWL623" s="23"/>
      <c r="LWM623" s="23"/>
      <c r="LWN623" s="23"/>
      <c r="LWO623" s="23"/>
      <c r="LWP623" s="23"/>
      <c r="LWQ623" s="23"/>
      <c r="LWR623" s="23"/>
      <c r="LWS623" s="23"/>
      <c r="LWT623" s="23"/>
      <c r="LWU623" s="23"/>
      <c r="LWV623" s="23"/>
      <c r="LWW623" s="23"/>
      <c r="LWX623" s="23"/>
      <c r="LWY623" s="23"/>
      <c r="LWZ623" s="23"/>
      <c r="LXA623" s="23"/>
      <c r="LXB623" s="23"/>
      <c r="LXC623" s="23"/>
      <c r="LXD623" s="23"/>
      <c r="LXE623" s="23"/>
      <c r="LXF623" s="23"/>
      <c r="LXG623" s="23"/>
      <c r="LXH623" s="23"/>
      <c r="LXI623" s="23"/>
      <c r="LXJ623" s="23"/>
      <c r="LXK623" s="23"/>
      <c r="LXL623" s="23"/>
      <c r="LXM623" s="23"/>
      <c r="LXN623" s="23"/>
      <c r="LXO623" s="23"/>
      <c r="LXP623" s="23"/>
      <c r="LXQ623" s="23"/>
      <c r="LXR623" s="23"/>
      <c r="LXS623" s="23"/>
      <c r="LXT623" s="23"/>
      <c r="LXU623" s="23"/>
      <c r="LXV623" s="23"/>
      <c r="LXW623" s="23"/>
      <c r="LXX623" s="23"/>
      <c r="LXY623" s="23"/>
      <c r="LXZ623" s="23"/>
      <c r="LYA623" s="23"/>
      <c r="LYB623" s="23"/>
      <c r="LYC623" s="23"/>
      <c r="LYD623" s="23"/>
      <c r="LYE623" s="23"/>
      <c r="LYF623" s="23"/>
      <c r="LYG623" s="23"/>
      <c r="LYH623" s="23"/>
      <c r="LYI623" s="23"/>
      <c r="LYJ623" s="23"/>
      <c r="LYK623" s="23"/>
      <c r="LYL623" s="23"/>
      <c r="LYM623" s="23"/>
      <c r="LYN623" s="23"/>
      <c r="LYO623" s="23"/>
      <c r="LYP623" s="23"/>
      <c r="LYQ623" s="23"/>
      <c r="LYR623" s="23"/>
      <c r="LYS623" s="23"/>
      <c r="LYT623" s="23"/>
      <c r="LYU623" s="23"/>
      <c r="LYV623" s="23"/>
      <c r="LYW623" s="23"/>
      <c r="LYX623" s="23"/>
      <c r="LYY623" s="23"/>
      <c r="LYZ623" s="23"/>
      <c r="LZA623" s="23"/>
      <c r="LZB623" s="23"/>
      <c r="LZC623" s="23"/>
      <c r="LZD623" s="23"/>
      <c r="LZE623" s="23"/>
      <c r="LZF623" s="23"/>
      <c r="LZG623" s="23"/>
      <c r="LZH623" s="23"/>
      <c r="LZI623" s="23"/>
      <c r="LZJ623" s="23"/>
      <c r="LZK623" s="23"/>
      <c r="LZL623" s="23"/>
      <c r="LZM623" s="23"/>
      <c r="LZN623" s="23"/>
      <c r="LZO623" s="23"/>
      <c r="LZP623" s="23"/>
      <c r="LZQ623" s="23"/>
      <c r="LZR623" s="23"/>
      <c r="LZS623" s="23"/>
      <c r="LZT623" s="23"/>
      <c r="LZU623" s="23"/>
      <c r="LZV623" s="23"/>
      <c r="LZW623" s="23"/>
      <c r="LZX623" s="23"/>
      <c r="LZY623" s="23"/>
      <c r="LZZ623" s="23"/>
      <c r="MAA623" s="23"/>
      <c r="MAB623" s="23"/>
      <c r="MAC623" s="23"/>
      <c r="MAD623" s="23"/>
      <c r="MAE623" s="23"/>
      <c r="MAF623" s="23"/>
      <c r="MAG623" s="23"/>
      <c r="MAH623" s="23"/>
      <c r="MAI623" s="23"/>
      <c r="MAJ623" s="23"/>
      <c r="MAK623" s="23"/>
      <c r="MAL623" s="23"/>
      <c r="MAM623" s="23"/>
      <c r="MAN623" s="23"/>
      <c r="MAO623" s="23"/>
      <c r="MAP623" s="23"/>
      <c r="MAQ623" s="23"/>
      <c r="MAR623" s="23"/>
      <c r="MAS623" s="23"/>
      <c r="MAT623" s="23"/>
      <c r="MAU623" s="23"/>
      <c r="MAV623" s="23"/>
      <c r="MAW623" s="23"/>
      <c r="MAX623" s="23"/>
      <c r="MAY623" s="23"/>
      <c r="MAZ623" s="23"/>
      <c r="MBA623" s="23"/>
      <c r="MBB623" s="23"/>
      <c r="MBC623" s="23"/>
      <c r="MBD623" s="23"/>
      <c r="MBE623" s="23"/>
      <c r="MBF623" s="23"/>
      <c r="MBG623" s="23"/>
      <c r="MBH623" s="23"/>
      <c r="MBI623" s="23"/>
      <c r="MBJ623" s="23"/>
      <c r="MBK623" s="23"/>
      <c r="MBL623" s="23"/>
      <c r="MBM623" s="23"/>
      <c r="MBN623" s="23"/>
      <c r="MBO623" s="23"/>
      <c r="MBP623" s="23"/>
      <c r="MBQ623" s="23"/>
      <c r="MBR623" s="23"/>
      <c r="MBS623" s="23"/>
      <c r="MBT623" s="23"/>
      <c r="MBU623" s="23"/>
      <c r="MBV623" s="23"/>
      <c r="MBW623" s="23"/>
      <c r="MBX623" s="23"/>
      <c r="MBY623" s="23"/>
      <c r="MBZ623" s="23"/>
      <c r="MCA623" s="23"/>
      <c r="MCB623" s="23"/>
      <c r="MCC623" s="23"/>
      <c r="MCD623" s="23"/>
      <c r="MCE623" s="23"/>
      <c r="MCF623" s="23"/>
      <c r="MCG623" s="23"/>
      <c r="MCH623" s="23"/>
      <c r="MCI623" s="23"/>
      <c r="MCJ623" s="23"/>
      <c r="MCK623" s="23"/>
      <c r="MCL623" s="23"/>
      <c r="MCM623" s="23"/>
      <c r="MCN623" s="23"/>
      <c r="MCO623" s="23"/>
      <c r="MCP623" s="23"/>
      <c r="MCQ623" s="23"/>
      <c r="MCR623" s="23"/>
      <c r="MCS623" s="23"/>
      <c r="MCT623" s="23"/>
      <c r="MCU623" s="23"/>
      <c r="MCV623" s="23"/>
      <c r="MCW623" s="23"/>
      <c r="MCX623" s="23"/>
      <c r="MCY623" s="23"/>
      <c r="MCZ623" s="23"/>
      <c r="MDA623" s="23"/>
      <c r="MDB623" s="23"/>
      <c r="MDC623" s="23"/>
      <c r="MDD623" s="23"/>
      <c r="MDE623" s="23"/>
      <c r="MDF623" s="23"/>
      <c r="MDG623" s="23"/>
      <c r="MDH623" s="23"/>
      <c r="MDI623" s="23"/>
      <c r="MDJ623" s="23"/>
      <c r="MDK623" s="23"/>
      <c r="MDL623" s="23"/>
      <c r="MDM623" s="23"/>
      <c r="MDN623" s="23"/>
      <c r="MDO623" s="23"/>
      <c r="MDP623" s="23"/>
      <c r="MDQ623" s="23"/>
      <c r="MDR623" s="23"/>
      <c r="MDS623" s="23"/>
      <c r="MDT623" s="23"/>
      <c r="MDU623" s="23"/>
      <c r="MDV623" s="23"/>
      <c r="MDW623" s="23"/>
      <c r="MDX623" s="23"/>
      <c r="MDY623" s="23"/>
      <c r="MDZ623" s="23"/>
      <c r="MEA623" s="23"/>
      <c r="MEB623" s="23"/>
      <c r="MEC623" s="23"/>
      <c r="MED623" s="23"/>
      <c r="MEE623" s="23"/>
      <c r="MEF623" s="23"/>
      <c r="MEG623" s="23"/>
      <c r="MEH623" s="23"/>
      <c r="MEI623" s="23"/>
      <c r="MEJ623" s="23"/>
      <c r="MEK623" s="23"/>
      <c r="MEL623" s="23"/>
      <c r="MEM623" s="23"/>
      <c r="MEN623" s="23"/>
      <c r="MEO623" s="23"/>
      <c r="MEP623" s="23"/>
      <c r="MEQ623" s="23"/>
      <c r="MER623" s="23"/>
      <c r="MES623" s="23"/>
      <c r="MET623" s="23"/>
      <c r="MEU623" s="23"/>
      <c r="MEV623" s="23"/>
      <c r="MEW623" s="23"/>
      <c r="MEX623" s="23"/>
      <c r="MEY623" s="23"/>
      <c r="MEZ623" s="23"/>
      <c r="MFA623" s="23"/>
      <c r="MFB623" s="23"/>
      <c r="MFC623" s="23"/>
      <c r="MFD623" s="23"/>
      <c r="MFE623" s="23"/>
      <c r="MFF623" s="23"/>
      <c r="MFG623" s="23"/>
      <c r="MFH623" s="23"/>
      <c r="MFI623" s="23"/>
      <c r="MFJ623" s="23"/>
      <c r="MFK623" s="23"/>
      <c r="MFL623" s="23"/>
      <c r="MFM623" s="23"/>
      <c r="MFN623" s="23"/>
      <c r="MFO623" s="23"/>
      <c r="MFP623" s="23"/>
      <c r="MFQ623" s="23"/>
      <c r="MFR623" s="23"/>
      <c r="MFS623" s="23"/>
      <c r="MFT623" s="23"/>
      <c r="MFU623" s="23"/>
      <c r="MFV623" s="23"/>
      <c r="MFW623" s="23"/>
      <c r="MFX623" s="23"/>
      <c r="MFY623" s="23"/>
      <c r="MFZ623" s="23"/>
      <c r="MGA623" s="23"/>
      <c r="MGB623" s="23"/>
      <c r="MGC623" s="23"/>
      <c r="MGD623" s="23"/>
      <c r="MGE623" s="23"/>
      <c r="MGF623" s="23"/>
      <c r="MGG623" s="23"/>
      <c r="MGH623" s="23"/>
      <c r="MGI623" s="23"/>
      <c r="MGJ623" s="23"/>
      <c r="MGK623" s="23"/>
      <c r="MGL623" s="23"/>
      <c r="MGM623" s="23"/>
      <c r="MGN623" s="23"/>
      <c r="MGO623" s="23"/>
      <c r="MGP623" s="23"/>
      <c r="MGQ623" s="23"/>
      <c r="MGR623" s="23"/>
      <c r="MGS623" s="23"/>
      <c r="MGT623" s="23"/>
      <c r="MGU623" s="23"/>
      <c r="MGV623" s="23"/>
      <c r="MGW623" s="23"/>
      <c r="MGX623" s="23"/>
      <c r="MGY623" s="23"/>
      <c r="MGZ623" s="23"/>
      <c r="MHA623" s="23"/>
      <c r="MHB623" s="23"/>
      <c r="MHC623" s="23"/>
      <c r="MHD623" s="23"/>
      <c r="MHE623" s="23"/>
      <c r="MHF623" s="23"/>
      <c r="MHG623" s="23"/>
      <c r="MHH623" s="23"/>
      <c r="MHI623" s="23"/>
      <c r="MHJ623" s="23"/>
      <c r="MHK623" s="23"/>
      <c r="MHL623" s="23"/>
      <c r="MHM623" s="23"/>
      <c r="MHN623" s="23"/>
      <c r="MHO623" s="23"/>
      <c r="MHP623" s="23"/>
      <c r="MHQ623" s="23"/>
      <c r="MHR623" s="23"/>
      <c r="MHS623" s="23"/>
      <c r="MHT623" s="23"/>
      <c r="MHU623" s="23"/>
      <c r="MHV623" s="23"/>
      <c r="MHW623" s="23"/>
      <c r="MHX623" s="23"/>
      <c r="MHY623" s="23"/>
      <c r="MHZ623" s="23"/>
      <c r="MIA623" s="23"/>
      <c r="MIB623" s="23"/>
      <c r="MIC623" s="23"/>
      <c r="MID623" s="23"/>
      <c r="MIE623" s="23"/>
      <c r="MIF623" s="23"/>
      <c r="MIG623" s="23"/>
      <c r="MIH623" s="23"/>
      <c r="MII623" s="23"/>
      <c r="MIJ623" s="23"/>
      <c r="MIK623" s="23"/>
      <c r="MIL623" s="23"/>
      <c r="MIM623" s="23"/>
      <c r="MIN623" s="23"/>
      <c r="MIO623" s="23"/>
      <c r="MIP623" s="23"/>
      <c r="MIQ623" s="23"/>
      <c r="MIR623" s="23"/>
      <c r="MIS623" s="23"/>
      <c r="MIT623" s="23"/>
      <c r="MIU623" s="23"/>
      <c r="MIV623" s="23"/>
      <c r="MIW623" s="23"/>
      <c r="MIX623" s="23"/>
      <c r="MIY623" s="23"/>
      <c r="MIZ623" s="23"/>
      <c r="MJA623" s="23"/>
      <c r="MJB623" s="23"/>
      <c r="MJC623" s="23"/>
      <c r="MJD623" s="23"/>
      <c r="MJE623" s="23"/>
      <c r="MJF623" s="23"/>
      <c r="MJG623" s="23"/>
      <c r="MJH623" s="23"/>
      <c r="MJI623" s="23"/>
      <c r="MJJ623" s="23"/>
      <c r="MJK623" s="23"/>
      <c r="MJL623" s="23"/>
      <c r="MJM623" s="23"/>
      <c r="MJN623" s="23"/>
      <c r="MJO623" s="23"/>
      <c r="MJP623" s="23"/>
      <c r="MJQ623" s="23"/>
      <c r="MJR623" s="23"/>
      <c r="MJS623" s="23"/>
      <c r="MJT623" s="23"/>
      <c r="MJU623" s="23"/>
      <c r="MJV623" s="23"/>
      <c r="MJW623" s="23"/>
      <c r="MJX623" s="23"/>
      <c r="MJY623" s="23"/>
      <c r="MJZ623" s="23"/>
      <c r="MKA623" s="23"/>
      <c r="MKB623" s="23"/>
      <c r="MKC623" s="23"/>
      <c r="MKD623" s="23"/>
      <c r="MKE623" s="23"/>
      <c r="MKF623" s="23"/>
      <c r="MKG623" s="23"/>
      <c r="MKH623" s="23"/>
      <c r="MKI623" s="23"/>
      <c r="MKJ623" s="23"/>
      <c r="MKK623" s="23"/>
      <c r="MKL623" s="23"/>
      <c r="MKM623" s="23"/>
      <c r="MKN623" s="23"/>
      <c r="MKO623" s="23"/>
      <c r="MKP623" s="23"/>
      <c r="MKQ623" s="23"/>
      <c r="MKR623" s="23"/>
      <c r="MKS623" s="23"/>
      <c r="MKT623" s="23"/>
      <c r="MKU623" s="23"/>
      <c r="MKV623" s="23"/>
      <c r="MKW623" s="23"/>
      <c r="MKX623" s="23"/>
      <c r="MKY623" s="23"/>
      <c r="MKZ623" s="23"/>
      <c r="MLA623" s="23"/>
      <c r="MLB623" s="23"/>
      <c r="MLC623" s="23"/>
      <c r="MLD623" s="23"/>
      <c r="MLE623" s="23"/>
      <c r="MLF623" s="23"/>
      <c r="MLG623" s="23"/>
      <c r="MLH623" s="23"/>
      <c r="MLI623" s="23"/>
      <c r="MLJ623" s="23"/>
      <c r="MLK623" s="23"/>
      <c r="MLL623" s="23"/>
      <c r="MLM623" s="23"/>
      <c r="MLN623" s="23"/>
      <c r="MLO623" s="23"/>
      <c r="MLP623" s="23"/>
      <c r="MLQ623" s="23"/>
      <c r="MLR623" s="23"/>
      <c r="MLS623" s="23"/>
      <c r="MLT623" s="23"/>
      <c r="MLU623" s="23"/>
      <c r="MLV623" s="23"/>
      <c r="MLW623" s="23"/>
      <c r="MLX623" s="23"/>
      <c r="MLY623" s="23"/>
      <c r="MLZ623" s="23"/>
      <c r="MMA623" s="23"/>
      <c r="MMB623" s="23"/>
      <c r="MMC623" s="23"/>
      <c r="MMD623" s="23"/>
      <c r="MME623" s="23"/>
      <c r="MMF623" s="23"/>
      <c r="MMG623" s="23"/>
      <c r="MMH623" s="23"/>
      <c r="MMI623" s="23"/>
      <c r="MMJ623" s="23"/>
      <c r="MMK623" s="23"/>
      <c r="MML623" s="23"/>
      <c r="MMM623" s="23"/>
      <c r="MMN623" s="23"/>
      <c r="MMO623" s="23"/>
      <c r="MMP623" s="23"/>
      <c r="MMQ623" s="23"/>
      <c r="MMR623" s="23"/>
      <c r="MMS623" s="23"/>
      <c r="MMT623" s="23"/>
      <c r="MMU623" s="23"/>
      <c r="MMV623" s="23"/>
      <c r="MMW623" s="23"/>
      <c r="MMX623" s="23"/>
      <c r="MMY623" s="23"/>
      <c r="MMZ623" s="23"/>
      <c r="MNA623" s="23"/>
      <c r="MNB623" s="23"/>
      <c r="MNC623" s="23"/>
      <c r="MND623" s="23"/>
      <c r="MNE623" s="23"/>
      <c r="MNF623" s="23"/>
      <c r="MNG623" s="23"/>
      <c r="MNH623" s="23"/>
      <c r="MNI623" s="23"/>
      <c r="MNJ623" s="23"/>
      <c r="MNK623" s="23"/>
      <c r="MNL623" s="23"/>
      <c r="MNM623" s="23"/>
      <c r="MNN623" s="23"/>
      <c r="MNO623" s="23"/>
      <c r="MNP623" s="23"/>
      <c r="MNQ623" s="23"/>
      <c r="MNR623" s="23"/>
      <c r="MNS623" s="23"/>
      <c r="MNT623" s="23"/>
      <c r="MNU623" s="23"/>
      <c r="MNV623" s="23"/>
      <c r="MNW623" s="23"/>
      <c r="MNX623" s="23"/>
      <c r="MNY623" s="23"/>
      <c r="MNZ623" s="23"/>
      <c r="MOA623" s="23"/>
      <c r="MOB623" s="23"/>
      <c r="MOC623" s="23"/>
      <c r="MOD623" s="23"/>
      <c r="MOE623" s="23"/>
      <c r="MOF623" s="23"/>
      <c r="MOG623" s="23"/>
      <c r="MOH623" s="23"/>
      <c r="MOI623" s="23"/>
      <c r="MOJ623" s="23"/>
      <c r="MOK623" s="23"/>
      <c r="MOL623" s="23"/>
      <c r="MOM623" s="23"/>
      <c r="MON623" s="23"/>
      <c r="MOO623" s="23"/>
      <c r="MOP623" s="23"/>
      <c r="MOQ623" s="23"/>
      <c r="MOR623" s="23"/>
      <c r="MOS623" s="23"/>
      <c r="MOT623" s="23"/>
      <c r="MOU623" s="23"/>
      <c r="MOV623" s="23"/>
      <c r="MOW623" s="23"/>
      <c r="MOX623" s="23"/>
      <c r="MOY623" s="23"/>
      <c r="MOZ623" s="23"/>
      <c r="MPA623" s="23"/>
      <c r="MPB623" s="23"/>
      <c r="MPC623" s="23"/>
      <c r="MPD623" s="23"/>
      <c r="MPE623" s="23"/>
      <c r="MPF623" s="23"/>
      <c r="MPG623" s="23"/>
      <c r="MPH623" s="23"/>
      <c r="MPI623" s="23"/>
      <c r="MPJ623" s="23"/>
      <c r="MPK623" s="23"/>
      <c r="MPL623" s="23"/>
      <c r="MPM623" s="23"/>
      <c r="MPN623" s="23"/>
      <c r="MPO623" s="23"/>
      <c r="MPP623" s="23"/>
      <c r="MPQ623" s="23"/>
      <c r="MPR623" s="23"/>
      <c r="MPS623" s="23"/>
      <c r="MPT623" s="23"/>
      <c r="MPU623" s="23"/>
      <c r="MPV623" s="23"/>
      <c r="MPW623" s="23"/>
      <c r="MPX623" s="23"/>
      <c r="MPY623" s="23"/>
      <c r="MPZ623" s="23"/>
      <c r="MQA623" s="23"/>
      <c r="MQB623" s="23"/>
      <c r="MQC623" s="23"/>
      <c r="MQD623" s="23"/>
      <c r="MQE623" s="23"/>
      <c r="MQF623" s="23"/>
      <c r="MQG623" s="23"/>
      <c r="MQH623" s="23"/>
      <c r="MQI623" s="23"/>
      <c r="MQJ623" s="23"/>
      <c r="MQK623" s="23"/>
      <c r="MQL623" s="23"/>
      <c r="MQM623" s="23"/>
      <c r="MQN623" s="23"/>
      <c r="MQO623" s="23"/>
      <c r="MQP623" s="23"/>
      <c r="MQQ623" s="23"/>
      <c r="MQR623" s="23"/>
      <c r="MQS623" s="23"/>
      <c r="MQT623" s="23"/>
      <c r="MQU623" s="23"/>
      <c r="MQV623" s="23"/>
      <c r="MQW623" s="23"/>
      <c r="MQX623" s="23"/>
      <c r="MQY623" s="23"/>
      <c r="MQZ623" s="23"/>
      <c r="MRA623" s="23"/>
      <c r="MRB623" s="23"/>
      <c r="MRC623" s="23"/>
      <c r="MRD623" s="23"/>
      <c r="MRE623" s="23"/>
      <c r="MRF623" s="23"/>
      <c r="MRG623" s="23"/>
      <c r="MRH623" s="23"/>
      <c r="MRI623" s="23"/>
      <c r="MRJ623" s="23"/>
      <c r="MRK623" s="23"/>
      <c r="MRL623" s="23"/>
      <c r="MRM623" s="23"/>
      <c r="MRN623" s="23"/>
      <c r="MRO623" s="23"/>
      <c r="MRP623" s="23"/>
      <c r="MRQ623" s="23"/>
      <c r="MRR623" s="23"/>
      <c r="MRS623" s="23"/>
      <c r="MRT623" s="23"/>
      <c r="MRU623" s="23"/>
      <c r="MRV623" s="23"/>
      <c r="MRW623" s="23"/>
      <c r="MRX623" s="23"/>
      <c r="MRY623" s="23"/>
      <c r="MRZ623" s="23"/>
      <c r="MSA623" s="23"/>
      <c r="MSB623" s="23"/>
      <c r="MSC623" s="23"/>
      <c r="MSD623" s="23"/>
      <c r="MSE623" s="23"/>
      <c r="MSF623" s="23"/>
      <c r="MSG623" s="23"/>
      <c r="MSH623" s="23"/>
      <c r="MSI623" s="23"/>
      <c r="MSJ623" s="23"/>
      <c r="MSK623" s="23"/>
      <c r="MSL623" s="23"/>
      <c r="MSM623" s="23"/>
      <c r="MSN623" s="23"/>
      <c r="MSO623" s="23"/>
      <c r="MSP623" s="23"/>
      <c r="MSQ623" s="23"/>
      <c r="MSR623" s="23"/>
      <c r="MSS623" s="23"/>
      <c r="MST623" s="23"/>
      <c r="MSU623" s="23"/>
      <c r="MSV623" s="23"/>
      <c r="MSW623" s="23"/>
      <c r="MSX623" s="23"/>
      <c r="MSY623" s="23"/>
      <c r="MSZ623" s="23"/>
      <c r="MTA623" s="23"/>
      <c r="MTB623" s="23"/>
      <c r="MTC623" s="23"/>
      <c r="MTD623" s="23"/>
      <c r="MTE623" s="23"/>
      <c r="MTF623" s="23"/>
      <c r="MTG623" s="23"/>
      <c r="MTH623" s="23"/>
      <c r="MTI623" s="23"/>
      <c r="MTJ623" s="23"/>
      <c r="MTK623" s="23"/>
      <c r="MTL623" s="23"/>
      <c r="MTM623" s="23"/>
      <c r="MTN623" s="23"/>
      <c r="MTO623" s="23"/>
      <c r="MTP623" s="23"/>
      <c r="MTQ623" s="23"/>
      <c r="MTR623" s="23"/>
      <c r="MTS623" s="23"/>
      <c r="MTT623" s="23"/>
      <c r="MTU623" s="23"/>
      <c r="MTV623" s="23"/>
      <c r="MTW623" s="23"/>
      <c r="MTX623" s="23"/>
      <c r="MTY623" s="23"/>
      <c r="MTZ623" s="23"/>
      <c r="MUA623" s="23"/>
      <c r="MUB623" s="23"/>
      <c r="MUC623" s="23"/>
      <c r="MUD623" s="23"/>
      <c r="MUE623" s="23"/>
      <c r="MUF623" s="23"/>
      <c r="MUG623" s="23"/>
      <c r="MUH623" s="23"/>
      <c r="MUI623" s="23"/>
      <c r="MUJ623" s="23"/>
      <c r="MUK623" s="23"/>
      <c r="MUL623" s="23"/>
      <c r="MUM623" s="23"/>
      <c r="MUN623" s="23"/>
      <c r="MUO623" s="23"/>
      <c r="MUP623" s="23"/>
      <c r="MUQ623" s="23"/>
      <c r="MUR623" s="23"/>
      <c r="MUS623" s="23"/>
      <c r="MUT623" s="23"/>
      <c r="MUU623" s="23"/>
      <c r="MUV623" s="23"/>
      <c r="MUW623" s="23"/>
      <c r="MUX623" s="23"/>
      <c r="MUY623" s="23"/>
      <c r="MUZ623" s="23"/>
      <c r="MVA623" s="23"/>
      <c r="MVB623" s="23"/>
      <c r="MVC623" s="23"/>
      <c r="MVD623" s="23"/>
      <c r="MVE623" s="23"/>
      <c r="MVF623" s="23"/>
      <c r="MVG623" s="23"/>
      <c r="MVH623" s="23"/>
      <c r="MVI623" s="23"/>
      <c r="MVJ623" s="23"/>
      <c r="MVK623" s="23"/>
      <c r="MVL623" s="23"/>
      <c r="MVM623" s="23"/>
      <c r="MVN623" s="23"/>
      <c r="MVO623" s="23"/>
      <c r="MVP623" s="23"/>
      <c r="MVQ623" s="23"/>
      <c r="MVR623" s="23"/>
      <c r="MVS623" s="23"/>
      <c r="MVT623" s="23"/>
      <c r="MVU623" s="23"/>
      <c r="MVV623" s="23"/>
      <c r="MVW623" s="23"/>
      <c r="MVX623" s="23"/>
      <c r="MVY623" s="23"/>
      <c r="MVZ623" s="23"/>
      <c r="MWA623" s="23"/>
      <c r="MWB623" s="23"/>
      <c r="MWC623" s="23"/>
      <c r="MWD623" s="23"/>
      <c r="MWE623" s="23"/>
      <c r="MWF623" s="23"/>
      <c r="MWG623" s="23"/>
      <c r="MWH623" s="23"/>
      <c r="MWI623" s="23"/>
      <c r="MWJ623" s="23"/>
      <c r="MWK623" s="23"/>
      <c r="MWL623" s="23"/>
      <c r="MWM623" s="23"/>
      <c r="MWN623" s="23"/>
      <c r="MWO623" s="23"/>
      <c r="MWP623" s="23"/>
      <c r="MWQ623" s="23"/>
      <c r="MWR623" s="23"/>
      <c r="MWS623" s="23"/>
      <c r="MWT623" s="23"/>
      <c r="MWU623" s="23"/>
      <c r="MWV623" s="23"/>
      <c r="MWW623" s="23"/>
      <c r="MWX623" s="23"/>
      <c r="MWY623" s="23"/>
      <c r="MWZ623" s="23"/>
      <c r="MXA623" s="23"/>
      <c r="MXB623" s="23"/>
      <c r="MXC623" s="23"/>
      <c r="MXD623" s="23"/>
      <c r="MXE623" s="23"/>
      <c r="MXF623" s="23"/>
      <c r="MXG623" s="23"/>
      <c r="MXH623" s="23"/>
      <c r="MXI623" s="23"/>
      <c r="MXJ623" s="23"/>
      <c r="MXK623" s="23"/>
      <c r="MXL623" s="23"/>
      <c r="MXM623" s="23"/>
      <c r="MXN623" s="23"/>
      <c r="MXO623" s="23"/>
      <c r="MXP623" s="23"/>
      <c r="MXQ623" s="23"/>
      <c r="MXR623" s="23"/>
      <c r="MXS623" s="23"/>
      <c r="MXT623" s="23"/>
      <c r="MXU623" s="23"/>
      <c r="MXV623" s="23"/>
      <c r="MXW623" s="23"/>
      <c r="MXX623" s="23"/>
      <c r="MXY623" s="23"/>
      <c r="MXZ623" s="23"/>
      <c r="MYA623" s="23"/>
      <c r="MYB623" s="23"/>
      <c r="MYC623" s="23"/>
      <c r="MYD623" s="23"/>
      <c r="MYE623" s="23"/>
      <c r="MYF623" s="23"/>
      <c r="MYG623" s="23"/>
      <c r="MYH623" s="23"/>
      <c r="MYI623" s="23"/>
      <c r="MYJ623" s="23"/>
      <c r="MYK623" s="23"/>
      <c r="MYL623" s="23"/>
      <c r="MYM623" s="23"/>
      <c r="MYN623" s="23"/>
      <c r="MYO623" s="23"/>
      <c r="MYP623" s="23"/>
      <c r="MYQ623" s="23"/>
      <c r="MYR623" s="23"/>
      <c r="MYS623" s="23"/>
      <c r="MYT623" s="23"/>
      <c r="MYU623" s="23"/>
      <c r="MYV623" s="23"/>
      <c r="MYW623" s="23"/>
      <c r="MYX623" s="23"/>
      <c r="MYY623" s="23"/>
      <c r="MYZ623" s="23"/>
      <c r="MZA623" s="23"/>
      <c r="MZB623" s="23"/>
      <c r="MZC623" s="23"/>
      <c r="MZD623" s="23"/>
      <c r="MZE623" s="23"/>
      <c r="MZF623" s="23"/>
      <c r="MZG623" s="23"/>
      <c r="MZH623" s="23"/>
      <c r="MZI623" s="23"/>
      <c r="MZJ623" s="23"/>
      <c r="MZK623" s="23"/>
      <c r="MZL623" s="23"/>
      <c r="MZM623" s="23"/>
      <c r="MZN623" s="23"/>
      <c r="MZO623" s="23"/>
      <c r="MZP623" s="23"/>
      <c r="MZQ623" s="23"/>
      <c r="MZR623" s="23"/>
      <c r="MZS623" s="23"/>
      <c r="MZT623" s="23"/>
      <c r="MZU623" s="23"/>
      <c r="MZV623" s="23"/>
      <c r="MZW623" s="23"/>
      <c r="MZX623" s="23"/>
      <c r="MZY623" s="23"/>
      <c r="MZZ623" s="23"/>
      <c r="NAA623" s="23"/>
      <c r="NAB623" s="23"/>
      <c r="NAC623" s="23"/>
      <c r="NAD623" s="23"/>
      <c r="NAE623" s="23"/>
      <c r="NAF623" s="23"/>
      <c r="NAG623" s="23"/>
      <c r="NAH623" s="23"/>
      <c r="NAI623" s="23"/>
      <c r="NAJ623" s="23"/>
      <c r="NAK623" s="23"/>
      <c r="NAL623" s="23"/>
      <c r="NAM623" s="23"/>
      <c r="NAN623" s="23"/>
      <c r="NAO623" s="23"/>
      <c r="NAP623" s="23"/>
      <c r="NAQ623" s="23"/>
      <c r="NAR623" s="23"/>
      <c r="NAS623" s="23"/>
      <c r="NAT623" s="23"/>
      <c r="NAU623" s="23"/>
      <c r="NAV623" s="23"/>
      <c r="NAW623" s="23"/>
      <c r="NAX623" s="23"/>
      <c r="NAY623" s="23"/>
      <c r="NAZ623" s="23"/>
      <c r="NBA623" s="23"/>
      <c r="NBB623" s="23"/>
      <c r="NBC623" s="23"/>
      <c r="NBD623" s="23"/>
      <c r="NBE623" s="23"/>
      <c r="NBF623" s="23"/>
      <c r="NBG623" s="23"/>
      <c r="NBH623" s="23"/>
      <c r="NBI623" s="23"/>
      <c r="NBJ623" s="23"/>
      <c r="NBK623" s="23"/>
      <c r="NBL623" s="23"/>
      <c r="NBM623" s="23"/>
      <c r="NBN623" s="23"/>
      <c r="NBO623" s="23"/>
      <c r="NBP623" s="23"/>
      <c r="NBQ623" s="23"/>
      <c r="NBR623" s="23"/>
      <c r="NBS623" s="23"/>
      <c r="NBT623" s="23"/>
      <c r="NBU623" s="23"/>
      <c r="NBV623" s="23"/>
      <c r="NBW623" s="23"/>
      <c r="NBX623" s="23"/>
      <c r="NBY623" s="23"/>
      <c r="NBZ623" s="23"/>
      <c r="NCA623" s="23"/>
      <c r="NCB623" s="23"/>
      <c r="NCC623" s="23"/>
      <c r="NCD623" s="23"/>
      <c r="NCE623" s="23"/>
      <c r="NCF623" s="23"/>
      <c r="NCG623" s="23"/>
      <c r="NCH623" s="23"/>
      <c r="NCI623" s="23"/>
      <c r="NCJ623" s="23"/>
      <c r="NCK623" s="23"/>
      <c r="NCL623" s="23"/>
      <c r="NCM623" s="23"/>
      <c r="NCN623" s="23"/>
      <c r="NCO623" s="23"/>
      <c r="NCP623" s="23"/>
      <c r="NCQ623" s="23"/>
      <c r="NCR623" s="23"/>
      <c r="NCS623" s="23"/>
      <c r="NCT623" s="23"/>
      <c r="NCU623" s="23"/>
      <c r="NCV623" s="23"/>
      <c r="NCW623" s="23"/>
      <c r="NCX623" s="23"/>
      <c r="NCY623" s="23"/>
      <c r="NCZ623" s="23"/>
      <c r="NDA623" s="23"/>
      <c r="NDB623" s="23"/>
      <c r="NDC623" s="23"/>
      <c r="NDD623" s="23"/>
      <c r="NDE623" s="23"/>
      <c r="NDF623" s="23"/>
      <c r="NDG623" s="23"/>
      <c r="NDH623" s="23"/>
      <c r="NDI623" s="23"/>
      <c r="NDJ623" s="23"/>
      <c r="NDK623" s="23"/>
      <c r="NDL623" s="23"/>
      <c r="NDM623" s="23"/>
      <c r="NDN623" s="23"/>
      <c r="NDO623" s="23"/>
      <c r="NDP623" s="23"/>
      <c r="NDQ623" s="23"/>
      <c r="NDR623" s="23"/>
      <c r="NDS623" s="23"/>
      <c r="NDT623" s="23"/>
      <c r="NDU623" s="23"/>
      <c r="NDV623" s="23"/>
      <c r="NDW623" s="23"/>
      <c r="NDX623" s="23"/>
      <c r="NDY623" s="23"/>
      <c r="NDZ623" s="23"/>
      <c r="NEA623" s="23"/>
      <c r="NEB623" s="23"/>
      <c r="NEC623" s="23"/>
      <c r="NED623" s="23"/>
      <c r="NEE623" s="23"/>
      <c r="NEF623" s="23"/>
      <c r="NEG623" s="23"/>
      <c r="NEH623" s="23"/>
      <c r="NEI623" s="23"/>
      <c r="NEJ623" s="23"/>
      <c r="NEK623" s="23"/>
      <c r="NEL623" s="23"/>
      <c r="NEM623" s="23"/>
      <c r="NEN623" s="23"/>
      <c r="NEO623" s="23"/>
      <c r="NEP623" s="23"/>
      <c r="NEQ623" s="23"/>
      <c r="NER623" s="23"/>
      <c r="NES623" s="23"/>
      <c r="NET623" s="23"/>
      <c r="NEU623" s="23"/>
      <c r="NEV623" s="23"/>
      <c r="NEW623" s="23"/>
      <c r="NEX623" s="23"/>
      <c r="NEY623" s="23"/>
      <c r="NEZ623" s="23"/>
      <c r="NFA623" s="23"/>
      <c r="NFB623" s="23"/>
      <c r="NFC623" s="23"/>
      <c r="NFD623" s="23"/>
      <c r="NFE623" s="23"/>
      <c r="NFF623" s="23"/>
      <c r="NFG623" s="23"/>
      <c r="NFH623" s="23"/>
      <c r="NFI623" s="23"/>
      <c r="NFJ623" s="23"/>
      <c r="NFK623" s="23"/>
      <c r="NFL623" s="23"/>
      <c r="NFM623" s="23"/>
      <c r="NFN623" s="23"/>
      <c r="NFO623" s="23"/>
      <c r="NFP623" s="23"/>
      <c r="NFQ623" s="23"/>
      <c r="NFR623" s="23"/>
      <c r="NFS623" s="23"/>
      <c r="NFT623" s="23"/>
      <c r="NFU623" s="23"/>
      <c r="NFV623" s="23"/>
      <c r="NFW623" s="23"/>
      <c r="NFX623" s="23"/>
      <c r="NFY623" s="23"/>
      <c r="NFZ623" s="23"/>
      <c r="NGA623" s="23"/>
      <c r="NGB623" s="23"/>
      <c r="NGC623" s="23"/>
      <c r="NGD623" s="23"/>
      <c r="NGE623" s="23"/>
      <c r="NGF623" s="23"/>
      <c r="NGG623" s="23"/>
      <c r="NGH623" s="23"/>
      <c r="NGI623" s="23"/>
      <c r="NGJ623" s="23"/>
      <c r="NGK623" s="23"/>
      <c r="NGL623" s="23"/>
      <c r="NGM623" s="23"/>
      <c r="NGN623" s="23"/>
      <c r="NGO623" s="23"/>
      <c r="NGP623" s="23"/>
      <c r="NGQ623" s="23"/>
      <c r="NGR623" s="23"/>
      <c r="NGS623" s="23"/>
      <c r="NGT623" s="23"/>
      <c r="NGU623" s="23"/>
      <c r="NGV623" s="23"/>
      <c r="NGW623" s="23"/>
      <c r="NGX623" s="23"/>
      <c r="NGY623" s="23"/>
      <c r="NGZ623" s="23"/>
      <c r="NHA623" s="23"/>
      <c r="NHB623" s="23"/>
      <c r="NHC623" s="23"/>
      <c r="NHD623" s="23"/>
      <c r="NHE623" s="23"/>
      <c r="NHF623" s="23"/>
      <c r="NHG623" s="23"/>
      <c r="NHH623" s="23"/>
      <c r="NHI623" s="23"/>
      <c r="NHJ623" s="23"/>
      <c r="NHK623" s="23"/>
      <c r="NHL623" s="23"/>
      <c r="NHM623" s="23"/>
      <c r="NHN623" s="23"/>
      <c r="NHO623" s="23"/>
      <c r="NHP623" s="23"/>
      <c r="NHQ623" s="23"/>
      <c r="NHR623" s="23"/>
      <c r="NHS623" s="23"/>
      <c r="NHT623" s="23"/>
      <c r="NHU623" s="23"/>
      <c r="NHV623" s="23"/>
      <c r="NHW623" s="23"/>
      <c r="NHX623" s="23"/>
      <c r="NHY623" s="23"/>
      <c r="NHZ623" s="23"/>
      <c r="NIA623" s="23"/>
      <c r="NIB623" s="23"/>
      <c r="NIC623" s="23"/>
      <c r="NID623" s="23"/>
      <c r="NIE623" s="23"/>
      <c r="NIF623" s="23"/>
      <c r="NIG623" s="23"/>
      <c r="NIH623" s="23"/>
      <c r="NII623" s="23"/>
      <c r="NIJ623" s="23"/>
      <c r="NIK623" s="23"/>
      <c r="NIL623" s="23"/>
      <c r="NIM623" s="23"/>
      <c r="NIN623" s="23"/>
      <c r="NIO623" s="23"/>
      <c r="NIP623" s="23"/>
      <c r="NIQ623" s="23"/>
      <c r="NIR623" s="23"/>
      <c r="NIS623" s="23"/>
      <c r="NIT623" s="23"/>
      <c r="NIU623" s="23"/>
      <c r="NIV623" s="23"/>
      <c r="NIW623" s="23"/>
      <c r="NIX623" s="23"/>
      <c r="NIY623" s="23"/>
      <c r="NIZ623" s="23"/>
      <c r="NJA623" s="23"/>
      <c r="NJB623" s="23"/>
      <c r="NJC623" s="23"/>
      <c r="NJD623" s="23"/>
      <c r="NJE623" s="23"/>
      <c r="NJF623" s="23"/>
      <c r="NJG623" s="23"/>
      <c r="NJH623" s="23"/>
      <c r="NJI623" s="23"/>
      <c r="NJJ623" s="23"/>
      <c r="NJK623" s="23"/>
      <c r="NJL623" s="23"/>
      <c r="NJM623" s="23"/>
      <c r="NJN623" s="23"/>
      <c r="NJO623" s="23"/>
      <c r="NJP623" s="23"/>
      <c r="NJQ623" s="23"/>
      <c r="NJR623" s="23"/>
      <c r="NJS623" s="23"/>
      <c r="NJT623" s="23"/>
      <c r="NJU623" s="23"/>
      <c r="NJV623" s="23"/>
      <c r="NJW623" s="23"/>
      <c r="NJX623" s="23"/>
      <c r="NJY623" s="23"/>
      <c r="NJZ623" s="23"/>
      <c r="NKA623" s="23"/>
      <c r="NKB623" s="23"/>
      <c r="NKC623" s="23"/>
      <c r="NKD623" s="23"/>
      <c r="NKE623" s="23"/>
      <c r="NKF623" s="23"/>
      <c r="NKG623" s="23"/>
      <c r="NKH623" s="23"/>
      <c r="NKI623" s="23"/>
      <c r="NKJ623" s="23"/>
      <c r="NKK623" s="23"/>
      <c r="NKL623" s="23"/>
      <c r="NKM623" s="23"/>
      <c r="NKN623" s="23"/>
      <c r="NKO623" s="23"/>
      <c r="NKP623" s="23"/>
      <c r="NKQ623" s="23"/>
      <c r="NKR623" s="23"/>
      <c r="NKS623" s="23"/>
      <c r="NKT623" s="23"/>
      <c r="NKU623" s="23"/>
      <c r="NKV623" s="23"/>
      <c r="NKW623" s="23"/>
      <c r="NKX623" s="23"/>
      <c r="NKY623" s="23"/>
      <c r="NKZ623" s="23"/>
      <c r="NLA623" s="23"/>
      <c r="NLB623" s="23"/>
      <c r="NLC623" s="23"/>
      <c r="NLD623" s="23"/>
      <c r="NLE623" s="23"/>
      <c r="NLF623" s="23"/>
      <c r="NLG623" s="23"/>
      <c r="NLH623" s="23"/>
      <c r="NLI623" s="23"/>
      <c r="NLJ623" s="23"/>
      <c r="NLK623" s="23"/>
      <c r="NLL623" s="23"/>
      <c r="NLM623" s="23"/>
      <c r="NLN623" s="23"/>
      <c r="NLO623" s="23"/>
      <c r="NLP623" s="23"/>
      <c r="NLQ623" s="23"/>
      <c r="NLR623" s="23"/>
      <c r="NLS623" s="23"/>
      <c r="NLT623" s="23"/>
      <c r="NLU623" s="23"/>
      <c r="NLV623" s="23"/>
      <c r="NLW623" s="23"/>
      <c r="NLX623" s="23"/>
      <c r="NLY623" s="23"/>
      <c r="NLZ623" s="23"/>
      <c r="NMA623" s="23"/>
      <c r="NMB623" s="23"/>
      <c r="NMC623" s="23"/>
      <c r="NMD623" s="23"/>
      <c r="NME623" s="23"/>
      <c r="NMF623" s="23"/>
      <c r="NMG623" s="23"/>
      <c r="NMH623" s="23"/>
      <c r="NMI623" s="23"/>
      <c r="NMJ623" s="23"/>
      <c r="NMK623" s="23"/>
      <c r="NML623" s="23"/>
      <c r="NMM623" s="23"/>
      <c r="NMN623" s="23"/>
      <c r="NMO623" s="23"/>
      <c r="NMP623" s="23"/>
      <c r="NMQ623" s="23"/>
      <c r="NMR623" s="23"/>
      <c r="NMS623" s="23"/>
      <c r="NMT623" s="23"/>
      <c r="NMU623" s="23"/>
      <c r="NMV623" s="23"/>
      <c r="NMW623" s="23"/>
      <c r="NMX623" s="23"/>
      <c r="NMY623" s="23"/>
      <c r="NMZ623" s="23"/>
      <c r="NNA623" s="23"/>
      <c r="NNB623" s="23"/>
      <c r="NNC623" s="23"/>
      <c r="NND623" s="23"/>
      <c r="NNE623" s="23"/>
      <c r="NNF623" s="23"/>
      <c r="NNG623" s="23"/>
      <c r="NNH623" s="23"/>
      <c r="NNI623" s="23"/>
      <c r="NNJ623" s="23"/>
      <c r="NNK623" s="23"/>
      <c r="NNL623" s="23"/>
      <c r="NNM623" s="23"/>
      <c r="NNN623" s="23"/>
      <c r="NNO623" s="23"/>
      <c r="NNP623" s="23"/>
      <c r="NNQ623" s="23"/>
      <c r="NNR623" s="23"/>
      <c r="NNS623" s="23"/>
      <c r="NNT623" s="23"/>
      <c r="NNU623" s="23"/>
      <c r="NNV623" s="23"/>
      <c r="NNW623" s="23"/>
      <c r="NNX623" s="23"/>
      <c r="NNY623" s="23"/>
      <c r="NNZ623" s="23"/>
      <c r="NOA623" s="23"/>
      <c r="NOB623" s="23"/>
      <c r="NOC623" s="23"/>
      <c r="NOD623" s="23"/>
      <c r="NOE623" s="23"/>
      <c r="NOF623" s="23"/>
      <c r="NOG623" s="23"/>
      <c r="NOH623" s="23"/>
      <c r="NOI623" s="23"/>
      <c r="NOJ623" s="23"/>
      <c r="NOK623" s="23"/>
      <c r="NOL623" s="23"/>
      <c r="NOM623" s="23"/>
      <c r="NON623" s="23"/>
      <c r="NOO623" s="23"/>
      <c r="NOP623" s="23"/>
      <c r="NOQ623" s="23"/>
      <c r="NOR623" s="23"/>
      <c r="NOS623" s="23"/>
      <c r="NOT623" s="23"/>
      <c r="NOU623" s="23"/>
      <c r="NOV623" s="23"/>
      <c r="NOW623" s="23"/>
      <c r="NOX623" s="23"/>
      <c r="NOY623" s="23"/>
      <c r="NOZ623" s="23"/>
      <c r="NPA623" s="23"/>
      <c r="NPB623" s="23"/>
      <c r="NPC623" s="23"/>
      <c r="NPD623" s="23"/>
      <c r="NPE623" s="23"/>
      <c r="NPF623" s="23"/>
      <c r="NPG623" s="23"/>
      <c r="NPH623" s="23"/>
      <c r="NPI623" s="23"/>
      <c r="NPJ623" s="23"/>
      <c r="NPK623" s="23"/>
      <c r="NPL623" s="23"/>
      <c r="NPM623" s="23"/>
      <c r="NPN623" s="23"/>
      <c r="NPO623" s="23"/>
      <c r="NPP623" s="23"/>
      <c r="NPQ623" s="23"/>
      <c r="NPR623" s="23"/>
      <c r="NPS623" s="23"/>
      <c r="NPT623" s="23"/>
      <c r="NPU623" s="23"/>
      <c r="NPV623" s="23"/>
      <c r="NPW623" s="23"/>
      <c r="NPX623" s="23"/>
      <c r="NPY623" s="23"/>
      <c r="NPZ623" s="23"/>
      <c r="NQA623" s="23"/>
      <c r="NQB623" s="23"/>
      <c r="NQC623" s="23"/>
      <c r="NQD623" s="23"/>
      <c r="NQE623" s="23"/>
      <c r="NQF623" s="23"/>
      <c r="NQG623" s="23"/>
      <c r="NQH623" s="23"/>
      <c r="NQI623" s="23"/>
      <c r="NQJ623" s="23"/>
      <c r="NQK623" s="23"/>
      <c r="NQL623" s="23"/>
      <c r="NQM623" s="23"/>
      <c r="NQN623" s="23"/>
      <c r="NQO623" s="23"/>
      <c r="NQP623" s="23"/>
      <c r="NQQ623" s="23"/>
      <c r="NQR623" s="23"/>
      <c r="NQS623" s="23"/>
      <c r="NQT623" s="23"/>
      <c r="NQU623" s="23"/>
      <c r="NQV623" s="23"/>
      <c r="NQW623" s="23"/>
      <c r="NQX623" s="23"/>
      <c r="NQY623" s="23"/>
      <c r="NQZ623" s="23"/>
      <c r="NRA623" s="23"/>
      <c r="NRB623" s="23"/>
      <c r="NRC623" s="23"/>
      <c r="NRD623" s="23"/>
      <c r="NRE623" s="23"/>
      <c r="NRF623" s="23"/>
      <c r="NRG623" s="23"/>
      <c r="NRH623" s="23"/>
      <c r="NRI623" s="23"/>
      <c r="NRJ623" s="23"/>
      <c r="NRK623" s="23"/>
      <c r="NRL623" s="23"/>
      <c r="NRM623" s="23"/>
      <c r="NRN623" s="23"/>
      <c r="NRO623" s="23"/>
      <c r="NRP623" s="23"/>
      <c r="NRQ623" s="23"/>
      <c r="NRR623" s="23"/>
      <c r="NRS623" s="23"/>
      <c r="NRT623" s="23"/>
      <c r="NRU623" s="23"/>
      <c r="NRV623" s="23"/>
      <c r="NRW623" s="23"/>
      <c r="NRX623" s="23"/>
      <c r="NRY623" s="23"/>
      <c r="NRZ623" s="23"/>
      <c r="NSA623" s="23"/>
      <c r="NSB623" s="23"/>
      <c r="NSC623" s="23"/>
      <c r="NSD623" s="23"/>
      <c r="NSE623" s="23"/>
      <c r="NSF623" s="23"/>
      <c r="NSG623" s="23"/>
      <c r="NSH623" s="23"/>
      <c r="NSI623" s="23"/>
      <c r="NSJ623" s="23"/>
      <c r="NSK623" s="23"/>
      <c r="NSL623" s="23"/>
      <c r="NSM623" s="23"/>
      <c r="NSN623" s="23"/>
      <c r="NSO623" s="23"/>
      <c r="NSP623" s="23"/>
      <c r="NSQ623" s="23"/>
      <c r="NSR623" s="23"/>
      <c r="NSS623" s="23"/>
      <c r="NST623" s="23"/>
      <c r="NSU623" s="23"/>
      <c r="NSV623" s="23"/>
      <c r="NSW623" s="23"/>
      <c r="NSX623" s="23"/>
      <c r="NSY623" s="23"/>
      <c r="NSZ623" s="23"/>
      <c r="NTA623" s="23"/>
      <c r="NTB623" s="23"/>
      <c r="NTC623" s="23"/>
      <c r="NTD623" s="23"/>
      <c r="NTE623" s="23"/>
      <c r="NTF623" s="23"/>
      <c r="NTG623" s="23"/>
      <c r="NTH623" s="23"/>
      <c r="NTI623" s="23"/>
      <c r="NTJ623" s="23"/>
      <c r="NTK623" s="23"/>
      <c r="NTL623" s="23"/>
      <c r="NTM623" s="23"/>
      <c r="NTN623" s="23"/>
      <c r="NTO623" s="23"/>
      <c r="NTP623" s="23"/>
      <c r="NTQ623" s="23"/>
      <c r="NTR623" s="23"/>
      <c r="NTS623" s="23"/>
      <c r="NTT623" s="23"/>
      <c r="NTU623" s="23"/>
      <c r="NTV623" s="23"/>
      <c r="NTW623" s="23"/>
      <c r="NTX623" s="23"/>
      <c r="NTY623" s="23"/>
      <c r="NTZ623" s="23"/>
      <c r="NUA623" s="23"/>
      <c r="NUB623" s="23"/>
      <c r="NUC623" s="23"/>
      <c r="NUD623" s="23"/>
      <c r="NUE623" s="23"/>
      <c r="NUF623" s="23"/>
      <c r="NUG623" s="23"/>
      <c r="NUH623" s="23"/>
      <c r="NUI623" s="23"/>
      <c r="NUJ623" s="23"/>
      <c r="NUK623" s="23"/>
      <c r="NUL623" s="23"/>
      <c r="NUM623" s="23"/>
      <c r="NUN623" s="23"/>
      <c r="NUO623" s="23"/>
      <c r="NUP623" s="23"/>
      <c r="NUQ623" s="23"/>
      <c r="NUR623" s="23"/>
      <c r="NUS623" s="23"/>
      <c r="NUT623" s="23"/>
      <c r="NUU623" s="23"/>
      <c r="NUV623" s="23"/>
      <c r="NUW623" s="23"/>
      <c r="NUX623" s="23"/>
      <c r="NUY623" s="23"/>
      <c r="NUZ623" s="23"/>
      <c r="NVA623" s="23"/>
      <c r="NVB623" s="23"/>
      <c r="NVC623" s="23"/>
      <c r="NVD623" s="23"/>
      <c r="NVE623" s="23"/>
      <c r="NVF623" s="23"/>
      <c r="NVG623" s="23"/>
      <c r="NVH623" s="23"/>
      <c r="NVI623" s="23"/>
      <c r="NVJ623" s="23"/>
      <c r="NVK623" s="23"/>
      <c r="NVL623" s="23"/>
      <c r="NVM623" s="23"/>
      <c r="NVN623" s="23"/>
      <c r="NVO623" s="23"/>
      <c r="NVP623" s="23"/>
      <c r="NVQ623" s="23"/>
      <c r="NVR623" s="23"/>
      <c r="NVS623" s="23"/>
      <c r="NVT623" s="23"/>
      <c r="NVU623" s="23"/>
      <c r="NVV623" s="23"/>
      <c r="NVW623" s="23"/>
      <c r="NVX623" s="23"/>
      <c r="NVY623" s="23"/>
      <c r="NVZ623" s="23"/>
      <c r="NWA623" s="23"/>
      <c r="NWB623" s="23"/>
      <c r="NWC623" s="23"/>
      <c r="NWD623" s="23"/>
      <c r="NWE623" s="23"/>
      <c r="NWF623" s="23"/>
      <c r="NWG623" s="23"/>
      <c r="NWH623" s="23"/>
      <c r="NWI623" s="23"/>
      <c r="NWJ623" s="23"/>
      <c r="NWK623" s="23"/>
      <c r="NWL623" s="23"/>
      <c r="NWM623" s="23"/>
      <c r="NWN623" s="23"/>
      <c r="NWO623" s="23"/>
      <c r="NWP623" s="23"/>
      <c r="NWQ623" s="23"/>
      <c r="NWR623" s="23"/>
      <c r="NWS623" s="23"/>
      <c r="NWT623" s="23"/>
      <c r="NWU623" s="23"/>
      <c r="NWV623" s="23"/>
      <c r="NWW623" s="23"/>
      <c r="NWX623" s="23"/>
      <c r="NWY623" s="23"/>
      <c r="NWZ623" s="23"/>
      <c r="NXA623" s="23"/>
      <c r="NXB623" s="23"/>
      <c r="NXC623" s="23"/>
      <c r="NXD623" s="23"/>
      <c r="NXE623" s="23"/>
      <c r="NXF623" s="23"/>
      <c r="NXG623" s="23"/>
      <c r="NXH623" s="23"/>
      <c r="NXI623" s="23"/>
      <c r="NXJ623" s="23"/>
      <c r="NXK623" s="23"/>
      <c r="NXL623" s="23"/>
      <c r="NXM623" s="23"/>
      <c r="NXN623" s="23"/>
      <c r="NXO623" s="23"/>
      <c r="NXP623" s="23"/>
      <c r="NXQ623" s="23"/>
      <c r="NXR623" s="23"/>
      <c r="NXS623" s="23"/>
      <c r="NXT623" s="23"/>
      <c r="NXU623" s="23"/>
      <c r="NXV623" s="23"/>
      <c r="NXW623" s="23"/>
      <c r="NXX623" s="23"/>
      <c r="NXY623" s="23"/>
      <c r="NXZ623" s="23"/>
      <c r="NYA623" s="23"/>
      <c r="NYB623" s="23"/>
      <c r="NYC623" s="23"/>
      <c r="NYD623" s="23"/>
      <c r="NYE623" s="23"/>
      <c r="NYF623" s="23"/>
      <c r="NYG623" s="23"/>
      <c r="NYH623" s="23"/>
      <c r="NYI623" s="23"/>
      <c r="NYJ623" s="23"/>
      <c r="NYK623" s="23"/>
      <c r="NYL623" s="23"/>
      <c r="NYM623" s="23"/>
      <c r="NYN623" s="23"/>
      <c r="NYO623" s="23"/>
      <c r="NYP623" s="23"/>
      <c r="NYQ623" s="23"/>
      <c r="NYR623" s="23"/>
      <c r="NYS623" s="23"/>
      <c r="NYT623" s="23"/>
      <c r="NYU623" s="23"/>
      <c r="NYV623" s="23"/>
      <c r="NYW623" s="23"/>
      <c r="NYX623" s="23"/>
      <c r="NYY623" s="23"/>
      <c r="NYZ623" s="23"/>
      <c r="NZA623" s="23"/>
      <c r="NZB623" s="23"/>
      <c r="NZC623" s="23"/>
      <c r="NZD623" s="23"/>
      <c r="NZE623" s="23"/>
      <c r="NZF623" s="23"/>
      <c r="NZG623" s="23"/>
      <c r="NZH623" s="23"/>
      <c r="NZI623" s="23"/>
      <c r="NZJ623" s="23"/>
      <c r="NZK623" s="23"/>
      <c r="NZL623" s="23"/>
      <c r="NZM623" s="23"/>
      <c r="NZN623" s="23"/>
      <c r="NZO623" s="23"/>
      <c r="NZP623" s="23"/>
      <c r="NZQ623" s="23"/>
      <c r="NZR623" s="23"/>
      <c r="NZS623" s="23"/>
      <c r="NZT623" s="23"/>
      <c r="NZU623" s="23"/>
      <c r="NZV623" s="23"/>
      <c r="NZW623" s="23"/>
      <c r="NZX623" s="23"/>
      <c r="NZY623" s="23"/>
      <c r="NZZ623" s="23"/>
      <c r="OAA623" s="23"/>
      <c r="OAB623" s="23"/>
      <c r="OAC623" s="23"/>
      <c r="OAD623" s="23"/>
      <c r="OAE623" s="23"/>
      <c r="OAF623" s="23"/>
      <c r="OAG623" s="23"/>
      <c r="OAH623" s="23"/>
      <c r="OAI623" s="23"/>
      <c r="OAJ623" s="23"/>
      <c r="OAK623" s="23"/>
      <c r="OAL623" s="23"/>
      <c r="OAM623" s="23"/>
      <c r="OAN623" s="23"/>
      <c r="OAO623" s="23"/>
      <c r="OAP623" s="23"/>
      <c r="OAQ623" s="23"/>
      <c r="OAR623" s="23"/>
      <c r="OAS623" s="23"/>
      <c r="OAT623" s="23"/>
      <c r="OAU623" s="23"/>
      <c r="OAV623" s="23"/>
      <c r="OAW623" s="23"/>
      <c r="OAX623" s="23"/>
      <c r="OAY623" s="23"/>
      <c r="OAZ623" s="23"/>
      <c r="OBA623" s="23"/>
      <c r="OBB623" s="23"/>
      <c r="OBC623" s="23"/>
      <c r="OBD623" s="23"/>
      <c r="OBE623" s="23"/>
      <c r="OBF623" s="23"/>
      <c r="OBG623" s="23"/>
      <c r="OBH623" s="23"/>
      <c r="OBI623" s="23"/>
      <c r="OBJ623" s="23"/>
      <c r="OBK623" s="23"/>
      <c r="OBL623" s="23"/>
      <c r="OBM623" s="23"/>
      <c r="OBN623" s="23"/>
      <c r="OBO623" s="23"/>
      <c r="OBP623" s="23"/>
      <c r="OBQ623" s="23"/>
      <c r="OBR623" s="23"/>
      <c r="OBS623" s="23"/>
      <c r="OBT623" s="23"/>
      <c r="OBU623" s="23"/>
      <c r="OBV623" s="23"/>
      <c r="OBW623" s="23"/>
      <c r="OBX623" s="23"/>
      <c r="OBY623" s="23"/>
      <c r="OBZ623" s="23"/>
      <c r="OCA623" s="23"/>
      <c r="OCB623" s="23"/>
      <c r="OCC623" s="23"/>
      <c r="OCD623" s="23"/>
      <c r="OCE623" s="23"/>
      <c r="OCF623" s="23"/>
      <c r="OCG623" s="23"/>
      <c r="OCH623" s="23"/>
      <c r="OCI623" s="23"/>
      <c r="OCJ623" s="23"/>
      <c r="OCK623" s="23"/>
      <c r="OCL623" s="23"/>
      <c r="OCM623" s="23"/>
      <c r="OCN623" s="23"/>
      <c r="OCO623" s="23"/>
      <c r="OCP623" s="23"/>
      <c r="OCQ623" s="23"/>
      <c r="OCR623" s="23"/>
      <c r="OCS623" s="23"/>
      <c r="OCT623" s="23"/>
      <c r="OCU623" s="23"/>
      <c r="OCV623" s="23"/>
      <c r="OCW623" s="23"/>
      <c r="OCX623" s="23"/>
      <c r="OCY623" s="23"/>
      <c r="OCZ623" s="23"/>
      <c r="ODA623" s="23"/>
      <c r="ODB623" s="23"/>
      <c r="ODC623" s="23"/>
      <c r="ODD623" s="23"/>
      <c r="ODE623" s="23"/>
      <c r="ODF623" s="23"/>
      <c r="ODG623" s="23"/>
      <c r="ODH623" s="23"/>
      <c r="ODI623" s="23"/>
      <c r="ODJ623" s="23"/>
      <c r="ODK623" s="23"/>
      <c r="ODL623" s="23"/>
      <c r="ODM623" s="23"/>
      <c r="ODN623" s="23"/>
      <c r="ODO623" s="23"/>
      <c r="ODP623" s="23"/>
      <c r="ODQ623" s="23"/>
      <c r="ODR623" s="23"/>
      <c r="ODS623" s="23"/>
      <c r="ODT623" s="23"/>
      <c r="ODU623" s="23"/>
      <c r="ODV623" s="23"/>
      <c r="ODW623" s="23"/>
      <c r="ODX623" s="23"/>
      <c r="ODY623" s="23"/>
      <c r="ODZ623" s="23"/>
      <c r="OEA623" s="23"/>
      <c r="OEB623" s="23"/>
      <c r="OEC623" s="23"/>
      <c r="OED623" s="23"/>
      <c r="OEE623" s="23"/>
      <c r="OEF623" s="23"/>
      <c r="OEG623" s="23"/>
      <c r="OEH623" s="23"/>
      <c r="OEI623" s="23"/>
      <c r="OEJ623" s="23"/>
      <c r="OEK623" s="23"/>
      <c r="OEL623" s="23"/>
      <c r="OEM623" s="23"/>
      <c r="OEN623" s="23"/>
      <c r="OEO623" s="23"/>
      <c r="OEP623" s="23"/>
      <c r="OEQ623" s="23"/>
      <c r="OER623" s="23"/>
      <c r="OES623" s="23"/>
      <c r="OET623" s="23"/>
      <c r="OEU623" s="23"/>
      <c r="OEV623" s="23"/>
      <c r="OEW623" s="23"/>
      <c r="OEX623" s="23"/>
      <c r="OEY623" s="23"/>
      <c r="OEZ623" s="23"/>
      <c r="OFA623" s="23"/>
      <c r="OFB623" s="23"/>
      <c r="OFC623" s="23"/>
      <c r="OFD623" s="23"/>
      <c r="OFE623" s="23"/>
      <c r="OFF623" s="23"/>
      <c r="OFG623" s="23"/>
      <c r="OFH623" s="23"/>
      <c r="OFI623" s="23"/>
      <c r="OFJ623" s="23"/>
      <c r="OFK623" s="23"/>
      <c r="OFL623" s="23"/>
      <c r="OFM623" s="23"/>
      <c r="OFN623" s="23"/>
      <c r="OFO623" s="23"/>
      <c r="OFP623" s="23"/>
      <c r="OFQ623" s="23"/>
      <c r="OFR623" s="23"/>
      <c r="OFS623" s="23"/>
      <c r="OFT623" s="23"/>
      <c r="OFU623" s="23"/>
      <c r="OFV623" s="23"/>
      <c r="OFW623" s="23"/>
      <c r="OFX623" s="23"/>
      <c r="OFY623" s="23"/>
      <c r="OFZ623" s="23"/>
      <c r="OGA623" s="23"/>
      <c r="OGB623" s="23"/>
      <c r="OGC623" s="23"/>
      <c r="OGD623" s="23"/>
      <c r="OGE623" s="23"/>
      <c r="OGF623" s="23"/>
      <c r="OGG623" s="23"/>
      <c r="OGH623" s="23"/>
      <c r="OGI623" s="23"/>
      <c r="OGJ623" s="23"/>
      <c r="OGK623" s="23"/>
      <c r="OGL623" s="23"/>
      <c r="OGM623" s="23"/>
      <c r="OGN623" s="23"/>
      <c r="OGO623" s="23"/>
      <c r="OGP623" s="23"/>
      <c r="OGQ623" s="23"/>
      <c r="OGR623" s="23"/>
      <c r="OGS623" s="23"/>
      <c r="OGT623" s="23"/>
      <c r="OGU623" s="23"/>
      <c r="OGV623" s="23"/>
      <c r="OGW623" s="23"/>
      <c r="OGX623" s="23"/>
      <c r="OGY623" s="23"/>
      <c r="OGZ623" s="23"/>
      <c r="OHA623" s="23"/>
      <c r="OHB623" s="23"/>
      <c r="OHC623" s="23"/>
      <c r="OHD623" s="23"/>
      <c r="OHE623" s="23"/>
      <c r="OHF623" s="23"/>
      <c r="OHG623" s="23"/>
      <c r="OHH623" s="23"/>
      <c r="OHI623" s="23"/>
      <c r="OHJ623" s="23"/>
      <c r="OHK623" s="23"/>
      <c r="OHL623" s="23"/>
      <c r="OHM623" s="23"/>
      <c r="OHN623" s="23"/>
      <c r="OHO623" s="23"/>
      <c r="OHP623" s="23"/>
      <c r="OHQ623" s="23"/>
      <c r="OHR623" s="23"/>
      <c r="OHS623" s="23"/>
      <c r="OHT623" s="23"/>
      <c r="OHU623" s="23"/>
      <c r="OHV623" s="23"/>
      <c r="OHW623" s="23"/>
      <c r="OHX623" s="23"/>
      <c r="OHY623" s="23"/>
      <c r="OHZ623" s="23"/>
      <c r="OIA623" s="23"/>
      <c r="OIB623" s="23"/>
      <c r="OIC623" s="23"/>
      <c r="OID623" s="23"/>
      <c r="OIE623" s="23"/>
      <c r="OIF623" s="23"/>
      <c r="OIG623" s="23"/>
      <c r="OIH623" s="23"/>
      <c r="OII623" s="23"/>
      <c r="OIJ623" s="23"/>
      <c r="OIK623" s="23"/>
      <c r="OIL623" s="23"/>
      <c r="OIM623" s="23"/>
      <c r="OIN623" s="23"/>
      <c r="OIO623" s="23"/>
      <c r="OIP623" s="23"/>
      <c r="OIQ623" s="23"/>
      <c r="OIR623" s="23"/>
      <c r="OIS623" s="23"/>
      <c r="OIT623" s="23"/>
      <c r="OIU623" s="23"/>
      <c r="OIV623" s="23"/>
      <c r="OIW623" s="23"/>
      <c r="OIX623" s="23"/>
      <c r="OIY623" s="23"/>
      <c r="OIZ623" s="23"/>
      <c r="OJA623" s="23"/>
      <c r="OJB623" s="23"/>
      <c r="OJC623" s="23"/>
      <c r="OJD623" s="23"/>
      <c r="OJE623" s="23"/>
      <c r="OJF623" s="23"/>
      <c r="OJG623" s="23"/>
      <c r="OJH623" s="23"/>
      <c r="OJI623" s="23"/>
      <c r="OJJ623" s="23"/>
      <c r="OJK623" s="23"/>
      <c r="OJL623" s="23"/>
      <c r="OJM623" s="23"/>
      <c r="OJN623" s="23"/>
      <c r="OJO623" s="23"/>
      <c r="OJP623" s="23"/>
      <c r="OJQ623" s="23"/>
      <c r="OJR623" s="23"/>
      <c r="OJS623" s="23"/>
      <c r="OJT623" s="23"/>
      <c r="OJU623" s="23"/>
      <c r="OJV623" s="23"/>
      <c r="OJW623" s="23"/>
      <c r="OJX623" s="23"/>
      <c r="OJY623" s="23"/>
      <c r="OJZ623" s="23"/>
      <c r="OKA623" s="23"/>
      <c r="OKB623" s="23"/>
      <c r="OKC623" s="23"/>
      <c r="OKD623" s="23"/>
      <c r="OKE623" s="23"/>
      <c r="OKF623" s="23"/>
      <c r="OKG623" s="23"/>
      <c r="OKH623" s="23"/>
      <c r="OKI623" s="23"/>
      <c r="OKJ623" s="23"/>
      <c r="OKK623" s="23"/>
      <c r="OKL623" s="23"/>
      <c r="OKM623" s="23"/>
      <c r="OKN623" s="23"/>
      <c r="OKO623" s="23"/>
      <c r="OKP623" s="23"/>
      <c r="OKQ623" s="23"/>
      <c r="OKR623" s="23"/>
      <c r="OKS623" s="23"/>
      <c r="OKT623" s="23"/>
      <c r="OKU623" s="23"/>
      <c r="OKV623" s="23"/>
      <c r="OKW623" s="23"/>
      <c r="OKX623" s="23"/>
      <c r="OKY623" s="23"/>
      <c r="OKZ623" s="23"/>
      <c r="OLA623" s="23"/>
      <c r="OLB623" s="23"/>
      <c r="OLC623" s="23"/>
      <c r="OLD623" s="23"/>
      <c r="OLE623" s="23"/>
      <c r="OLF623" s="23"/>
      <c r="OLG623" s="23"/>
      <c r="OLH623" s="23"/>
      <c r="OLI623" s="23"/>
      <c r="OLJ623" s="23"/>
      <c r="OLK623" s="23"/>
      <c r="OLL623" s="23"/>
      <c r="OLM623" s="23"/>
      <c r="OLN623" s="23"/>
      <c r="OLO623" s="23"/>
      <c r="OLP623" s="23"/>
      <c r="OLQ623" s="23"/>
      <c r="OLR623" s="23"/>
      <c r="OLS623" s="23"/>
      <c r="OLT623" s="23"/>
      <c r="OLU623" s="23"/>
      <c r="OLV623" s="23"/>
      <c r="OLW623" s="23"/>
      <c r="OLX623" s="23"/>
      <c r="OLY623" s="23"/>
      <c r="OLZ623" s="23"/>
      <c r="OMA623" s="23"/>
      <c r="OMB623" s="23"/>
      <c r="OMC623" s="23"/>
      <c r="OMD623" s="23"/>
      <c r="OME623" s="23"/>
      <c r="OMF623" s="23"/>
      <c r="OMG623" s="23"/>
      <c r="OMH623" s="23"/>
      <c r="OMI623" s="23"/>
      <c r="OMJ623" s="23"/>
      <c r="OMK623" s="23"/>
      <c r="OML623" s="23"/>
      <c r="OMM623" s="23"/>
      <c r="OMN623" s="23"/>
      <c r="OMO623" s="23"/>
      <c r="OMP623" s="23"/>
      <c r="OMQ623" s="23"/>
      <c r="OMR623" s="23"/>
      <c r="OMS623" s="23"/>
      <c r="OMT623" s="23"/>
      <c r="OMU623" s="23"/>
      <c r="OMV623" s="23"/>
      <c r="OMW623" s="23"/>
      <c r="OMX623" s="23"/>
      <c r="OMY623" s="23"/>
      <c r="OMZ623" s="23"/>
      <c r="ONA623" s="23"/>
      <c r="ONB623" s="23"/>
      <c r="ONC623" s="23"/>
      <c r="OND623" s="23"/>
      <c r="ONE623" s="23"/>
      <c r="ONF623" s="23"/>
      <c r="ONG623" s="23"/>
      <c r="ONH623" s="23"/>
      <c r="ONI623" s="23"/>
      <c r="ONJ623" s="23"/>
      <c r="ONK623" s="23"/>
      <c r="ONL623" s="23"/>
      <c r="ONM623" s="23"/>
      <c r="ONN623" s="23"/>
      <c r="ONO623" s="23"/>
      <c r="ONP623" s="23"/>
      <c r="ONQ623" s="23"/>
      <c r="ONR623" s="23"/>
      <c r="ONS623" s="23"/>
      <c r="ONT623" s="23"/>
      <c r="ONU623" s="23"/>
      <c r="ONV623" s="23"/>
      <c r="ONW623" s="23"/>
      <c r="ONX623" s="23"/>
      <c r="ONY623" s="23"/>
      <c r="ONZ623" s="23"/>
      <c r="OOA623" s="23"/>
      <c r="OOB623" s="23"/>
      <c r="OOC623" s="23"/>
      <c r="OOD623" s="23"/>
      <c r="OOE623" s="23"/>
      <c r="OOF623" s="23"/>
      <c r="OOG623" s="23"/>
      <c r="OOH623" s="23"/>
      <c r="OOI623" s="23"/>
      <c r="OOJ623" s="23"/>
      <c r="OOK623" s="23"/>
      <c r="OOL623" s="23"/>
      <c r="OOM623" s="23"/>
      <c r="OON623" s="23"/>
      <c r="OOO623" s="23"/>
      <c r="OOP623" s="23"/>
      <c r="OOQ623" s="23"/>
      <c r="OOR623" s="23"/>
      <c r="OOS623" s="23"/>
      <c r="OOT623" s="23"/>
      <c r="OOU623" s="23"/>
      <c r="OOV623" s="23"/>
      <c r="OOW623" s="23"/>
      <c r="OOX623" s="23"/>
      <c r="OOY623" s="23"/>
      <c r="OOZ623" s="23"/>
      <c r="OPA623" s="23"/>
      <c r="OPB623" s="23"/>
      <c r="OPC623" s="23"/>
      <c r="OPD623" s="23"/>
      <c r="OPE623" s="23"/>
      <c r="OPF623" s="23"/>
      <c r="OPG623" s="23"/>
      <c r="OPH623" s="23"/>
      <c r="OPI623" s="23"/>
      <c r="OPJ623" s="23"/>
      <c r="OPK623" s="23"/>
      <c r="OPL623" s="23"/>
      <c r="OPM623" s="23"/>
      <c r="OPN623" s="23"/>
      <c r="OPO623" s="23"/>
      <c r="OPP623" s="23"/>
      <c r="OPQ623" s="23"/>
      <c r="OPR623" s="23"/>
      <c r="OPS623" s="23"/>
      <c r="OPT623" s="23"/>
      <c r="OPU623" s="23"/>
      <c r="OPV623" s="23"/>
      <c r="OPW623" s="23"/>
      <c r="OPX623" s="23"/>
      <c r="OPY623" s="23"/>
      <c r="OPZ623" s="23"/>
      <c r="OQA623" s="23"/>
      <c r="OQB623" s="23"/>
      <c r="OQC623" s="23"/>
      <c r="OQD623" s="23"/>
      <c r="OQE623" s="23"/>
      <c r="OQF623" s="23"/>
      <c r="OQG623" s="23"/>
      <c r="OQH623" s="23"/>
      <c r="OQI623" s="23"/>
      <c r="OQJ623" s="23"/>
      <c r="OQK623" s="23"/>
      <c r="OQL623" s="23"/>
      <c r="OQM623" s="23"/>
      <c r="OQN623" s="23"/>
      <c r="OQO623" s="23"/>
      <c r="OQP623" s="23"/>
      <c r="OQQ623" s="23"/>
      <c r="OQR623" s="23"/>
      <c r="OQS623" s="23"/>
      <c r="OQT623" s="23"/>
      <c r="OQU623" s="23"/>
      <c r="OQV623" s="23"/>
      <c r="OQW623" s="23"/>
      <c r="OQX623" s="23"/>
      <c r="OQY623" s="23"/>
      <c r="OQZ623" s="23"/>
      <c r="ORA623" s="23"/>
      <c r="ORB623" s="23"/>
      <c r="ORC623" s="23"/>
      <c r="ORD623" s="23"/>
      <c r="ORE623" s="23"/>
      <c r="ORF623" s="23"/>
      <c r="ORG623" s="23"/>
      <c r="ORH623" s="23"/>
      <c r="ORI623" s="23"/>
      <c r="ORJ623" s="23"/>
      <c r="ORK623" s="23"/>
      <c r="ORL623" s="23"/>
      <c r="ORM623" s="23"/>
      <c r="ORN623" s="23"/>
      <c r="ORO623" s="23"/>
      <c r="ORP623" s="23"/>
      <c r="ORQ623" s="23"/>
      <c r="ORR623" s="23"/>
      <c r="ORS623" s="23"/>
      <c r="ORT623" s="23"/>
      <c r="ORU623" s="23"/>
      <c r="ORV623" s="23"/>
      <c r="ORW623" s="23"/>
      <c r="ORX623" s="23"/>
      <c r="ORY623" s="23"/>
      <c r="ORZ623" s="23"/>
      <c r="OSA623" s="23"/>
      <c r="OSB623" s="23"/>
      <c r="OSC623" s="23"/>
      <c r="OSD623" s="23"/>
      <c r="OSE623" s="23"/>
      <c r="OSF623" s="23"/>
      <c r="OSG623" s="23"/>
      <c r="OSH623" s="23"/>
      <c r="OSI623" s="23"/>
      <c r="OSJ623" s="23"/>
      <c r="OSK623" s="23"/>
      <c r="OSL623" s="23"/>
      <c r="OSM623" s="23"/>
      <c r="OSN623" s="23"/>
      <c r="OSO623" s="23"/>
      <c r="OSP623" s="23"/>
      <c r="OSQ623" s="23"/>
      <c r="OSR623" s="23"/>
      <c r="OSS623" s="23"/>
      <c r="OST623" s="23"/>
      <c r="OSU623" s="23"/>
      <c r="OSV623" s="23"/>
      <c r="OSW623" s="23"/>
      <c r="OSX623" s="23"/>
      <c r="OSY623" s="23"/>
      <c r="OSZ623" s="23"/>
      <c r="OTA623" s="23"/>
      <c r="OTB623" s="23"/>
      <c r="OTC623" s="23"/>
      <c r="OTD623" s="23"/>
      <c r="OTE623" s="23"/>
      <c r="OTF623" s="23"/>
      <c r="OTG623" s="23"/>
      <c r="OTH623" s="23"/>
      <c r="OTI623" s="23"/>
      <c r="OTJ623" s="23"/>
      <c r="OTK623" s="23"/>
      <c r="OTL623" s="23"/>
      <c r="OTM623" s="23"/>
      <c r="OTN623" s="23"/>
      <c r="OTO623" s="23"/>
      <c r="OTP623" s="23"/>
      <c r="OTQ623" s="23"/>
      <c r="OTR623" s="23"/>
      <c r="OTS623" s="23"/>
      <c r="OTT623" s="23"/>
      <c r="OTU623" s="23"/>
      <c r="OTV623" s="23"/>
      <c r="OTW623" s="23"/>
      <c r="OTX623" s="23"/>
      <c r="OTY623" s="23"/>
      <c r="OTZ623" s="23"/>
      <c r="OUA623" s="23"/>
      <c r="OUB623" s="23"/>
      <c r="OUC623" s="23"/>
      <c r="OUD623" s="23"/>
      <c r="OUE623" s="23"/>
      <c r="OUF623" s="23"/>
      <c r="OUG623" s="23"/>
      <c r="OUH623" s="23"/>
      <c r="OUI623" s="23"/>
      <c r="OUJ623" s="23"/>
      <c r="OUK623" s="23"/>
      <c r="OUL623" s="23"/>
      <c r="OUM623" s="23"/>
      <c r="OUN623" s="23"/>
      <c r="OUO623" s="23"/>
      <c r="OUP623" s="23"/>
      <c r="OUQ623" s="23"/>
      <c r="OUR623" s="23"/>
      <c r="OUS623" s="23"/>
      <c r="OUT623" s="23"/>
      <c r="OUU623" s="23"/>
      <c r="OUV623" s="23"/>
      <c r="OUW623" s="23"/>
      <c r="OUX623" s="23"/>
      <c r="OUY623" s="23"/>
      <c r="OUZ623" s="23"/>
      <c r="OVA623" s="23"/>
      <c r="OVB623" s="23"/>
      <c r="OVC623" s="23"/>
      <c r="OVD623" s="23"/>
      <c r="OVE623" s="23"/>
      <c r="OVF623" s="23"/>
      <c r="OVG623" s="23"/>
      <c r="OVH623" s="23"/>
      <c r="OVI623" s="23"/>
      <c r="OVJ623" s="23"/>
      <c r="OVK623" s="23"/>
      <c r="OVL623" s="23"/>
      <c r="OVM623" s="23"/>
      <c r="OVN623" s="23"/>
      <c r="OVO623" s="23"/>
      <c r="OVP623" s="23"/>
      <c r="OVQ623" s="23"/>
      <c r="OVR623" s="23"/>
      <c r="OVS623" s="23"/>
      <c r="OVT623" s="23"/>
      <c r="OVU623" s="23"/>
      <c r="OVV623" s="23"/>
      <c r="OVW623" s="23"/>
      <c r="OVX623" s="23"/>
      <c r="OVY623" s="23"/>
      <c r="OVZ623" s="23"/>
      <c r="OWA623" s="23"/>
      <c r="OWB623" s="23"/>
      <c r="OWC623" s="23"/>
      <c r="OWD623" s="23"/>
      <c r="OWE623" s="23"/>
      <c r="OWF623" s="23"/>
      <c r="OWG623" s="23"/>
      <c r="OWH623" s="23"/>
      <c r="OWI623" s="23"/>
      <c r="OWJ623" s="23"/>
      <c r="OWK623" s="23"/>
      <c r="OWL623" s="23"/>
      <c r="OWM623" s="23"/>
      <c r="OWN623" s="23"/>
      <c r="OWO623" s="23"/>
      <c r="OWP623" s="23"/>
      <c r="OWQ623" s="23"/>
      <c r="OWR623" s="23"/>
      <c r="OWS623" s="23"/>
      <c r="OWT623" s="23"/>
      <c r="OWU623" s="23"/>
      <c r="OWV623" s="23"/>
      <c r="OWW623" s="23"/>
      <c r="OWX623" s="23"/>
      <c r="OWY623" s="23"/>
      <c r="OWZ623" s="23"/>
      <c r="OXA623" s="23"/>
      <c r="OXB623" s="23"/>
      <c r="OXC623" s="23"/>
      <c r="OXD623" s="23"/>
      <c r="OXE623" s="23"/>
      <c r="OXF623" s="23"/>
      <c r="OXG623" s="23"/>
      <c r="OXH623" s="23"/>
      <c r="OXI623" s="23"/>
      <c r="OXJ623" s="23"/>
      <c r="OXK623" s="23"/>
      <c r="OXL623" s="23"/>
      <c r="OXM623" s="23"/>
      <c r="OXN623" s="23"/>
      <c r="OXO623" s="23"/>
      <c r="OXP623" s="23"/>
      <c r="OXQ623" s="23"/>
      <c r="OXR623" s="23"/>
      <c r="OXS623" s="23"/>
      <c r="OXT623" s="23"/>
      <c r="OXU623" s="23"/>
      <c r="OXV623" s="23"/>
      <c r="OXW623" s="23"/>
      <c r="OXX623" s="23"/>
      <c r="OXY623" s="23"/>
      <c r="OXZ623" s="23"/>
      <c r="OYA623" s="23"/>
      <c r="OYB623" s="23"/>
      <c r="OYC623" s="23"/>
      <c r="OYD623" s="23"/>
      <c r="OYE623" s="23"/>
      <c r="OYF623" s="23"/>
      <c r="OYG623" s="23"/>
      <c r="OYH623" s="23"/>
      <c r="OYI623" s="23"/>
      <c r="OYJ623" s="23"/>
      <c r="OYK623" s="23"/>
      <c r="OYL623" s="23"/>
      <c r="OYM623" s="23"/>
      <c r="OYN623" s="23"/>
      <c r="OYO623" s="23"/>
      <c r="OYP623" s="23"/>
      <c r="OYQ623" s="23"/>
      <c r="OYR623" s="23"/>
      <c r="OYS623" s="23"/>
      <c r="OYT623" s="23"/>
      <c r="OYU623" s="23"/>
      <c r="OYV623" s="23"/>
      <c r="OYW623" s="23"/>
      <c r="OYX623" s="23"/>
      <c r="OYY623" s="23"/>
      <c r="OYZ623" s="23"/>
      <c r="OZA623" s="23"/>
      <c r="OZB623" s="23"/>
      <c r="OZC623" s="23"/>
      <c r="OZD623" s="23"/>
      <c r="OZE623" s="23"/>
      <c r="OZF623" s="23"/>
      <c r="OZG623" s="23"/>
      <c r="OZH623" s="23"/>
      <c r="OZI623" s="23"/>
      <c r="OZJ623" s="23"/>
      <c r="OZK623" s="23"/>
      <c r="OZL623" s="23"/>
      <c r="OZM623" s="23"/>
      <c r="OZN623" s="23"/>
      <c r="OZO623" s="23"/>
      <c r="OZP623" s="23"/>
      <c r="OZQ623" s="23"/>
      <c r="OZR623" s="23"/>
      <c r="OZS623" s="23"/>
      <c r="OZT623" s="23"/>
      <c r="OZU623" s="23"/>
      <c r="OZV623" s="23"/>
      <c r="OZW623" s="23"/>
      <c r="OZX623" s="23"/>
      <c r="OZY623" s="23"/>
      <c r="OZZ623" s="23"/>
      <c r="PAA623" s="23"/>
      <c r="PAB623" s="23"/>
      <c r="PAC623" s="23"/>
      <c r="PAD623" s="23"/>
      <c r="PAE623" s="23"/>
      <c r="PAF623" s="23"/>
      <c r="PAG623" s="23"/>
      <c r="PAH623" s="23"/>
      <c r="PAI623" s="23"/>
      <c r="PAJ623" s="23"/>
      <c r="PAK623" s="23"/>
      <c r="PAL623" s="23"/>
      <c r="PAM623" s="23"/>
      <c r="PAN623" s="23"/>
      <c r="PAO623" s="23"/>
      <c r="PAP623" s="23"/>
      <c r="PAQ623" s="23"/>
      <c r="PAR623" s="23"/>
      <c r="PAS623" s="23"/>
      <c r="PAT623" s="23"/>
      <c r="PAU623" s="23"/>
      <c r="PAV623" s="23"/>
      <c r="PAW623" s="23"/>
      <c r="PAX623" s="23"/>
      <c r="PAY623" s="23"/>
      <c r="PAZ623" s="23"/>
      <c r="PBA623" s="23"/>
      <c r="PBB623" s="23"/>
      <c r="PBC623" s="23"/>
      <c r="PBD623" s="23"/>
      <c r="PBE623" s="23"/>
      <c r="PBF623" s="23"/>
      <c r="PBG623" s="23"/>
      <c r="PBH623" s="23"/>
      <c r="PBI623" s="23"/>
      <c r="PBJ623" s="23"/>
      <c r="PBK623" s="23"/>
      <c r="PBL623" s="23"/>
      <c r="PBM623" s="23"/>
      <c r="PBN623" s="23"/>
      <c r="PBO623" s="23"/>
      <c r="PBP623" s="23"/>
      <c r="PBQ623" s="23"/>
      <c r="PBR623" s="23"/>
      <c r="PBS623" s="23"/>
      <c r="PBT623" s="23"/>
      <c r="PBU623" s="23"/>
      <c r="PBV623" s="23"/>
      <c r="PBW623" s="23"/>
      <c r="PBX623" s="23"/>
      <c r="PBY623" s="23"/>
      <c r="PBZ623" s="23"/>
      <c r="PCA623" s="23"/>
      <c r="PCB623" s="23"/>
      <c r="PCC623" s="23"/>
      <c r="PCD623" s="23"/>
      <c r="PCE623" s="23"/>
      <c r="PCF623" s="23"/>
      <c r="PCG623" s="23"/>
      <c r="PCH623" s="23"/>
      <c r="PCI623" s="23"/>
      <c r="PCJ623" s="23"/>
      <c r="PCK623" s="23"/>
      <c r="PCL623" s="23"/>
      <c r="PCM623" s="23"/>
      <c r="PCN623" s="23"/>
      <c r="PCO623" s="23"/>
      <c r="PCP623" s="23"/>
      <c r="PCQ623" s="23"/>
      <c r="PCR623" s="23"/>
      <c r="PCS623" s="23"/>
      <c r="PCT623" s="23"/>
      <c r="PCU623" s="23"/>
      <c r="PCV623" s="23"/>
      <c r="PCW623" s="23"/>
      <c r="PCX623" s="23"/>
      <c r="PCY623" s="23"/>
      <c r="PCZ623" s="23"/>
      <c r="PDA623" s="23"/>
      <c r="PDB623" s="23"/>
      <c r="PDC623" s="23"/>
      <c r="PDD623" s="23"/>
      <c r="PDE623" s="23"/>
      <c r="PDF623" s="23"/>
      <c r="PDG623" s="23"/>
      <c r="PDH623" s="23"/>
      <c r="PDI623" s="23"/>
      <c r="PDJ623" s="23"/>
      <c r="PDK623" s="23"/>
      <c r="PDL623" s="23"/>
      <c r="PDM623" s="23"/>
      <c r="PDN623" s="23"/>
      <c r="PDO623" s="23"/>
      <c r="PDP623" s="23"/>
      <c r="PDQ623" s="23"/>
      <c r="PDR623" s="23"/>
      <c r="PDS623" s="23"/>
      <c r="PDT623" s="23"/>
      <c r="PDU623" s="23"/>
      <c r="PDV623" s="23"/>
      <c r="PDW623" s="23"/>
      <c r="PDX623" s="23"/>
      <c r="PDY623" s="23"/>
      <c r="PDZ623" s="23"/>
      <c r="PEA623" s="23"/>
      <c r="PEB623" s="23"/>
      <c r="PEC623" s="23"/>
      <c r="PED623" s="23"/>
      <c r="PEE623" s="23"/>
      <c r="PEF623" s="23"/>
      <c r="PEG623" s="23"/>
      <c r="PEH623" s="23"/>
      <c r="PEI623" s="23"/>
      <c r="PEJ623" s="23"/>
      <c r="PEK623" s="23"/>
      <c r="PEL623" s="23"/>
      <c r="PEM623" s="23"/>
      <c r="PEN623" s="23"/>
      <c r="PEO623" s="23"/>
      <c r="PEP623" s="23"/>
      <c r="PEQ623" s="23"/>
      <c r="PER623" s="23"/>
      <c r="PES623" s="23"/>
      <c r="PET623" s="23"/>
      <c r="PEU623" s="23"/>
      <c r="PEV623" s="23"/>
      <c r="PEW623" s="23"/>
      <c r="PEX623" s="23"/>
      <c r="PEY623" s="23"/>
      <c r="PEZ623" s="23"/>
      <c r="PFA623" s="23"/>
      <c r="PFB623" s="23"/>
      <c r="PFC623" s="23"/>
      <c r="PFD623" s="23"/>
      <c r="PFE623" s="23"/>
      <c r="PFF623" s="23"/>
      <c r="PFG623" s="23"/>
      <c r="PFH623" s="23"/>
      <c r="PFI623" s="23"/>
      <c r="PFJ623" s="23"/>
      <c r="PFK623" s="23"/>
      <c r="PFL623" s="23"/>
      <c r="PFM623" s="23"/>
      <c r="PFN623" s="23"/>
      <c r="PFO623" s="23"/>
      <c r="PFP623" s="23"/>
      <c r="PFQ623" s="23"/>
      <c r="PFR623" s="23"/>
      <c r="PFS623" s="23"/>
      <c r="PFT623" s="23"/>
      <c r="PFU623" s="23"/>
      <c r="PFV623" s="23"/>
      <c r="PFW623" s="23"/>
      <c r="PFX623" s="23"/>
      <c r="PFY623" s="23"/>
      <c r="PFZ623" s="23"/>
      <c r="PGA623" s="23"/>
      <c r="PGB623" s="23"/>
      <c r="PGC623" s="23"/>
      <c r="PGD623" s="23"/>
      <c r="PGE623" s="23"/>
      <c r="PGF623" s="23"/>
      <c r="PGG623" s="23"/>
      <c r="PGH623" s="23"/>
      <c r="PGI623" s="23"/>
      <c r="PGJ623" s="23"/>
      <c r="PGK623" s="23"/>
      <c r="PGL623" s="23"/>
      <c r="PGM623" s="23"/>
      <c r="PGN623" s="23"/>
      <c r="PGO623" s="23"/>
      <c r="PGP623" s="23"/>
      <c r="PGQ623" s="23"/>
      <c r="PGR623" s="23"/>
      <c r="PGS623" s="23"/>
      <c r="PGT623" s="23"/>
      <c r="PGU623" s="23"/>
      <c r="PGV623" s="23"/>
      <c r="PGW623" s="23"/>
      <c r="PGX623" s="23"/>
      <c r="PGY623" s="23"/>
      <c r="PGZ623" s="23"/>
      <c r="PHA623" s="23"/>
      <c r="PHB623" s="23"/>
      <c r="PHC623" s="23"/>
      <c r="PHD623" s="23"/>
      <c r="PHE623" s="23"/>
      <c r="PHF623" s="23"/>
      <c r="PHG623" s="23"/>
      <c r="PHH623" s="23"/>
      <c r="PHI623" s="23"/>
      <c r="PHJ623" s="23"/>
      <c r="PHK623" s="23"/>
      <c r="PHL623" s="23"/>
      <c r="PHM623" s="23"/>
      <c r="PHN623" s="23"/>
      <c r="PHO623" s="23"/>
      <c r="PHP623" s="23"/>
      <c r="PHQ623" s="23"/>
      <c r="PHR623" s="23"/>
      <c r="PHS623" s="23"/>
      <c r="PHT623" s="23"/>
      <c r="PHU623" s="23"/>
      <c r="PHV623" s="23"/>
      <c r="PHW623" s="23"/>
      <c r="PHX623" s="23"/>
      <c r="PHY623" s="23"/>
      <c r="PHZ623" s="23"/>
      <c r="PIA623" s="23"/>
      <c r="PIB623" s="23"/>
      <c r="PIC623" s="23"/>
      <c r="PID623" s="23"/>
      <c r="PIE623" s="23"/>
      <c r="PIF623" s="23"/>
      <c r="PIG623" s="23"/>
      <c r="PIH623" s="23"/>
      <c r="PII623" s="23"/>
      <c r="PIJ623" s="23"/>
      <c r="PIK623" s="23"/>
      <c r="PIL623" s="23"/>
      <c r="PIM623" s="23"/>
      <c r="PIN623" s="23"/>
      <c r="PIO623" s="23"/>
      <c r="PIP623" s="23"/>
      <c r="PIQ623" s="23"/>
      <c r="PIR623" s="23"/>
      <c r="PIS623" s="23"/>
      <c r="PIT623" s="23"/>
      <c r="PIU623" s="23"/>
      <c r="PIV623" s="23"/>
      <c r="PIW623" s="23"/>
      <c r="PIX623" s="23"/>
      <c r="PIY623" s="23"/>
      <c r="PIZ623" s="23"/>
      <c r="PJA623" s="23"/>
      <c r="PJB623" s="23"/>
      <c r="PJC623" s="23"/>
      <c r="PJD623" s="23"/>
      <c r="PJE623" s="23"/>
      <c r="PJF623" s="23"/>
      <c r="PJG623" s="23"/>
      <c r="PJH623" s="23"/>
      <c r="PJI623" s="23"/>
      <c r="PJJ623" s="23"/>
      <c r="PJK623" s="23"/>
      <c r="PJL623" s="23"/>
      <c r="PJM623" s="23"/>
      <c r="PJN623" s="23"/>
      <c r="PJO623" s="23"/>
      <c r="PJP623" s="23"/>
      <c r="PJQ623" s="23"/>
      <c r="PJR623" s="23"/>
      <c r="PJS623" s="23"/>
      <c r="PJT623" s="23"/>
      <c r="PJU623" s="23"/>
      <c r="PJV623" s="23"/>
      <c r="PJW623" s="23"/>
      <c r="PJX623" s="23"/>
      <c r="PJY623" s="23"/>
      <c r="PJZ623" s="23"/>
      <c r="PKA623" s="23"/>
      <c r="PKB623" s="23"/>
      <c r="PKC623" s="23"/>
      <c r="PKD623" s="23"/>
      <c r="PKE623" s="23"/>
      <c r="PKF623" s="23"/>
      <c r="PKG623" s="23"/>
      <c r="PKH623" s="23"/>
      <c r="PKI623" s="23"/>
      <c r="PKJ623" s="23"/>
      <c r="PKK623" s="23"/>
      <c r="PKL623" s="23"/>
      <c r="PKM623" s="23"/>
      <c r="PKN623" s="23"/>
      <c r="PKO623" s="23"/>
      <c r="PKP623" s="23"/>
      <c r="PKQ623" s="23"/>
      <c r="PKR623" s="23"/>
      <c r="PKS623" s="23"/>
      <c r="PKT623" s="23"/>
      <c r="PKU623" s="23"/>
      <c r="PKV623" s="23"/>
      <c r="PKW623" s="23"/>
      <c r="PKX623" s="23"/>
      <c r="PKY623" s="23"/>
      <c r="PKZ623" s="23"/>
      <c r="PLA623" s="23"/>
      <c r="PLB623" s="23"/>
      <c r="PLC623" s="23"/>
      <c r="PLD623" s="23"/>
      <c r="PLE623" s="23"/>
      <c r="PLF623" s="23"/>
      <c r="PLG623" s="23"/>
      <c r="PLH623" s="23"/>
      <c r="PLI623" s="23"/>
      <c r="PLJ623" s="23"/>
      <c r="PLK623" s="23"/>
      <c r="PLL623" s="23"/>
      <c r="PLM623" s="23"/>
      <c r="PLN623" s="23"/>
      <c r="PLO623" s="23"/>
      <c r="PLP623" s="23"/>
      <c r="PLQ623" s="23"/>
      <c r="PLR623" s="23"/>
      <c r="PLS623" s="23"/>
      <c r="PLT623" s="23"/>
      <c r="PLU623" s="23"/>
      <c r="PLV623" s="23"/>
      <c r="PLW623" s="23"/>
      <c r="PLX623" s="23"/>
      <c r="PLY623" s="23"/>
      <c r="PLZ623" s="23"/>
      <c r="PMA623" s="23"/>
      <c r="PMB623" s="23"/>
      <c r="PMC623" s="23"/>
      <c r="PMD623" s="23"/>
      <c r="PME623" s="23"/>
      <c r="PMF623" s="23"/>
      <c r="PMG623" s="23"/>
      <c r="PMH623" s="23"/>
      <c r="PMI623" s="23"/>
      <c r="PMJ623" s="23"/>
      <c r="PMK623" s="23"/>
      <c r="PML623" s="23"/>
      <c r="PMM623" s="23"/>
      <c r="PMN623" s="23"/>
      <c r="PMO623" s="23"/>
      <c r="PMP623" s="23"/>
      <c r="PMQ623" s="23"/>
      <c r="PMR623" s="23"/>
      <c r="PMS623" s="23"/>
      <c r="PMT623" s="23"/>
      <c r="PMU623" s="23"/>
      <c r="PMV623" s="23"/>
      <c r="PMW623" s="23"/>
      <c r="PMX623" s="23"/>
      <c r="PMY623" s="23"/>
      <c r="PMZ623" s="23"/>
      <c r="PNA623" s="23"/>
      <c r="PNB623" s="23"/>
      <c r="PNC623" s="23"/>
      <c r="PND623" s="23"/>
      <c r="PNE623" s="23"/>
      <c r="PNF623" s="23"/>
      <c r="PNG623" s="23"/>
      <c r="PNH623" s="23"/>
      <c r="PNI623" s="23"/>
      <c r="PNJ623" s="23"/>
      <c r="PNK623" s="23"/>
      <c r="PNL623" s="23"/>
      <c r="PNM623" s="23"/>
      <c r="PNN623" s="23"/>
      <c r="PNO623" s="23"/>
      <c r="PNP623" s="23"/>
      <c r="PNQ623" s="23"/>
      <c r="PNR623" s="23"/>
      <c r="PNS623" s="23"/>
      <c r="PNT623" s="23"/>
      <c r="PNU623" s="23"/>
      <c r="PNV623" s="23"/>
      <c r="PNW623" s="23"/>
      <c r="PNX623" s="23"/>
      <c r="PNY623" s="23"/>
      <c r="PNZ623" s="23"/>
      <c r="POA623" s="23"/>
      <c r="POB623" s="23"/>
      <c r="POC623" s="23"/>
      <c r="POD623" s="23"/>
      <c r="POE623" s="23"/>
      <c r="POF623" s="23"/>
      <c r="POG623" s="23"/>
      <c r="POH623" s="23"/>
      <c r="POI623" s="23"/>
      <c r="POJ623" s="23"/>
      <c r="POK623" s="23"/>
      <c r="POL623" s="23"/>
      <c r="POM623" s="23"/>
      <c r="PON623" s="23"/>
      <c r="POO623" s="23"/>
      <c r="POP623" s="23"/>
      <c r="POQ623" s="23"/>
      <c r="POR623" s="23"/>
      <c r="POS623" s="23"/>
      <c r="POT623" s="23"/>
      <c r="POU623" s="23"/>
      <c r="POV623" s="23"/>
      <c r="POW623" s="23"/>
      <c r="POX623" s="23"/>
      <c r="POY623" s="23"/>
      <c r="POZ623" s="23"/>
      <c r="PPA623" s="23"/>
      <c r="PPB623" s="23"/>
      <c r="PPC623" s="23"/>
      <c r="PPD623" s="23"/>
      <c r="PPE623" s="23"/>
      <c r="PPF623" s="23"/>
      <c r="PPG623" s="23"/>
      <c r="PPH623" s="23"/>
      <c r="PPI623" s="23"/>
      <c r="PPJ623" s="23"/>
      <c r="PPK623" s="23"/>
      <c r="PPL623" s="23"/>
      <c r="PPM623" s="23"/>
      <c r="PPN623" s="23"/>
      <c r="PPO623" s="23"/>
      <c r="PPP623" s="23"/>
      <c r="PPQ623" s="23"/>
      <c r="PPR623" s="23"/>
      <c r="PPS623" s="23"/>
      <c r="PPT623" s="23"/>
      <c r="PPU623" s="23"/>
      <c r="PPV623" s="23"/>
      <c r="PPW623" s="23"/>
      <c r="PPX623" s="23"/>
      <c r="PPY623" s="23"/>
      <c r="PPZ623" s="23"/>
      <c r="PQA623" s="23"/>
      <c r="PQB623" s="23"/>
      <c r="PQC623" s="23"/>
      <c r="PQD623" s="23"/>
      <c r="PQE623" s="23"/>
      <c r="PQF623" s="23"/>
      <c r="PQG623" s="23"/>
      <c r="PQH623" s="23"/>
      <c r="PQI623" s="23"/>
      <c r="PQJ623" s="23"/>
      <c r="PQK623" s="23"/>
      <c r="PQL623" s="23"/>
      <c r="PQM623" s="23"/>
      <c r="PQN623" s="23"/>
      <c r="PQO623" s="23"/>
      <c r="PQP623" s="23"/>
      <c r="PQQ623" s="23"/>
      <c r="PQR623" s="23"/>
      <c r="PQS623" s="23"/>
      <c r="PQT623" s="23"/>
      <c r="PQU623" s="23"/>
      <c r="PQV623" s="23"/>
      <c r="PQW623" s="23"/>
      <c r="PQX623" s="23"/>
      <c r="PQY623" s="23"/>
      <c r="PQZ623" s="23"/>
      <c r="PRA623" s="23"/>
      <c r="PRB623" s="23"/>
      <c r="PRC623" s="23"/>
      <c r="PRD623" s="23"/>
      <c r="PRE623" s="23"/>
      <c r="PRF623" s="23"/>
      <c r="PRG623" s="23"/>
      <c r="PRH623" s="23"/>
      <c r="PRI623" s="23"/>
      <c r="PRJ623" s="23"/>
      <c r="PRK623" s="23"/>
      <c r="PRL623" s="23"/>
      <c r="PRM623" s="23"/>
      <c r="PRN623" s="23"/>
      <c r="PRO623" s="23"/>
      <c r="PRP623" s="23"/>
      <c r="PRQ623" s="23"/>
      <c r="PRR623" s="23"/>
      <c r="PRS623" s="23"/>
      <c r="PRT623" s="23"/>
      <c r="PRU623" s="23"/>
      <c r="PRV623" s="23"/>
      <c r="PRW623" s="23"/>
      <c r="PRX623" s="23"/>
      <c r="PRY623" s="23"/>
      <c r="PRZ623" s="23"/>
      <c r="PSA623" s="23"/>
      <c r="PSB623" s="23"/>
      <c r="PSC623" s="23"/>
      <c r="PSD623" s="23"/>
      <c r="PSE623" s="23"/>
      <c r="PSF623" s="23"/>
      <c r="PSG623" s="23"/>
      <c r="PSH623" s="23"/>
      <c r="PSI623" s="23"/>
      <c r="PSJ623" s="23"/>
      <c r="PSK623" s="23"/>
      <c r="PSL623" s="23"/>
      <c r="PSM623" s="23"/>
      <c r="PSN623" s="23"/>
      <c r="PSO623" s="23"/>
      <c r="PSP623" s="23"/>
      <c r="PSQ623" s="23"/>
      <c r="PSR623" s="23"/>
      <c r="PSS623" s="23"/>
      <c r="PST623" s="23"/>
      <c r="PSU623" s="23"/>
      <c r="PSV623" s="23"/>
      <c r="PSW623" s="23"/>
      <c r="PSX623" s="23"/>
      <c r="PSY623" s="23"/>
      <c r="PSZ623" s="23"/>
      <c r="PTA623" s="23"/>
      <c r="PTB623" s="23"/>
      <c r="PTC623" s="23"/>
      <c r="PTD623" s="23"/>
      <c r="PTE623" s="23"/>
      <c r="PTF623" s="23"/>
      <c r="PTG623" s="23"/>
      <c r="PTH623" s="23"/>
      <c r="PTI623" s="23"/>
      <c r="PTJ623" s="23"/>
      <c r="PTK623" s="23"/>
      <c r="PTL623" s="23"/>
      <c r="PTM623" s="23"/>
      <c r="PTN623" s="23"/>
      <c r="PTO623" s="23"/>
      <c r="PTP623" s="23"/>
      <c r="PTQ623" s="23"/>
      <c r="PTR623" s="23"/>
      <c r="PTS623" s="23"/>
      <c r="PTT623" s="23"/>
      <c r="PTU623" s="23"/>
      <c r="PTV623" s="23"/>
      <c r="PTW623" s="23"/>
      <c r="PTX623" s="23"/>
      <c r="PTY623" s="23"/>
      <c r="PTZ623" s="23"/>
      <c r="PUA623" s="23"/>
      <c r="PUB623" s="23"/>
      <c r="PUC623" s="23"/>
      <c r="PUD623" s="23"/>
      <c r="PUE623" s="23"/>
      <c r="PUF623" s="23"/>
      <c r="PUG623" s="23"/>
      <c r="PUH623" s="23"/>
      <c r="PUI623" s="23"/>
      <c r="PUJ623" s="23"/>
      <c r="PUK623" s="23"/>
      <c r="PUL623" s="23"/>
      <c r="PUM623" s="23"/>
      <c r="PUN623" s="23"/>
      <c r="PUO623" s="23"/>
      <c r="PUP623" s="23"/>
      <c r="PUQ623" s="23"/>
      <c r="PUR623" s="23"/>
      <c r="PUS623" s="23"/>
      <c r="PUT623" s="23"/>
      <c r="PUU623" s="23"/>
      <c r="PUV623" s="23"/>
      <c r="PUW623" s="23"/>
      <c r="PUX623" s="23"/>
      <c r="PUY623" s="23"/>
      <c r="PUZ623" s="23"/>
      <c r="PVA623" s="23"/>
      <c r="PVB623" s="23"/>
      <c r="PVC623" s="23"/>
      <c r="PVD623" s="23"/>
      <c r="PVE623" s="23"/>
      <c r="PVF623" s="23"/>
      <c r="PVG623" s="23"/>
      <c r="PVH623" s="23"/>
      <c r="PVI623" s="23"/>
      <c r="PVJ623" s="23"/>
      <c r="PVK623" s="23"/>
      <c r="PVL623" s="23"/>
      <c r="PVM623" s="23"/>
      <c r="PVN623" s="23"/>
      <c r="PVO623" s="23"/>
      <c r="PVP623" s="23"/>
      <c r="PVQ623" s="23"/>
      <c r="PVR623" s="23"/>
      <c r="PVS623" s="23"/>
      <c r="PVT623" s="23"/>
      <c r="PVU623" s="23"/>
      <c r="PVV623" s="23"/>
      <c r="PVW623" s="23"/>
      <c r="PVX623" s="23"/>
      <c r="PVY623" s="23"/>
      <c r="PVZ623" s="23"/>
      <c r="PWA623" s="23"/>
      <c r="PWB623" s="23"/>
      <c r="PWC623" s="23"/>
      <c r="PWD623" s="23"/>
      <c r="PWE623" s="23"/>
      <c r="PWF623" s="23"/>
      <c r="PWG623" s="23"/>
      <c r="PWH623" s="23"/>
      <c r="PWI623" s="23"/>
      <c r="PWJ623" s="23"/>
      <c r="PWK623" s="23"/>
      <c r="PWL623" s="23"/>
      <c r="PWM623" s="23"/>
      <c r="PWN623" s="23"/>
      <c r="PWO623" s="23"/>
      <c r="PWP623" s="23"/>
      <c r="PWQ623" s="23"/>
      <c r="PWR623" s="23"/>
      <c r="PWS623" s="23"/>
      <c r="PWT623" s="23"/>
      <c r="PWU623" s="23"/>
      <c r="PWV623" s="23"/>
      <c r="PWW623" s="23"/>
      <c r="PWX623" s="23"/>
      <c r="PWY623" s="23"/>
      <c r="PWZ623" s="23"/>
      <c r="PXA623" s="23"/>
      <c r="PXB623" s="23"/>
      <c r="PXC623" s="23"/>
      <c r="PXD623" s="23"/>
      <c r="PXE623" s="23"/>
      <c r="PXF623" s="23"/>
      <c r="PXG623" s="23"/>
      <c r="PXH623" s="23"/>
      <c r="PXI623" s="23"/>
      <c r="PXJ623" s="23"/>
      <c r="PXK623" s="23"/>
      <c r="PXL623" s="23"/>
      <c r="PXM623" s="23"/>
      <c r="PXN623" s="23"/>
      <c r="PXO623" s="23"/>
      <c r="PXP623" s="23"/>
      <c r="PXQ623" s="23"/>
      <c r="PXR623" s="23"/>
      <c r="PXS623" s="23"/>
      <c r="PXT623" s="23"/>
      <c r="PXU623" s="23"/>
      <c r="PXV623" s="23"/>
      <c r="PXW623" s="23"/>
      <c r="PXX623" s="23"/>
      <c r="PXY623" s="23"/>
      <c r="PXZ623" s="23"/>
      <c r="PYA623" s="23"/>
      <c r="PYB623" s="23"/>
      <c r="PYC623" s="23"/>
      <c r="PYD623" s="23"/>
      <c r="PYE623" s="23"/>
      <c r="PYF623" s="23"/>
      <c r="PYG623" s="23"/>
      <c r="PYH623" s="23"/>
      <c r="PYI623" s="23"/>
      <c r="PYJ623" s="23"/>
      <c r="PYK623" s="23"/>
      <c r="PYL623" s="23"/>
      <c r="PYM623" s="23"/>
      <c r="PYN623" s="23"/>
      <c r="PYO623" s="23"/>
      <c r="PYP623" s="23"/>
      <c r="PYQ623" s="23"/>
      <c r="PYR623" s="23"/>
      <c r="PYS623" s="23"/>
      <c r="PYT623" s="23"/>
      <c r="PYU623" s="23"/>
      <c r="PYV623" s="23"/>
      <c r="PYW623" s="23"/>
      <c r="PYX623" s="23"/>
      <c r="PYY623" s="23"/>
      <c r="PYZ623" s="23"/>
      <c r="PZA623" s="23"/>
      <c r="PZB623" s="23"/>
      <c r="PZC623" s="23"/>
      <c r="PZD623" s="23"/>
      <c r="PZE623" s="23"/>
      <c r="PZF623" s="23"/>
      <c r="PZG623" s="23"/>
      <c r="PZH623" s="23"/>
      <c r="PZI623" s="23"/>
      <c r="PZJ623" s="23"/>
      <c r="PZK623" s="23"/>
      <c r="PZL623" s="23"/>
      <c r="PZM623" s="23"/>
      <c r="PZN623" s="23"/>
      <c r="PZO623" s="23"/>
      <c r="PZP623" s="23"/>
      <c r="PZQ623" s="23"/>
      <c r="PZR623" s="23"/>
      <c r="PZS623" s="23"/>
      <c r="PZT623" s="23"/>
      <c r="PZU623" s="23"/>
      <c r="PZV623" s="23"/>
      <c r="PZW623" s="23"/>
      <c r="PZX623" s="23"/>
      <c r="PZY623" s="23"/>
      <c r="PZZ623" s="23"/>
      <c r="QAA623" s="23"/>
      <c r="QAB623" s="23"/>
      <c r="QAC623" s="23"/>
      <c r="QAD623" s="23"/>
      <c r="QAE623" s="23"/>
      <c r="QAF623" s="23"/>
      <c r="QAG623" s="23"/>
      <c r="QAH623" s="23"/>
      <c r="QAI623" s="23"/>
      <c r="QAJ623" s="23"/>
      <c r="QAK623" s="23"/>
      <c r="QAL623" s="23"/>
      <c r="QAM623" s="23"/>
      <c r="QAN623" s="23"/>
      <c r="QAO623" s="23"/>
      <c r="QAP623" s="23"/>
      <c r="QAQ623" s="23"/>
      <c r="QAR623" s="23"/>
      <c r="QAS623" s="23"/>
      <c r="QAT623" s="23"/>
      <c r="QAU623" s="23"/>
      <c r="QAV623" s="23"/>
      <c r="QAW623" s="23"/>
      <c r="QAX623" s="23"/>
      <c r="QAY623" s="23"/>
      <c r="QAZ623" s="23"/>
      <c r="QBA623" s="23"/>
      <c r="QBB623" s="23"/>
      <c r="QBC623" s="23"/>
      <c r="QBD623" s="23"/>
      <c r="QBE623" s="23"/>
      <c r="QBF623" s="23"/>
      <c r="QBG623" s="23"/>
      <c r="QBH623" s="23"/>
      <c r="QBI623" s="23"/>
      <c r="QBJ623" s="23"/>
      <c r="QBK623" s="23"/>
      <c r="QBL623" s="23"/>
      <c r="QBM623" s="23"/>
      <c r="QBN623" s="23"/>
      <c r="QBO623" s="23"/>
      <c r="QBP623" s="23"/>
      <c r="QBQ623" s="23"/>
      <c r="QBR623" s="23"/>
      <c r="QBS623" s="23"/>
      <c r="QBT623" s="23"/>
      <c r="QBU623" s="23"/>
      <c r="QBV623" s="23"/>
      <c r="QBW623" s="23"/>
      <c r="QBX623" s="23"/>
      <c r="QBY623" s="23"/>
      <c r="QBZ623" s="23"/>
      <c r="QCA623" s="23"/>
      <c r="QCB623" s="23"/>
      <c r="QCC623" s="23"/>
      <c r="QCD623" s="23"/>
      <c r="QCE623" s="23"/>
      <c r="QCF623" s="23"/>
      <c r="QCG623" s="23"/>
      <c r="QCH623" s="23"/>
      <c r="QCI623" s="23"/>
      <c r="QCJ623" s="23"/>
      <c r="QCK623" s="23"/>
      <c r="QCL623" s="23"/>
      <c r="QCM623" s="23"/>
      <c r="QCN623" s="23"/>
      <c r="QCO623" s="23"/>
      <c r="QCP623" s="23"/>
      <c r="QCQ623" s="23"/>
      <c r="QCR623" s="23"/>
      <c r="QCS623" s="23"/>
      <c r="QCT623" s="23"/>
      <c r="QCU623" s="23"/>
      <c r="QCV623" s="23"/>
      <c r="QCW623" s="23"/>
      <c r="QCX623" s="23"/>
      <c r="QCY623" s="23"/>
      <c r="QCZ623" s="23"/>
      <c r="QDA623" s="23"/>
      <c r="QDB623" s="23"/>
      <c r="QDC623" s="23"/>
      <c r="QDD623" s="23"/>
      <c r="QDE623" s="23"/>
      <c r="QDF623" s="23"/>
      <c r="QDG623" s="23"/>
      <c r="QDH623" s="23"/>
      <c r="QDI623" s="23"/>
      <c r="QDJ623" s="23"/>
      <c r="QDK623" s="23"/>
      <c r="QDL623" s="23"/>
      <c r="QDM623" s="23"/>
      <c r="QDN623" s="23"/>
      <c r="QDO623" s="23"/>
      <c r="QDP623" s="23"/>
      <c r="QDQ623" s="23"/>
      <c r="QDR623" s="23"/>
      <c r="QDS623" s="23"/>
      <c r="QDT623" s="23"/>
      <c r="QDU623" s="23"/>
      <c r="QDV623" s="23"/>
      <c r="QDW623" s="23"/>
      <c r="QDX623" s="23"/>
      <c r="QDY623" s="23"/>
      <c r="QDZ623" s="23"/>
      <c r="QEA623" s="23"/>
      <c r="QEB623" s="23"/>
      <c r="QEC623" s="23"/>
      <c r="QED623" s="23"/>
      <c r="QEE623" s="23"/>
      <c r="QEF623" s="23"/>
      <c r="QEG623" s="23"/>
      <c r="QEH623" s="23"/>
      <c r="QEI623" s="23"/>
      <c r="QEJ623" s="23"/>
      <c r="QEK623" s="23"/>
      <c r="QEL623" s="23"/>
      <c r="QEM623" s="23"/>
      <c r="QEN623" s="23"/>
      <c r="QEO623" s="23"/>
      <c r="QEP623" s="23"/>
      <c r="QEQ623" s="23"/>
      <c r="QER623" s="23"/>
      <c r="QES623" s="23"/>
      <c r="QET623" s="23"/>
      <c r="QEU623" s="23"/>
      <c r="QEV623" s="23"/>
      <c r="QEW623" s="23"/>
      <c r="QEX623" s="23"/>
      <c r="QEY623" s="23"/>
      <c r="QEZ623" s="23"/>
      <c r="QFA623" s="23"/>
      <c r="QFB623" s="23"/>
      <c r="QFC623" s="23"/>
      <c r="QFD623" s="23"/>
      <c r="QFE623" s="23"/>
      <c r="QFF623" s="23"/>
      <c r="QFG623" s="23"/>
      <c r="QFH623" s="23"/>
      <c r="QFI623" s="23"/>
      <c r="QFJ623" s="23"/>
      <c r="QFK623" s="23"/>
      <c r="QFL623" s="23"/>
      <c r="QFM623" s="23"/>
      <c r="QFN623" s="23"/>
      <c r="QFO623" s="23"/>
      <c r="QFP623" s="23"/>
      <c r="QFQ623" s="23"/>
      <c r="QFR623" s="23"/>
      <c r="QFS623" s="23"/>
      <c r="QFT623" s="23"/>
      <c r="QFU623" s="23"/>
      <c r="QFV623" s="23"/>
      <c r="QFW623" s="23"/>
      <c r="QFX623" s="23"/>
      <c r="QFY623" s="23"/>
      <c r="QFZ623" s="23"/>
      <c r="QGA623" s="23"/>
      <c r="QGB623" s="23"/>
      <c r="QGC623" s="23"/>
      <c r="QGD623" s="23"/>
      <c r="QGE623" s="23"/>
      <c r="QGF623" s="23"/>
      <c r="QGG623" s="23"/>
      <c r="QGH623" s="23"/>
      <c r="QGI623" s="23"/>
      <c r="QGJ623" s="23"/>
      <c r="QGK623" s="23"/>
      <c r="QGL623" s="23"/>
      <c r="QGM623" s="23"/>
      <c r="QGN623" s="23"/>
      <c r="QGO623" s="23"/>
      <c r="QGP623" s="23"/>
      <c r="QGQ623" s="23"/>
      <c r="QGR623" s="23"/>
      <c r="QGS623" s="23"/>
      <c r="QGT623" s="23"/>
      <c r="QGU623" s="23"/>
      <c r="QGV623" s="23"/>
      <c r="QGW623" s="23"/>
      <c r="QGX623" s="23"/>
      <c r="QGY623" s="23"/>
      <c r="QGZ623" s="23"/>
      <c r="QHA623" s="23"/>
      <c r="QHB623" s="23"/>
      <c r="QHC623" s="23"/>
      <c r="QHD623" s="23"/>
      <c r="QHE623" s="23"/>
      <c r="QHF623" s="23"/>
      <c r="QHG623" s="23"/>
      <c r="QHH623" s="23"/>
      <c r="QHI623" s="23"/>
      <c r="QHJ623" s="23"/>
      <c r="QHK623" s="23"/>
      <c r="QHL623" s="23"/>
      <c r="QHM623" s="23"/>
      <c r="QHN623" s="23"/>
      <c r="QHO623" s="23"/>
      <c r="QHP623" s="23"/>
      <c r="QHQ623" s="23"/>
      <c r="QHR623" s="23"/>
      <c r="QHS623" s="23"/>
      <c r="QHT623" s="23"/>
      <c r="QHU623" s="23"/>
      <c r="QHV623" s="23"/>
      <c r="QHW623" s="23"/>
      <c r="QHX623" s="23"/>
      <c r="QHY623" s="23"/>
      <c r="QHZ623" s="23"/>
      <c r="QIA623" s="23"/>
      <c r="QIB623" s="23"/>
      <c r="QIC623" s="23"/>
      <c r="QID623" s="23"/>
      <c r="QIE623" s="23"/>
      <c r="QIF623" s="23"/>
      <c r="QIG623" s="23"/>
      <c r="QIH623" s="23"/>
      <c r="QII623" s="23"/>
      <c r="QIJ623" s="23"/>
      <c r="QIK623" s="23"/>
      <c r="QIL623" s="23"/>
      <c r="QIM623" s="23"/>
      <c r="QIN623" s="23"/>
      <c r="QIO623" s="23"/>
      <c r="QIP623" s="23"/>
      <c r="QIQ623" s="23"/>
      <c r="QIR623" s="23"/>
      <c r="QIS623" s="23"/>
      <c r="QIT623" s="23"/>
      <c r="QIU623" s="23"/>
      <c r="QIV623" s="23"/>
      <c r="QIW623" s="23"/>
      <c r="QIX623" s="23"/>
      <c r="QIY623" s="23"/>
      <c r="QIZ623" s="23"/>
      <c r="QJA623" s="23"/>
      <c r="QJB623" s="23"/>
      <c r="QJC623" s="23"/>
      <c r="QJD623" s="23"/>
      <c r="QJE623" s="23"/>
      <c r="QJF623" s="23"/>
      <c r="QJG623" s="23"/>
      <c r="QJH623" s="23"/>
      <c r="QJI623" s="23"/>
      <c r="QJJ623" s="23"/>
      <c r="QJK623" s="23"/>
      <c r="QJL623" s="23"/>
      <c r="QJM623" s="23"/>
      <c r="QJN623" s="23"/>
      <c r="QJO623" s="23"/>
      <c r="QJP623" s="23"/>
      <c r="QJQ623" s="23"/>
      <c r="QJR623" s="23"/>
      <c r="QJS623" s="23"/>
      <c r="QJT623" s="23"/>
      <c r="QJU623" s="23"/>
      <c r="QJV623" s="23"/>
      <c r="QJW623" s="23"/>
      <c r="QJX623" s="23"/>
      <c r="QJY623" s="23"/>
      <c r="QJZ623" s="23"/>
      <c r="QKA623" s="23"/>
      <c r="QKB623" s="23"/>
      <c r="QKC623" s="23"/>
      <c r="QKD623" s="23"/>
      <c r="QKE623" s="23"/>
      <c r="QKF623" s="23"/>
      <c r="QKG623" s="23"/>
      <c r="QKH623" s="23"/>
      <c r="QKI623" s="23"/>
      <c r="QKJ623" s="23"/>
      <c r="QKK623" s="23"/>
      <c r="QKL623" s="23"/>
      <c r="QKM623" s="23"/>
      <c r="QKN623" s="23"/>
      <c r="QKO623" s="23"/>
      <c r="QKP623" s="23"/>
      <c r="QKQ623" s="23"/>
      <c r="QKR623" s="23"/>
      <c r="QKS623" s="23"/>
      <c r="QKT623" s="23"/>
      <c r="QKU623" s="23"/>
      <c r="QKV623" s="23"/>
      <c r="QKW623" s="23"/>
      <c r="QKX623" s="23"/>
      <c r="QKY623" s="23"/>
      <c r="QKZ623" s="23"/>
      <c r="QLA623" s="23"/>
      <c r="QLB623" s="23"/>
      <c r="QLC623" s="23"/>
      <c r="QLD623" s="23"/>
      <c r="QLE623" s="23"/>
      <c r="QLF623" s="23"/>
      <c r="QLG623" s="23"/>
      <c r="QLH623" s="23"/>
      <c r="QLI623" s="23"/>
      <c r="QLJ623" s="23"/>
      <c r="QLK623" s="23"/>
      <c r="QLL623" s="23"/>
      <c r="QLM623" s="23"/>
      <c r="QLN623" s="23"/>
      <c r="QLO623" s="23"/>
      <c r="QLP623" s="23"/>
      <c r="QLQ623" s="23"/>
      <c r="QLR623" s="23"/>
      <c r="QLS623" s="23"/>
      <c r="QLT623" s="23"/>
      <c r="QLU623" s="23"/>
      <c r="QLV623" s="23"/>
      <c r="QLW623" s="23"/>
      <c r="QLX623" s="23"/>
      <c r="QLY623" s="23"/>
      <c r="QLZ623" s="23"/>
      <c r="QMA623" s="23"/>
      <c r="QMB623" s="23"/>
      <c r="QMC623" s="23"/>
      <c r="QMD623" s="23"/>
      <c r="QME623" s="23"/>
      <c r="QMF623" s="23"/>
      <c r="QMG623" s="23"/>
      <c r="QMH623" s="23"/>
      <c r="QMI623" s="23"/>
      <c r="QMJ623" s="23"/>
      <c r="QMK623" s="23"/>
      <c r="QML623" s="23"/>
      <c r="QMM623" s="23"/>
      <c r="QMN623" s="23"/>
      <c r="QMO623" s="23"/>
      <c r="QMP623" s="23"/>
      <c r="QMQ623" s="23"/>
      <c r="QMR623" s="23"/>
      <c r="QMS623" s="23"/>
      <c r="QMT623" s="23"/>
      <c r="QMU623" s="23"/>
      <c r="QMV623" s="23"/>
      <c r="QMW623" s="23"/>
      <c r="QMX623" s="23"/>
      <c r="QMY623" s="23"/>
      <c r="QMZ623" s="23"/>
      <c r="QNA623" s="23"/>
      <c r="QNB623" s="23"/>
      <c r="QNC623" s="23"/>
      <c r="QND623" s="23"/>
      <c r="QNE623" s="23"/>
      <c r="QNF623" s="23"/>
      <c r="QNG623" s="23"/>
      <c r="QNH623" s="23"/>
      <c r="QNI623" s="23"/>
      <c r="QNJ623" s="23"/>
      <c r="QNK623" s="23"/>
      <c r="QNL623" s="23"/>
      <c r="QNM623" s="23"/>
      <c r="QNN623" s="23"/>
      <c r="QNO623" s="23"/>
      <c r="QNP623" s="23"/>
      <c r="QNQ623" s="23"/>
      <c r="QNR623" s="23"/>
      <c r="QNS623" s="23"/>
      <c r="QNT623" s="23"/>
      <c r="QNU623" s="23"/>
      <c r="QNV623" s="23"/>
      <c r="QNW623" s="23"/>
      <c r="QNX623" s="23"/>
      <c r="QNY623" s="23"/>
      <c r="QNZ623" s="23"/>
      <c r="QOA623" s="23"/>
      <c r="QOB623" s="23"/>
      <c r="QOC623" s="23"/>
      <c r="QOD623" s="23"/>
      <c r="QOE623" s="23"/>
      <c r="QOF623" s="23"/>
      <c r="QOG623" s="23"/>
      <c r="QOH623" s="23"/>
      <c r="QOI623" s="23"/>
      <c r="QOJ623" s="23"/>
      <c r="QOK623" s="23"/>
      <c r="QOL623" s="23"/>
      <c r="QOM623" s="23"/>
      <c r="QON623" s="23"/>
      <c r="QOO623" s="23"/>
      <c r="QOP623" s="23"/>
      <c r="QOQ623" s="23"/>
      <c r="QOR623" s="23"/>
      <c r="QOS623" s="23"/>
      <c r="QOT623" s="23"/>
      <c r="QOU623" s="23"/>
      <c r="QOV623" s="23"/>
      <c r="QOW623" s="23"/>
      <c r="QOX623" s="23"/>
      <c r="QOY623" s="23"/>
      <c r="QOZ623" s="23"/>
      <c r="QPA623" s="23"/>
      <c r="QPB623" s="23"/>
      <c r="QPC623" s="23"/>
      <c r="QPD623" s="23"/>
      <c r="QPE623" s="23"/>
      <c r="QPF623" s="23"/>
      <c r="QPG623" s="23"/>
      <c r="QPH623" s="23"/>
      <c r="QPI623" s="23"/>
      <c r="QPJ623" s="23"/>
      <c r="QPK623" s="23"/>
      <c r="QPL623" s="23"/>
      <c r="QPM623" s="23"/>
      <c r="QPN623" s="23"/>
      <c r="QPO623" s="23"/>
      <c r="QPP623" s="23"/>
      <c r="QPQ623" s="23"/>
      <c r="QPR623" s="23"/>
      <c r="QPS623" s="23"/>
      <c r="QPT623" s="23"/>
      <c r="QPU623" s="23"/>
      <c r="QPV623" s="23"/>
      <c r="QPW623" s="23"/>
      <c r="QPX623" s="23"/>
      <c r="QPY623" s="23"/>
      <c r="QPZ623" s="23"/>
      <c r="QQA623" s="23"/>
      <c r="QQB623" s="23"/>
      <c r="QQC623" s="23"/>
      <c r="QQD623" s="23"/>
      <c r="QQE623" s="23"/>
      <c r="QQF623" s="23"/>
      <c r="QQG623" s="23"/>
      <c r="QQH623" s="23"/>
      <c r="QQI623" s="23"/>
      <c r="QQJ623" s="23"/>
      <c r="QQK623" s="23"/>
      <c r="QQL623" s="23"/>
      <c r="QQM623" s="23"/>
      <c r="QQN623" s="23"/>
      <c r="QQO623" s="23"/>
      <c r="QQP623" s="23"/>
      <c r="QQQ623" s="23"/>
      <c r="QQR623" s="23"/>
      <c r="QQS623" s="23"/>
      <c r="QQT623" s="23"/>
      <c r="QQU623" s="23"/>
      <c r="QQV623" s="23"/>
      <c r="QQW623" s="23"/>
      <c r="QQX623" s="23"/>
      <c r="QQY623" s="23"/>
      <c r="QQZ623" s="23"/>
      <c r="QRA623" s="23"/>
      <c r="QRB623" s="23"/>
      <c r="QRC623" s="23"/>
      <c r="QRD623" s="23"/>
      <c r="QRE623" s="23"/>
      <c r="QRF623" s="23"/>
      <c r="QRG623" s="23"/>
      <c r="QRH623" s="23"/>
      <c r="QRI623" s="23"/>
      <c r="QRJ623" s="23"/>
      <c r="QRK623" s="23"/>
      <c r="QRL623" s="23"/>
      <c r="QRM623" s="23"/>
      <c r="QRN623" s="23"/>
      <c r="QRO623" s="23"/>
      <c r="QRP623" s="23"/>
      <c r="QRQ623" s="23"/>
      <c r="QRR623" s="23"/>
      <c r="QRS623" s="23"/>
      <c r="QRT623" s="23"/>
      <c r="QRU623" s="23"/>
      <c r="QRV623" s="23"/>
      <c r="QRW623" s="23"/>
      <c r="QRX623" s="23"/>
      <c r="QRY623" s="23"/>
      <c r="QRZ623" s="23"/>
      <c r="QSA623" s="23"/>
      <c r="QSB623" s="23"/>
      <c r="QSC623" s="23"/>
      <c r="QSD623" s="23"/>
      <c r="QSE623" s="23"/>
      <c r="QSF623" s="23"/>
      <c r="QSG623" s="23"/>
      <c r="QSH623" s="23"/>
      <c r="QSI623" s="23"/>
      <c r="QSJ623" s="23"/>
      <c r="QSK623" s="23"/>
      <c r="QSL623" s="23"/>
      <c r="QSM623" s="23"/>
      <c r="QSN623" s="23"/>
      <c r="QSO623" s="23"/>
      <c r="QSP623" s="23"/>
      <c r="QSQ623" s="23"/>
      <c r="QSR623" s="23"/>
      <c r="QSS623" s="23"/>
      <c r="QST623" s="23"/>
      <c r="QSU623" s="23"/>
      <c r="QSV623" s="23"/>
      <c r="QSW623" s="23"/>
      <c r="QSX623" s="23"/>
      <c r="QSY623" s="23"/>
      <c r="QSZ623" s="23"/>
      <c r="QTA623" s="23"/>
      <c r="QTB623" s="23"/>
      <c r="QTC623" s="23"/>
      <c r="QTD623" s="23"/>
      <c r="QTE623" s="23"/>
      <c r="QTF623" s="23"/>
      <c r="QTG623" s="23"/>
      <c r="QTH623" s="23"/>
      <c r="QTI623" s="23"/>
      <c r="QTJ623" s="23"/>
      <c r="QTK623" s="23"/>
      <c r="QTL623" s="23"/>
      <c r="QTM623" s="23"/>
      <c r="QTN623" s="23"/>
      <c r="QTO623" s="23"/>
      <c r="QTP623" s="23"/>
      <c r="QTQ623" s="23"/>
      <c r="QTR623" s="23"/>
      <c r="QTS623" s="23"/>
      <c r="QTT623" s="23"/>
      <c r="QTU623" s="23"/>
      <c r="QTV623" s="23"/>
      <c r="QTW623" s="23"/>
      <c r="QTX623" s="23"/>
      <c r="QTY623" s="23"/>
      <c r="QTZ623" s="23"/>
      <c r="QUA623" s="23"/>
      <c r="QUB623" s="23"/>
      <c r="QUC623" s="23"/>
      <c r="QUD623" s="23"/>
      <c r="QUE623" s="23"/>
      <c r="QUF623" s="23"/>
      <c r="QUG623" s="23"/>
      <c r="QUH623" s="23"/>
      <c r="QUI623" s="23"/>
      <c r="QUJ623" s="23"/>
      <c r="QUK623" s="23"/>
      <c r="QUL623" s="23"/>
      <c r="QUM623" s="23"/>
      <c r="QUN623" s="23"/>
      <c r="QUO623" s="23"/>
      <c r="QUP623" s="23"/>
      <c r="QUQ623" s="23"/>
      <c r="QUR623" s="23"/>
      <c r="QUS623" s="23"/>
      <c r="QUT623" s="23"/>
      <c r="QUU623" s="23"/>
      <c r="QUV623" s="23"/>
      <c r="QUW623" s="23"/>
      <c r="QUX623" s="23"/>
      <c r="QUY623" s="23"/>
      <c r="QUZ623" s="23"/>
      <c r="QVA623" s="23"/>
      <c r="QVB623" s="23"/>
      <c r="QVC623" s="23"/>
      <c r="QVD623" s="23"/>
      <c r="QVE623" s="23"/>
      <c r="QVF623" s="23"/>
      <c r="QVG623" s="23"/>
      <c r="QVH623" s="23"/>
      <c r="QVI623" s="23"/>
      <c r="QVJ623" s="23"/>
      <c r="QVK623" s="23"/>
      <c r="QVL623" s="23"/>
      <c r="QVM623" s="23"/>
      <c r="QVN623" s="23"/>
      <c r="QVO623" s="23"/>
      <c r="QVP623" s="23"/>
      <c r="QVQ623" s="23"/>
      <c r="QVR623" s="23"/>
      <c r="QVS623" s="23"/>
      <c r="QVT623" s="23"/>
      <c r="QVU623" s="23"/>
      <c r="QVV623" s="23"/>
      <c r="QVW623" s="23"/>
      <c r="QVX623" s="23"/>
      <c r="QVY623" s="23"/>
      <c r="QVZ623" s="23"/>
      <c r="QWA623" s="23"/>
      <c r="QWB623" s="23"/>
      <c r="QWC623" s="23"/>
      <c r="QWD623" s="23"/>
      <c r="QWE623" s="23"/>
      <c r="QWF623" s="23"/>
      <c r="QWG623" s="23"/>
      <c r="QWH623" s="23"/>
      <c r="QWI623" s="23"/>
      <c r="QWJ623" s="23"/>
      <c r="QWK623" s="23"/>
      <c r="QWL623" s="23"/>
      <c r="QWM623" s="23"/>
      <c r="QWN623" s="23"/>
      <c r="QWO623" s="23"/>
      <c r="QWP623" s="23"/>
      <c r="QWQ623" s="23"/>
      <c r="QWR623" s="23"/>
      <c r="QWS623" s="23"/>
      <c r="QWT623" s="23"/>
      <c r="QWU623" s="23"/>
      <c r="QWV623" s="23"/>
      <c r="QWW623" s="23"/>
      <c r="QWX623" s="23"/>
      <c r="QWY623" s="23"/>
      <c r="QWZ623" s="23"/>
      <c r="QXA623" s="23"/>
      <c r="QXB623" s="23"/>
      <c r="QXC623" s="23"/>
      <c r="QXD623" s="23"/>
      <c r="QXE623" s="23"/>
      <c r="QXF623" s="23"/>
      <c r="QXG623" s="23"/>
      <c r="QXH623" s="23"/>
      <c r="QXI623" s="23"/>
      <c r="QXJ623" s="23"/>
      <c r="QXK623" s="23"/>
      <c r="QXL623" s="23"/>
      <c r="QXM623" s="23"/>
      <c r="QXN623" s="23"/>
      <c r="QXO623" s="23"/>
      <c r="QXP623" s="23"/>
      <c r="QXQ623" s="23"/>
      <c r="QXR623" s="23"/>
      <c r="QXS623" s="23"/>
      <c r="QXT623" s="23"/>
      <c r="QXU623" s="23"/>
      <c r="QXV623" s="23"/>
      <c r="QXW623" s="23"/>
      <c r="QXX623" s="23"/>
      <c r="QXY623" s="23"/>
      <c r="QXZ623" s="23"/>
      <c r="QYA623" s="23"/>
      <c r="QYB623" s="23"/>
      <c r="QYC623" s="23"/>
      <c r="QYD623" s="23"/>
      <c r="QYE623" s="23"/>
      <c r="QYF623" s="23"/>
      <c r="QYG623" s="23"/>
      <c r="QYH623" s="23"/>
      <c r="QYI623" s="23"/>
      <c r="QYJ623" s="23"/>
      <c r="QYK623" s="23"/>
      <c r="QYL623" s="23"/>
      <c r="QYM623" s="23"/>
      <c r="QYN623" s="23"/>
      <c r="QYO623" s="23"/>
      <c r="QYP623" s="23"/>
      <c r="QYQ623" s="23"/>
      <c r="QYR623" s="23"/>
      <c r="QYS623" s="23"/>
      <c r="QYT623" s="23"/>
      <c r="QYU623" s="23"/>
      <c r="QYV623" s="23"/>
      <c r="QYW623" s="23"/>
      <c r="QYX623" s="23"/>
      <c r="QYY623" s="23"/>
      <c r="QYZ623" s="23"/>
      <c r="QZA623" s="23"/>
      <c r="QZB623" s="23"/>
      <c r="QZC623" s="23"/>
      <c r="QZD623" s="23"/>
      <c r="QZE623" s="23"/>
      <c r="QZF623" s="23"/>
      <c r="QZG623" s="23"/>
      <c r="QZH623" s="23"/>
      <c r="QZI623" s="23"/>
      <c r="QZJ623" s="23"/>
      <c r="QZK623" s="23"/>
      <c r="QZL623" s="23"/>
      <c r="QZM623" s="23"/>
      <c r="QZN623" s="23"/>
      <c r="QZO623" s="23"/>
      <c r="QZP623" s="23"/>
      <c r="QZQ623" s="23"/>
      <c r="QZR623" s="23"/>
      <c r="QZS623" s="23"/>
      <c r="QZT623" s="23"/>
      <c r="QZU623" s="23"/>
      <c r="QZV623" s="23"/>
      <c r="QZW623" s="23"/>
      <c r="QZX623" s="23"/>
      <c r="QZY623" s="23"/>
      <c r="QZZ623" s="23"/>
      <c r="RAA623" s="23"/>
      <c r="RAB623" s="23"/>
      <c r="RAC623" s="23"/>
      <c r="RAD623" s="23"/>
      <c r="RAE623" s="23"/>
      <c r="RAF623" s="23"/>
      <c r="RAG623" s="23"/>
      <c r="RAH623" s="23"/>
      <c r="RAI623" s="23"/>
      <c r="RAJ623" s="23"/>
      <c r="RAK623" s="23"/>
      <c r="RAL623" s="23"/>
      <c r="RAM623" s="23"/>
      <c r="RAN623" s="23"/>
      <c r="RAO623" s="23"/>
      <c r="RAP623" s="23"/>
      <c r="RAQ623" s="23"/>
      <c r="RAR623" s="23"/>
      <c r="RAS623" s="23"/>
      <c r="RAT623" s="23"/>
      <c r="RAU623" s="23"/>
      <c r="RAV623" s="23"/>
      <c r="RAW623" s="23"/>
      <c r="RAX623" s="23"/>
      <c r="RAY623" s="23"/>
      <c r="RAZ623" s="23"/>
      <c r="RBA623" s="23"/>
      <c r="RBB623" s="23"/>
      <c r="RBC623" s="23"/>
      <c r="RBD623" s="23"/>
      <c r="RBE623" s="23"/>
      <c r="RBF623" s="23"/>
      <c r="RBG623" s="23"/>
      <c r="RBH623" s="23"/>
      <c r="RBI623" s="23"/>
      <c r="RBJ623" s="23"/>
      <c r="RBK623" s="23"/>
      <c r="RBL623" s="23"/>
      <c r="RBM623" s="23"/>
      <c r="RBN623" s="23"/>
      <c r="RBO623" s="23"/>
      <c r="RBP623" s="23"/>
      <c r="RBQ623" s="23"/>
      <c r="RBR623" s="23"/>
      <c r="RBS623" s="23"/>
      <c r="RBT623" s="23"/>
      <c r="RBU623" s="23"/>
      <c r="RBV623" s="23"/>
      <c r="RBW623" s="23"/>
      <c r="RBX623" s="23"/>
      <c r="RBY623" s="23"/>
      <c r="RBZ623" s="23"/>
      <c r="RCA623" s="23"/>
      <c r="RCB623" s="23"/>
      <c r="RCC623" s="23"/>
      <c r="RCD623" s="23"/>
      <c r="RCE623" s="23"/>
      <c r="RCF623" s="23"/>
      <c r="RCG623" s="23"/>
      <c r="RCH623" s="23"/>
      <c r="RCI623" s="23"/>
      <c r="RCJ623" s="23"/>
      <c r="RCK623" s="23"/>
      <c r="RCL623" s="23"/>
      <c r="RCM623" s="23"/>
      <c r="RCN623" s="23"/>
      <c r="RCO623" s="23"/>
      <c r="RCP623" s="23"/>
      <c r="RCQ623" s="23"/>
      <c r="RCR623" s="23"/>
      <c r="RCS623" s="23"/>
      <c r="RCT623" s="23"/>
      <c r="RCU623" s="23"/>
      <c r="RCV623" s="23"/>
      <c r="RCW623" s="23"/>
      <c r="RCX623" s="23"/>
      <c r="RCY623" s="23"/>
      <c r="RCZ623" s="23"/>
      <c r="RDA623" s="23"/>
      <c r="RDB623" s="23"/>
      <c r="RDC623" s="23"/>
      <c r="RDD623" s="23"/>
      <c r="RDE623" s="23"/>
      <c r="RDF623" s="23"/>
      <c r="RDG623" s="23"/>
      <c r="RDH623" s="23"/>
      <c r="RDI623" s="23"/>
      <c r="RDJ623" s="23"/>
      <c r="RDK623" s="23"/>
      <c r="RDL623" s="23"/>
      <c r="RDM623" s="23"/>
      <c r="RDN623" s="23"/>
      <c r="RDO623" s="23"/>
      <c r="RDP623" s="23"/>
      <c r="RDQ623" s="23"/>
      <c r="RDR623" s="23"/>
      <c r="RDS623" s="23"/>
      <c r="RDT623" s="23"/>
      <c r="RDU623" s="23"/>
      <c r="RDV623" s="23"/>
      <c r="RDW623" s="23"/>
      <c r="RDX623" s="23"/>
      <c r="RDY623" s="23"/>
      <c r="RDZ623" s="23"/>
      <c r="REA623" s="23"/>
      <c r="REB623" s="23"/>
      <c r="REC623" s="23"/>
      <c r="RED623" s="23"/>
      <c r="REE623" s="23"/>
      <c r="REF623" s="23"/>
      <c r="REG623" s="23"/>
      <c r="REH623" s="23"/>
      <c r="REI623" s="23"/>
      <c r="REJ623" s="23"/>
      <c r="REK623" s="23"/>
      <c r="REL623" s="23"/>
      <c r="REM623" s="23"/>
      <c r="REN623" s="23"/>
      <c r="REO623" s="23"/>
      <c r="REP623" s="23"/>
      <c r="REQ623" s="23"/>
      <c r="RER623" s="23"/>
      <c r="RES623" s="23"/>
      <c r="RET623" s="23"/>
      <c r="REU623" s="23"/>
      <c r="REV623" s="23"/>
      <c r="REW623" s="23"/>
      <c r="REX623" s="23"/>
      <c r="REY623" s="23"/>
      <c r="REZ623" s="23"/>
      <c r="RFA623" s="23"/>
      <c r="RFB623" s="23"/>
      <c r="RFC623" s="23"/>
      <c r="RFD623" s="23"/>
      <c r="RFE623" s="23"/>
      <c r="RFF623" s="23"/>
      <c r="RFG623" s="23"/>
      <c r="RFH623" s="23"/>
      <c r="RFI623" s="23"/>
      <c r="RFJ623" s="23"/>
      <c r="RFK623" s="23"/>
      <c r="RFL623" s="23"/>
      <c r="RFM623" s="23"/>
      <c r="RFN623" s="23"/>
      <c r="RFO623" s="23"/>
      <c r="RFP623" s="23"/>
      <c r="RFQ623" s="23"/>
      <c r="RFR623" s="23"/>
      <c r="RFS623" s="23"/>
      <c r="RFT623" s="23"/>
      <c r="RFU623" s="23"/>
      <c r="RFV623" s="23"/>
      <c r="RFW623" s="23"/>
      <c r="RFX623" s="23"/>
      <c r="RFY623" s="23"/>
      <c r="RFZ623" s="23"/>
      <c r="RGA623" s="23"/>
      <c r="RGB623" s="23"/>
      <c r="RGC623" s="23"/>
      <c r="RGD623" s="23"/>
      <c r="RGE623" s="23"/>
      <c r="RGF623" s="23"/>
      <c r="RGG623" s="23"/>
      <c r="RGH623" s="23"/>
      <c r="RGI623" s="23"/>
      <c r="RGJ623" s="23"/>
      <c r="RGK623" s="23"/>
      <c r="RGL623" s="23"/>
      <c r="RGM623" s="23"/>
      <c r="RGN623" s="23"/>
      <c r="RGO623" s="23"/>
      <c r="RGP623" s="23"/>
      <c r="RGQ623" s="23"/>
      <c r="RGR623" s="23"/>
      <c r="RGS623" s="23"/>
      <c r="RGT623" s="23"/>
      <c r="RGU623" s="23"/>
      <c r="RGV623" s="23"/>
      <c r="RGW623" s="23"/>
      <c r="RGX623" s="23"/>
      <c r="RGY623" s="23"/>
      <c r="RGZ623" s="23"/>
      <c r="RHA623" s="23"/>
      <c r="RHB623" s="23"/>
      <c r="RHC623" s="23"/>
      <c r="RHD623" s="23"/>
      <c r="RHE623" s="23"/>
      <c r="RHF623" s="23"/>
      <c r="RHG623" s="23"/>
      <c r="RHH623" s="23"/>
      <c r="RHI623" s="23"/>
      <c r="RHJ623" s="23"/>
      <c r="RHK623" s="23"/>
      <c r="RHL623" s="23"/>
      <c r="RHM623" s="23"/>
      <c r="RHN623" s="23"/>
      <c r="RHO623" s="23"/>
      <c r="RHP623" s="23"/>
      <c r="RHQ623" s="23"/>
      <c r="RHR623" s="23"/>
      <c r="RHS623" s="23"/>
      <c r="RHT623" s="23"/>
      <c r="RHU623" s="23"/>
      <c r="RHV623" s="23"/>
      <c r="RHW623" s="23"/>
      <c r="RHX623" s="23"/>
      <c r="RHY623" s="23"/>
      <c r="RHZ623" s="23"/>
      <c r="RIA623" s="23"/>
      <c r="RIB623" s="23"/>
      <c r="RIC623" s="23"/>
      <c r="RID623" s="23"/>
      <c r="RIE623" s="23"/>
      <c r="RIF623" s="23"/>
      <c r="RIG623" s="23"/>
      <c r="RIH623" s="23"/>
      <c r="RII623" s="23"/>
      <c r="RIJ623" s="23"/>
      <c r="RIK623" s="23"/>
      <c r="RIL623" s="23"/>
      <c r="RIM623" s="23"/>
      <c r="RIN623" s="23"/>
      <c r="RIO623" s="23"/>
      <c r="RIP623" s="23"/>
      <c r="RIQ623" s="23"/>
      <c r="RIR623" s="23"/>
      <c r="RIS623" s="23"/>
      <c r="RIT623" s="23"/>
      <c r="RIU623" s="23"/>
      <c r="RIV623" s="23"/>
      <c r="RIW623" s="23"/>
      <c r="RIX623" s="23"/>
      <c r="RIY623" s="23"/>
      <c r="RIZ623" s="23"/>
      <c r="RJA623" s="23"/>
      <c r="RJB623" s="23"/>
      <c r="RJC623" s="23"/>
      <c r="RJD623" s="23"/>
      <c r="RJE623" s="23"/>
      <c r="RJF623" s="23"/>
      <c r="RJG623" s="23"/>
      <c r="RJH623" s="23"/>
      <c r="RJI623" s="23"/>
      <c r="RJJ623" s="23"/>
      <c r="RJK623" s="23"/>
      <c r="RJL623" s="23"/>
      <c r="RJM623" s="23"/>
      <c r="RJN623" s="23"/>
      <c r="RJO623" s="23"/>
      <c r="RJP623" s="23"/>
      <c r="RJQ623" s="23"/>
      <c r="RJR623" s="23"/>
      <c r="RJS623" s="23"/>
      <c r="RJT623" s="23"/>
      <c r="RJU623" s="23"/>
      <c r="RJV623" s="23"/>
      <c r="RJW623" s="23"/>
      <c r="RJX623" s="23"/>
      <c r="RJY623" s="23"/>
      <c r="RJZ623" s="23"/>
      <c r="RKA623" s="23"/>
      <c r="RKB623" s="23"/>
      <c r="RKC623" s="23"/>
      <c r="RKD623" s="23"/>
      <c r="RKE623" s="23"/>
      <c r="RKF623" s="23"/>
      <c r="RKG623" s="23"/>
      <c r="RKH623" s="23"/>
      <c r="RKI623" s="23"/>
      <c r="RKJ623" s="23"/>
      <c r="RKK623" s="23"/>
      <c r="RKL623" s="23"/>
      <c r="RKM623" s="23"/>
      <c r="RKN623" s="23"/>
      <c r="RKO623" s="23"/>
      <c r="RKP623" s="23"/>
      <c r="RKQ623" s="23"/>
      <c r="RKR623" s="23"/>
      <c r="RKS623" s="23"/>
      <c r="RKT623" s="23"/>
      <c r="RKU623" s="23"/>
      <c r="RKV623" s="23"/>
      <c r="RKW623" s="23"/>
      <c r="RKX623" s="23"/>
      <c r="RKY623" s="23"/>
      <c r="RKZ623" s="23"/>
      <c r="RLA623" s="23"/>
      <c r="RLB623" s="23"/>
      <c r="RLC623" s="23"/>
      <c r="RLD623" s="23"/>
      <c r="RLE623" s="23"/>
      <c r="RLF623" s="23"/>
      <c r="RLG623" s="23"/>
      <c r="RLH623" s="23"/>
      <c r="RLI623" s="23"/>
      <c r="RLJ623" s="23"/>
      <c r="RLK623" s="23"/>
      <c r="RLL623" s="23"/>
      <c r="RLM623" s="23"/>
      <c r="RLN623" s="23"/>
      <c r="RLO623" s="23"/>
      <c r="RLP623" s="23"/>
      <c r="RLQ623" s="23"/>
      <c r="RLR623" s="23"/>
      <c r="RLS623" s="23"/>
      <c r="RLT623" s="23"/>
      <c r="RLU623" s="23"/>
      <c r="RLV623" s="23"/>
      <c r="RLW623" s="23"/>
      <c r="RLX623" s="23"/>
      <c r="RLY623" s="23"/>
      <c r="RLZ623" s="23"/>
      <c r="RMA623" s="23"/>
      <c r="RMB623" s="23"/>
      <c r="RMC623" s="23"/>
      <c r="RMD623" s="23"/>
      <c r="RME623" s="23"/>
      <c r="RMF623" s="23"/>
      <c r="RMG623" s="23"/>
      <c r="RMH623" s="23"/>
      <c r="RMI623" s="23"/>
      <c r="RMJ623" s="23"/>
      <c r="RMK623" s="23"/>
      <c r="RML623" s="23"/>
      <c r="RMM623" s="23"/>
      <c r="RMN623" s="23"/>
      <c r="RMO623" s="23"/>
      <c r="RMP623" s="23"/>
      <c r="RMQ623" s="23"/>
      <c r="RMR623" s="23"/>
      <c r="RMS623" s="23"/>
      <c r="RMT623" s="23"/>
      <c r="RMU623" s="23"/>
      <c r="RMV623" s="23"/>
      <c r="RMW623" s="23"/>
      <c r="RMX623" s="23"/>
      <c r="RMY623" s="23"/>
      <c r="RMZ623" s="23"/>
      <c r="RNA623" s="23"/>
      <c r="RNB623" s="23"/>
      <c r="RNC623" s="23"/>
      <c r="RND623" s="23"/>
      <c r="RNE623" s="23"/>
      <c r="RNF623" s="23"/>
      <c r="RNG623" s="23"/>
      <c r="RNH623" s="23"/>
      <c r="RNI623" s="23"/>
      <c r="RNJ623" s="23"/>
      <c r="RNK623" s="23"/>
      <c r="RNL623" s="23"/>
      <c r="RNM623" s="23"/>
      <c r="RNN623" s="23"/>
      <c r="RNO623" s="23"/>
      <c r="RNP623" s="23"/>
      <c r="RNQ623" s="23"/>
      <c r="RNR623" s="23"/>
      <c r="RNS623" s="23"/>
      <c r="RNT623" s="23"/>
      <c r="RNU623" s="23"/>
      <c r="RNV623" s="23"/>
      <c r="RNW623" s="23"/>
      <c r="RNX623" s="23"/>
      <c r="RNY623" s="23"/>
      <c r="RNZ623" s="23"/>
      <c r="ROA623" s="23"/>
      <c r="ROB623" s="23"/>
      <c r="ROC623" s="23"/>
      <c r="ROD623" s="23"/>
      <c r="ROE623" s="23"/>
      <c r="ROF623" s="23"/>
      <c r="ROG623" s="23"/>
      <c r="ROH623" s="23"/>
      <c r="ROI623" s="23"/>
      <c r="ROJ623" s="23"/>
      <c r="ROK623" s="23"/>
      <c r="ROL623" s="23"/>
      <c r="ROM623" s="23"/>
      <c r="RON623" s="23"/>
      <c r="ROO623" s="23"/>
      <c r="ROP623" s="23"/>
      <c r="ROQ623" s="23"/>
      <c r="ROR623" s="23"/>
      <c r="ROS623" s="23"/>
      <c r="ROT623" s="23"/>
      <c r="ROU623" s="23"/>
      <c r="ROV623" s="23"/>
      <c r="ROW623" s="23"/>
      <c r="ROX623" s="23"/>
      <c r="ROY623" s="23"/>
      <c r="ROZ623" s="23"/>
      <c r="RPA623" s="23"/>
      <c r="RPB623" s="23"/>
      <c r="RPC623" s="23"/>
      <c r="RPD623" s="23"/>
      <c r="RPE623" s="23"/>
      <c r="RPF623" s="23"/>
      <c r="RPG623" s="23"/>
      <c r="RPH623" s="23"/>
      <c r="RPI623" s="23"/>
      <c r="RPJ623" s="23"/>
      <c r="RPK623" s="23"/>
      <c r="RPL623" s="23"/>
      <c r="RPM623" s="23"/>
      <c r="RPN623" s="23"/>
      <c r="RPO623" s="23"/>
      <c r="RPP623" s="23"/>
      <c r="RPQ623" s="23"/>
      <c r="RPR623" s="23"/>
      <c r="RPS623" s="23"/>
      <c r="RPT623" s="23"/>
      <c r="RPU623" s="23"/>
      <c r="RPV623" s="23"/>
      <c r="RPW623" s="23"/>
      <c r="RPX623" s="23"/>
      <c r="RPY623" s="23"/>
      <c r="RPZ623" s="23"/>
      <c r="RQA623" s="23"/>
      <c r="RQB623" s="23"/>
      <c r="RQC623" s="23"/>
      <c r="RQD623" s="23"/>
      <c r="RQE623" s="23"/>
      <c r="RQF623" s="23"/>
      <c r="RQG623" s="23"/>
      <c r="RQH623" s="23"/>
      <c r="RQI623" s="23"/>
      <c r="RQJ623" s="23"/>
      <c r="RQK623" s="23"/>
      <c r="RQL623" s="23"/>
      <c r="RQM623" s="23"/>
      <c r="RQN623" s="23"/>
      <c r="RQO623" s="23"/>
      <c r="RQP623" s="23"/>
      <c r="RQQ623" s="23"/>
      <c r="RQR623" s="23"/>
      <c r="RQS623" s="23"/>
      <c r="RQT623" s="23"/>
      <c r="RQU623" s="23"/>
      <c r="RQV623" s="23"/>
      <c r="RQW623" s="23"/>
      <c r="RQX623" s="23"/>
      <c r="RQY623" s="23"/>
      <c r="RQZ623" s="23"/>
      <c r="RRA623" s="23"/>
      <c r="RRB623" s="23"/>
      <c r="RRC623" s="23"/>
      <c r="RRD623" s="23"/>
      <c r="RRE623" s="23"/>
      <c r="RRF623" s="23"/>
      <c r="RRG623" s="23"/>
      <c r="RRH623" s="23"/>
      <c r="RRI623" s="23"/>
      <c r="RRJ623" s="23"/>
      <c r="RRK623" s="23"/>
      <c r="RRL623" s="23"/>
      <c r="RRM623" s="23"/>
      <c r="RRN623" s="23"/>
      <c r="RRO623" s="23"/>
      <c r="RRP623" s="23"/>
      <c r="RRQ623" s="23"/>
      <c r="RRR623" s="23"/>
      <c r="RRS623" s="23"/>
      <c r="RRT623" s="23"/>
      <c r="RRU623" s="23"/>
      <c r="RRV623" s="23"/>
      <c r="RRW623" s="23"/>
      <c r="RRX623" s="23"/>
      <c r="RRY623" s="23"/>
      <c r="RRZ623" s="23"/>
      <c r="RSA623" s="23"/>
      <c r="RSB623" s="23"/>
      <c r="RSC623" s="23"/>
      <c r="RSD623" s="23"/>
      <c r="RSE623" s="23"/>
      <c r="RSF623" s="23"/>
      <c r="RSG623" s="23"/>
      <c r="RSH623" s="23"/>
      <c r="RSI623" s="23"/>
      <c r="RSJ623" s="23"/>
      <c r="RSK623" s="23"/>
      <c r="RSL623" s="23"/>
      <c r="RSM623" s="23"/>
      <c r="RSN623" s="23"/>
      <c r="RSO623" s="23"/>
      <c r="RSP623" s="23"/>
      <c r="RSQ623" s="23"/>
      <c r="RSR623" s="23"/>
      <c r="RSS623" s="23"/>
      <c r="RST623" s="23"/>
      <c r="RSU623" s="23"/>
      <c r="RSV623" s="23"/>
      <c r="RSW623" s="23"/>
      <c r="RSX623" s="23"/>
      <c r="RSY623" s="23"/>
      <c r="RSZ623" s="23"/>
      <c r="RTA623" s="23"/>
      <c r="RTB623" s="23"/>
      <c r="RTC623" s="23"/>
      <c r="RTD623" s="23"/>
      <c r="RTE623" s="23"/>
      <c r="RTF623" s="23"/>
      <c r="RTG623" s="23"/>
      <c r="RTH623" s="23"/>
      <c r="RTI623" s="23"/>
      <c r="RTJ623" s="23"/>
      <c r="RTK623" s="23"/>
      <c r="RTL623" s="23"/>
      <c r="RTM623" s="23"/>
      <c r="RTN623" s="23"/>
      <c r="RTO623" s="23"/>
      <c r="RTP623" s="23"/>
      <c r="RTQ623" s="23"/>
      <c r="RTR623" s="23"/>
      <c r="RTS623" s="23"/>
      <c r="RTT623" s="23"/>
      <c r="RTU623" s="23"/>
      <c r="RTV623" s="23"/>
      <c r="RTW623" s="23"/>
      <c r="RTX623" s="23"/>
      <c r="RTY623" s="23"/>
      <c r="RTZ623" s="23"/>
      <c r="RUA623" s="23"/>
      <c r="RUB623" s="23"/>
      <c r="RUC623" s="23"/>
      <c r="RUD623" s="23"/>
      <c r="RUE623" s="23"/>
      <c r="RUF623" s="23"/>
      <c r="RUG623" s="23"/>
      <c r="RUH623" s="23"/>
      <c r="RUI623" s="23"/>
      <c r="RUJ623" s="23"/>
      <c r="RUK623" s="23"/>
      <c r="RUL623" s="23"/>
      <c r="RUM623" s="23"/>
      <c r="RUN623" s="23"/>
      <c r="RUO623" s="23"/>
      <c r="RUP623" s="23"/>
      <c r="RUQ623" s="23"/>
      <c r="RUR623" s="23"/>
      <c r="RUS623" s="23"/>
      <c r="RUT623" s="23"/>
      <c r="RUU623" s="23"/>
      <c r="RUV623" s="23"/>
      <c r="RUW623" s="23"/>
      <c r="RUX623" s="23"/>
      <c r="RUY623" s="23"/>
      <c r="RUZ623" s="23"/>
      <c r="RVA623" s="23"/>
      <c r="RVB623" s="23"/>
      <c r="RVC623" s="23"/>
      <c r="RVD623" s="23"/>
      <c r="RVE623" s="23"/>
      <c r="RVF623" s="23"/>
      <c r="RVG623" s="23"/>
      <c r="RVH623" s="23"/>
      <c r="RVI623" s="23"/>
      <c r="RVJ623" s="23"/>
      <c r="RVK623" s="23"/>
      <c r="RVL623" s="23"/>
      <c r="RVM623" s="23"/>
      <c r="RVN623" s="23"/>
      <c r="RVO623" s="23"/>
      <c r="RVP623" s="23"/>
      <c r="RVQ623" s="23"/>
      <c r="RVR623" s="23"/>
      <c r="RVS623" s="23"/>
      <c r="RVT623" s="23"/>
      <c r="RVU623" s="23"/>
      <c r="RVV623" s="23"/>
      <c r="RVW623" s="23"/>
      <c r="RVX623" s="23"/>
      <c r="RVY623" s="23"/>
      <c r="RVZ623" s="23"/>
      <c r="RWA623" s="23"/>
      <c r="RWB623" s="23"/>
      <c r="RWC623" s="23"/>
      <c r="RWD623" s="23"/>
      <c r="RWE623" s="23"/>
      <c r="RWF623" s="23"/>
      <c r="RWG623" s="23"/>
      <c r="RWH623" s="23"/>
      <c r="RWI623" s="23"/>
      <c r="RWJ623" s="23"/>
      <c r="RWK623" s="23"/>
      <c r="RWL623" s="23"/>
      <c r="RWM623" s="23"/>
      <c r="RWN623" s="23"/>
      <c r="RWO623" s="23"/>
      <c r="RWP623" s="23"/>
      <c r="RWQ623" s="23"/>
      <c r="RWR623" s="23"/>
      <c r="RWS623" s="23"/>
      <c r="RWT623" s="23"/>
      <c r="RWU623" s="23"/>
      <c r="RWV623" s="23"/>
      <c r="RWW623" s="23"/>
      <c r="RWX623" s="23"/>
      <c r="RWY623" s="23"/>
      <c r="RWZ623" s="23"/>
      <c r="RXA623" s="23"/>
      <c r="RXB623" s="23"/>
      <c r="RXC623" s="23"/>
      <c r="RXD623" s="23"/>
      <c r="RXE623" s="23"/>
      <c r="RXF623" s="23"/>
      <c r="RXG623" s="23"/>
      <c r="RXH623" s="23"/>
      <c r="RXI623" s="23"/>
      <c r="RXJ623" s="23"/>
      <c r="RXK623" s="23"/>
      <c r="RXL623" s="23"/>
      <c r="RXM623" s="23"/>
      <c r="RXN623" s="23"/>
      <c r="RXO623" s="23"/>
      <c r="RXP623" s="23"/>
      <c r="RXQ623" s="23"/>
      <c r="RXR623" s="23"/>
      <c r="RXS623" s="23"/>
      <c r="RXT623" s="23"/>
      <c r="RXU623" s="23"/>
      <c r="RXV623" s="23"/>
      <c r="RXW623" s="23"/>
      <c r="RXX623" s="23"/>
      <c r="RXY623" s="23"/>
      <c r="RXZ623" s="23"/>
      <c r="RYA623" s="23"/>
      <c r="RYB623" s="23"/>
      <c r="RYC623" s="23"/>
      <c r="RYD623" s="23"/>
      <c r="RYE623" s="23"/>
      <c r="RYF623" s="23"/>
      <c r="RYG623" s="23"/>
      <c r="RYH623" s="23"/>
      <c r="RYI623" s="23"/>
      <c r="RYJ623" s="23"/>
      <c r="RYK623" s="23"/>
      <c r="RYL623" s="23"/>
      <c r="RYM623" s="23"/>
      <c r="RYN623" s="23"/>
      <c r="RYO623" s="23"/>
      <c r="RYP623" s="23"/>
      <c r="RYQ623" s="23"/>
      <c r="RYR623" s="23"/>
      <c r="RYS623" s="23"/>
      <c r="RYT623" s="23"/>
      <c r="RYU623" s="23"/>
      <c r="RYV623" s="23"/>
      <c r="RYW623" s="23"/>
      <c r="RYX623" s="23"/>
      <c r="RYY623" s="23"/>
      <c r="RYZ623" s="23"/>
      <c r="RZA623" s="23"/>
      <c r="RZB623" s="23"/>
      <c r="RZC623" s="23"/>
      <c r="RZD623" s="23"/>
      <c r="RZE623" s="23"/>
      <c r="RZF623" s="23"/>
      <c r="RZG623" s="23"/>
      <c r="RZH623" s="23"/>
      <c r="RZI623" s="23"/>
      <c r="RZJ623" s="23"/>
      <c r="RZK623" s="23"/>
      <c r="RZL623" s="23"/>
      <c r="RZM623" s="23"/>
      <c r="RZN623" s="23"/>
      <c r="RZO623" s="23"/>
      <c r="RZP623" s="23"/>
      <c r="RZQ623" s="23"/>
      <c r="RZR623" s="23"/>
      <c r="RZS623" s="23"/>
      <c r="RZT623" s="23"/>
      <c r="RZU623" s="23"/>
      <c r="RZV623" s="23"/>
      <c r="RZW623" s="23"/>
      <c r="RZX623" s="23"/>
      <c r="RZY623" s="23"/>
      <c r="RZZ623" s="23"/>
      <c r="SAA623" s="23"/>
      <c r="SAB623" s="23"/>
      <c r="SAC623" s="23"/>
      <c r="SAD623" s="23"/>
      <c r="SAE623" s="23"/>
      <c r="SAF623" s="23"/>
      <c r="SAG623" s="23"/>
      <c r="SAH623" s="23"/>
      <c r="SAI623" s="23"/>
      <c r="SAJ623" s="23"/>
      <c r="SAK623" s="23"/>
      <c r="SAL623" s="23"/>
      <c r="SAM623" s="23"/>
      <c r="SAN623" s="23"/>
      <c r="SAO623" s="23"/>
      <c r="SAP623" s="23"/>
      <c r="SAQ623" s="23"/>
      <c r="SAR623" s="23"/>
      <c r="SAS623" s="23"/>
      <c r="SAT623" s="23"/>
      <c r="SAU623" s="23"/>
      <c r="SAV623" s="23"/>
      <c r="SAW623" s="23"/>
      <c r="SAX623" s="23"/>
      <c r="SAY623" s="23"/>
      <c r="SAZ623" s="23"/>
      <c r="SBA623" s="23"/>
      <c r="SBB623" s="23"/>
      <c r="SBC623" s="23"/>
      <c r="SBD623" s="23"/>
      <c r="SBE623" s="23"/>
      <c r="SBF623" s="23"/>
      <c r="SBG623" s="23"/>
      <c r="SBH623" s="23"/>
      <c r="SBI623" s="23"/>
      <c r="SBJ623" s="23"/>
      <c r="SBK623" s="23"/>
      <c r="SBL623" s="23"/>
      <c r="SBM623" s="23"/>
      <c r="SBN623" s="23"/>
      <c r="SBO623" s="23"/>
      <c r="SBP623" s="23"/>
      <c r="SBQ623" s="23"/>
      <c r="SBR623" s="23"/>
      <c r="SBS623" s="23"/>
      <c r="SBT623" s="23"/>
      <c r="SBU623" s="23"/>
      <c r="SBV623" s="23"/>
      <c r="SBW623" s="23"/>
      <c r="SBX623" s="23"/>
      <c r="SBY623" s="23"/>
      <c r="SBZ623" s="23"/>
      <c r="SCA623" s="23"/>
      <c r="SCB623" s="23"/>
      <c r="SCC623" s="23"/>
      <c r="SCD623" s="23"/>
      <c r="SCE623" s="23"/>
      <c r="SCF623" s="23"/>
      <c r="SCG623" s="23"/>
      <c r="SCH623" s="23"/>
      <c r="SCI623" s="23"/>
      <c r="SCJ623" s="23"/>
      <c r="SCK623" s="23"/>
      <c r="SCL623" s="23"/>
      <c r="SCM623" s="23"/>
      <c r="SCN623" s="23"/>
      <c r="SCO623" s="23"/>
      <c r="SCP623" s="23"/>
      <c r="SCQ623" s="23"/>
      <c r="SCR623" s="23"/>
      <c r="SCS623" s="23"/>
      <c r="SCT623" s="23"/>
      <c r="SCU623" s="23"/>
      <c r="SCV623" s="23"/>
      <c r="SCW623" s="23"/>
      <c r="SCX623" s="23"/>
      <c r="SCY623" s="23"/>
      <c r="SCZ623" s="23"/>
      <c r="SDA623" s="23"/>
      <c r="SDB623" s="23"/>
      <c r="SDC623" s="23"/>
      <c r="SDD623" s="23"/>
      <c r="SDE623" s="23"/>
      <c r="SDF623" s="23"/>
      <c r="SDG623" s="23"/>
      <c r="SDH623" s="23"/>
      <c r="SDI623" s="23"/>
      <c r="SDJ623" s="23"/>
      <c r="SDK623" s="23"/>
      <c r="SDL623" s="23"/>
      <c r="SDM623" s="23"/>
      <c r="SDN623" s="23"/>
      <c r="SDO623" s="23"/>
      <c r="SDP623" s="23"/>
      <c r="SDQ623" s="23"/>
      <c r="SDR623" s="23"/>
      <c r="SDS623" s="23"/>
      <c r="SDT623" s="23"/>
      <c r="SDU623" s="23"/>
      <c r="SDV623" s="23"/>
      <c r="SDW623" s="23"/>
      <c r="SDX623" s="23"/>
      <c r="SDY623" s="23"/>
      <c r="SDZ623" s="23"/>
      <c r="SEA623" s="23"/>
      <c r="SEB623" s="23"/>
      <c r="SEC623" s="23"/>
      <c r="SED623" s="23"/>
      <c r="SEE623" s="23"/>
      <c r="SEF623" s="23"/>
      <c r="SEG623" s="23"/>
      <c r="SEH623" s="23"/>
      <c r="SEI623" s="23"/>
      <c r="SEJ623" s="23"/>
      <c r="SEK623" s="23"/>
      <c r="SEL623" s="23"/>
      <c r="SEM623" s="23"/>
      <c r="SEN623" s="23"/>
      <c r="SEO623" s="23"/>
      <c r="SEP623" s="23"/>
      <c r="SEQ623" s="23"/>
      <c r="SER623" s="23"/>
      <c r="SES623" s="23"/>
      <c r="SET623" s="23"/>
      <c r="SEU623" s="23"/>
      <c r="SEV623" s="23"/>
      <c r="SEW623" s="23"/>
      <c r="SEX623" s="23"/>
      <c r="SEY623" s="23"/>
      <c r="SEZ623" s="23"/>
      <c r="SFA623" s="23"/>
      <c r="SFB623" s="23"/>
      <c r="SFC623" s="23"/>
      <c r="SFD623" s="23"/>
      <c r="SFE623" s="23"/>
      <c r="SFF623" s="23"/>
      <c r="SFG623" s="23"/>
      <c r="SFH623" s="23"/>
      <c r="SFI623" s="23"/>
      <c r="SFJ623" s="23"/>
      <c r="SFK623" s="23"/>
      <c r="SFL623" s="23"/>
      <c r="SFM623" s="23"/>
      <c r="SFN623" s="23"/>
      <c r="SFO623" s="23"/>
      <c r="SFP623" s="23"/>
      <c r="SFQ623" s="23"/>
      <c r="SFR623" s="23"/>
      <c r="SFS623" s="23"/>
      <c r="SFT623" s="23"/>
      <c r="SFU623" s="23"/>
      <c r="SFV623" s="23"/>
      <c r="SFW623" s="23"/>
      <c r="SFX623" s="23"/>
      <c r="SFY623" s="23"/>
      <c r="SFZ623" s="23"/>
      <c r="SGA623" s="23"/>
      <c r="SGB623" s="23"/>
      <c r="SGC623" s="23"/>
      <c r="SGD623" s="23"/>
      <c r="SGE623" s="23"/>
      <c r="SGF623" s="23"/>
      <c r="SGG623" s="23"/>
      <c r="SGH623" s="23"/>
      <c r="SGI623" s="23"/>
      <c r="SGJ623" s="23"/>
      <c r="SGK623" s="23"/>
      <c r="SGL623" s="23"/>
      <c r="SGM623" s="23"/>
      <c r="SGN623" s="23"/>
      <c r="SGO623" s="23"/>
      <c r="SGP623" s="23"/>
      <c r="SGQ623" s="23"/>
      <c r="SGR623" s="23"/>
      <c r="SGS623" s="23"/>
      <c r="SGT623" s="23"/>
      <c r="SGU623" s="23"/>
      <c r="SGV623" s="23"/>
      <c r="SGW623" s="23"/>
      <c r="SGX623" s="23"/>
      <c r="SGY623" s="23"/>
      <c r="SGZ623" s="23"/>
      <c r="SHA623" s="23"/>
      <c r="SHB623" s="23"/>
      <c r="SHC623" s="23"/>
      <c r="SHD623" s="23"/>
      <c r="SHE623" s="23"/>
      <c r="SHF623" s="23"/>
      <c r="SHG623" s="23"/>
      <c r="SHH623" s="23"/>
      <c r="SHI623" s="23"/>
      <c r="SHJ623" s="23"/>
      <c r="SHK623" s="23"/>
      <c r="SHL623" s="23"/>
      <c r="SHM623" s="23"/>
      <c r="SHN623" s="23"/>
      <c r="SHO623" s="23"/>
      <c r="SHP623" s="23"/>
      <c r="SHQ623" s="23"/>
      <c r="SHR623" s="23"/>
      <c r="SHS623" s="23"/>
      <c r="SHT623" s="23"/>
      <c r="SHU623" s="23"/>
      <c r="SHV623" s="23"/>
      <c r="SHW623" s="23"/>
      <c r="SHX623" s="23"/>
      <c r="SHY623" s="23"/>
      <c r="SHZ623" s="23"/>
      <c r="SIA623" s="23"/>
      <c r="SIB623" s="23"/>
      <c r="SIC623" s="23"/>
      <c r="SID623" s="23"/>
      <c r="SIE623" s="23"/>
      <c r="SIF623" s="23"/>
      <c r="SIG623" s="23"/>
      <c r="SIH623" s="23"/>
      <c r="SII623" s="23"/>
      <c r="SIJ623" s="23"/>
      <c r="SIK623" s="23"/>
      <c r="SIL623" s="23"/>
      <c r="SIM623" s="23"/>
      <c r="SIN623" s="23"/>
      <c r="SIO623" s="23"/>
      <c r="SIP623" s="23"/>
      <c r="SIQ623" s="23"/>
      <c r="SIR623" s="23"/>
      <c r="SIS623" s="23"/>
      <c r="SIT623" s="23"/>
      <c r="SIU623" s="23"/>
      <c r="SIV623" s="23"/>
      <c r="SIW623" s="23"/>
      <c r="SIX623" s="23"/>
      <c r="SIY623" s="23"/>
      <c r="SIZ623" s="23"/>
      <c r="SJA623" s="23"/>
      <c r="SJB623" s="23"/>
      <c r="SJC623" s="23"/>
      <c r="SJD623" s="23"/>
      <c r="SJE623" s="23"/>
      <c r="SJF623" s="23"/>
      <c r="SJG623" s="23"/>
      <c r="SJH623" s="23"/>
      <c r="SJI623" s="23"/>
      <c r="SJJ623" s="23"/>
      <c r="SJK623" s="23"/>
      <c r="SJL623" s="23"/>
      <c r="SJM623" s="23"/>
      <c r="SJN623" s="23"/>
      <c r="SJO623" s="23"/>
      <c r="SJP623" s="23"/>
      <c r="SJQ623" s="23"/>
      <c r="SJR623" s="23"/>
      <c r="SJS623" s="23"/>
      <c r="SJT623" s="23"/>
      <c r="SJU623" s="23"/>
      <c r="SJV623" s="23"/>
      <c r="SJW623" s="23"/>
      <c r="SJX623" s="23"/>
      <c r="SJY623" s="23"/>
      <c r="SJZ623" s="23"/>
      <c r="SKA623" s="23"/>
      <c r="SKB623" s="23"/>
      <c r="SKC623" s="23"/>
      <c r="SKD623" s="23"/>
      <c r="SKE623" s="23"/>
      <c r="SKF623" s="23"/>
      <c r="SKG623" s="23"/>
      <c r="SKH623" s="23"/>
      <c r="SKI623" s="23"/>
      <c r="SKJ623" s="23"/>
      <c r="SKK623" s="23"/>
      <c r="SKL623" s="23"/>
      <c r="SKM623" s="23"/>
      <c r="SKN623" s="23"/>
      <c r="SKO623" s="23"/>
      <c r="SKP623" s="23"/>
      <c r="SKQ623" s="23"/>
      <c r="SKR623" s="23"/>
      <c r="SKS623" s="23"/>
      <c r="SKT623" s="23"/>
      <c r="SKU623" s="23"/>
      <c r="SKV623" s="23"/>
      <c r="SKW623" s="23"/>
      <c r="SKX623" s="23"/>
      <c r="SKY623" s="23"/>
      <c r="SKZ623" s="23"/>
      <c r="SLA623" s="23"/>
      <c r="SLB623" s="23"/>
      <c r="SLC623" s="23"/>
      <c r="SLD623" s="23"/>
      <c r="SLE623" s="23"/>
      <c r="SLF623" s="23"/>
      <c r="SLG623" s="23"/>
      <c r="SLH623" s="23"/>
      <c r="SLI623" s="23"/>
      <c r="SLJ623" s="23"/>
      <c r="SLK623" s="23"/>
      <c r="SLL623" s="23"/>
      <c r="SLM623" s="23"/>
      <c r="SLN623" s="23"/>
      <c r="SLO623" s="23"/>
      <c r="SLP623" s="23"/>
      <c r="SLQ623" s="23"/>
      <c r="SLR623" s="23"/>
      <c r="SLS623" s="23"/>
      <c r="SLT623" s="23"/>
      <c r="SLU623" s="23"/>
      <c r="SLV623" s="23"/>
      <c r="SLW623" s="23"/>
      <c r="SLX623" s="23"/>
      <c r="SLY623" s="23"/>
      <c r="SLZ623" s="23"/>
      <c r="SMA623" s="23"/>
      <c r="SMB623" s="23"/>
      <c r="SMC623" s="23"/>
      <c r="SMD623" s="23"/>
      <c r="SME623" s="23"/>
      <c r="SMF623" s="23"/>
      <c r="SMG623" s="23"/>
      <c r="SMH623" s="23"/>
      <c r="SMI623" s="23"/>
      <c r="SMJ623" s="23"/>
      <c r="SMK623" s="23"/>
      <c r="SML623" s="23"/>
      <c r="SMM623" s="23"/>
      <c r="SMN623" s="23"/>
      <c r="SMO623" s="23"/>
      <c r="SMP623" s="23"/>
      <c r="SMQ623" s="23"/>
      <c r="SMR623" s="23"/>
      <c r="SMS623" s="23"/>
      <c r="SMT623" s="23"/>
      <c r="SMU623" s="23"/>
      <c r="SMV623" s="23"/>
      <c r="SMW623" s="23"/>
      <c r="SMX623" s="23"/>
      <c r="SMY623" s="23"/>
      <c r="SMZ623" s="23"/>
      <c r="SNA623" s="23"/>
      <c r="SNB623" s="23"/>
      <c r="SNC623" s="23"/>
      <c r="SND623" s="23"/>
      <c r="SNE623" s="23"/>
      <c r="SNF623" s="23"/>
      <c r="SNG623" s="23"/>
      <c r="SNH623" s="23"/>
      <c r="SNI623" s="23"/>
      <c r="SNJ623" s="23"/>
      <c r="SNK623" s="23"/>
      <c r="SNL623" s="23"/>
      <c r="SNM623" s="23"/>
      <c r="SNN623" s="23"/>
      <c r="SNO623" s="23"/>
      <c r="SNP623" s="23"/>
      <c r="SNQ623" s="23"/>
      <c r="SNR623" s="23"/>
      <c r="SNS623" s="23"/>
      <c r="SNT623" s="23"/>
      <c r="SNU623" s="23"/>
      <c r="SNV623" s="23"/>
      <c r="SNW623" s="23"/>
      <c r="SNX623" s="23"/>
      <c r="SNY623" s="23"/>
      <c r="SNZ623" s="23"/>
      <c r="SOA623" s="23"/>
      <c r="SOB623" s="23"/>
      <c r="SOC623" s="23"/>
      <c r="SOD623" s="23"/>
      <c r="SOE623" s="23"/>
      <c r="SOF623" s="23"/>
      <c r="SOG623" s="23"/>
      <c r="SOH623" s="23"/>
      <c r="SOI623" s="23"/>
      <c r="SOJ623" s="23"/>
      <c r="SOK623" s="23"/>
      <c r="SOL623" s="23"/>
      <c r="SOM623" s="23"/>
      <c r="SON623" s="23"/>
      <c r="SOO623" s="23"/>
      <c r="SOP623" s="23"/>
      <c r="SOQ623" s="23"/>
      <c r="SOR623" s="23"/>
      <c r="SOS623" s="23"/>
      <c r="SOT623" s="23"/>
      <c r="SOU623" s="23"/>
      <c r="SOV623" s="23"/>
      <c r="SOW623" s="23"/>
      <c r="SOX623" s="23"/>
      <c r="SOY623" s="23"/>
      <c r="SOZ623" s="23"/>
      <c r="SPA623" s="23"/>
      <c r="SPB623" s="23"/>
      <c r="SPC623" s="23"/>
      <c r="SPD623" s="23"/>
      <c r="SPE623" s="23"/>
      <c r="SPF623" s="23"/>
      <c r="SPG623" s="23"/>
      <c r="SPH623" s="23"/>
      <c r="SPI623" s="23"/>
      <c r="SPJ623" s="23"/>
      <c r="SPK623" s="23"/>
      <c r="SPL623" s="23"/>
      <c r="SPM623" s="23"/>
      <c r="SPN623" s="23"/>
      <c r="SPO623" s="23"/>
      <c r="SPP623" s="23"/>
      <c r="SPQ623" s="23"/>
      <c r="SPR623" s="23"/>
      <c r="SPS623" s="23"/>
      <c r="SPT623" s="23"/>
      <c r="SPU623" s="23"/>
      <c r="SPV623" s="23"/>
      <c r="SPW623" s="23"/>
      <c r="SPX623" s="23"/>
      <c r="SPY623" s="23"/>
      <c r="SPZ623" s="23"/>
      <c r="SQA623" s="23"/>
      <c r="SQB623" s="23"/>
      <c r="SQC623" s="23"/>
      <c r="SQD623" s="23"/>
      <c r="SQE623" s="23"/>
      <c r="SQF623" s="23"/>
      <c r="SQG623" s="23"/>
      <c r="SQH623" s="23"/>
      <c r="SQI623" s="23"/>
      <c r="SQJ623" s="23"/>
      <c r="SQK623" s="23"/>
      <c r="SQL623" s="23"/>
      <c r="SQM623" s="23"/>
      <c r="SQN623" s="23"/>
      <c r="SQO623" s="23"/>
      <c r="SQP623" s="23"/>
      <c r="SQQ623" s="23"/>
      <c r="SQR623" s="23"/>
      <c r="SQS623" s="23"/>
      <c r="SQT623" s="23"/>
      <c r="SQU623" s="23"/>
      <c r="SQV623" s="23"/>
      <c r="SQW623" s="23"/>
      <c r="SQX623" s="23"/>
      <c r="SQY623" s="23"/>
      <c r="SQZ623" s="23"/>
      <c r="SRA623" s="23"/>
      <c r="SRB623" s="23"/>
      <c r="SRC623" s="23"/>
      <c r="SRD623" s="23"/>
      <c r="SRE623" s="23"/>
      <c r="SRF623" s="23"/>
      <c r="SRG623" s="23"/>
      <c r="SRH623" s="23"/>
      <c r="SRI623" s="23"/>
      <c r="SRJ623" s="23"/>
      <c r="SRK623" s="23"/>
      <c r="SRL623" s="23"/>
      <c r="SRM623" s="23"/>
      <c r="SRN623" s="23"/>
      <c r="SRO623" s="23"/>
      <c r="SRP623" s="23"/>
      <c r="SRQ623" s="23"/>
      <c r="SRR623" s="23"/>
      <c r="SRS623" s="23"/>
      <c r="SRT623" s="23"/>
      <c r="SRU623" s="23"/>
      <c r="SRV623" s="23"/>
      <c r="SRW623" s="23"/>
      <c r="SRX623" s="23"/>
      <c r="SRY623" s="23"/>
      <c r="SRZ623" s="23"/>
      <c r="SSA623" s="23"/>
      <c r="SSB623" s="23"/>
      <c r="SSC623" s="23"/>
      <c r="SSD623" s="23"/>
      <c r="SSE623" s="23"/>
      <c r="SSF623" s="23"/>
      <c r="SSG623" s="23"/>
      <c r="SSH623" s="23"/>
      <c r="SSI623" s="23"/>
      <c r="SSJ623" s="23"/>
      <c r="SSK623" s="23"/>
      <c r="SSL623" s="23"/>
      <c r="SSM623" s="23"/>
      <c r="SSN623" s="23"/>
      <c r="SSO623" s="23"/>
      <c r="SSP623" s="23"/>
      <c r="SSQ623" s="23"/>
      <c r="SSR623" s="23"/>
      <c r="SSS623" s="23"/>
      <c r="SST623" s="23"/>
      <c r="SSU623" s="23"/>
      <c r="SSV623" s="23"/>
      <c r="SSW623" s="23"/>
      <c r="SSX623" s="23"/>
      <c r="SSY623" s="23"/>
      <c r="SSZ623" s="23"/>
      <c r="STA623" s="23"/>
      <c r="STB623" s="23"/>
      <c r="STC623" s="23"/>
      <c r="STD623" s="23"/>
      <c r="STE623" s="23"/>
      <c r="STF623" s="23"/>
      <c r="STG623" s="23"/>
      <c r="STH623" s="23"/>
      <c r="STI623" s="23"/>
      <c r="STJ623" s="23"/>
      <c r="STK623" s="23"/>
      <c r="STL623" s="23"/>
      <c r="STM623" s="23"/>
      <c r="STN623" s="23"/>
      <c r="STO623" s="23"/>
      <c r="STP623" s="23"/>
      <c r="STQ623" s="23"/>
      <c r="STR623" s="23"/>
      <c r="STS623" s="23"/>
      <c r="STT623" s="23"/>
      <c r="STU623" s="23"/>
      <c r="STV623" s="23"/>
      <c r="STW623" s="23"/>
      <c r="STX623" s="23"/>
      <c r="STY623" s="23"/>
      <c r="STZ623" s="23"/>
      <c r="SUA623" s="23"/>
      <c r="SUB623" s="23"/>
      <c r="SUC623" s="23"/>
      <c r="SUD623" s="23"/>
      <c r="SUE623" s="23"/>
      <c r="SUF623" s="23"/>
      <c r="SUG623" s="23"/>
      <c r="SUH623" s="23"/>
      <c r="SUI623" s="23"/>
      <c r="SUJ623" s="23"/>
      <c r="SUK623" s="23"/>
      <c r="SUL623" s="23"/>
      <c r="SUM623" s="23"/>
      <c r="SUN623" s="23"/>
      <c r="SUO623" s="23"/>
      <c r="SUP623" s="23"/>
      <c r="SUQ623" s="23"/>
      <c r="SUR623" s="23"/>
      <c r="SUS623" s="23"/>
      <c r="SUT623" s="23"/>
      <c r="SUU623" s="23"/>
      <c r="SUV623" s="23"/>
      <c r="SUW623" s="23"/>
      <c r="SUX623" s="23"/>
      <c r="SUY623" s="23"/>
      <c r="SUZ623" s="23"/>
      <c r="SVA623" s="23"/>
      <c r="SVB623" s="23"/>
      <c r="SVC623" s="23"/>
      <c r="SVD623" s="23"/>
      <c r="SVE623" s="23"/>
      <c r="SVF623" s="23"/>
      <c r="SVG623" s="23"/>
      <c r="SVH623" s="23"/>
      <c r="SVI623" s="23"/>
      <c r="SVJ623" s="23"/>
      <c r="SVK623" s="23"/>
      <c r="SVL623" s="23"/>
      <c r="SVM623" s="23"/>
      <c r="SVN623" s="23"/>
      <c r="SVO623" s="23"/>
      <c r="SVP623" s="23"/>
      <c r="SVQ623" s="23"/>
      <c r="SVR623" s="23"/>
      <c r="SVS623" s="23"/>
      <c r="SVT623" s="23"/>
      <c r="SVU623" s="23"/>
      <c r="SVV623" s="23"/>
      <c r="SVW623" s="23"/>
      <c r="SVX623" s="23"/>
      <c r="SVY623" s="23"/>
      <c r="SVZ623" s="23"/>
      <c r="SWA623" s="23"/>
      <c r="SWB623" s="23"/>
      <c r="SWC623" s="23"/>
      <c r="SWD623" s="23"/>
      <c r="SWE623" s="23"/>
      <c r="SWF623" s="23"/>
      <c r="SWG623" s="23"/>
      <c r="SWH623" s="23"/>
      <c r="SWI623" s="23"/>
      <c r="SWJ623" s="23"/>
      <c r="SWK623" s="23"/>
      <c r="SWL623" s="23"/>
      <c r="SWM623" s="23"/>
      <c r="SWN623" s="23"/>
      <c r="SWO623" s="23"/>
      <c r="SWP623" s="23"/>
      <c r="SWQ623" s="23"/>
      <c r="SWR623" s="23"/>
      <c r="SWS623" s="23"/>
      <c r="SWT623" s="23"/>
      <c r="SWU623" s="23"/>
      <c r="SWV623" s="23"/>
      <c r="SWW623" s="23"/>
      <c r="SWX623" s="23"/>
      <c r="SWY623" s="23"/>
      <c r="SWZ623" s="23"/>
      <c r="SXA623" s="23"/>
      <c r="SXB623" s="23"/>
      <c r="SXC623" s="23"/>
      <c r="SXD623" s="23"/>
      <c r="SXE623" s="23"/>
      <c r="SXF623" s="23"/>
      <c r="SXG623" s="23"/>
      <c r="SXH623" s="23"/>
      <c r="SXI623" s="23"/>
      <c r="SXJ623" s="23"/>
      <c r="SXK623" s="23"/>
      <c r="SXL623" s="23"/>
      <c r="SXM623" s="23"/>
      <c r="SXN623" s="23"/>
      <c r="SXO623" s="23"/>
      <c r="SXP623" s="23"/>
      <c r="SXQ623" s="23"/>
      <c r="SXR623" s="23"/>
      <c r="SXS623" s="23"/>
      <c r="SXT623" s="23"/>
      <c r="SXU623" s="23"/>
      <c r="SXV623" s="23"/>
      <c r="SXW623" s="23"/>
      <c r="SXX623" s="23"/>
      <c r="SXY623" s="23"/>
      <c r="SXZ623" s="23"/>
      <c r="SYA623" s="23"/>
      <c r="SYB623" s="23"/>
      <c r="SYC623" s="23"/>
      <c r="SYD623" s="23"/>
      <c r="SYE623" s="23"/>
      <c r="SYF623" s="23"/>
      <c r="SYG623" s="23"/>
      <c r="SYH623" s="23"/>
      <c r="SYI623" s="23"/>
      <c r="SYJ623" s="23"/>
      <c r="SYK623" s="23"/>
      <c r="SYL623" s="23"/>
      <c r="SYM623" s="23"/>
      <c r="SYN623" s="23"/>
      <c r="SYO623" s="23"/>
      <c r="SYP623" s="23"/>
      <c r="SYQ623" s="23"/>
      <c r="SYR623" s="23"/>
      <c r="SYS623" s="23"/>
      <c r="SYT623" s="23"/>
      <c r="SYU623" s="23"/>
      <c r="SYV623" s="23"/>
      <c r="SYW623" s="23"/>
      <c r="SYX623" s="23"/>
      <c r="SYY623" s="23"/>
      <c r="SYZ623" s="23"/>
      <c r="SZA623" s="23"/>
      <c r="SZB623" s="23"/>
      <c r="SZC623" s="23"/>
      <c r="SZD623" s="23"/>
      <c r="SZE623" s="23"/>
      <c r="SZF623" s="23"/>
      <c r="SZG623" s="23"/>
      <c r="SZH623" s="23"/>
      <c r="SZI623" s="23"/>
      <c r="SZJ623" s="23"/>
      <c r="SZK623" s="23"/>
      <c r="SZL623" s="23"/>
      <c r="SZM623" s="23"/>
      <c r="SZN623" s="23"/>
      <c r="SZO623" s="23"/>
      <c r="SZP623" s="23"/>
      <c r="SZQ623" s="23"/>
      <c r="SZR623" s="23"/>
      <c r="SZS623" s="23"/>
      <c r="SZT623" s="23"/>
      <c r="SZU623" s="23"/>
      <c r="SZV623" s="23"/>
      <c r="SZW623" s="23"/>
      <c r="SZX623" s="23"/>
      <c r="SZY623" s="23"/>
      <c r="SZZ623" s="23"/>
      <c r="TAA623" s="23"/>
      <c r="TAB623" s="23"/>
      <c r="TAC623" s="23"/>
      <c r="TAD623" s="23"/>
      <c r="TAE623" s="23"/>
      <c r="TAF623" s="23"/>
      <c r="TAG623" s="23"/>
      <c r="TAH623" s="23"/>
      <c r="TAI623" s="23"/>
      <c r="TAJ623" s="23"/>
      <c r="TAK623" s="23"/>
      <c r="TAL623" s="23"/>
      <c r="TAM623" s="23"/>
      <c r="TAN623" s="23"/>
      <c r="TAO623" s="23"/>
      <c r="TAP623" s="23"/>
      <c r="TAQ623" s="23"/>
      <c r="TAR623" s="23"/>
      <c r="TAS623" s="23"/>
      <c r="TAT623" s="23"/>
      <c r="TAU623" s="23"/>
      <c r="TAV623" s="23"/>
      <c r="TAW623" s="23"/>
      <c r="TAX623" s="23"/>
      <c r="TAY623" s="23"/>
      <c r="TAZ623" s="23"/>
      <c r="TBA623" s="23"/>
      <c r="TBB623" s="23"/>
      <c r="TBC623" s="23"/>
      <c r="TBD623" s="23"/>
      <c r="TBE623" s="23"/>
      <c r="TBF623" s="23"/>
      <c r="TBG623" s="23"/>
      <c r="TBH623" s="23"/>
      <c r="TBI623" s="23"/>
      <c r="TBJ623" s="23"/>
      <c r="TBK623" s="23"/>
      <c r="TBL623" s="23"/>
      <c r="TBM623" s="23"/>
      <c r="TBN623" s="23"/>
      <c r="TBO623" s="23"/>
      <c r="TBP623" s="23"/>
      <c r="TBQ623" s="23"/>
      <c r="TBR623" s="23"/>
      <c r="TBS623" s="23"/>
      <c r="TBT623" s="23"/>
      <c r="TBU623" s="23"/>
      <c r="TBV623" s="23"/>
      <c r="TBW623" s="23"/>
      <c r="TBX623" s="23"/>
      <c r="TBY623" s="23"/>
      <c r="TBZ623" s="23"/>
      <c r="TCA623" s="23"/>
      <c r="TCB623" s="23"/>
      <c r="TCC623" s="23"/>
      <c r="TCD623" s="23"/>
      <c r="TCE623" s="23"/>
      <c r="TCF623" s="23"/>
      <c r="TCG623" s="23"/>
      <c r="TCH623" s="23"/>
      <c r="TCI623" s="23"/>
      <c r="TCJ623" s="23"/>
      <c r="TCK623" s="23"/>
      <c r="TCL623" s="23"/>
      <c r="TCM623" s="23"/>
      <c r="TCN623" s="23"/>
      <c r="TCO623" s="23"/>
      <c r="TCP623" s="23"/>
      <c r="TCQ623" s="23"/>
      <c r="TCR623" s="23"/>
      <c r="TCS623" s="23"/>
      <c r="TCT623" s="23"/>
      <c r="TCU623" s="23"/>
      <c r="TCV623" s="23"/>
      <c r="TCW623" s="23"/>
      <c r="TCX623" s="23"/>
      <c r="TCY623" s="23"/>
      <c r="TCZ623" s="23"/>
      <c r="TDA623" s="23"/>
      <c r="TDB623" s="23"/>
      <c r="TDC623" s="23"/>
      <c r="TDD623" s="23"/>
      <c r="TDE623" s="23"/>
      <c r="TDF623" s="23"/>
      <c r="TDG623" s="23"/>
      <c r="TDH623" s="23"/>
      <c r="TDI623" s="23"/>
      <c r="TDJ623" s="23"/>
      <c r="TDK623" s="23"/>
      <c r="TDL623" s="23"/>
      <c r="TDM623" s="23"/>
      <c r="TDN623" s="23"/>
      <c r="TDO623" s="23"/>
      <c r="TDP623" s="23"/>
      <c r="TDQ623" s="23"/>
      <c r="TDR623" s="23"/>
      <c r="TDS623" s="23"/>
      <c r="TDT623" s="23"/>
      <c r="TDU623" s="23"/>
      <c r="TDV623" s="23"/>
      <c r="TDW623" s="23"/>
      <c r="TDX623" s="23"/>
      <c r="TDY623" s="23"/>
      <c r="TDZ623" s="23"/>
      <c r="TEA623" s="23"/>
      <c r="TEB623" s="23"/>
      <c r="TEC623" s="23"/>
      <c r="TED623" s="23"/>
      <c r="TEE623" s="23"/>
      <c r="TEF623" s="23"/>
      <c r="TEG623" s="23"/>
      <c r="TEH623" s="23"/>
      <c r="TEI623" s="23"/>
      <c r="TEJ623" s="23"/>
      <c r="TEK623" s="23"/>
      <c r="TEL623" s="23"/>
      <c r="TEM623" s="23"/>
      <c r="TEN623" s="23"/>
      <c r="TEO623" s="23"/>
      <c r="TEP623" s="23"/>
      <c r="TEQ623" s="23"/>
      <c r="TER623" s="23"/>
      <c r="TES623" s="23"/>
      <c r="TET623" s="23"/>
      <c r="TEU623" s="23"/>
      <c r="TEV623" s="23"/>
      <c r="TEW623" s="23"/>
      <c r="TEX623" s="23"/>
      <c r="TEY623" s="23"/>
      <c r="TEZ623" s="23"/>
      <c r="TFA623" s="23"/>
      <c r="TFB623" s="23"/>
      <c r="TFC623" s="23"/>
      <c r="TFD623" s="23"/>
      <c r="TFE623" s="23"/>
      <c r="TFF623" s="23"/>
      <c r="TFG623" s="23"/>
      <c r="TFH623" s="23"/>
      <c r="TFI623" s="23"/>
      <c r="TFJ623" s="23"/>
      <c r="TFK623" s="23"/>
      <c r="TFL623" s="23"/>
      <c r="TFM623" s="23"/>
      <c r="TFN623" s="23"/>
      <c r="TFO623" s="23"/>
      <c r="TFP623" s="23"/>
      <c r="TFQ623" s="23"/>
      <c r="TFR623" s="23"/>
      <c r="TFS623" s="23"/>
      <c r="TFT623" s="23"/>
      <c r="TFU623" s="23"/>
      <c r="TFV623" s="23"/>
      <c r="TFW623" s="23"/>
      <c r="TFX623" s="23"/>
      <c r="TFY623" s="23"/>
      <c r="TFZ623" s="23"/>
      <c r="TGA623" s="23"/>
      <c r="TGB623" s="23"/>
      <c r="TGC623" s="23"/>
      <c r="TGD623" s="23"/>
      <c r="TGE623" s="23"/>
      <c r="TGF623" s="23"/>
      <c r="TGG623" s="23"/>
      <c r="TGH623" s="23"/>
      <c r="TGI623" s="23"/>
      <c r="TGJ623" s="23"/>
      <c r="TGK623" s="23"/>
      <c r="TGL623" s="23"/>
      <c r="TGM623" s="23"/>
      <c r="TGN623" s="23"/>
      <c r="TGO623" s="23"/>
      <c r="TGP623" s="23"/>
      <c r="TGQ623" s="23"/>
      <c r="TGR623" s="23"/>
      <c r="TGS623" s="23"/>
      <c r="TGT623" s="23"/>
      <c r="TGU623" s="23"/>
      <c r="TGV623" s="23"/>
      <c r="TGW623" s="23"/>
      <c r="TGX623" s="23"/>
      <c r="TGY623" s="23"/>
      <c r="TGZ623" s="23"/>
      <c r="THA623" s="23"/>
      <c r="THB623" s="23"/>
      <c r="THC623" s="23"/>
      <c r="THD623" s="23"/>
      <c r="THE623" s="23"/>
      <c r="THF623" s="23"/>
      <c r="THG623" s="23"/>
      <c r="THH623" s="23"/>
      <c r="THI623" s="23"/>
      <c r="THJ623" s="23"/>
      <c r="THK623" s="23"/>
      <c r="THL623" s="23"/>
      <c r="THM623" s="23"/>
      <c r="THN623" s="23"/>
      <c r="THO623" s="23"/>
      <c r="THP623" s="23"/>
      <c r="THQ623" s="23"/>
      <c r="THR623" s="23"/>
      <c r="THS623" s="23"/>
      <c r="THT623" s="23"/>
      <c r="THU623" s="23"/>
      <c r="THV623" s="23"/>
      <c r="THW623" s="23"/>
      <c r="THX623" s="23"/>
      <c r="THY623" s="23"/>
      <c r="THZ623" s="23"/>
      <c r="TIA623" s="23"/>
      <c r="TIB623" s="23"/>
      <c r="TIC623" s="23"/>
      <c r="TID623" s="23"/>
      <c r="TIE623" s="23"/>
      <c r="TIF623" s="23"/>
      <c r="TIG623" s="23"/>
      <c r="TIH623" s="23"/>
      <c r="TII623" s="23"/>
      <c r="TIJ623" s="23"/>
      <c r="TIK623" s="23"/>
      <c r="TIL623" s="23"/>
      <c r="TIM623" s="23"/>
      <c r="TIN623" s="23"/>
      <c r="TIO623" s="23"/>
      <c r="TIP623" s="23"/>
      <c r="TIQ623" s="23"/>
      <c r="TIR623" s="23"/>
      <c r="TIS623" s="23"/>
      <c r="TIT623" s="23"/>
      <c r="TIU623" s="23"/>
      <c r="TIV623" s="23"/>
      <c r="TIW623" s="23"/>
      <c r="TIX623" s="23"/>
      <c r="TIY623" s="23"/>
      <c r="TIZ623" s="23"/>
      <c r="TJA623" s="23"/>
      <c r="TJB623" s="23"/>
      <c r="TJC623" s="23"/>
      <c r="TJD623" s="23"/>
      <c r="TJE623" s="23"/>
      <c r="TJF623" s="23"/>
      <c r="TJG623" s="23"/>
      <c r="TJH623" s="23"/>
      <c r="TJI623" s="23"/>
      <c r="TJJ623" s="23"/>
      <c r="TJK623" s="23"/>
      <c r="TJL623" s="23"/>
      <c r="TJM623" s="23"/>
      <c r="TJN623" s="23"/>
      <c r="TJO623" s="23"/>
      <c r="TJP623" s="23"/>
      <c r="TJQ623" s="23"/>
      <c r="TJR623" s="23"/>
      <c r="TJS623" s="23"/>
      <c r="TJT623" s="23"/>
      <c r="TJU623" s="23"/>
      <c r="TJV623" s="23"/>
      <c r="TJW623" s="23"/>
      <c r="TJX623" s="23"/>
      <c r="TJY623" s="23"/>
      <c r="TJZ623" s="23"/>
      <c r="TKA623" s="23"/>
      <c r="TKB623" s="23"/>
      <c r="TKC623" s="23"/>
      <c r="TKD623" s="23"/>
      <c r="TKE623" s="23"/>
      <c r="TKF623" s="23"/>
      <c r="TKG623" s="23"/>
      <c r="TKH623" s="23"/>
      <c r="TKI623" s="23"/>
      <c r="TKJ623" s="23"/>
      <c r="TKK623" s="23"/>
      <c r="TKL623" s="23"/>
      <c r="TKM623" s="23"/>
      <c r="TKN623" s="23"/>
      <c r="TKO623" s="23"/>
      <c r="TKP623" s="23"/>
      <c r="TKQ623" s="23"/>
      <c r="TKR623" s="23"/>
      <c r="TKS623" s="23"/>
      <c r="TKT623" s="23"/>
      <c r="TKU623" s="23"/>
      <c r="TKV623" s="23"/>
      <c r="TKW623" s="23"/>
      <c r="TKX623" s="23"/>
      <c r="TKY623" s="23"/>
      <c r="TKZ623" s="23"/>
      <c r="TLA623" s="23"/>
      <c r="TLB623" s="23"/>
      <c r="TLC623" s="23"/>
      <c r="TLD623" s="23"/>
      <c r="TLE623" s="23"/>
      <c r="TLF623" s="23"/>
      <c r="TLG623" s="23"/>
      <c r="TLH623" s="23"/>
      <c r="TLI623" s="23"/>
      <c r="TLJ623" s="23"/>
      <c r="TLK623" s="23"/>
      <c r="TLL623" s="23"/>
      <c r="TLM623" s="23"/>
      <c r="TLN623" s="23"/>
      <c r="TLO623" s="23"/>
      <c r="TLP623" s="23"/>
      <c r="TLQ623" s="23"/>
      <c r="TLR623" s="23"/>
      <c r="TLS623" s="23"/>
      <c r="TLT623" s="23"/>
      <c r="TLU623" s="23"/>
      <c r="TLV623" s="23"/>
      <c r="TLW623" s="23"/>
      <c r="TLX623" s="23"/>
      <c r="TLY623" s="23"/>
      <c r="TLZ623" s="23"/>
      <c r="TMA623" s="23"/>
      <c r="TMB623" s="23"/>
      <c r="TMC623" s="23"/>
      <c r="TMD623" s="23"/>
      <c r="TME623" s="23"/>
      <c r="TMF623" s="23"/>
      <c r="TMG623" s="23"/>
      <c r="TMH623" s="23"/>
      <c r="TMI623" s="23"/>
      <c r="TMJ623" s="23"/>
      <c r="TMK623" s="23"/>
      <c r="TML623" s="23"/>
      <c r="TMM623" s="23"/>
      <c r="TMN623" s="23"/>
      <c r="TMO623" s="23"/>
      <c r="TMP623" s="23"/>
      <c r="TMQ623" s="23"/>
      <c r="TMR623" s="23"/>
      <c r="TMS623" s="23"/>
      <c r="TMT623" s="23"/>
      <c r="TMU623" s="23"/>
      <c r="TMV623" s="23"/>
      <c r="TMW623" s="23"/>
      <c r="TMX623" s="23"/>
      <c r="TMY623" s="23"/>
      <c r="TMZ623" s="23"/>
      <c r="TNA623" s="23"/>
      <c r="TNB623" s="23"/>
      <c r="TNC623" s="23"/>
      <c r="TND623" s="23"/>
      <c r="TNE623" s="23"/>
      <c r="TNF623" s="23"/>
      <c r="TNG623" s="23"/>
      <c r="TNH623" s="23"/>
      <c r="TNI623" s="23"/>
      <c r="TNJ623" s="23"/>
      <c r="TNK623" s="23"/>
      <c r="TNL623" s="23"/>
      <c r="TNM623" s="23"/>
      <c r="TNN623" s="23"/>
      <c r="TNO623" s="23"/>
      <c r="TNP623" s="23"/>
      <c r="TNQ623" s="23"/>
      <c r="TNR623" s="23"/>
      <c r="TNS623" s="23"/>
      <c r="TNT623" s="23"/>
      <c r="TNU623" s="23"/>
      <c r="TNV623" s="23"/>
      <c r="TNW623" s="23"/>
      <c r="TNX623" s="23"/>
      <c r="TNY623" s="23"/>
      <c r="TNZ623" s="23"/>
      <c r="TOA623" s="23"/>
      <c r="TOB623" s="23"/>
      <c r="TOC623" s="23"/>
      <c r="TOD623" s="23"/>
      <c r="TOE623" s="23"/>
      <c r="TOF623" s="23"/>
      <c r="TOG623" s="23"/>
      <c r="TOH623" s="23"/>
      <c r="TOI623" s="23"/>
      <c r="TOJ623" s="23"/>
      <c r="TOK623" s="23"/>
      <c r="TOL623" s="23"/>
      <c r="TOM623" s="23"/>
      <c r="TON623" s="23"/>
      <c r="TOO623" s="23"/>
      <c r="TOP623" s="23"/>
      <c r="TOQ623" s="23"/>
      <c r="TOR623" s="23"/>
      <c r="TOS623" s="23"/>
      <c r="TOT623" s="23"/>
      <c r="TOU623" s="23"/>
      <c r="TOV623" s="23"/>
      <c r="TOW623" s="23"/>
      <c r="TOX623" s="23"/>
      <c r="TOY623" s="23"/>
      <c r="TOZ623" s="23"/>
      <c r="TPA623" s="23"/>
      <c r="TPB623" s="23"/>
      <c r="TPC623" s="23"/>
      <c r="TPD623" s="23"/>
      <c r="TPE623" s="23"/>
      <c r="TPF623" s="23"/>
      <c r="TPG623" s="23"/>
      <c r="TPH623" s="23"/>
      <c r="TPI623" s="23"/>
      <c r="TPJ623" s="23"/>
      <c r="TPK623" s="23"/>
      <c r="TPL623" s="23"/>
      <c r="TPM623" s="23"/>
      <c r="TPN623" s="23"/>
      <c r="TPO623" s="23"/>
      <c r="TPP623" s="23"/>
      <c r="TPQ623" s="23"/>
      <c r="TPR623" s="23"/>
      <c r="TPS623" s="23"/>
      <c r="TPT623" s="23"/>
      <c r="TPU623" s="23"/>
      <c r="TPV623" s="23"/>
      <c r="TPW623" s="23"/>
      <c r="TPX623" s="23"/>
      <c r="TPY623" s="23"/>
      <c r="TPZ623" s="23"/>
      <c r="TQA623" s="23"/>
      <c r="TQB623" s="23"/>
      <c r="TQC623" s="23"/>
      <c r="TQD623" s="23"/>
      <c r="TQE623" s="23"/>
      <c r="TQF623" s="23"/>
      <c r="TQG623" s="23"/>
      <c r="TQH623" s="23"/>
      <c r="TQI623" s="23"/>
      <c r="TQJ623" s="23"/>
      <c r="TQK623" s="23"/>
      <c r="TQL623" s="23"/>
      <c r="TQM623" s="23"/>
      <c r="TQN623" s="23"/>
      <c r="TQO623" s="23"/>
      <c r="TQP623" s="23"/>
      <c r="TQQ623" s="23"/>
      <c r="TQR623" s="23"/>
      <c r="TQS623" s="23"/>
      <c r="TQT623" s="23"/>
      <c r="TQU623" s="23"/>
      <c r="TQV623" s="23"/>
      <c r="TQW623" s="23"/>
      <c r="TQX623" s="23"/>
      <c r="TQY623" s="23"/>
      <c r="TQZ623" s="23"/>
      <c r="TRA623" s="23"/>
      <c r="TRB623" s="23"/>
      <c r="TRC623" s="23"/>
      <c r="TRD623" s="23"/>
      <c r="TRE623" s="23"/>
      <c r="TRF623" s="23"/>
      <c r="TRG623" s="23"/>
      <c r="TRH623" s="23"/>
      <c r="TRI623" s="23"/>
      <c r="TRJ623" s="23"/>
      <c r="TRK623" s="23"/>
      <c r="TRL623" s="23"/>
      <c r="TRM623" s="23"/>
      <c r="TRN623" s="23"/>
      <c r="TRO623" s="23"/>
      <c r="TRP623" s="23"/>
      <c r="TRQ623" s="23"/>
      <c r="TRR623" s="23"/>
      <c r="TRS623" s="23"/>
      <c r="TRT623" s="23"/>
      <c r="TRU623" s="23"/>
      <c r="TRV623" s="23"/>
      <c r="TRW623" s="23"/>
      <c r="TRX623" s="23"/>
      <c r="TRY623" s="23"/>
      <c r="TRZ623" s="23"/>
      <c r="TSA623" s="23"/>
      <c r="TSB623" s="23"/>
      <c r="TSC623" s="23"/>
      <c r="TSD623" s="23"/>
      <c r="TSE623" s="23"/>
      <c r="TSF623" s="23"/>
      <c r="TSG623" s="23"/>
      <c r="TSH623" s="23"/>
      <c r="TSI623" s="23"/>
      <c r="TSJ623" s="23"/>
      <c r="TSK623" s="23"/>
      <c r="TSL623" s="23"/>
      <c r="TSM623" s="23"/>
      <c r="TSN623" s="23"/>
      <c r="TSO623" s="23"/>
      <c r="TSP623" s="23"/>
      <c r="TSQ623" s="23"/>
      <c r="TSR623" s="23"/>
      <c r="TSS623" s="23"/>
      <c r="TST623" s="23"/>
      <c r="TSU623" s="23"/>
      <c r="TSV623" s="23"/>
      <c r="TSW623" s="23"/>
      <c r="TSX623" s="23"/>
      <c r="TSY623" s="23"/>
      <c r="TSZ623" s="23"/>
      <c r="TTA623" s="23"/>
      <c r="TTB623" s="23"/>
      <c r="TTC623" s="23"/>
      <c r="TTD623" s="23"/>
      <c r="TTE623" s="23"/>
      <c r="TTF623" s="23"/>
      <c r="TTG623" s="23"/>
      <c r="TTH623" s="23"/>
      <c r="TTI623" s="23"/>
      <c r="TTJ623" s="23"/>
      <c r="TTK623" s="23"/>
      <c r="TTL623" s="23"/>
      <c r="TTM623" s="23"/>
      <c r="TTN623" s="23"/>
      <c r="TTO623" s="23"/>
      <c r="TTP623" s="23"/>
      <c r="TTQ623" s="23"/>
      <c r="TTR623" s="23"/>
      <c r="TTS623" s="23"/>
      <c r="TTT623" s="23"/>
      <c r="TTU623" s="23"/>
      <c r="TTV623" s="23"/>
      <c r="TTW623" s="23"/>
      <c r="TTX623" s="23"/>
      <c r="TTY623" s="23"/>
      <c r="TTZ623" s="23"/>
      <c r="TUA623" s="23"/>
      <c r="TUB623" s="23"/>
      <c r="TUC623" s="23"/>
      <c r="TUD623" s="23"/>
      <c r="TUE623" s="23"/>
      <c r="TUF623" s="23"/>
      <c r="TUG623" s="23"/>
      <c r="TUH623" s="23"/>
      <c r="TUI623" s="23"/>
      <c r="TUJ623" s="23"/>
      <c r="TUK623" s="23"/>
      <c r="TUL623" s="23"/>
      <c r="TUM623" s="23"/>
      <c r="TUN623" s="23"/>
      <c r="TUO623" s="23"/>
      <c r="TUP623" s="23"/>
      <c r="TUQ623" s="23"/>
      <c r="TUR623" s="23"/>
      <c r="TUS623" s="23"/>
      <c r="TUT623" s="23"/>
      <c r="TUU623" s="23"/>
      <c r="TUV623" s="23"/>
      <c r="TUW623" s="23"/>
      <c r="TUX623" s="23"/>
      <c r="TUY623" s="23"/>
      <c r="TUZ623" s="23"/>
      <c r="TVA623" s="23"/>
      <c r="TVB623" s="23"/>
      <c r="TVC623" s="23"/>
      <c r="TVD623" s="23"/>
      <c r="TVE623" s="23"/>
      <c r="TVF623" s="23"/>
      <c r="TVG623" s="23"/>
      <c r="TVH623" s="23"/>
      <c r="TVI623" s="23"/>
      <c r="TVJ623" s="23"/>
      <c r="TVK623" s="23"/>
      <c r="TVL623" s="23"/>
      <c r="TVM623" s="23"/>
      <c r="TVN623" s="23"/>
      <c r="TVO623" s="23"/>
      <c r="TVP623" s="23"/>
      <c r="TVQ623" s="23"/>
      <c r="TVR623" s="23"/>
      <c r="TVS623" s="23"/>
      <c r="TVT623" s="23"/>
      <c r="TVU623" s="23"/>
      <c r="TVV623" s="23"/>
      <c r="TVW623" s="23"/>
      <c r="TVX623" s="23"/>
      <c r="TVY623" s="23"/>
      <c r="TVZ623" s="23"/>
      <c r="TWA623" s="23"/>
      <c r="TWB623" s="23"/>
      <c r="TWC623" s="23"/>
      <c r="TWD623" s="23"/>
      <c r="TWE623" s="23"/>
      <c r="TWF623" s="23"/>
      <c r="TWG623" s="23"/>
      <c r="TWH623" s="23"/>
      <c r="TWI623" s="23"/>
      <c r="TWJ623" s="23"/>
      <c r="TWK623" s="23"/>
      <c r="TWL623" s="23"/>
      <c r="TWM623" s="23"/>
      <c r="TWN623" s="23"/>
      <c r="TWO623" s="23"/>
      <c r="TWP623" s="23"/>
      <c r="TWQ623" s="23"/>
      <c r="TWR623" s="23"/>
      <c r="TWS623" s="23"/>
      <c r="TWT623" s="23"/>
      <c r="TWU623" s="23"/>
      <c r="TWV623" s="23"/>
      <c r="TWW623" s="23"/>
      <c r="TWX623" s="23"/>
      <c r="TWY623" s="23"/>
      <c r="TWZ623" s="23"/>
      <c r="TXA623" s="23"/>
      <c r="TXB623" s="23"/>
      <c r="TXC623" s="23"/>
      <c r="TXD623" s="23"/>
      <c r="TXE623" s="23"/>
      <c r="TXF623" s="23"/>
      <c r="TXG623" s="23"/>
      <c r="TXH623" s="23"/>
      <c r="TXI623" s="23"/>
      <c r="TXJ623" s="23"/>
      <c r="TXK623" s="23"/>
      <c r="TXL623" s="23"/>
      <c r="TXM623" s="23"/>
      <c r="TXN623" s="23"/>
      <c r="TXO623" s="23"/>
      <c r="TXP623" s="23"/>
      <c r="TXQ623" s="23"/>
      <c r="TXR623" s="23"/>
      <c r="TXS623" s="23"/>
      <c r="TXT623" s="23"/>
      <c r="TXU623" s="23"/>
      <c r="TXV623" s="23"/>
      <c r="TXW623" s="23"/>
      <c r="TXX623" s="23"/>
      <c r="TXY623" s="23"/>
      <c r="TXZ623" s="23"/>
      <c r="TYA623" s="23"/>
      <c r="TYB623" s="23"/>
      <c r="TYC623" s="23"/>
      <c r="TYD623" s="23"/>
      <c r="TYE623" s="23"/>
      <c r="TYF623" s="23"/>
      <c r="TYG623" s="23"/>
      <c r="TYH623" s="23"/>
      <c r="TYI623" s="23"/>
      <c r="TYJ623" s="23"/>
      <c r="TYK623" s="23"/>
      <c r="TYL623" s="23"/>
      <c r="TYM623" s="23"/>
      <c r="TYN623" s="23"/>
      <c r="TYO623" s="23"/>
      <c r="TYP623" s="23"/>
      <c r="TYQ623" s="23"/>
      <c r="TYR623" s="23"/>
      <c r="TYS623" s="23"/>
      <c r="TYT623" s="23"/>
      <c r="TYU623" s="23"/>
      <c r="TYV623" s="23"/>
      <c r="TYW623" s="23"/>
      <c r="TYX623" s="23"/>
      <c r="TYY623" s="23"/>
      <c r="TYZ623" s="23"/>
      <c r="TZA623" s="23"/>
      <c r="TZB623" s="23"/>
      <c r="TZC623" s="23"/>
      <c r="TZD623" s="23"/>
      <c r="TZE623" s="23"/>
      <c r="TZF623" s="23"/>
      <c r="TZG623" s="23"/>
      <c r="TZH623" s="23"/>
      <c r="TZI623" s="23"/>
      <c r="TZJ623" s="23"/>
      <c r="TZK623" s="23"/>
      <c r="TZL623" s="23"/>
      <c r="TZM623" s="23"/>
      <c r="TZN623" s="23"/>
      <c r="TZO623" s="23"/>
      <c r="TZP623" s="23"/>
      <c r="TZQ623" s="23"/>
      <c r="TZR623" s="23"/>
      <c r="TZS623" s="23"/>
      <c r="TZT623" s="23"/>
      <c r="TZU623" s="23"/>
      <c r="TZV623" s="23"/>
      <c r="TZW623" s="23"/>
      <c r="TZX623" s="23"/>
      <c r="TZY623" s="23"/>
      <c r="TZZ623" s="23"/>
      <c r="UAA623" s="23"/>
      <c r="UAB623" s="23"/>
      <c r="UAC623" s="23"/>
      <c r="UAD623" s="23"/>
      <c r="UAE623" s="23"/>
      <c r="UAF623" s="23"/>
      <c r="UAG623" s="23"/>
      <c r="UAH623" s="23"/>
      <c r="UAI623" s="23"/>
      <c r="UAJ623" s="23"/>
      <c r="UAK623" s="23"/>
      <c r="UAL623" s="23"/>
      <c r="UAM623" s="23"/>
      <c r="UAN623" s="23"/>
      <c r="UAO623" s="23"/>
      <c r="UAP623" s="23"/>
      <c r="UAQ623" s="23"/>
      <c r="UAR623" s="23"/>
      <c r="UAS623" s="23"/>
      <c r="UAT623" s="23"/>
      <c r="UAU623" s="23"/>
      <c r="UAV623" s="23"/>
      <c r="UAW623" s="23"/>
      <c r="UAX623" s="23"/>
      <c r="UAY623" s="23"/>
      <c r="UAZ623" s="23"/>
      <c r="UBA623" s="23"/>
      <c r="UBB623" s="23"/>
      <c r="UBC623" s="23"/>
      <c r="UBD623" s="23"/>
      <c r="UBE623" s="23"/>
      <c r="UBF623" s="23"/>
      <c r="UBG623" s="23"/>
      <c r="UBH623" s="23"/>
      <c r="UBI623" s="23"/>
      <c r="UBJ623" s="23"/>
      <c r="UBK623" s="23"/>
      <c r="UBL623" s="23"/>
      <c r="UBM623" s="23"/>
      <c r="UBN623" s="23"/>
      <c r="UBO623" s="23"/>
      <c r="UBP623" s="23"/>
      <c r="UBQ623" s="23"/>
      <c r="UBR623" s="23"/>
      <c r="UBS623" s="23"/>
      <c r="UBT623" s="23"/>
      <c r="UBU623" s="23"/>
      <c r="UBV623" s="23"/>
      <c r="UBW623" s="23"/>
      <c r="UBX623" s="23"/>
      <c r="UBY623" s="23"/>
      <c r="UBZ623" s="23"/>
      <c r="UCA623" s="23"/>
      <c r="UCB623" s="23"/>
      <c r="UCC623" s="23"/>
      <c r="UCD623" s="23"/>
      <c r="UCE623" s="23"/>
      <c r="UCF623" s="23"/>
      <c r="UCG623" s="23"/>
      <c r="UCH623" s="23"/>
      <c r="UCI623" s="23"/>
      <c r="UCJ623" s="23"/>
      <c r="UCK623" s="23"/>
      <c r="UCL623" s="23"/>
      <c r="UCM623" s="23"/>
      <c r="UCN623" s="23"/>
      <c r="UCO623" s="23"/>
      <c r="UCP623" s="23"/>
      <c r="UCQ623" s="23"/>
      <c r="UCR623" s="23"/>
      <c r="UCS623" s="23"/>
      <c r="UCT623" s="23"/>
      <c r="UCU623" s="23"/>
      <c r="UCV623" s="23"/>
      <c r="UCW623" s="23"/>
      <c r="UCX623" s="23"/>
      <c r="UCY623" s="23"/>
      <c r="UCZ623" s="23"/>
      <c r="UDA623" s="23"/>
      <c r="UDB623" s="23"/>
      <c r="UDC623" s="23"/>
      <c r="UDD623" s="23"/>
      <c r="UDE623" s="23"/>
      <c r="UDF623" s="23"/>
      <c r="UDG623" s="23"/>
      <c r="UDH623" s="23"/>
      <c r="UDI623" s="23"/>
      <c r="UDJ623" s="23"/>
      <c r="UDK623" s="23"/>
      <c r="UDL623" s="23"/>
      <c r="UDM623" s="23"/>
      <c r="UDN623" s="23"/>
      <c r="UDO623" s="23"/>
      <c r="UDP623" s="23"/>
      <c r="UDQ623" s="23"/>
      <c r="UDR623" s="23"/>
      <c r="UDS623" s="23"/>
      <c r="UDT623" s="23"/>
      <c r="UDU623" s="23"/>
      <c r="UDV623" s="23"/>
      <c r="UDW623" s="23"/>
      <c r="UDX623" s="23"/>
      <c r="UDY623" s="23"/>
      <c r="UDZ623" s="23"/>
      <c r="UEA623" s="23"/>
      <c r="UEB623" s="23"/>
      <c r="UEC623" s="23"/>
      <c r="UED623" s="23"/>
      <c r="UEE623" s="23"/>
      <c r="UEF623" s="23"/>
      <c r="UEG623" s="23"/>
      <c r="UEH623" s="23"/>
      <c r="UEI623" s="23"/>
      <c r="UEJ623" s="23"/>
      <c r="UEK623" s="23"/>
      <c r="UEL623" s="23"/>
      <c r="UEM623" s="23"/>
      <c r="UEN623" s="23"/>
      <c r="UEO623" s="23"/>
      <c r="UEP623" s="23"/>
      <c r="UEQ623" s="23"/>
      <c r="UER623" s="23"/>
      <c r="UES623" s="23"/>
      <c r="UET623" s="23"/>
      <c r="UEU623" s="23"/>
      <c r="UEV623" s="23"/>
      <c r="UEW623" s="23"/>
      <c r="UEX623" s="23"/>
      <c r="UEY623" s="23"/>
      <c r="UEZ623" s="23"/>
      <c r="UFA623" s="23"/>
      <c r="UFB623" s="23"/>
      <c r="UFC623" s="23"/>
      <c r="UFD623" s="23"/>
      <c r="UFE623" s="23"/>
      <c r="UFF623" s="23"/>
      <c r="UFG623" s="23"/>
      <c r="UFH623" s="23"/>
      <c r="UFI623" s="23"/>
      <c r="UFJ623" s="23"/>
      <c r="UFK623" s="23"/>
      <c r="UFL623" s="23"/>
      <c r="UFM623" s="23"/>
      <c r="UFN623" s="23"/>
      <c r="UFO623" s="23"/>
      <c r="UFP623" s="23"/>
      <c r="UFQ623" s="23"/>
      <c r="UFR623" s="23"/>
      <c r="UFS623" s="23"/>
      <c r="UFT623" s="23"/>
      <c r="UFU623" s="23"/>
      <c r="UFV623" s="23"/>
      <c r="UFW623" s="23"/>
      <c r="UFX623" s="23"/>
      <c r="UFY623" s="23"/>
      <c r="UFZ623" s="23"/>
      <c r="UGA623" s="23"/>
      <c r="UGB623" s="23"/>
      <c r="UGC623" s="23"/>
      <c r="UGD623" s="23"/>
      <c r="UGE623" s="23"/>
      <c r="UGF623" s="23"/>
      <c r="UGG623" s="23"/>
      <c r="UGH623" s="23"/>
      <c r="UGI623" s="23"/>
      <c r="UGJ623" s="23"/>
      <c r="UGK623" s="23"/>
      <c r="UGL623" s="23"/>
      <c r="UGM623" s="23"/>
      <c r="UGN623" s="23"/>
      <c r="UGO623" s="23"/>
      <c r="UGP623" s="23"/>
      <c r="UGQ623" s="23"/>
      <c r="UGR623" s="23"/>
      <c r="UGS623" s="23"/>
      <c r="UGT623" s="23"/>
      <c r="UGU623" s="23"/>
      <c r="UGV623" s="23"/>
      <c r="UGW623" s="23"/>
      <c r="UGX623" s="23"/>
      <c r="UGY623" s="23"/>
      <c r="UGZ623" s="23"/>
      <c r="UHA623" s="23"/>
      <c r="UHB623" s="23"/>
      <c r="UHC623" s="23"/>
      <c r="UHD623" s="23"/>
      <c r="UHE623" s="23"/>
      <c r="UHF623" s="23"/>
      <c r="UHG623" s="23"/>
      <c r="UHH623" s="23"/>
      <c r="UHI623" s="23"/>
      <c r="UHJ623" s="23"/>
      <c r="UHK623" s="23"/>
      <c r="UHL623" s="23"/>
      <c r="UHM623" s="23"/>
      <c r="UHN623" s="23"/>
      <c r="UHO623" s="23"/>
      <c r="UHP623" s="23"/>
      <c r="UHQ623" s="23"/>
      <c r="UHR623" s="23"/>
      <c r="UHS623" s="23"/>
      <c r="UHT623" s="23"/>
      <c r="UHU623" s="23"/>
      <c r="UHV623" s="23"/>
      <c r="UHW623" s="23"/>
      <c r="UHX623" s="23"/>
      <c r="UHY623" s="23"/>
      <c r="UHZ623" s="23"/>
      <c r="UIA623" s="23"/>
      <c r="UIB623" s="23"/>
      <c r="UIC623" s="23"/>
      <c r="UID623" s="23"/>
      <c r="UIE623" s="23"/>
      <c r="UIF623" s="23"/>
      <c r="UIG623" s="23"/>
      <c r="UIH623" s="23"/>
      <c r="UII623" s="23"/>
      <c r="UIJ623" s="23"/>
      <c r="UIK623" s="23"/>
      <c r="UIL623" s="23"/>
      <c r="UIM623" s="23"/>
      <c r="UIN623" s="23"/>
      <c r="UIO623" s="23"/>
      <c r="UIP623" s="23"/>
      <c r="UIQ623" s="23"/>
      <c r="UIR623" s="23"/>
      <c r="UIS623" s="23"/>
      <c r="UIT623" s="23"/>
      <c r="UIU623" s="23"/>
      <c r="UIV623" s="23"/>
      <c r="UIW623" s="23"/>
      <c r="UIX623" s="23"/>
      <c r="UIY623" s="23"/>
      <c r="UIZ623" s="23"/>
      <c r="UJA623" s="23"/>
      <c r="UJB623" s="23"/>
      <c r="UJC623" s="23"/>
      <c r="UJD623" s="23"/>
      <c r="UJE623" s="23"/>
      <c r="UJF623" s="23"/>
      <c r="UJG623" s="23"/>
      <c r="UJH623" s="23"/>
      <c r="UJI623" s="23"/>
      <c r="UJJ623" s="23"/>
      <c r="UJK623" s="23"/>
      <c r="UJL623" s="23"/>
      <c r="UJM623" s="23"/>
      <c r="UJN623" s="23"/>
      <c r="UJO623" s="23"/>
      <c r="UJP623" s="23"/>
      <c r="UJQ623" s="23"/>
      <c r="UJR623" s="23"/>
      <c r="UJS623" s="23"/>
      <c r="UJT623" s="23"/>
      <c r="UJU623" s="23"/>
      <c r="UJV623" s="23"/>
      <c r="UJW623" s="23"/>
      <c r="UJX623" s="23"/>
      <c r="UJY623" s="23"/>
      <c r="UJZ623" s="23"/>
      <c r="UKA623" s="23"/>
      <c r="UKB623" s="23"/>
      <c r="UKC623" s="23"/>
      <c r="UKD623" s="23"/>
      <c r="UKE623" s="23"/>
      <c r="UKF623" s="23"/>
      <c r="UKG623" s="23"/>
      <c r="UKH623" s="23"/>
      <c r="UKI623" s="23"/>
      <c r="UKJ623" s="23"/>
      <c r="UKK623" s="23"/>
      <c r="UKL623" s="23"/>
      <c r="UKM623" s="23"/>
      <c r="UKN623" s="23"/>
      <c r="UKO623" s="23"/>
      <c r="UKP623" s="23"/>
      <c r="UKQ623" s="23"/>
      <c r="UKR623" s="23"/>
      <c r="UKS623" s="23"/>
      <c r="UKT623" s="23"/>
      <c r="UKU623" s="23"/>
      <c r="UKV623" s="23"/>
      <c r="UKW623" s="23"/>
      <c r="UKX623" s="23"/>
      <c r="UKY623" s="23"/>
      <c r="UKZ623" s="23"/>
      <c r="ULA623" s="23"/>
      <c r="ULB623" s="23"/>
      <c r="ULC623" s="23"/>
      <c r="ULD623" s="23"/>
      <c r="ULE623" s="23"/>
      <c r="ULF623" s="23"/>
      <c r="ULG623" s="23"/>
      <c r="ULH623" s="23"/>
      <c r="ULI623" s="23"/>
      <c r="ULJ623" s="23"/>
      <c r="ULK623" s="23"/>
      <c r="ULL623" s="23"/>
      <c r="ULM623" s="23"/>
      <c r="ULN623" s="23"/>
      <c r="ULO623" s="23"/>
      <c r="ULP623" s="23"/>
      <c r="ULQ623" s="23"/>
      <c r="ULR623" s="23"/>
      <c r="ULS623" s="23"/>
      <c r="ULT623" s="23"/>
      <c r="ULU623" s="23"/>
      <c r="ULV623" s="23"/>
      <c r="ULW623" s="23"/>
      <c r="ULX623" s="23"/>
      <c r="ULY623" s="23"/>
      <c r="ULZ623" s="23"/>
      <c r="UMA623" s="23"/>
      <c r="UMB623" s="23"/>
      <c r="UMC623" s="23"/>
      <c r="UMD623" s="23"/>
      <c r="UME623" s="23"/>
      <c r="UMF623" s="23"/>
      <c r="UMG623" s="23"/>
      <c r="UMH623" s="23"/>
      <c r="UMI623" s="23"/>
      <c r="UMJ623" s="23"/>
      <c r="UMK623" s="23"/>
      <c r="UML623" s="23"/>
      <c r="UMM623" s="23"/>
      <c r="UMN623" s="23"/>
      <c r="UMO623" s="23"/>
      <c r="UMP623" s="23"/>
      <c r="UMQ623" s="23"/>
      <c r="UMR623" s="23"/>
      <c r="UMS623" s="23"/>
      <c r="UMT623" s="23"/>
      <c r="UMU623" s="23"/>
      <c r="UMV623" s="23"/>
      <c r="UMW623" s="23"/>
      <c r="UMX623" s="23"/>
      <c r="UMY623" s="23"/>
      <c r="UMZ623" s="23"/>
      <c r="UNA623" s="23"/>
      <c r="UNB623" s="23"/>
      <c r="UNC623" s="23"/>
      <c r="UND623" s="23"/>
      <c r="UNE623" s="23"/>
      <c r="UNF623" s="23"/>
      <c r="UNG623" s="23"/>
      <c r="UNH623" s="23"/>
      <c r="UNI623" s="23"/>
      <c r="UNJ623" s="23"/>
      <c r="UNK623" s="23"/>
      <c r="UNL623" s="23"/>
      <c r="UNM623" s="23"/>
      <c r="UNN623" s="23"/>
      <c r="UNO623" s="23"/>
      <c r="UNP623" s="23"/>
      <c r="UNQ623" s="23"/>
      <c r="UNR623" s="23"/>
      <c r="UNS623" s="23"/>
      <c r="UNT623" s="23"/>
      <c r="UNU623" s="23"/>
      <c r="UNV623" s="23"/>
      <c r="UNW623" s="23"/>
      <c r="UNX623" s="23"/>
      <c r="UNY623" s="23"/>
      <c r="UNZ623" s="23"/>
      <c r="UOA623" s="23"/>
      <c r="UOB623" s="23"/>
      <c r="UOC623" s="23"/>
      <c r="UOD623" s="23"/>
      <c r="UOE623" s="23"/>
      <c r="UOF623" s="23"/>
      <c r="UOG623" s="23"/>
      <c r="UOH623" s="23"/>
      <c r="UOI623" s="23"/>
      <c r="UOJ623" s="23"/>
      <c r="UOK623" s="23"/>
      <c r="UOL623" s="23"/>
      <c r="UOM623" s="23"/>
      <c r="UON623" s="23"/>
      <c r="UOO623" s="23"/>
      <c r="UOP623" s="23"/>
      <c r="UOQ623" s="23"/>
      <c r="UOR623" s="23"/>
      <c r="UOS623" s="23"/>
      <c r="UOT623" s="23"/>
      <c r="UOU623" s="23"/>
      <c r="UOV623" s="23"/>
      <c r="UOW623" s="23"/>
      <c r="UOX623" s="23"/>
      <c r="UOY623" s="23"/>
      <c r="UOZ623" s="23"/>
      <c r="UPA623" s="23"/>
      <c r="UPB623" s="23"/>
      <c r="UPC623" s="23"/>
      <c r="UPD623" s="23"/>
      <c r="UPE623" s="23"/>
      <c r="UPF623" s="23"/>
      <c r="UPG623" s="23"/>
      <c r="UPH623" s="23"/>
      <c r="UPI623" s="23"/>
      <c r="UPJ623" s="23"/>
      <c r="UPK623" s="23"/>
      <c r="UPL623" s="23"/>
      <c r="UPM623" s="23"/>
      <c r="UPN623" s="23"/>
      <c r="UPO623" s="23"/>
      <c r="UPP623" s="23"/>
      <c r="UPQ623" s="23"/>
      <c r="UPR623" s="23"/>
      <c r="UPS623" s="23"/>
      <c r="UPT623" s="23"/>
      <c r="UPU623" s="23"/>
      <c r="UPV623" s="23"/>
      <c r="UPW623" s="23"/>
      <c r="UPX623" s="23"/>
      <c r="UPY623" s="23"/>
      <c r="UPZ623" s="23"/>
      <c r="UQA623" s="23"/>
      <c r="UQB623" s="23"/>
      <c r="UQC623" s="23"/>
      <c r="UQD623" s="23"/>
      <c r="UQE623" s="23"/>
      <c r="UQF623" s="23"/>
      <c r="UQG623" s="23"/>
      <c r="UQH623" s="23"/>
      <c r="UQI623" s="23"/>
      <c r="UQJ623" s="23"/>
      <c r="UQK623" s="23"/>
      <c r="UQL623" s="23"/>
      <c r="UQM623" s="23"/>
      <c r="UQN623" s="23"/>
      <c r="UQO623" s="23"/>
      <c r="UQP623" s="23"/>
      <c r="UQQ623" s="23"/>
      <c r="UQR623" s="23"/>
      <c r="UQS623" s="23"/>
      <c r="UQT623" s="23"/>
      <c r="UQU623" s="23"/>
      <c r="UQV623" s="23"/>
      <c r="UQW623" s="23"/>
      <c r="UQX623" s="23"/>
      <c r="UQY623" s="23"/>
      <c r="UQZ623" s="23"/>
      <c r="URA623" s="23"/>
      <c r="URB623" s="23"/>
      <c r="URC623" s="23"/>
      <c r="URD623" s="23"/>
      <c r="URE623" s="23"/>
      <c r="URF623" s="23"/>
      <c r="URG623" s="23"/>
      <c r="URH623" s="23"/>
      <c r="URI623" s="23"/>
      <c r="URJ623" s="23"/>
      <c r="URK623" s="23"/>
      <c r="URL623" s="23"/>
      <c r="URM623" s="23"/>
      <c r="URN623" s="23"/>
      <c r="URO623" s="23"/>
      <c r="URP623" s="23"/>
      <c r="URQ623" s="23"/>
      <c r="URR623" s="23"/>
      <c r="URS623" s="23"/>
      <c r="URT623" s="23"/>
      <c r="URU623" s="23"/>
      <c r="URV623" s="23"/>
      <c r="URW623" s="23"/>
      <c r="URX623" s="23"/>
      <c r="URY623" s="23"/>
      <c r="URZ623" s="23"/>
      <c r="USA623" s="23"/>
      <c r="USB623" s="23"/>
      <c r="USC623" s="23"/>
      <c r="USD623" s="23"/>
      <c r="USE623" s="23"/>
      <c r="USF623" s="23"/>
      <c r="USG623" s="23"/>
      <c r="USH623" s="23"/>
      <c r="USI623" s="23"/>
      <c r="USJ623" s="23"/>
      <c r="USK623" s="23"/>
      <c r="USL623" s="23"/>
      <c r="USM623" s="23"/>
      <c r="USN623" s="23"/>
      <c r="USO623" s="23"/>
      <c r="USP623" s="23"/>
      <c r="USQ623" s="23"/>
      <c r="USR623" s="23"/>
      <c r="USS623" s="23"/>
      <c r="UST623" s="23"/>
      <c r="USU623" s="23"/>
      <c r="USV623" s="23"/>
      <c r="USW623" s="23"/>
      <c r="USX623" s="23"/>
      <c r="USY623" s="23"/>
      <c r="USZ623" s="23"/>
      <c r="UTA623" s="23"/>
      <c r="UTB623" s="23"/>
      <c r="UTC623" s="23"/>
      <c r="UTD623" s="23"/>
      <c r="UTE623" s="23"/>
      <c r="UTF623" s="23"/>
      <c r="UTG623" s="23"/>
      <c r="UTH623" s="23"/>
      <c r="UTI623" s="23"/>
      <c r="UTJ623" s="23"/>
      <c r="UTK623" s="23"/>
      <c r="UTL623" s="23"/>
      <c r="UTM623" s="23"/>
      <c r="UTN623" s="23"/>
      <c r="UTO623" s="23"/>
      <c r="UTP623" s="23"/>
      <c r="UTQ623" s="23"/>
      <c r="UTR623" s="23"/>
      <c r="UTS623" s="23"/>
      <c r="UTT623" s="23"/>
      <c r="UTU623" s="23"/>
      <c r="UTV623" s="23"/>
      <c r="UTW623" s="23"/>
      <c r="UTX623" s="23"/>
      <c r="UTY623" s="23"/>
      <c r="UTZ623" s="23"/>
      <c r="UUA623" s="23"/>
      <c r="UUB623" s="23"/>
      <c r="UUC623" s="23"/>
      <c r="UUD623" s="23"/>
      <c r="UUE623" s="23"/>
      <c r="UUF623" s="23"/>
      <c r="UUG623" s="23"/>
      <c r="UUH623" s="23"/>
      <c r="UUI623" s="23"/>
      <c r="UUJ623" s="23"/>
      <c r="UUK623" s="23"/>
      <c r="UUL623" s="23"/>
      <c r="UUM623" s="23"/>
      <c r="UUN623" s="23"/>
      <c r="UUO623" s="23"/>
      <c r="UUP623" s="23"/>
      <c r="UUQ623" s="23"/>
      <c r="UUR623" s="23"/>
      <c r="UUS623" s="23"/>
      <c r="UUT623" s="23"/>
      <c r="UUU623" s="23"/>
      <c r="UUV623" s="23"/>
      <c r="UUW623" s="23"/>
      <c r="UUX623" s="23"/>
      <c r="UUY623" s="23"/>
      <c r="UUZ623" s="23"/>
      <c r="UVA623" s="23"/>
      <c r="UVB623" s="23"/>
      <c r="UVC623" s="23"/>
      <c r="UVD623" s="23"/>
      <c r="UVE623" s="23"/>
      <c r="UVF623" s="23"/>
      <c r="UVG623" s="23"/>
      <c r="UVH623" s="23"/>
      <c r="UVI623" s="23"/>
      <c r="UVJ623" s="23"/>
      <c r="UVK623" s="23"/>
      <c r="UVL623" s="23"/>
      <c r="UVM623" s="23"/>
      <c r="UVN623" s="23"/>
      <c r="UVO623" s="23"/>
      <c r="UVP623" s="23"/>
      <c r="UVQ623" s="23"/>
      <c r="UVR623" s="23"/>
      <c r="UVS623" s="23"/>
      <c r="UVT623" s="23"/>
      <c r="UVU623" s="23"/>
      <c r="UVV623" s="23"/>
      <c r="UVW623" s="23"/>
      <c r="UVX623" s="23"/>
      <c r="UVY623" s="23"/>
      <c r="UVZ623" s="23"/>
      <c r="UWA623" s="23"/>
      <c r="UWB623" s="23"/>
      <c r="UWC623" s="23"/>
      <c r="UWD623" s="23"/>
      <c r="UWE623" s="23"/>
      <c r="UWF623" s="23"/>
      <c r="UWG623" s="23"/>
      <c r="UWH623" s="23"/>
      <c r="UWI623" s="23"/>
      <c r="UWJ623" s="23"/>
      <c r="UWK623" s="23"/>
      <c r="UWL623" s="23"/>
      <c r="UWM623" s="23"/>
      <c r="UWN623" s="23"/>
      <c r="UWO623" s="23"/>
      <c r="UWP623" s="23"/>
      <c r="UWQ623" s="23"/>
      <c r="UWR623" s="23"/>
      <c r="UWS623" s="23"/>
      <c r="UWT623" s="23"/>
      <c r="UWU623" s="23"/>
      <c r="UWV623" s="23"/>
      <c r="UWW623" s="23"/>
      <c r="UWX623" s="23"/>
      <c r="UWY623" s="23"/>
      <c r="UWZ623" s="23"/>
      <c r="UXA623" s="23"/>
      <c r="UXB623" s="23"/>
      <c r="UXC623" s="23"/>
      <c r="UXD623" s="23"/>
      <c r="UXE623" s="23"/>
      <c r="UXF623" s="23"/>
      <c r="UXG623" s="23"/>
      <c r="UXH623" s="23"/>
      <c r="UXI623" s="23"/>
      <c r="UXJ623" s="23"/>
      <c r="UXK623" s="23"/>
      <c r="UXL623" s="23"/>
      <c r="UXM623" s="23"/>
      <c r="UXN623" s="23"/>
      <c r="UXO623" s="23"/>
      <c r="UXP623" s="23"/>
      <c r="UXQ623" s="23"/>
      <c r="UXR623" s="23"/>
      <c r="UXS623" s="23"/>
      <c r="UXT623" s="23"/>
      <c r="UXU623" s="23"/>
      <c r="UXV623" s="23"/>
      <c r="UXW623" s="23"/>
      <c r="UXX623" s="23"/>
      <c r="UXY623" s="23"/>
      <c r="UXZ623" s="23"/>
      <c r="UYA623" s="23"/>
      <c r="UYB623" s="23"/>
      <c r="UYC623" s="23"/>
      <c r="UYD623" s="23"/>
      <c r="UYE623" s="23"/>
      <c r="UYF623" s="23"/>
      <c r="UYG623" s="23"/>
      <c r="UYH623" s="23"/>
      <c r="UYI623" s="23"/>
      <c r="UYJ623" s="23"/>
      <c r="UYK623" s="23"/>
      <c r="UYL623" s="23"/>
      <c r="UYM623" s="23"/>
      <c r="UYN623" s="23"/>
      <c r="UYO623" s="23"/>
      <c r="UYP623" s="23"/>
      <c r="UYQ623" s="23"/>
      <c r="UYR623" s="23"/>
      <c r="UYS623" s="23"/>
      <c r="UYT623" s="23"/>
      <c r="UYU623" s="23"/>
      <c r="UYV623" s="23"/>
      <c r="UYW623" s="23"/>
      <c r="UYX623" s="23"/>
      <c r="UYY623" s="23"/>
      <c r="UYZ623" s="23"/>
      <c r="UZA623" s="23"/>
      <c r="UZB623" s="23"/>
      <c r="UZC623" s="23"/>
      <c r="UZD623" s="23"/>
      <c r="UZE623" s="23"/>
      <c r="UZF623" s="23"/>
      <c r="UZG623" s="23"/>
      <c r="UZH623" s="23"/>
      <c r="UZI623" s="23"/>
      <c r="UZJ623" s="23"/>
      <c r="UZK623" s="23"/>
      <c r="UZL623" s="23"/>
      <c r="UZM623" s="23"/>
      <c r="UZN623" s="23"/>
      <c r="UZO623" s="23"/>
      <c r="UZP623" s="23"/>
      <c r="UZQ623" s="23"/>
      <c r="UZR623" s="23"/>
      <c r="UZS623" s="23"/>
      <c r="UZT623" s="23"/>
      <c r="UZU623" s="23"/>
      <c r="UZV623" s="23"/>
      <c r="UZW623" s="23"/>
      <c r="UZX623" s="23"/>
      <c r="UZY623" s="23"/>
      <c r="UZZ623" s="23"/>
      <c r="VAA623" s="23"/>
      <c r="VAB623" s="23"/>
      <c r="VAC623" s="23"/>
      <c r="VAD623" s="23"/>
      <c r="VAE623" s="23"/>
      <c r="VAF623" s="23"/>
      <c r="VAG623" s="23"/>
      <c r="VAH623" s="23"/>
      <c r="VAI623" s="23"/>
      <c r="VAJ623" s="23"/>
      <c r="VAK623" s="23"/>
      <c r="VAL623" s="23"/>
      <c r="VAM623" s="23"/>
      <c r="VAN623" s="23"/>
      <c r="VAO623" s="23"/>
      <c r="VAP623" s="23"/>
      <c r="VAQ623" s="23"/>
      <c r="VAR623" s="23"/>
      <c r="VAS623" s="23"/>
      <c r="VAT623" s="23"/>
      <c r="VAU623" s="23"/>
      <c r="VAV623" s="23"/>
      <c r="VAW623" s="23"/>
      <c r="VAX623" s="23"/>
      <c r="VAY623" s="23"/>
      <c r="VAZ623" s="23"/>
      <c r="VBA623" s="23"/>
      <c r="VBB623" s="23"/>
      <c r="VBC623" s="23"/>
      <c r="VBD623" s="23"/>
      <c r="VBE623" s="23"/>
      <c r="VBF623" s="23"/>
      <c r="VBG623" s="23"/>
      <c r="VBH623" s="23"/>
      <c r="VBI623" s="23"/>
      <c r="VBJ623" s="23"/>
      <c r="VBK623" s="23"/>
      <c r="VBL623" s="23"/>
      <c r="VBM623" s="23"/>
      <c r="VBN623" s="23"/>
      <c r="VBO623" s="23"/>
      <c r="VBP623" s="23"/>
      <c r="VBQ623" s="23"/>
      <c r="VBR623" s="23"/>
      <c r="VBS623" s="23"/>
      <c r="VBT623" s="23"/>
      <c r="VBU623" s="23"/>
      <c r="VBV623" s="23"/>
      <c r="VBW623" s="23"/>
      <c r="VBX623" s="23"/>
      <c r="VBY623" s="23"/>
      <c r="VBZ623" s="23"/>
      <c r="VCA623" s="23"/>
      <c r="VCB623" s="23"/>
      <c r="VCC623" s="23"/>
      <c r="VCD623" s="23"/>
      <c r="VCE623" s="23"/>
      <c r="VCF623" s="23"/>
      <c r="VCG623" s="23"/>
      <c r="VCH623" s="23"/>
      <c r="VCI623" s="23"/>
      <c r="VCJ623" s="23"/>
      <c r="VCK623" s="23"/>
      <c r="VCL623" s="23"/>
      <c r="VCM623" s="23"/>
      <c r="VCN623" s="23"/>
      <c r="VCO623" s="23"/>
      <c r="VCP623" s="23"/>
      <c r="VCQ623" s="23"/>
      <c r="VCR623" s="23"/>
      <c r="VCS623" s="23"/>
      <c r="VCT623" s="23"/>
      <c r="VCU623" s="23"/>
      <c r="VCV623" s="23"/>
      <c r="VCW623" s="23"/>
      <c r="VCX623" s="23"/>
      <c r="VCY623" s="23"/>
      <c r="VCZ623" s="23"/>
      <c r="VDA623" s="23"/>
      <c r="VDB623" s="23"/>
      <c r="VDC623" s="23"/>
      <c r="VDD623" s="23"/>
      <c r="VDE623" s="23"/>
      <c r="VDF623" s="23"/>
      <c r="VDG623" s="23"/>
      <c r="VDH623" s="23"/>
      <c r="VDI623" s="23"/>
      <c r="VDJ623" s="23"/>
      <c r="VDK623" s="23"/>
      <c r="VDL623" s="23"/>
      <c r="VDM623" s="23"/>
      <c r="VDN623" s="23"/>
      <c r="VDO623" s="23"/>
      <c r="VDP623" s="23"/>
      <c r="VDQ623" s="23"/>
      <c r="VDR623" s="23"/>
      <c r="VDS623" s="23"/>
      <c r="VDT623" s="23"/>
      <c r="VDU623" s="23"/>
      <c r="VDV623" s="23"/>
      <c r="VDW623" s="23"/>
      <c r="VDX623" s="23"/>
      <c r="VDY623" s="23"/>
      <c r="VDZ623" s="23"/>
      <c r="VEA623" s="23"/>
      <c r="VEB623" s="23"/>
      <c r="VEC623" s="23"/>
      <c r="VED623" s="23"/>
      <c r="VEE623" s="23"/>
      <c r="VEF623" s="23"/>
      <c r="VEG623" s="23"/>
      <c r="VEH623" s="23"/>
      <c r="VEI623" s="23"/>
      <c r="VEJ623" s="23"/>
      <c r="VEK623" s="23"/>
      <c r="VEL623" s="23"/>
      <c r="VEM623" s="23"/>
      <c r="VEN623" s="23"/>
      <c r="VEO623" s="23"/>
      <c r="VEP623" s="23"/>
      <c r="VEQ623" s="23"/>
      <c r="VER623" s="23"/>
      <c r="VES623" s="23"/>
      <c r="VET623" s="23"/>
      <c r="VEU623" s="23"/>
      <c r="VEV623" s="23"/>
      <c r="VEW623" s="23"/>
      <c r="VEX623" s="23"/>
      <c r="VEY623" s="23"/>
      <c r="VEZ623" s="23"/>
      <c r="VFA623" s="23"/>
      <c r="VFB623" s="23"/>
      <c r="VFC623" s="23"/>
      <c r="VFD623" s="23"/>
      <c r="VFE623" s="23"/>
      <c r="VFF623" s="23"/>
      <c r="VFG623" s="23"/>
      <c r="VFH623" s="23"/>
      <c r="VFI623" s="23"/>
      <c r="VFJ623" s="23"/>
      <c r="VFK623" s="23"/>
      <c r="VFL623" s="23"/>
      <c r="VFM623" s="23"/>
      <c r="VFN623" s="23"/>
      <c r="VFO623" s="23"/>
      <c r="VFP623" s="23"/>
      <c r="VFQ623" s="23"/>
      <c r="VFR623" s="23"/>
      <c r="VFS623" s="23"/>
      <c r="VFT623" s="23"/>
      <c r="VFU623" s="23"/>
      <c r="VFV623" s="23"/>
      <c r="VFW623" s="23"/>
      <c r="VFX623" s="23"/>
      <c r="VFY623" s="23"/>
      <c r="VFZ623" s="23"/>
      <c r="VGA623" s="23"/>
      <c r="VGB623" s="23"/>
      <c r="VGC623" s="23"/>
      <c r="VGD623" s="23"/>
      <c r="VGE623" s="23"/>
      <c r="VGF623" s="23"/>
      <c r="VGG623" s="23"/>
      <c r="VGH623" s="23"/>
      <c r="VGI623" s="23"/>
      <c r="VGJ623" s="23"/>
      <c r="VGK623" s="23"/>
      <c r="VGL623" s="23"/>
      <c r="VGM623" s="23"/>
      <c r="VGN623" s="23"/>
      <c r="VGO623" s="23"/>
      <c r="VGP623" s="23"/>
      <c r="VGQ623" s="23"/>
      <c r="VGR623" s="23"/>
      <c r="VGS623" s="23"/>
      <c r="VGT623" s="23"/>
      <c r="VGU623" s="23"/>
      <c r="VGV623" s="23"/>
      <c r="VGW623" s="23"/>
      <c r="VGX623" s="23"/>
      <c r="VGY623" s="23"/>
      <c r="VGZ623" s="23"/>
      <c r="VHA623" s="23"/>
      <c r="VHB623" s="23"/>
      <c r="VHC623" s="23"/>
      <c r="VHD623" s="23"/>
      <c r="VHE623" s="23"/>
      <c r="VHF623" s="23"/>
      <c r="VHG623" s="23"/>
      <c r="VHH623" s="23"/>
      <c r="VHI623" s="23"/>
      <c r="VHJ623" s="23"/>
      <c r="VHK623" s="23"/>
      <c r="VHL623" s="23"/>
      <c r="VHM623" s="23"/>
      <c r="VHN623" s="23"/>
      <c r="VHO623" s="23"/>
      <c r="VHP623" s="23"/>
      <c r="VHQ623" s="23"/>
      <c r="VHR623" s="23"/>
      <c r="VHS623" s="23"/>
      <c r="VHT623" s="23"/>
      <c r="VHU623" s="23"/>
      <c r="VHV623" s="23"/>
      <c r="VHW623" s="23"/>
      <c r="VHX623" s="23"/>
      <c r="VHY623" s="23"/>
      <c r="VHZ623" s="23"/>
      <c r="VIA623" s="23"/>
      <c r="VIB623" s="23"/>
      <c r="VIC623" s="23"/>
      <c r="VID623" s="23"/>
      <c r="VIE623" s="23"/>
      <c r="VIF623" s="23"/>
      <c r="VIG623" s="23"/>
      <c r="VIH623" s="23"/>
      <c r="VII623" s="23"/>
      <c r="VIJ623" s="23"/>
      <c r="VIK623" s="23"/>
      <c r="VIL623" s="23"/>
      <c r="VIM623" s="23"/>
      <c r="VIN623" s="23"/>
      <c r="VIO623" s="23"/>
      <c r="VIP623" s="23"/>
      <c r="VIQ623" s="23"/>
      <c r="VIR623" s="23"/>
      <c r="VIS623" s="23"/>
      <c r="VIT623" s="23"/>
      <c r="VIU623" s="23"/>
      <c r="VIV623" s="23"/>
      <c r="VIW623" s="23"/>
      <c r="VIX623" s="23"/>
      <c r="VIY623" s="23"/>
      <c r="VIZ623" s="23"/>
      <c r="VJA623" s="23"/>
      <c r="VJB623" s="23"/>
      <c r="VJC623" s="23"/>
      <c r="VJD623" s="23"/>
      <c r="VJE623" s="23"/>
      <c r="VJF623" s="23"/>
      <c r="VJG623" s="23"/>
      <c r="VJH623" s="23"/>
      <c r="VJI623" s="23"/>
      <c r="VJJ623" s="23"/>
      <c r="VJK623" s="23"/>
      <c r="VJL623" s="23"/>
      <c r="VJM623" s="23"/>
      <c r="VJN623" s="23"/>
      <c r="VJO623" s="23"/>
      <c r="VJP623" s="23"/>
      <c r="VJQ623" s="23"/>
      <c r="VJR623" s="23"/>
      <c r="VJS623" s="23"/>
      <c r="VJT623" s="23"/>
      <c r="VJU623" s="23"/>
      <c r="VJV623" s="23"/>
      <c r="VJW623" s="23"/>
      <c r="VJX623" s="23"/>
      <c r="VJY623" s="23"/>
      <c r="VJZ623" s="23"/>
      <c r="VKA623" s="23"/>
      <c r="VKB623" s="23"/>
      <c r="VKC623" s="23"/>
      <c r="VKD623" s="23"/>
      <c r="VKE623" s="23"/>
      <c r="VKF623" s="23"/>
      <c r="VKG623" s="23"/>
      <c r="VKH623" s="23"/>
      <c r="VKI623" s="23"/>
      <c r="VKJ623" s="23"/>
      <c r="VKK623" s="23"/>
      <c r="VKL623" s="23"/>
      <c r="VKM623" s="23"/>
      <c r="VKN623" s="23"/>
      <c r="VKO623" s="23"/>
      <c r="VKP623" s="23"/>
      <c r="VKQ623" s="23"/>
      <c r="VKR623" s="23"/>
      <c r="VKS623" s="23"/>
      <c r="VKT623" s="23"/>
      <c r="VKU623" s="23"/>
      <c r="VKV623" s="23"/>
      <c r="VKW623" s="23"/>
      <c r="VKX623" s="23"/>
      <c r="VKY623" s="23"/>
      <c r="VKZ623" s="23"/>
      <c r="VLA623" s="23"/>
      <c r="VLB623" s="23"/>
      <c r="VLC623" s="23"/>
      <c r="VLD623" s="23"/>
      <c r="VLE623" s="23"/>
      <c r="VLF623" s="23"/>
      <c r="VLG623" s="23"/>
      <c r="VLH623" s="23"/>
      <c r="VLI623" s="23"/>
      <c r="VLJ623" s="23"/>
      <c r="VLK623" s="23"/>
      <c r="VLL623" s="23"/>
      <c r="VLM623" s="23"/>
      <c r="VLN623" s="23"/>
      <c r="VLO623" s="23"/>
      <c r="VLP623" s="23"/>
      <c r="VLQ623" s="23"/>
      <c r="VLR623" s="23"/>
      <c r="VLS623" s="23"/>
      <c r="VLT623" s="23"/>
      <c r="VLU623" s="23"/>
      <c r="VLV623" s="23"/>
      <c r="VLW623" s="23"/>
      <c r="VLX623" s="23"/>
      <c r="VLY623" s="23"/>
      <c r="VLZ623" s="23"/>
      <c r="VMA623" s="23"/>
      <c r="VMB623" s="23"/>
      <c r="VMC623" s="23"/>
      <c r="VMD623" s="23"/>
      <c r="VME623" s="23"/>
      <c r="VMF623" s="23"/>
      <c r="VMG623" s="23"/>
      <c r="VMH623" s="23"/>
      <c r="VMI623" s="23"/>
      <c r="VMJ623" s="23"/>
      <c r="VMK623" s="23"/>
      <c r="VML623" s="23"/>
      <c r="VMM623" s="23"/>
      <c r="VMN623" s="23"/>
      <c r="VMO623" s="23"/>
      <c r="VMP623" s="23"/>
      <c r="VMQ623" s="23"/>
      <c r="VMR623" s="23"/>
      <c r="VMS623" s="23"/>
      <c r="VMT623" s="23"/>
      <c r="VMU623" s="23"/>
      <c r="VMV623" s="23"/>
      <c r="VMW623" s="23"/>
      <c r="VMX623" s="23"/>
      <c r="VMY623" s="23"/>
      <c r="VMZ623" s="23"/>
      <c r="VNA623" s="23"/>
      <c r="VNB623" s="23"/>
      <c r="VNC623" s="23"/>
      <c r="VND623" s="23"/>
      <c r="VNE623" s="23"/>
      <c r="VNF623" s="23"/>
      <c r="VNG623" s="23"/>
      <c r="VNH623" s="23"/>
      <c r="VNI623" s="23"/>
      <c r="VNJ623" s="23"/>
      <c r="VNK623" s="23"/>
      <c r="VNL623" s="23"/>
      <c r="VNM623" s="23"/>
      <c r="VNN623" s="23"/>
      <c r="VNO623" s="23"/>
      <c r="VNP623" s="23"/>
      <c r="VNQ623" s="23"/>
      <c r="VNR623" s="23"/>
      <c r="VNS623" s="23"/>
      <c r="VNT623" s="23"/>
      <c r="VNU623" s="23"/>
      <c r="VNV623" s="23"/>
      <c r="VNW623" s="23"/>
      <c r="VNX623" s="23"/>
      <c r="VNY623" s="23"/>
      <c r="VNZ623" s="23"/>
      <c r="VOA623" s="23"/>
      <c r="VOB623" s="23"/>
      <c r="VOC623" s="23"/>
      <c r="VOD623" s="23"/>
      <c r="VOE623" s="23"/>
      <c r="VOF623" s="23"/>
      <c r="VOG623" s="23"/>
      <c r="VOH623" s="23"/>
      <c r="VOI623" s="23"/>
      <c r="VOJ623" s="23"/>
      <c r="VOK623" s="23"/>
      <c r="VOL623" s="23"/>
      <c r="VOM623" s="23"/>
      <c r="VON623" s="23"/>
      <c r="VOO623" s="23"/>
      <c r="VOP623" s="23"/>
      <c r="VOQ623" s="23"/>
      <c r="VOR623" s="23"/>
      <c r="VOS623" s="23"/>
      <c r="VOT623" s="23"/>
      <c r="VOU623" s="23"/>
      <c r="VOV623" s="23"/>
      <c r="VOW623" s="23"/>
      <c r="VOX623" s="23"/>
      <c r="VOY623" s="23"/>
      <c r="VOZ623" s="23"/>
      <c r="VPA623" s="23"/>
      <c r="VPB623" s="23"/>
      <c r="VPC623" s="23"/>
      <c r="VPD623" s="23"/>
      <c r="VPE623" s="23"/>
      <c r="VPF623" s="23"/>
      <c r="VPG623" s="23"/>
      <c r="VPH623" s="23"/>
      <c r="VPI623" s="23"/>
      <c r="VPJ623" s="23"/>
      <c r="VPK623" s="23"/>
      <c r="VPL623" s="23"/>
      <c r="VPM623" s="23"/>
      <c r="VPN623" s="23"/>
      <c r="VPO623" s="23"/>
      <c r="VPP623" s="23"/>
      <c r="VPQ623" s="23"/>
      <c r="VPR623" s="23"/>
      <c r="VPS623" s="23"/>
      <c r="VPT623" s="23"/>
      <c r="VPU623" s="23"/>
      <c r="VPV623" s="23"/>
      <c r="VPW623" s="23"/>
      <c r="VPX623" s="23"/>
      <c r="VPY623" s="23"/>
      <c r="VPZ623" s="23"/>
      <c r="VQA623" s="23"/>
      <c r="VQB623" s="23"/>
      <c r="VQC623" s="23"/>
      <c r="VQD623" s="23"/>
      <c r="VQE623" s="23"/>
      <c r="VQF623" s="23"/>
      <c r="VQG623" s="23"/>
      <c r="VQH623" s="23"/>
      <c r="VQI623" s="23"/>
      <c r="VQJ623" s="23"/>
      <c r="VQK623" s="23"/>
      <c r="VQL623" s="23"/>
      <c r="VQM623" s="23"/>
      <c r="VQN623" s="23"/>
      <c r="VQO623" s="23"/>
      <c r="VQP623" s="23"/>
      <c r="VQQ623" s="23"/>
      <c r="VQR623" s="23"/>
      <c r="VQS623" s="23"/>
      <c r="VQT623" s="23"/>
      <c r="VQU623" s="23"/>
      <c r="VQV623" s="23"/>
      <c r="VQW623" s="23"/>
      <c r="VQX623" s="23"/>
      <c r="VQY623" s="23"/>
      <c r="VQZ623" s="23"/>
      <c r="VRA623" s="23"/>
      <c r="VRB623" s="23"/>
      <c r="VRC623" s="23"/>
      <c r="VRD623" s="23"/>
      <c r="VRE623" s="23"/>
      <c r="VRF623" s="23"/>
      <c r="VRG623" s="23"/>
      <c r="VRH623" s="23"/>
      <c r="VRI623" s="23"/>
      <c r="VRJ623" s="23"/>
      <c r="VRK623" s="23"/>
      <c r="VRL623" s="23"/>
      <c r="VRM623" s="23"/>
      <c r="VRN623" s="23"/>
      <c r="VRO623" s="23"/>
      <c r="VRP623" s="23"/>
      <c r="VRQ623" s="23"/>
      <c r="VRR623" s="23"/>
      <c r="VRS623" s="23"/>
      <c r="VRT623" s="23"/>
      <c r="VRU623" s="23"/>
      <c r="VRV623" s="23"/>
      <c r="VRW623" s="23"/>
      <c r="VRX623" s="23"/>
      <c r="VRY623" s="23"/>
      <c r="VRZ623" s="23"/>
      <c r="VSA623" s="23"/>
      <c r="VSB623" s="23"/>
      <c r="VSC623" s="23"/>
      <c r="VSD623" s="23"/>
      <c r="VSE623" s="23"/>
      <c r="VSF623" s="23"/>
      <c r="VSG623" s="23"/>
      <c r="VSH623" s="23"/>
      <c r="VSI623" s="23"/>
      <c r="VSJ623" s="23"/>
      <c r="VSK623" s="23"/>
      <c r="VSL623" s="23"/>
      <c r="VSM623" s="23"/>
      <c r="VSN623" s="23"/>
      <c r="VSO623" s="23"/>
      <c r="VSP623" s="23"/>
      <c r="VSQ623" s="23"/>
      <c r="VSR623" s="23"/>
      <c r="VSS623" s="23"/>
      <c r="VST623" s="23"/>
      <c r="VSU623" s="23"/>
      <c r="VSV623" s="23"/>
      <c r="VSW623" s="23"/>
      <c r="VSX623" s="23"/>
      <c r="VSY623" s="23"/>
      <c r="VSZ623" s="23"/>
      <c r="VTA623" s="23"/>
      <c r="VTB623" s="23"/>
      <c r="VTC623" s="23"/>
      <c r="VTD623" s="23"/>
      <c r="VTE623" s="23"/>
      <c r="VTF623" s="23"/>
      <c r="VTG623" s="23"/>
      <c r="VTH623" s="23"/>
      <c r="VTI623" s="23"/>
      <c r="VTJ623" s="23"/>
      <c r="VTK623" s="23"/>
      <c r="VTL623" s="23"/>
      <c r="VTM623" s="23"/>
      <c r="VTN623" s="23"/>
      <c r="VTO623" s="23"/>
      <c r="VTP623" s="23"/>
      <c r="VTQ623" s="23"/>
      <c r="VTR623" s="23"/>
      <c r="VTS623" s="23"/>
      <c r="VTT623" s="23"/>
      <c r="VTU623" s="23"/>
      <c r="VTV623" s="23"/>
      <c r="VTW623" s="23"/>
      <c r="VTX623" s="23"/>
      <c r="VTY623" s="23"/>
      <c r="VTZ623" s="23"/>
      <c r="VUA623" s="23"/>
      <c r="VUB623" s="23"/>
      <c r="VUC623" s="23"/>
      <c r="VUD623" s="23"/>
      <c r="VUE623" s="23"/>
      <c r="VUF623" s="23"/>
      <c r="VUG623" s="23"/>
      <c r="VUH623" s="23"/>
      <c r="VUI623" s="23"/>
      <c r="VUJ623" s="23"/>
      <c r="VUK623" s="23"/>
      <c r="VUL623" s="23"/>
      <c r="VUM623" s="23"/>
      <c r="VUN623" s="23"/>
      <c r="VUO623" s="23"/>
      <c r="VUP623" s="23"/>
      <c r="VUQ623" s="23"/>
      <c r="VUR623" s="23"/>
      <c r="VUS623" s="23"/>
      <c r="VUT623" s="23"/>
      <c r="VUU623" s="23"/>
      <c r="VUV623" s="23"/>
      <c r="VUW623" s="23"/>
      <c r="VUX623" s="23"/>
      <c r="VUY623" s="23"/>
      <c r="VUZ623" s="23"/>
      <c r="VVA623" s="23"/>
      <c r="VVB623" s="23"/>
      <c r="VVC623" s="23"/>
      <c r="VVD623" s="23"/>
      <c r="VVE623" s="23"/>
      <c r="VVF623" s="23"/>
      <c r="VVG623" s="23"/>
      <c r="VVH623" s="23"/>
      <c r="VVI623" s="23"/>
      <c r="VVJ623" s="23"/>
      <c r="VVK623" s="23"/>
      <c r="VVL623" s="23"/>
      <c r="VVM623" s="23"/>
      <c r="VVN623" s="23"/>
      <c r="VVO623" s="23"/>
      <c r="VVP623" s="23"/>
      <c r="VVQ623" s="23"/>
      <c r="VVR623" s="23"/>
      <c r="VVS623" s="23"/>
      <c r="VVT623" s="23"/>
      <c r="VVU623" s="23"/>
      <c r="VVV623" s="23"/>
      <c r="VVW623" s="23"/>
      <c r="VVX623" s="23"/>
      <c r="VVY623" s="23"/>
      <c r="VVZ623" s="23"/>
      <c r="VWA623" s="23"/>
      <c r="VWB623" s="23"/>
      <c r="VWC623" s="23"/>
      <c r="VWD623" s="23"/>
      <c r="VWE623" s="23"/>
      <c r="VWF623" s="23"/>
      <c r="VWG623" s="23"/>
      <c r="VWH623" s="23"/>
      <c r="VWI623" s="23"/>
      <c r="VWJ623" s="23"/>
      <c r="VWK623" s="23"/>
      <c r="VWL623" s="23"/>
      <c r="VWM623" s="23"/>
      <c r="VWN623" s="23"/>
      <c r="VWO623" s="23"/>
      <c r="VWP623" s="23"/>
      <c r="VWQ623" s="23"/>
      <c r="VWR623" s="23"/>
      <c r="VWS623" s="23"/>
      <c r="VWT623" s="23"/>
      <c r="VWU623" s="23"/>
      <c r="VWV623" s="23"/>
      <c r="VWW623" s="23"/>
      <c r="VWX623" s="23"/>
      <c r="VWY623" s="23"/>
      <c r="VWZ623" s="23"/>
      <c r="VXA623" s="23"/>
      <c r="VXB623" s="23"/>
      <c r="VXC623" s="23"/>
      <c r="VXD623" s="23"/>
      <c r="VXE623" s="23"/>
      <c r="VXF623" s="23"/>
      <c r="VXG623" s="23"/>
      <c r="VXH623" s="23"/>
      <c r="VXI623" s="23"/>
      <c r="VXJ623" s="23"/>
      <c r="VXK623" s="23"/>
      <c r="VXL623" s="23"/>
      <c r="VXM623" s="23"/>
      <c r="VXN623" s="23"/>
      <c r="VXO623" s="23"/>
      <c r="VXP623" s="23"/>
      <c r="VXQ623" s="23"/>
      <c r="VXR623" s="23"/>
      <c r="VXS623" s="23"/>
      <c r="VXT623" s="23"/>
      <c r="VXU623" s="23"/>
      <c r="VXV623" s="23"/>
      <c r="VXW623" s="23"/>
      <c r="VXX623" s="23"/>
      <c r="VXY623" s="23"/>
      <c r="VXZ623" s="23"/>
      <c r="VYA623" s="23"/>
      <c r="VYB623" s="23"/>
      <c r="VYC623" s="23"/>
      <c r="VYD623" s="23"/>
      <c r="VYE623" s="23"/>
      <c r="VYF623" s="23"/>
      <c r="VYG623" s="23"/>
      <c r="VYH623" s="23"/>
      <c r="VYI623" s="23"/>
      <c r="VYJ623" s="23"/>
      <c r="VYK623" s="23"/>
      <c r="VYL623" s="23"/>
      <c r="VYM623" s="23"/>
      <c r="VYN623" s="23"/>
      <c r="VYO623" s="23"/>
      <c r="VYP623" s="23"/>
      <c r="VYQ623" s="23"/>
      <c r="VYR623" s="23"/>
      <c r="VYS623" s="23"/>
      <c r="VYT623" s="23"/>
      <c r="VYU623" s="23"/>
      <c r="VYV623" s="23"/>
      <c r="VYW623" s="23"/>
      <c r="VYX623" s="23"/>
      <c r="VYY623" s="23"/>
      <c r="VYZ623" s="23"/>
      <c r="VZA623" s="23"/>
      <c r="VZB623" s="23"/>
      <c r="VZC623" s="23"/>
      <c r="VZD623" s="23"/>
      <c r="VZE623" s="23"/>
      <c r="VZF623" s="23"/>
      <c r="VZG623" s="23"/>
      <c r="VZH623" s="23"/>
      <c r="VZI623" s="23"/>
      <c r="VZJ623" s="23"/>
      <c r="VZK623" s="23"/>
      <c r="VZL623" s="23"/>
      <c r="VZM623" s="23"/>
      <c r="VZN623" s="23"/>
      <c r="VZO623" s="23"/>
      <c r="VZP623" s="23"/>
      <c r="VZQ623" s="23"/>
      <c r="VZR623" s="23"/>
      <c r="VZS623" s="23"/>
      <c r="VZT623" s="23"/>
      <c r="VZU623" s="23"/>
      <c r="VZV623" s="23"/>
      <c r="VZW623" s="23"/>
      <c r="VZX623" s="23"/>
      <c r="VZY623" s="23"/>
      <c r="VZZ623" s="23"/>
      <c r="WAA623" s="23"/>
      <c r="WAB623" s="23"/>
      <c r="WAC623" s="23"/>
      <c r="WAD623" s="23"/>
      <c r="WAE623" s="23"/>
      <c r="WAF623" s="23"/>
      <c r="WAG623" s="23"/>
      <c r="WAH623" s="23"/>
      <c r="WAI623" s="23"/>
      <c r="WAJ623" s="23"/>
      <c r="WAK623" s="23"/>
      <c r="WAL623" s="23"/>
      <c r="WAM623" s="23"/>
      <c r="WAN623" s="23"/>
      <c r="WAO623" s="23"/>
      <c r="WAP623" s="23"/>
      <c r="WAQ623" s="23"/>
      <c r="WAR623" s="23"/>
      <c r="WAS623" s="23"/>
      <c r="WAT623" s="23"/>
      <c r="WAU623" s="23"/>
      <c r="WAV623" s="23"/>
      <c r="WAW623" s="23"/>
      <c r="WAX623" s="23"/>
      <c r="WAY623" s="23"/>
      <c r="WAZ623" s="23"/>
      <c r="WBA623" s="23"/>
      <c r="WBB623" s="23"/>
      <c r="WBC623" s="23"/>
      <c r="WBD623" s="23"/>
      <c r="WBE623" s="23"/>
      <c r="WBF623" s="23"/>
      <c r="WBG623" s="23"/>
      <c r="WBH623" s="23"/>
      <c r="WBI623" s="23"/>
      <c r="WBJ623" s="23"/>
      <c r="WBK623" s="23"/>
      <c r="WBL623" s="23"/>
      <c r="WBM623" s="23"/>
      <c r="WBN623" s="23"/>
      <c r="WBO623" s="23"/>
      <c r="WBP623" s="23"/>
      <c r="WBQ623" s="23"/>
      <c r="WBR623" s="23"/>
      <c r="WBS623" s="23"/>
      <c r="WBT623" s="23"/>
      <c r="WBU623" s="23"/>
      <c r="WBV623" s="23"/>
      <c r="WBW623" s="23"/>
      <c r="WBX623" s="23"/>
      <c r="WBY623" s="23"/>
      <c r="WBZ623" s="23"/>
      <c r="WCA623" s="23"/>
      <c r="WCB623" s="23"/>
      <c r="WCC623" s="23"/>
      <c r="WCD623" s="23"/>
      <c r="WCE623" s="23"/>
      <c r="WCF623" s="23"/>
      <c r="WCG623" s="23"/>
      <c r="WCH623" s="23"/>
      <c r="WCI623" s="23"/>
      <c r="WCJ623" s="23"/>
      <c r="WCK623" s="23"/>
      <c r="WCL623" s="23"/>
      <c r="WCM623" s="23"/>
      <c r="WCN623" s="23"/>
      <c r="WCO623" s="23"/>
      <c r="WCP623" s="23"/>
      <c r="WCQ623" s="23"/>
      <c r="WCR623" s="23"/>
      <c r="WCS623" s="23"/>
      <c r="WCT623" s="23"/>
      <c r="WCU623" s="23"/>
      <c r="WCV623" s="23"/>
      <c r="WCW623" s="23"/>
      <c r="WCX623" s="23"/>
      <c r="WCY623" s="23"/>
      <c r="WCZ623" s="23"/>
      <c r="WDA623" s="23"/>
      <c r="WDB623" s="23"/>
      <c r="WDC623" s="23"/>
      <c r="WDD623" s="23"/>
      <c r="WDE623" s="23"/>
      <c r="WDF623" s="23"/>
      <c r="WDG623" s="23"/>
      <c r="WDH623" s="23"/>
      <c r="WDI623" s="23"/>
      <c r="WDJ623" s="23"/>
      <c r="WDK623" s="23"/>
      <c r="WDL623" s="23"/>
      <c r="WDM623" s="23"/>
      <c r="WDN623" s="23"/>
      <c r="WDO623" s="23"/>
      <c r="WDP623" s="23"/>
      <c r="WDQ623" s="23"/>
      <c r="WDR623" s="23"/>
      <c r="WDS623" s="23"/>
      <c r="WDT623" s="23"/>
      <c r="WDU623" s="23"/>
      <c r="WDV623" s="23"/>
      <c r="WDW623" s="23"/>
      <c r="WDX623" s="23"/>
      <c r="WDY623" s="23"/>
      <c r="WDZ623" s="23"/>
      <c r="WEA623" s="23"/>
      <c r="WEB623" s="23"/>
      <c r="WEC623" s="23"/>
      <c r="WED623" s="23"/>
      <c r="WEE623" s="23"/>
      <c r="WEF623" s="23"/>
      <c r="WEG623" s="23"/>
      <c r="WEH623" s="23"/>
      <c r="WEI623" s="23"/>
      <c r="WEJ623" s="23"/>
      <c r="WEK623" s="23"/>
      <c r="WEL623" s="23"/>
      <c r="WEM623" s="23"/>
      <c r="WEN623" s="23"/>
      <c r="WEO623" s="23"/>
      <c r="WEP623" s="23"/>
      <c r="WEQ623" s="23"/>
      <c r="WER623" s="23"/>
      <c r="WES623" s="23"/>
      <c r="WET623" s="23"/>
      <c r="WEU623" s="23"/>
      <c r="WEV623" s="23"/>
      <c r="WEW623" s="23"/>
      <c r="WEX623" s="23"/>
      <c r="WEY623" s="23"/>
      <c r="WEZ623" s="23"/>
      <c r="WFA623" s="23"/>
      <c r="WFB623" s="23"/>
      <c r="WFC623" s="23"/>
      <c r="WFD623" s="23"/>
      <c r="WFE623" s="23"/>
      <c r="WFF623" s="23"/>
      <c r="WFG623" s="23"/>
      <c r="WFH623" s="23"/>
      <c r="WFI623" s="23"/>
      <c r="WFJ623" s="23"/>
      <c r="WFK623" s="23"/>
      <c r="WFL623" s="23"/>
      <c r="WFM623" s="23"/>
      <c r="WFN623" s="23"/>
      <c r="WFO623" s="23"/>
      <c r="WFP623" s="23"/>
      <c r="WFQ623" s="23"/>
      <c r="WFR623" s="23"/>
      <c r="WFS623" s="23"/>
      <c r="WFT623" s="23"/>
      <c r="WFU623" s="23"/>
      <c r="WFV623" s="23"/>
      <c r="WFW623" s="23"/>
      <c r="WFX623" s="23"/>
      <c r="WFY623" s="23"/>
      <c r="WFZ623" s="23"/>
      <c r="WGA623" s="23"/>
      <c r="WGB623" s="23"/>
      <c r="WGC623" s="23"/>
      <c r="WGD623" s="23"/>
      <c r="WGE623" s="23"/>
      <c r="WGF623" s="23"/>
      <c r="WGG623" s="23"/>
      <c r="WGH623" s="23"/>
      <c r="WGI623" s="23"/>
      <c r="WGJ623" s="23"/>
      <c r="WGK623" s="23"/>
      <c r="WGL623" s="23"/>
      <c r="WGM623" s="23"/>
      <c r="WGN623" s="23"/>
      <c r="WGO623" s="23"/>
      <c r="WGP623" s="23"/>
      <c r="WGQ623" s="23"/>
      <c r="WGR623" s="23"/>
      <c r="WGS623" s="23"/>
      <c r="WGT623" s="23"/>
      <c r="WGU623" s="23"/>
      <c r="WGV623" s="23"/>
      <c r="WGW623" s="23"/>
      <c r="WGX623" s="23"/>
      <c r="WGY623" s="23"/>
      <c r="WGZ623" s="23"/>
      <c r="WHA623" s="23"/>
      <c r="WHB623" s="23"/>
      <c r="WHC623" s="23"/>
      <c r="WHD623" s="23"/>
      <c r="WHE623" s="23"/>
      <c r="WHF623" s="23"/>
      <c r="WHG623" s="23"/>
      <c r="WHH623" s="23"/>
      <c r="WHI623" s="23"/>
      <c r="WHJ623" s="23"/>
      <c r="WHK623" s="23"/>
      <c r="WHL623" s="23"/>
      <c r="WHM623" s="23"/>
      <c r="WHN623" s="23"/>
      <c r="WHO623" s="23"/>
      <c r="WHP623" s="23"/>
      <c r="WHQ623" s="23"/>
      <c r="WHR623" s="23"/>
      <c r="WHS623" s="23"/>
      <c r="WHT623" s="23"/>
      <c r="WHU623" s="23"/>
      <c r="WHV623" s="23"/>
      <c r="WHW623" s="23"/>
      <c r="WHX623" s="23"/>
      <c r="WHY623" s="23"/>
      <c r="WHZ623" s="23"/>
      <c r="WIA623" s="23"/>
      <c r="WIB623" s="23"/>
      <c r="WIC623" s="23"/>
      <c r="WID623" s="23"/>
      <c r="WIE623" s="23"/>
      <c r="WIF623" s="23"/>
      <c r="WIG623" s="23"/>
      <c r="WIH623" s="23"/>
      <c r="WII623" s="23"/>
      <c r="WIJ623" s="23"/>
      <c r="WIK623" s="23"/>
      <c r="WIL623" s="23"/>
      <c r="WIM623" s="23"/>
      <c r="WIN623" s="23"/>
      <c r="WIO623" s="23"/>
      <c r="WIP623" s="23"/>
      <c r="WIQ623" s="23"/>
      <c r="WIR623" s="23"/>
      <c r="WIS623" s="23"/>
      <c r="WIT623" s="23"/>
      <c r="WIU623" s="23"/>
      <c r="WIV623" s="23"/>
      <c r="WIW623" s="23"/>
      <c r="WIX623" s="23"/>
      <c r="WIY623" s="23"/>
      <c r="WIZ623" s="23"/>
      <c r="WJA623" s="23"/>
      <c r="WJB623" s="23"/>
      <c r="WJC623" s="23"/>
      <c r="WJD623" s="23"/>
      <c r="WJE623" s="23"/>
      <c r="WJF623" s="23"/>
      <c r="WJG623" s="23"/>
      <c r="WJH623" s="23"/>
      <c r="WJI623" s="23"/>
      <c r="WJJ623" s="23"/>
      <c r="WJK623" s="23"/>
      <c r="WJL623" s="23"/>
      <c r="WJM623" s="23"/>
      <c r="WJN623" s="23"/>
      <c r="WJO623" s="23"/>
      <c r="WJP623" s="23"/>
      <c r="WJQ623" s="23"/>
      <c r="WJR623" s="23"/>
      <c r="WJS623" s="23"/>
      <c r="WJT623" s="23"/>
      <c r="WJU623" s="23"/>
      <c r="WJV623" s="23"/>
      <c r="WJW623" s="23"/>
      <c r="WJX623" s="23"/>
      <c r="WJY623" s="23"/>
      <c r="WJZ623" s="23"/>
      <c r="WKA623" s="23"/>
      <c r="WKB623" s="23"/>
      <c r="WKC623" s="23"/>
      <c r="WKD623" s="23"/>
      <c r="WKE623" s="23"/>
      <c r="WKF623" s="23"/>
      <c r="WKG623" s="23"/>
      <c r="WKH623" s="23"/>
      <c r="WKI623" s="23"/>
      <c r="WKJ623" s="23"/>
      <c r="WKK623" s="23"/>
      <c r="WKL623" s="23"/>
      <c r="WKM623" s="23"/>
      <c r="WKN623" s="23"/>
      <c r="WKO623" s="23"/>
      <c r="WKP623" s="23"/>
      <c r="WKQ623" s="23"/>
      <c r="WKR623" s="23"/>
      <c r="WKS623" s="23"/>
      <c r="WKT623" s="23"/>
      <c r="WKU623" s="23"/>
      <c r="WKV623" s="23"/>
      <c r="WKW623" s="23"/>
      <c r="WKX623" s="23"/>
      <c r="WKY623" s="23"/>
      <c r="WKZ623" s="23"/>
      <c r="WLA623" s="23"/>
      <c r="WLB623" s="23"/>
      <c r="WLC623" s="23"/>
      <c r="WLD623" s="23"/>
      <c r="WLE623" s="23"/>
      <c r="WLF623" s="23"/>
      <c r="WLG623" s="23"/>
      <c r="WLH623" s="23"/>
      <c r="WLI623" s="23"/>
      <c r="WLJ623" s="23"/>
      <c r="WLK623" s="23"/>
      <c r="WLL623" s="23"/>
      <c r="WLM623" s="23"/>
      <c r="WLN623" s="23"/>
      <c r="WLO623" s="23"/>
      <c r="WLP623" s="23"/>
      <c r="WLQ623" s="23"/>
      <c r="WLR623" s="23"/>
      <c r="WLS623" s="23"/>
      <c r="WLT623" s="23"/>
      <c r="WLU623" s="23"/>
      <c r="WLV623" s="23"/>
      <c r="WLW623" s="23"/>
      <c r="WLX623" s="23"/>
      <c r="WLY623" s="23"/>
      <c r="WLZ623" s="23"/>
      <c r="WMA623" s="23"/>
      <c r="WMB623" s="23"/>
      <c r="WMC623" s="23"/>
      <c r="WMD623" s="23"/>
      <c r="WME623" s="23"/>
      <c r="WMF623" s="23"/>
      <c r="WMG623" s="23"/>
      <c r="WMH623" s="23"/>
      <c r="WMI623" s="23"/>
      <c r="WMJ623" s="23"/>
      <c r="WMK623" s="23"/>
      <c r="WML623" s="23"/>
      <c r="WMM623" s="23"/>
      <c r="WMN623" s="23"/>
      <c r="WMO623" s="23"/>
      <c r="WMP623" s="23"/>
      <c r="WMQ623" s="23"/>
      <c r="WMR623" s="23"/>
      <c r="WMS623" s="23"/>
      <c r="WMT623" s="23"/>
      <c r="WMU623" s="23"/>
      <c r="WMV623" s="23"/>
      <c r="WMW623" s="23"/>
      <c r="WMX623" s="23"/>
      <c r="WMY623" s="23"/>
      <c r="WMZ623" s="23"/>
      <c r="WNA623" s="23"/>
      <c r="WNB623" s="23"/>
      <c r="WNC623" s="23"/>
      <c r="WND623" s="23"/>
      <c r="WNE623" s="23"/>
      <c r="WNF623" s="23"/>
      <c r="WNG623" s="23"/>
      <c r="WNH623" s="23"/>
      <c r="WNI623" s="23"/>
      <c r="WNJ623" s="23"/>
      <c r="WNK623" s="23"/>
      <c r="WNL623" s="23"/>
      <c r="WNM623" s="23"/>
      <c r="WNN623" s="23"/>
      <c r="WNO623" s="23"/>
      <c r="WNP623" s="23"/>
      <c r="WNQ623" s="23"/>
      <c r="WNR623" s="23"/>
      <c r="WNS623" s="23"/>
      <c r="WNT623" s="23"/>
      <c r="WNU623" s="23"/>
      <c r="WNV623" s="23"/>
      <c r="WNW623" s="23"/>
      <c r="WNX623" s="23"/>
      <c r="WNY623" s="23"/>
      <c r="WNZ623" s="23"/>
      <c r="WOA623" s="23"/>
      <c r="WOB623" s="23"/>
      <c r="WOC623" s="23"/>
      <c r="WOD623" s="23"/>
      <c r="WOE623" s="23"/>
      <c r="WOF623" s="23"/>
      <c r="WOG623" s="23"/>
      <c r="WOH623" s="23"/>
      <c r="WOI623" s="23"/>
      <c r="WOJ623" s="23"/>
      <c r="WOK623" s="23"/>
      <c r="WOL623" s="23"/>
      <c r="WOM623" s="23"/>
      <c r="WON623" s="23"/>
      <c r="WOO623" s="23"/>
      <c r="WOP623" s="23"/>
      <c r="WOQ623" s="23"/>
      <c r="WOR623" s="23"/>
      <c r="WOS623" s="23"/>
      <c r="WOT623" s="23"/>
      <c r="WOU623" s="23"/>
      <c r="WOV623" s="23"/>
      <c r="WOW623" s="23"/>
      <c r="WOX623" s="23"/>
      <c r="WOY623" s="23"/>
      <c r="WOZ623" s="23"/>
      <c r="WPA623" s="23"/>
      <c r="WPB623" s="23"/>
      <c r="WPC623" s="23"/>
      <c r="WPD623" s="23"/>
      <c r="WPE623" s="23"/>
      <c r="WPF623" s="23"/>
      <c r="WPG623" s="23"/>
      <c r="WPH623" s="23"/>
      <c r="WPI623" s="23"/>
      <c r="WPJ623" s="23"/>
      <c r="WPK623" s="23"/>
      <c r="WPL623" s="23"/>
      <c r="WPM623" s="23"/>
      <c r="WPN623" s="23"/>
      <c r="WPO623" s="23"/>
      <c r="WPP623" s="23"/>
      <c r="WPQ623" s="23"/>
      <c r="WPR623" s="23"/>
      <c r="WPS623" s="23"/>
      <c r="WPT623" s="23"/>
      <c r="WPU623" s="23"/>
      <c r="WPV623" s="23"/>
      <c r="WPW623" s="23"/>
      <c r="WPX623" s="23"/>
      <c r="WPY623" s="23"/>
      <c r="WPZ623" s="23"/>
      <c r="WQA623" s="23"/>
      <c r="WQB623" s="23"/>
      <c r="WQC623" s="23"/>
    </row>
    <row r="624" s="14" customFormat="1" ht="42" spans="1:19">
      <c r="A624" s="28" t="s">
        <v>1242</v>
      </c>
      <c r="B624" s="28" t="s">
        <v>1243</v>
      </c>
      <c r="C624" s="28" t="s">
        <v>36</v>
      </c>
      <c r="D624" s="28" t="s">
        <v>87</v>
      </c>
      <c r="E624" s="72">
        <v>2.998</v>
      </c>
      <c r="F624" s="67">
        <v>195.5673</v>
      </c>
      <c r="G624" s="69" t="s">
        <v>1079</v>
      </c>
      <c r="H624" s="28" t="s">
        <v>391</v>
      </c>
      <c r="I624" s="28">
        <v>109</v>
      </c>
      <c r="J624" s="28">
        <v>31</v>
      </c>
      <c r="K624" s="28">
        <v>39.113388</v>
      </c>
      <c r="L624" s="28" t="s">
        <v>1080</v>
      </c>
      <c r="M624" s="28" t="s">
        <v>1080</v>
      </c>
      <c r="N624" s="28">
        <v>2019</v>
      </c>
      <c r="O624" s="28" t="s">
        <v>949</v>
      </c>
      <c r="P624" s="28" t="s">
        <v>417</v>
      </c>
      <c r="Q624" s="48">
        <v>43230</v>
      </c>
      <c r="R624" s="28"/>
      <c r="S624" s="25"/>
    </row>
    <row r="625" spans="1:19">
      <c r="A625" s="28" t="s">
        <v>1244</v>
      </c>
      <c r="B625" s="28" t="s">
        <v>1245</v>
      </c>
      <c r="C625" s="28" t="s">
        <v>36</v>
      </c>
      <c r="D625" s="28" t="s">
        <v>87</v>
      </c>
      <c r="E625" s="72"/>
      <c r="F625" s="67"/>
      <c r="G625" s="69" t="s">
        <v>1079</v>
      </c>
      <c r="H625" s="28" t="s">
        <v>391</v>
      </c>
      <c r="I625" s="28">
        <v>104</v>
      </c>
      <c r="J625" s="28">
        <v>40</v>
      </c>
      <c r="K625" s="28"/>
      <c r="L625" s="28" t="s">
        <v>1080</v>
      </c>
      <c r="M625" s="28" t="s">
        <v>1080</v>
      </c>
      <c r="N625" s="28">
        <v>2019</v>
      </c>
      <c r="O625" s="28" t="s">
        <v>949</v>
      </c>
      <c r="P625" s="28" t="s">
        <v>417</v>
      </c>
      <c r="Q625" s="48">
        <v>43230</v>
      </c>
      <c r="R625" s="28"/>
      <c r="S625" s="47"/>
    </row>
    <row r="626" s="14" customFormat="1" spans="1:19">
      <c r="A626" s="28" t="s">
        <v>1246</v>
      </c>
      <c r="B626" s="28" t="s">
        <v>1247</v>
      </c>
      <c r="C626" s="28" t="s">
        <v>36</v>
      </c>
      <c r="D626" s="28" t="s">
        <v>87</v>
      </c>
      <c r="E626" s="72">
        <v>3.766</v>
      </c>
      <c r="F626" s="67">
        <v>229.7076</v>
      </c>
      <c r="G626" s="69" t="s">
        <v>1079</v>
      </c>
      <c r="H626" s="28" t="s">
        <v>391</v>
      </c>
      <c r="I626" s="28">
        <v>78</v>
      </c>
      <c r="J626" s="28">
        <v>16</v>
      </c>
      <c r="K626" s="28">
        <v>45.941479</v>
      </c>
      <c r="L626" s="28" t="s">
        <v>1080</v>
      </c>
      <c r="M626" s="28" t="s">
        <v>1080</v>
      </c>
      <c r="N626" s="28">
        <v>2019</v>
      </c>
      <c r="O626" s="28" t="s">
        <v>949</v>
      </c>
      <c r="P626" s="28" t="s">
        <v>417</v>
      </c>
      <c r="Q626" s="48">
        <v>43230</v>
      </c>
      <c r="R626" s="28"/>
      <c r="S626" s="25"/>
    </row>
    <row r="627" s="14" customFormat="1" spans="1:19">
      <c r="A627" s="28" t="s">
        <v>1248</v>
      </c>
      <c r="B627" s="28" t="s">
        <v>1249</v>
      </c>
      <c r="C627" s="28" t="s">
        <v>36</v>
      </c>
      <c r="D627" s="28" t="s">
        <v>87</v>
      </c>
      <c r="E627" s="72">
        <v>1.59</v>
      </c>
      <c r="F627" s="67">
        <v>548.3728</v>
      </c>
      <c r="G627" s="69" t="s">
        <v>1079</v>
      </c>
      <c r="H627" s="28" t="s">
        <v>391</v>
      </c>
      <c r="I627" s="28">
        <v>78</v>
      </c>
      <c r="J627" s="28">
        <v>40</v>
      </c>
      <c r="K627" s="28">
        <v>109.674505</v>
      </c>
      <c r="L627" s="28" t="s">
        <v>1080</v>
      </c>
      <c r="M627" s="28" t="s">
        <v>1080</v>
      </c>
      <c r="N627" s="28">
        <v>2019</v>
      </c>
      <c r="O627" s="28" t="s">
        <v>949</v>
      </c>
      <c r="P627" s="28" t="s">
        <v>417</v>
      </c>
      <c r="Q627" s="48">
        <v>43230</v>
      </c>
      <c r="R627" s="28"/>
      <c r="S627" s="25"/>
    </row>
    <row r="628" s="14" customFormat="1" spans="1:19">
      <c r="A628" s="28" t="s">
        <v>1250</v>
      </c>
      <c r="B628" s="28" t="s">
        <v>1251</v>
      </c>
      <c r="C628" s="28" t="s">
        <v>36</v>
      </c>
      <c r="D628" s="28" t="s">
        <v>87</v>
      </c>
      <c r="E628" s="72">
        <v>1.392</v>
      </c>
      <c r="F628" s="67"/>
      <c r="G628" s="69" t="s">
        <v>1079</v>
      </c>
      <c r="H628" s="28" t="s">
        <v>391</v>
      </c>
      <c r="I628" s="28">
        <v>80</v>
      </c>
      <c r="J628" s="28">
        <v>8</v>
      </c>
      <c r="K628" s="28"/>
      <c r="L628" s="28" t="s">
        <v>1080</v>
      </c>
      <c r="M628" s="28" t="s">
        <v>1080</v>
      </c>
      <c r="N628" s="28">
        <v>2019</v>
      </c>
      <c r="O628" s="28" t="s">
        <v>949</v>
      </c>
      <c r="P628" s="28" t="s">
        <v>417</v>
      </c>
      <c r="Q628" s="48">
        <v>43230</v>
      </c>
      <c r="R628" s="28"/>
      <c r="S628" s="25"/>
    </row>
    <row r="629" s="14" customFormat="1" spans="1:19">
      <c r="A629" s="28" t="s">
        <v>1252</v>
      </c>
      <c r="B629" s="28" t="s">
        <v>1253</v>
      </c>
      <c r="C629" s="28" t="s">
        <v>36</v>
      </c>
      <c r="D629" s="28" t="s">
        <v>87</v>
      </c>
      <c r="E629" s="72">
        <v>7.118</v>
      </c>
      <c r="F629" s="67"/>
      <c r="G629" s="69" t="s">
        <v>1079</v>
      </c>
      <c r="H629" s="28" t="s">
        <v>391</v>
      </c>
      <c r="I629" s="28">
        <v>105</v>
      </c>
      <c r="J629" s="28">
        <v>13</v>
      </c>
      <c r="K629" s="28"/>
      <c r="L629" s="28" t="s">
        <v>1080</v>
      </c>
      <c r="M629" s="28" t="s">
        <v>1080</v>
      </c>
      <c r="N629" s="28">
        <v>2019</v>
      </c>
      <c r="O629" s="28" t="s">
        <v>949</v>
      </c>
      <c r="P629" s="28" t="s">
        <v>417</v>
      </c>
      <c r="Q629" s="48">
        <v>43230</v>
      </c>
      <c r="R629" s="28"/>
      <c r="S629" s="25"/>
    </row>
    <row r="630" s="14" customFormat="1" spans="1:19">
      <c r="A630" s="28" t="s">
        <v>1254</v>
      </c>
      <c r="B630" s="28" t="s">
        <v>1255</v>
      </c>
      <c r="C630" s="28" t="s">
        <v>36</v>
      </c>
      <c r="D630" s="28" t="s">
        <v>87</v>
      </c>
      <c r="E630" s="72">
        <v>6.614</v>
      </c>
      <c r="F630" s="67">
        <v>977.6159</v>
      </c>
      <c r="G630" s="69" t="s">
        <v>1079</v>
      </c>
      <c r="H630" s="28" t="s">
        <v>571</v>
      </c>
      <c r="I630" s="28">
        <v>1039</v>
      </c>
      <c r="J630" s="28">
        <v>185</v>
      </c>
      <c r="K630" s="28">
        <v>195.52318</v>
      </c>
      <c r="L630" s="28" t="s">
        <v>1080</v>
      </c>
      <c r="M630" s="28" t="s">
        <v>1080</v>
      </c>
      <c r="N630" s="28">
        <v>2019</v>
      </c>
      <c r="O630" s="28" t="s">
        <v>949</v>
      </c>
      <c r="P630" s="28" t="s">
        <v>417</v>
      </c>
      <c r="Q630" s="48">
        <v>43230</v>
      </c>
      <c r="R630" s="28"/>
      <c r="S630" s="25"/>
    </row>
    <row r="631" s="14" customFormat="1" ht="42" spans="1:19">
      <c r="A631" s="28" t="s">
        <v>1256</v>
      </c>
      <c r="B631" s="28" t="s">
        <v>1257</v>
      </c>
      <c r="C631" s="28" t="s">
        <v>36</v>
      </c>
      <c r="D631" s="28" t="s">
        <v>87</v>
      </c>
      <c r="E631" s="72">
        <v>4.165</v>
      </c>
      <c r="F631" s="67">
        <v>234.2705</v>
      </c>
      <c r="G631" s="69" t="s">
        <v>1079</v>
      </c>
      <c r="H631" s="28" t="s">
        <v>571</v>
      </c>
      <c r="I631" s="28">
        <v>171</v>
      </c>
      <c r="J631" s="28">
        <v>3</v>
      </c>
      <c r="K631" s="28">
        <v>46.8541</v>
      </c>
      <c r="L631" s="28" t="s">
        <v>1080</v>
      </c>
      <c r="M631" s="28" t="s">
        <v>1080</v>
      </c>
      <c r="N631" s="28">
        <v>2019</v>
      </c>
      <c r="O631" s="28" t="s">
        <v>949</v>
      </c>
      <c r="P631" s="28" t="s">
        <v>417</v>
      </c>
      <c r="Q631" s="48">
        <v>43230</v>
      </c>
      <c r="R631" s="28"/>
      <c r="S631" s="25"/>
    </row>
    <row r="632" s="14" customFormat="1" ht="42" spans="1:19">
      <c r="A632" s="28" t="s">
        <v>1258</v>
      </c>
      <c r="B632" s="28" t="s">
        <v>1259</v>
      </c>
      <c r="C632" s="28" t="s">
        <v>36</v>
      </c>
      <c r="D632" s="28" t="s">
        <v>87</v>
      </c>
      <c r="E632" s="72">
        <v>5.06</v>
      </c>
      <c r="F632" s="67">
        <v>324.3602</v>
      </c>
      <c r="G632" s="69" t="s">
        <v>1079</v>
      </c>
      <c r="H632" s="28" t="s">
        <v>571</v>
      </c>
      <c r="I632" s="28">
        <v>106</v>
      </c>
      <c r="J632" s="28">
        <v>0</v>
      </c>
      <c r="K632" s="28">
        <v>64.872</v>
      </c>
      <c r="L632" s="28" t="s">
        <v>1080</v>
      </c>
      <c r="M632" s="28" t="s">
        <v>1080</v>
      </c>
      <c r="N632" s="28">
        <v>2019</v>
      </c>
      <c r="O632" s="28" t="s">
        <v>949</v>
      </c>
      <c r="P632" s="28" t="s">
        <v>417</v>
      </c>
      <c r="Q632" s="48">
        <v>43230</v>
      </c>
      <c r="R632" s="28"/>
      <c r="S632" s="25"/>
    </row>
    <row r="633" s="14" customFormat="1" spans="1:19">
      <c r="A633" s="28" t="s">
        <v>1260</v>
      </c>
      <c r="B633" s="28" t="s">
        <v>1261</v>
      </c>
      <c r="C633" s="28" t="s">
        <v>36</v>
      </c>
      <c r="D633" s="28" t="s">
        <v>87</v>
      </c>
      <c r="E633" s="72">
        <v>2.69</v>
      </c>
      <c r="F633" s="67">
        <v>152.6771</v>
      </c>
      <c r="G633" s="69" t="s">
        <v>1079</v>
      </c>
      <c r="H633" s="28" t="s">
        <v>571</v>
      </c>
      <c r="I633" s="28">
        <v>108</v>
      </c>
      <c r="J633" s="28">
        <v>5</v>
      </c>
      <c r="K633" s="28">
        <v>30.5354</v>
      </c>
      <c r="L633" s="28" t="s">
        <v>1080</v>
      </c>
      <c r="M633" s="28" t="s">
        <v>1080</v>
      </c>
      <c r="N633" s="28">
        <v>2019</v>
      </c>
      <c r="O633" s="28" t="s">
        <v>949</v>
      </c>
      <c r="P633" s="28" t="s">
        <v>417</v>
      </c>
      <c r="Q633" s="48">
        <v>43230</v>
      </c>
      <c r="R633" s="28"/>
      <c r="S633" s="25"/>
    </row>
    <row r="634" s="14" customFormat="1" spans="1:19">
      <c r="A634" s="28" t="s">
        <v>1262</v>
      </c>
      <c r="B634" s="28" t="s">
        <v>1263</v>
      </c>
      <c r="C634" s="28" t="s">
        <v>36</v>
      </c>
      <c r="D634" s="28" t="s">
        <v>87</v>
      </c>
      <c r="E634" s="72">
        <v>12.33</v>
      </c>
      <c r="F634" s="67">
        <v>617.7434</v>
      </c>
      <c r="G634" s="69" t="s">
        <v>1079</v>
      </c>
      <c r="H634" s="28" t="s">
        <v>571</v>
      </c>
      <c r="I634" s="28">
        <v>161</v>
      </c>
      <c r="J634" s="28">
        <v>80</v>
      </c>
      <c r="K634" s="28">
        <v>123.54868</v>
      </c>
      <c r="L634" s="28" t="s">
        <v>1080</v>
      </c>
      <c r="M634" s="28" t="s">
        <v>1080</v>
      </c>
      <c r="N634" s="28">
        <v>2019</v>
      </c>
      <c r="O634" s="28" t="s">
        <v>949</v>
      </c>
      <c r="P634" s="28" t="s">
        <v>417</v>
      </c>
      <c r="Q634" s="48">
        <v>43230</v>
      </c>
      <c r="R634" s="28"/>
      <c r="S634" s="25"/>
    </row>
    <row r="635" s="14" customFormat="1" spans="1:19">
      <c r="A635" s="28" t="s">
        <v>1264</v>
      </c>
      <c r="B635" s="28" t="s">
        <v>1265</v>
      </c>
      <c r="C635" s="28" t="s">
        <v>36</v>
      </c>
      <c r="D635" s="28" t="s">
        <v>87</v>
      </c>
      <c r="E635" s="72">
        <v>6.807</v>
      </c>
      <c r="F635" s="67">
        <v>393.9812</v>
      </c>
      <c r="G635" s="69" t="s">
        <v>1079</v>
      </c>
      <c r="H635" s="28" t="s">
        <v>391</v>
      </c>
      <c r="I635" s="28">
        <v>238</v>
      </c>
      <c r="J635" s="28">
        <v>98</v>
      </c>
      <c r="K635" s="28">
        <v>78.7963</v>
      </c>
      <c r="L635" s="28" t="s">
        <v>1080</v>
      </c>
      <c r="M635" s="28" t="s">
        <v>1080</v>
      </c>
      <c r="N635" s="28">
        <v>2019</v>
      </c>
      <c r="O635" s="28" t="s">
        <v>949</v>
      </c>
      <c r="P635" s="28" t="s">
        <v>417</v>
      </c>
      <c r="Q635" s="48">
        <v>43230</v>
      </c>
      <c r="R635" s="28"/>
      <c r="S635" s="25"/>
    </row>
    <row r="636" s="14" customFormat="1" spans="1:19">
      <c r="A636" s="28" t="s">
        <v>1266</v>
      </c>
      <c r="B636" s="28" t="s">
        <v>1267</v>
      </c>
      <c r="C636" s="28" t="s">
        <v>36</v>
      </c>
      <c r="D636" s="28" t="s">
        <v>87</v>
      </c>
      <c r="E636" s="72">
        <v>3.71</v>
      </c>
      <c r="F636" s="67">
        <v>186.3544</v>
      </c>
      <c r="G636" s="69" t="s">
        <v>1079</v>
      </c>
      <c r="H636" s="28" t="s">
        <v>391</v>
      </c>
      <c r="I636" s="28">
        <v>145</v>
      </c>
      <c r="J636" s="28">
        <v>70</v>
      </c>
      <c r="K636" s="28">
        <v>37.2709</v>
      </c>
      <c r="L636" s="28" t="s">
        <v>1080</v>
      </c>
      <c r="M636" s="28" t="s">
        <v>1080</v>
      </c>
      <c r="N636" s="28">
        <v>2019</v>
      </c>
      <c r="O636" s="28" t="s">
        <v>949</v>
      </c>
      <c r="P636" s="28" t="s">
        <v>417</v>
      </c>
      <c r="Q636" s="48">
        <v>43230</v>
      </c>
      <c r="R636" s="28"/>
      <c r="S636" s="25"/>
    </row>
    <row r="637" s="14" customFormat="1" spans="1:19">
      <c r="A637" s="28" t="s">
        <v>1268</v>
      </c>
      <c r="B637" s="28" t="s">
        <v>1269</v>
      </c>
      <c r="C637" s="28" t="s">
        <v>36</v>
      </c>
      <c r="D637" s="28" t="s">
        <v>87</v>
      </c>
      <c r="E637" s="72">
        <v>1.244</v>
      </c>
      <c r="F637" s="67">
        <v>62.1386</v>
      </c>
      <c r="G637" s="69" t="s">
        <v>1079</v>
      </c>
      <c r="H637" s="28" t="s">
        <v>391</v>
      </c>
      <c r="I637" s="28">
        <v>156</v>
      </c>
      <c r="J637" s="28">
        <v>58</v>
      </c>
      <c r="K637" s="28">
        <v>12.4277</v>
      </c>
      <c r="L637" s="28" t="s">
        <v>1080</v>
      </c>
      <c r="M637" s="28" t="s">
        <v>1080</v>
      </c>
      <c r="N637" s="28">
        <v>2019</v>
      </c>
      <c r="O637" s="28" t="s">
        <v>949</v>
      </c>
      <c r="P637" s="28" t="s">
        <v>417</v>
      </c>
      <c r="Q637" s="48">
        <v>43230</v>
      </c>
      <c r="R637" s="28"/>
      <c r="S637" s="25"/>
    </row>
    <row r="638" s="14" customFormat="1" ht="63" spans="1:19">
      <c r="A638" s="28" t="s">
        <v>1270</v>
      </c>
      <c r="B638" s="28" t="s">
        <v>1271</v>
      </c>
      <c r="C638" s="28" t="s">
        <v>36</v>
      </c>
      <c r="D638" s="28" t="s">
        <v>87</v>
      </c>
      <c r="E638" s="72">
        <v>10.75</v>
      </c>
      <c r="F638" s="67">
        <v>616.1084</v>
      </c>
      <c r="G638" s="69" t="s">
        <v>1079</v>
      </c>
      <c r="H638" s="28" t="s">
        <v>391</v>
      </c>
      <c r="I638" s="28">
        <v>125</v>
      </c>
      <c r="J638" s="28">
        <v>53</v>
      </c>
      <c r="K638" s="28">
        <v>123.2217</v>
      </c>
      <c r="L638" s="28" t="s">
        <v>1080</v>
      </c>
      <c r="M638" s="28" t="s">
        <v>1080</v>
      </c>
      <c r="N638" s="28">
        <v>2019</v>
      </c>
      <c r="O638" s="28" t="s">
        <v>949</v>
      </c>
      <c r="P638" s="28" t="s">
        <v>417</v>
      </c>
      <c r="Q638" s="48">
        <v>43230</v>
      </c>
      <c r="R638" s="28"/>
      <c r="S638" s="25"/>
    </row>
    <row r="639" s="14" customFormat="1" spans="1:19">
      <c r="A639" s="28" t="s">
        <v>1272</v>
      </c>
      <c r="B639" s="28" t="s">
        <v>1273</v>
      </c>
      <c r="C639" s="28" t="s">
        <v>36</v>
      </c>
      <c r="D639" s="28" t="s">
        <v>87</v>
      </c>
      <c r="E639" s="72">
        <v>3.316</v>
      </c>
      <c r="F639" s="67">
        <v>179.023</v>
      </c>
      <c r="G639" s="69" t="s">
        <v>1079</v>
      </c>
      <c r="H639" s="28" t="s">
        <v>391</v>
      </c>
      <c r="I639" s="28">
        <v>116</v>
      </c>
      <c r="J639" s="28">
        <v>66</v>
      </c>
      <c r="K639" s="28">
        <v>35.8046</v>
      </c>
      <c r="L639" s="28" t="s">
        <v>1080</v>
      </c>
      <c r="M639" s="28" t="s">
        <v>1080</v>
      </c>
      <c r="N639" s="28">
        <v>2019</v>
      </c>
      <c r="O639" s="28" t="s">
        <v>949</v>
      </c>
      <c r="P639" s="28" t="s">
        <v>417</v>
      </c>
      <c r="Q639" s="48">
        <v>43230</v>
      </c>
      <c r="R639" s="28"/>
      <c r="S639" s="25"/>
    </row>
    <row r="640" s="14" customFormat="1" spans="1:19">
      <c r="A640" s="28" t="s">
        <v>1274</v>
      </c>
      <c r="B640" s="28" t="s">
        <v>1275</v>
      </c>
      <c r="C640" s="28" t="s">
        <v>36</v>
      </c>
      <c r="D640" s="28" t="s">
        <v>87</v>
      </c>
      <c r="E640" s="72">
        <v>7.368</v>
      </c>
      <c r="F640" s="67">
        <v>377.2761</v>
      </c>
      <c r="G640" s="69" t="s">
        <v>1079</v>
      </c>
      <c r="H640" s="28" t="s">
        <v>391</v>
      </c>
      <c r="I640" s="28">
        <v>99</v>
      </c>
      <c r="J640" s="28">
        <v>49</v>
      </c>
      <c r="K640" s="28">
        <v>75.455162</v>
      </c>
      <c r="L640" s="28" t="s">
        <v>1080</v>
      </c>
      <c r="M640" s="28" t="s">
        <v>1080</v>
      </c>
      <c r="N640" s="28">
        <v>2019</v>
      </c>
      <c r="O640" s="28" t="s">
        <v>949</v>
      </c>
      <c r="P640" s="28" t="s">
        <v>417</v>
      </c>
      <c r="Q640" s="48">
        <v>43230</v>
      </c>
      <c r="R640" s="28"/>
      <c r="S640" s="25"/>
    </row>
    <row r="641" s="14" customFormat="1" ht="42" spans="1:19">
      <c r="A641" s="28" t="s">
        <v>1276</v>
      </c>
      <c r="B641" s="28" t="s">
        <v>1277</v>
      </c>
      <c r="C641" s="28" t="s">
        <v>36</v>
      </c>
      <c r="D641" s="28" t="s">
        <v>87</v>
      </c>
      <c r="E641" s="72">
        <v>1.881</v>
      </c>
      <c r="F641" s="28">
        <v>176.9815</v>
      </c>
      <c r="G641" s="69" t="s">
        <v>1079</v>
      </c>
      <c r="H641" s="28" t="s">
        <v>391</v>
      </c>
      <c r="I641" s="28">
        <v>82</v>
      </c>
      <c r="J641" s="28">
        <v>12</v>
      </c>
      <c r="K641" s="28">
        <v>35.3963</v>
      </c>
      <c r="L641" s="28" t="s">
        <v>1080</v>
      </c>
      <c r="M641" s="28" t="s">
        <v>1080</v>
      </c>
      <c r="N641" s="28">
        <v>2019</v>
      </c>
      <c r="O641" s="28" t="s">
        <v>949</v>
      </c>
      <c r="P641" s="28" t="s">
        <v>417</v>
      </c>
      <c r="Q641" s="48">
        <v>43230</v>
      </c>
      <c r="R641" s="28"/>
      <c r="S641" s="25"/>
    </row>
    <row r="642" s="14" customFormat="1" spans="1:19">
      <c r="A642" s="28" t="s">
        <v>1278</v>
      </c>
      <c r="B642" s="28" t="s">
        <v>1279</v>
      </c>
      <c r="C642" s="28" t="s">
        <v>36</v>
      </c>
      <c r="D642" s="28" t="s">
        <v>87</v>
      </c>
      <c r="E642" s="72">
        <v>1.258</v>
      </c>
      <c r="F642" s="28"/>
      <c r="G642" s="69" t="s">
        <v>1079</v>
      </c>
      <c r="H642" s="28" t="s">
        <v>391</v>
      </c>
      <c r="I642" s="28">
        <v>61</v>
      </c>
      <c r="J642" s="28">
        <v>8</v>
      </c>
      <c r="K642" s="28"/>
      <c r="L642" s="28" t="s">
        <v>1080</v>
      </c>
      <c r="M642" s="28" t="s">
        <v>1080</v>
      </c>
      <c r="N642" s="28">
        <v>2019</v>
      </c>
      <c r="O642" s="28" t="s">
        <v>949</v>
      </c>
      <c r="P642" s="28" t="s">
        <v>417</v>
      </c>
      <c r="Q642" s="48">
        <v>43230</v>
      </c>
      <c r="R642" s="28"/>
      <c r="S642" s="25"/>
    </row>
    <row r="643" s="14" customFormat="1" spans="1:19">
      <c r="A643" s="28" t="s">
        <v>1280</v>
      </c>
      <c r="B643" s="28" t="s">
        <v>1281</v>
      </c>
      <c r="C643" s="28" t="s">
        <v>36</v>
      </c>
      <c r="D643" s="28" t="s">
        <v>87</v>
      </c>
      <c r="E643" s="72">
        <v>1.292</v>
      </c>
      <c r="F643" s="28">
        <v>86.2353</v>
      </c>
      <c r="G643" s="69" t="s">
        <v>1079</v>
      </c>
      <c r="H643" s="28" t="s">
        <v>391</v>
      </c>
      <c r="I643" s="28">
        <v>69</v>
      </c>
      <c r="J643" s="28">
        <v>26</v>
      </c>
      <c r="K643" s="28">
        <v>17.2471</v>
      </c>
      <c r="L643" s="28" t="s">
        <v>1080</v>
      </c>
      <c r="M643" s="28" t="s">
        <v>1080</v>
      </c>
      <c r="N643" s="28">
        <v>2019</v>
      </c>
      <c r="O643" s="28" t="s">
        <v>949</v>
      </c>
      <c r="P643" s="28" t="s">
        <v>417</v>
      </c>
      <c r="Q643" s="48">
        <v>43230</v>
      </c>
      <c r="R643" s="28"/>
      <c r="S643" s="25"/>
    </row>
    <row r="644" s="14" customFormat="1" spans="1:19">
      <c r="A644" s="28" t="s">
        <v>1282</v>
      </c>
      <c r="B644" s="28" t="s">
        <v>1283</v>
      </c>
      <c r="C644" s="28" t="s">
        <v>36</v>
      </c>
      <c r="D644" s="28" t="s">
        <v>87</v>
      </c>
      <c r="E644" s="72">
        <v>0.347</v>
      </c>
      <c r="F644" s="28"/>
      <c r="G644" s="69" t="s">
        <v>1079</v>
      </c>
      <c r="H644" s="28" t="s">
        <v>391</v>
      </c>
      <c r="I644" s="28">
        <v>56</v>
      </c>
      <c r="J644" s="28">
        <v>20</v>
      </c>
      <c r="K644" s="28"/>
      <c r="L644" s="28" t="s">
        <v>1080</v>
      </c>
      <c r="M644" s="28" t="s">
        <v>1080</v>
      </c>
      <c r="N644" s="28">
        <v>2019</v>
      </c>
      <c r="O644" s="28" t="s">
        <v>949</v>
      </c>
      <c r="P644" s="28" t="s">
        <v>417</v>
      </c>
      <c r="Q644" s="48">
        <v>43230</v>
      </c>
      <c r="R644" s="28"/>
      <c r="S644" s="25"/>
    </row>
    <row r="645" s="14" customFormat="1" spans="1:19">
      <c r="A645" s="28" t="s">
        <v>1284</v>
      </c>
      <c r="B645" s="28" t="s">
        <v>1285</v>
      </c>
      <c r="C645" s="28" t="s">
        <v>36</v>
      </c>
      <c r="D645" s="28" t="s">
        <v>87</v>
      </c>
      <c r="E645" s="72">
        <v>0.293</v>
      </c>
      <c r="F645" s="28">
        <v>21.3099</v>
      </c>
      <c r="G645" s="69" t="s">
        <v>1079</v>
      </c>
      <c r="H645" s="28" t="s">
        <v>391</v>
      </c>
      <c r="I645" s="28">
        <v>70</v>
      </c>
      <c r="J645" s="28">
        <v>21</v>
      </c>
      <c r="K645" s="28">
        <v>4.262</v>
      </c>
      <c r="L645" s="28" t="s">
        <v>1080</v>
      </c>
      <c r="M645" s="28" t="s">
        <v>1080</v>
      </c>
      <c r="N645" s="28">
        <v>2019</v>
      </c>
      <c r="O645" s="28" t="s">
        <v>949</v>
      </c>
      <c r="P645" s="28" t="s">
        <v>417</v>
      </c>
      <c r="Q645" s="48">
        <v>43230</v>
      </c>
      <c r="R645" s="28"/>
      <c r="S645" s="25"/>
    </row>
    <row r="646" s="14" customFormat="1" spans="1:19">
      <c r="A646" s="28" t="s">
        <v>1286</v>
      </c>
      <c r="B646" s="28" t="s">
        <v>1287</v>
      </c>
      <c r="C646" s="28" t="s">
        <v>36</v>
      </c>
      <c r="D646" s="28" t="s">
        <v>87</v>
      </c>
      <c r="E646" s="72">
        <v>1.442</v>
      </c>
      <c r="F646" s="28">
        <v>98.3381</v>
      </c>
      <c r="G646" s="69" t="s">
        <v>1079</v>
      </c>
      <c r="H646" s="28" t="s">
        <v>391</v>
      </c>
      <c r="I646" s="28">
        <v>134</v>
      </c>
      <c r="J646" s="28">
        <v>29</v>
      </c>
      <c r="K646" s="28">
        <v>19.6676</v>
      </c>
      <c r="L646" s="28" t="s">
        <v>1080</v>
      </c>
      <c r="M646" s="28" t="s">
        <v>1080</v>
      </c>
      <c r="N646" s="28">
        <v>2019</v>
      </c>
      <c r="O646" s="28" t="s">
        <v>949</v>
      </c>
      <c r="P646" s="28" t="s">
        <v>417</v>
      </c>
      <c r="Q646" s="48">
        <v>43230</v>
      </c>
      <c r="R646" s="28"/>
      <c r="S646" s="25"/>
    </row>
    <row r="647" s="14" customFormat="1" spans="1:19">
      <c r="A647" s="28" t="s">
        <v>1288</v>
      </c>
      <c r="B647" s="28" t="s">
        <v>1289</v>
      </c>
      <c r="C647" s="28" t="s">
        <v>36</v>
      </c>
      <c r="D647" s="28" t="s">
        <v>87</v>
      </c>
      <c r="E647" s="72">
        <v>5.194</v>
      </c>
      <c r="F647" s="28">
        <v>658.5271</v>
      </c>
      <c r="G647" s="69" t="s">
        <v>1079</v>
      </c>
      <c r="H647" s="28" t="s">
        <v>391</v>
      </c>
      <c r="I647" s="28">
        <v>38</v>
      </c>
      <c r="J647" s="28">
        <v>35</v>
      </c>
      <c r="K647" s="28">
        <v>131.7055</v>
      </c>
      <c r="L647" s="28" t="s">
        <v>1080</v>
      </c>
      <c r="M647" s="28" t="s">
        <v>1080</v>
      </c>
      <c r="N647" s="28">
        <v>2019</v>
      </c>
      <c r="O647" s="28" t="s">
        <v>949</v>
      </c>
      <c r="P647" s="28" t="s">
        <v>417</v>
      </c>
      <c r="Q647" s="48">
        <v>43230</v>
      </c>
      <c r="R647" s="28"/>
      <c r="S647" s="25"/>
    </row>
    <row r="648" s="14" customFormat="1" spans="1:19">
      <c r="A648" s="28" t="s">
        <v>1290</v>
      </c>
      <c r="B648" s="28" t="s">
        <v>1291</v>
      </c>
      <c r="C648" s="28" t="s">
        <v>36</v>
      </c>
      <c r="D648" s="28" t="s">
        <v>87</v>
      </c>
      <c r="E648" s="72">
        <v>4.262</v>
      </c>
      <c r="F648" s="28"/>
      <c r="G648" s="69" t="s">
        <v>1079</v>
      </c>
      <c r="H648" s="28" t="s">
        <v>391</v>
      </c>
      <c r="I648" s="28">
        <v>69</v>
      </c>
      <c r="J648" s="28">
        <v>10</v>
      </c>
      <c r="K648" s="28"/>
      <c r="L648" s="28" t="s">
        <v>1080</v>
      </c>
      <c r="M648" s="28" t="s">
        <v>1080</v>
      </c>
      <c r="N648" s="28">
        <v>2019</v>
      </c>
      <c r="O648" s="28" t="s">
        <v>949</v>
      </c>
      <c r="P648" s="28" t="s">
        <v>417</v>
      </c>
      <c r="Q648" s="48">
        <v>43230</v>
      </c>
      <c r="R648" s="28"/>
      <c r="S648" s="25"/>
    </row>
    <row r="649" s="14" customFormat="1" spans="1:19">
      <c r="A649" s="28" t="s">
        <v>1292</v>
      </c>
      <c r="B649" s="28" t="s">
        <v>1293</v>
      </c>
      <c r="C649" s="28" t="s">
        <v>36</v>
      </c>
      <c r="D649" s="28" t="s">
        <v>87</v>
      </c>
      <c r="E649" s="72">
        <v>0.462</v>
      </c>
      <c r="F649" s="28">
        <v>276.3737</v>
      </c>
      <c r="G649" s="69" t="s">
        <v>1079</v>
      </c>
      <c r="H649" s="28" t="s">
        <v>571</v>
      </c>
      <c r="I649" s="28">
        <v>113</v>
      </c>
      <c r="J649" s="28">
        <v>37</v>
      </c>
      <c r="K649" s="28">
        <v>55.2747</v>
      </c>
      <c r="L649" s="28" t="s">
        <v>1080</v>
      </c>
      <c r="M649" s="28" t="s">
        <v>1080</v>
      </c>
      <c r="N649" s="28">
        <v>2019</v>
      </c>
      <c r="O649" s="28" t="s">
        <v>949</v>
      </c>
      <c r="P649" s="28" t="s">
        <v>417</v>
      </c>
      <c r="Q649" s="48">
        <v>43230</v>
      </c>
      <c r="R649" s="28"/>
      <c r="S649" s="25"/>
    </row>
    <row r="650" s="14" customFormat="1" spans="1:19">
      <c r="A650" s="28" t="s">
        <v>1294</v>
      </c>
      <c r="B650" s="28" t="s">
        <v>1295</v>
      </c>
      <c r="C650" s="28" t="s">
        <v>36</v>
      </c>
      <c r="D650" s="28" t="s">
        <v>87</v>
      </c>
      <c r="E650" s="72">
        <v>4.972</v>
      </c>
      <c r="F650" s="28"/>
      <c r="G650" s="69" t="s">
        <v>1079</v>
      </c>
      <c r="H650" s="28" t="s">
        <v>571</v>
      </c>
      <c r="I650" s="28">
        <v>47</v>
      </c>
      <c r="J650" s="28">
        <v>7</v>
      </c>
      <c r="K650" s="28"/>
      <c r="L650" s="28" t="s">
        <v>1080</v>
      </c>
      <c r="M650" s="28" t="s">
        <v>1080</v>
      </c>
      <c r="N650" s="28">
        <v>2019</v>
      </c>
      <c r="O650" s="28" t="s">
        <v>949</v>
      </c>
      <c r="P650" s="28" t="s">
        <v>417</v>
      </c>
      <c r="Q650" s="48">
        <v>43230</v>
      </c>
      <c r="R650" s="28"/>
      <c r="S650" s="25"/>
    </row>
    <row r="651" s="14" customFormat="1" spans="1:19">
      <c r="A651" s="28" t="s">
        <v>1296</v>
      </c>
      <c r="B651" s="28" t="s">
        <v>1297</v>
      </c>
      <c r="C651" s="28" t="s">
        <v>36</v>
      </c>
      <c r="D651" s="28" t="s">
        <v>87</v>
      </c>
      <c r="E651" s="72">
        <v>6.191</v>
      </c>
      <c r="F651" s="28">
        <v>393.955</v>
      </c>
      <c r="G651" s="69" t="s">
        <v>1079</v>
      </c>
      <c r="H651" s="28" t="s">
        <v>571</v>
      </c>
      <c r="I651" s="28">
        <v>38</v>
      </c>
      <c r="J651" s="28">
        <v>20</v>
      </c>
      <c r="K651" s="28">
        <v>78.791</v>
      </c>
      <c r="L651" s="28" t="s">
        <v>1080</v>
      </c>
      <c r="M651" s="28" t="s">
        <v>1080</v>
      </c>
      <c r="N651" s="28">
        <v>2019</v>
      </c>
      <c r="O651" s="28" t="s">
        <v>949</v>
      </c>
      <c r="P651" s="28" t="s">
        <v>417</v>
      </c>
      <c r="Q651" s="48">
        <v>43230</v>
      </c>
      <c r="R651" s="28"/>
      <c r="S651" s="25"/>
    </row>
    <row r="652" s="14" customFormat="1" spans="1:19">
      <c r="A652" s="28" t="s">
        <v>1298</v>
      </c>
      <c r="B652" s="28" t="s">
        <v>1299</v>
      </c>
      <c r="C652" s="28" t="s">
        <v>36</v>
      </c>
      <c r="D652" s="28" t="s">
        <v>87</v>
      </c>
      <c r="E652" s="72">
        <v>1.496</v>
      </c>
      <c r="F652" s="28"/>
      <c r="G652" s="69" t="s">
        <v>1079</v>
      </c>
      <c r="H652" s="28" t="s">
        <v>571</v>
      </c>
      <c r="I652" s="28">
        <v>77</v>
      </c>
      <c r="J652" s="28">
        <v>5</v>
      </c>
      <c r="K652" s="28"/>
      <c r="L652" s="28" t="s">
        <v>1080</v>
      </c>
      <c r="M652" s="28" t="s">
        <v>1080</v>
      </c>
      <c r="N652" s="28">
        <v>2019</v>
      </c>
      <c r="O652" s="28" t="s">
        <v>949</v>
      </c>
      <c r="P652" s="28" t="s">
        <v>417</v>
      </c>
      <c r="Q652" s="48">
        <v>43230</v>
      </c>
      <c r="R652" s="28"/>
      <c r="S652" s="25"/>
    </row>
    <row r="653" s="14" customFormat="1" spans="1:19">
      <c r="A653" s="28" t="s">
        <v>1300</v>
      </c>
      <c r="B653" s="28" t="s">
        <v>1301</v>
      </c>
      <c r="C653" s="28" t="s">
        <v>36</v>
      </c>
      <c r="D653" s="28" t="s">
        <v>87</v>
      </c>
      <c r="E653" s="72">
        <v>2.88</v>
      </c>
      <c r="F653" s="28">
        <v>242.5995</v>
      </c>
      <c r="G653" s="69" t="s">
        <v>1079</v>
      </c>
      <c r="H653" s="28" t="s">
        <v>571</v>
      </c>
      <c r="I653" s="28">
        <v>83</v>
      </c>
      <c r="J653" s="28">
        <v>18</v>
      </c>
      <c r="K653" s="28">
        <v>48.5199</v>
      </c>
      <c r="L653" s="28" t="s">
        <v>1080</v>
      </c>
      <c r="M653" s="28" t="s">
        <v>1080</v>
      </c>
      <c r="N653" s="28">
        <v>2019</v>
      </c>
      <c r="O653" s="28" t="s">
        <v>949</v>
      </c>
      <c r="P653" s="28" t="s">
        <v>417</v>
      </c>
      <c r="Q653" s="48">
        <v>43230</v>
      </c>
      <c r="R653" s="28"/>
      <c r="S653" s="25"/>
    </row>
    <row r="654" s="14" customFormat="1" spans="1:19">
      <c r="A654" s="28" t="s">
        <v>1302</v>
      </c>
      <c r="B654" s="28" t="s">
        <v>1303</v>
      </c>
      <c r="C654" s="28" t="s">
        <v>36</v>
      </c>
      <c r="D654" s="28" t="s">
        <v>87</v>
      </c>
      <c r="E654" s="72">
        <v>1.983</v>
      </c>
      <c r="F654" s="28">
        <v>103.9746</v>
      </c>
      <c r="G654" s="69" t="s">
        <v>1079</v>
      </c>
      <c r="H654" s="28" t="s">
        <v>571</v>
      </c>
      <c r="I654" s="28">
        <v>57</v>
      </c>
      <c r="J654" s="28">
        <v>20</v>
      </c>
      <c r="K654" s="28">
        <v>20.7949</v>
      </c>
      <c r="L654" s="28" t="s">
        <v>1080</v>
      </c>
      <c r="M654" s="28" t="s">
        <v>1080</v>
      </c>
      <c r="N654" s="28">
        <v>2019</v>
      </c>
      <c r="O654" s="28" t="s">
        <v>949</v>
      </c>
      <c r="P654" s="28" t="s">
        <v>417</v>
      </c>
      <c r="Q654" s="48">
        <v>43230</v>
      </c>
      <c r="R654" s="28"/>
      <c r="S654" s="25"/>
    </row>
    <row r="655" s="14" customFormat="1" spans="1:19">
      <c r="A655" s="28" t="s">
        <v>1304</v>
      </c>
      <c r="B655" s="28" t="s">
        <v>1305</v>
      </c>
      <c r="C655" s="28" t="s">
        <v>36</v>
      </c>
      <c r="D655" s="28" t="s">
        <v>87</v>
      </c>
      <c r="E655" s="72">
        <v>7.856</v>
      </c>
      <c r="F655" s="28">
        <v>385.612</v>
      </c>
      <c r="G655" s="69" t="s">
        <v>1079</v>
      </c>
      <c r="H655" s="28" t="s">
        <v>571</v>
      </c>
      <c r="I655" s="28">
        <v>110</v>
      </c>
      <c r="J655" s="28">
        <v>19</v>
      </c>
      <c r="K655" s="28">
        <v>77.1224</v>
      </c>
      <c r="L655" s="28" t="s">
        <v>1080</v>
      </c>
      <c r="M655" s="28" t="s">
        <v>1080</v>
      </c>
      <c r="N655" s="28">
        <v>2019</v>
      </c>
      <c r="O655" s="28" t="s">
        <v>949</v>
      </c>
      <c r="P655" s="28" t="s">
        <v>417</v>
      </c>
      <c r="Q655" s="48">
        <v>43230</v>
      </c>
      <c r="R655" s="28"/>
      <c r="S655" s="25"/>
    </row>
    <row r="656" s="14" customFormat="1" spans="1:19">
      <c r="A656" s="28" t="s">
        <v>1306</v>
      </c>
      <c r="B656" s="28" t="s">
        <v>1307</v>
      </c>
      <c r="C656" s="28" t="s">
        <v>36</v>
      </c>
      <c r="D656" s="28" t="s">
        <v>87</v>
      </c>
      <c r="E656" s="72">
        <v>1.185</v>
      </c>
      <c r="F656" s="28">
        <v>152.1285</v>
      </c>
      <c r="G656" s="69" t="s">
        <v>1079</v>
      </c>
      <c r="H656" s="28" t="s">
        <v>391</v>
      </c>
      <c r="I656" s="28">
        <v>138</v>
      </c>
      <c r="J656" s="28">
        <v>10</v>
      </c>
      <c r="K656" s="28">
        <v>30.4257</v>
      </c>
      <c r="L656" s="28" t="s">
        <v>1080</v>
      </c>
      <c r="M656" s="28" t="s">
        <v>1080</v>
      </c>
      <c r="N656" s="28">
        <v>2019</v>
      </c>
      <c r="O656" s="28" t="s">
        <v>949</v>
      </c>
      <c r="P656" s="28" t="s">
        <v>417</v>
      </c>
      <c r="Q656" s="48">
        <v>43230</v>
      </c>
      <c r="R656" s="28"/>
      <c r="S656" s="25"/>
    </row>
    <row r="657" s="14" customFormat="1" spans="1:19">
      <c r="A657" s="28" t="s">
        <v>1308</v>
      </c>
      <c r="B657" s="28" t="s">
        <v>1309</v>
      </c>
      <c r="C657" s="28" t="s">
        <v>36</v>
      </c>
      <c r="D657" s="28" t="s">
        <v>87</v>
      </c>
      <c r="E657" s="72">
        <v>1.975</v>
      </c>
      <c r="F657" s="28">
        <v>157.5361</v>
      </c>
      <c r="G657" s="69" t="s">
        <v>1079</v>
      </c>
      <c r="H657" s="28" t="s">
        <v>391</v>
      </c>
      <c r="I657" s="28">
        <v>89</v>
      </c>
      <c r="J657" s="28">
        <v>27</v>
      </c>
      <c r="K657" s="28">
        <v>31.5072</v>
      </c>
      <c r="L657" s="28" t="s">
        <v>1080</v>
      </c>
      <c r="M657" s="28" t="s">
        <v>1080</v>
      </c>
      <c r="N657" s="28">
        <v>2019</v>
      </c>
      <c r="O657" s="28" t="s">
        <v>949</v>
      </c>
      <c r="P657" s="28" t="s">
        <v>417</v>
      </c>
      <c r="Q657" s="48">
        <v>43231</v>
      </c>
      <c r="R657" s="28"/>
      <c r="S657" s="25"/>
    </row>
    <row r="658" s="14" customFormat="1" ht="42" spans="1:19">
      <c r="A658" s="28" t="s">
        <v>1310</v>
      </c>
      <c r="B658" s="28" t="s">
        <v>1311</v>
      </c>
      <c r="C658" s="28" t="s">
        <v>36</v>
      </c>
      <c r="D658" s="28" t="s">
        <v>87</v>
      </c>
      <c r="E658" s="72">
        <v>3.811</v>
      </c>
      <c r="F658" s="67">
        <v>188.1911</v>
      </c>
      <c r="G658" s="69" t="s">
        <v>1079</v>
      </c>
      <c r="H658" s="28" t="s">
        <v>391</v>
      </c>
      <c r="I658" s="28">
        <v>161</v>
      </c>
      <c r="J658" s="28">
        <v>80</v>
      </c>
      <c r="K658" s="28">
        <v>28.9182</v>
      </c>
      <c r="L658" s="28" t="s">
        <v>1080</v>
      </c>
      <c r="M658" s="28" t="s">
        <v>1080</v>
      </c>
      <c r="N658" s="28">
        <v>2019</v>
      </c>
      <c r="O658" s="28" t="s">
        <v>949</v>
      </c>
      <c r="P658" s="28" t="s">
        <v>417</v>
      </c>
      <c r="Q658" s="48">
        <v>43232</v>
      </c>
      <c r="R658" s="28"/>
      <c r="S658" s="25"/>
    </row>
    <row r="659" s="14" customFormat="1" spans="1:19">
      <c r="A659" s="28" t="s">
        <v>1312</v>
      </c>
      <c r="B659" s="28" t="s">
        <v>1313</v>
      </c>
      <c r="C659" s="28" t="s">
        <v>36</v>
      </c>
      <c r="D659" s="28" t="s">
        <v>87</v>
      </c>
      <c r="E659" s="72">
        <v>2.39</v>
      </c>
      <c r="F659" s="67">
        <v>250.5585</v>
      </c>
      <c r="G659" s="69" t="s">
        <v>1079</v>
      </c>
      <c r="H659" s="28" t="s">
        <v>391</v>
      </c>
      <c r="I659" s="28">
        <v>56</v>
      </c>
      <c r="J659" s="28">
        <v>27</v>
      </c>
      <c r="K659" s="28">
        <v>25.0558</v>
      </c>
      <c r="L659" s="28" t="s">
        <v>1080</v>
      </c>
      <c r="M659" s="28" t="s">
        <v>1080</v>
      </c>
      <c r="N659" s="28">
        <v>2019</v>
      </c>
      <c r="O659" s="28" t="s">
        <v>949</v>
      </c>
      <c r="P659" s="28" t="s">
        <v>417</v>
      </c>
      <c r="Q659" s="48">
        <v>43233</v>
      </c>
      <c r="R659" s="28"/>
      <c r="S659" s="25"/>
    </row>
    <row r="660" s="14" customFormat="1" spans="1:19">
      <c r="A660" s="28" t="s">
        <v>1314</v>
      </c>
      <c r="B660" s="28" t="s">
        <v>692</v>
      </c>
      <c r="C660" s="28" t="s">
        <v>36</v>
      </c>
      <c r="D660" s="28" t="s">
        <v>87</v>
      </c>
      <c r="E660" s="72">
        <v>2.436</v>
      </c>
      <c r="F660" s="67">
        <v>218.7557</v>
      </c>
      <c r="G660" s="69" t="s">
        <v>1079</v>
      </c>
      <c r="H660" s="28" t="s">
        <v>391</v>
      </c>
      <c r="I660" s="28">
        <v>166</v>
      </c>
      <c r="J660" s="28">
        <v>31</v>
      </c>
      <c r="K660" s="28">
        <v>21.875521</v>
      </c>
      <c r="L660" s="28" t="s">
        <v>1080</v>
      </c>
      <c r="M660" s="28" t="s">
        <v>1080</v>
      </c>
      <c r="N660" s="28">
        <v>2019</v>
      </c>
      <c r="O660" s="28" t="s">
        <v>949</v>
      </c>
      <c r="P660" s="28" t="s">
        <v>417</v>
      </c>
      <c r="Q660" s="48">
        <v>43234</v>
      </c>
      <c r="R660" s="28"/>
      <c r="S660" s="25"/>
    </row>
    <row r="661" s="14" customFormat="1" spans="1:19">
      <c r="A661" s="28" t="s">
        <v>1315</v>
      </c>
      <c r="B661" s="28" t="s">
        <v>1316</v>
      </c>
      <c r="C661" s="28" t="s">
        <v>36</v>
      </c>
      <c r="D661" s="28" t="s">
        <v>87</v>
      </c>
      <c r="E661" s="72">
        <v>2.862</v>
      </c>
      <c r="F661" s="67">
        <v>159.6463</v>
      </c>
      <c r="G661" s="69" t="s">
        <v>1079</v>
      </c>
      <c r="H661" s="28" t="s">
        <v>391</v>
      </c>
      <c r="I661" s="28">
        <v>74</v>
      </c>
      <c r="J661" s="28">
        <v>36</v>
      </c>
      <c r="K661" s="28">
        <v>28.3255</v>
      </c>
      <c r="L661" s="28" t="s">
        <v>1080</v>
      </c>
      <c r="M661" s="28" t="s">
        <v>1080</v>
      </c>
      <c r="N661" s="28">
        <v>2019</v>
      </c>
      <c r="O661" s="28" t="s">
        <v>949</v>
      </c>
      <c r="P661" s="28" t="s">
        <v>417</v>
      </c>
      <c r="Q661" s="48">
        <v>43235</v>
      </c>
      <c r="R661" s="28"/>
      <c r="S661" s="25"/>
    </row>
    <row r="662" s="14" customFormat="1" spans="1:19">
      <c r="A662" s="28" t="s">
        <v>1317</v>
      </c>
      <c r="B662" s="28" t="s">
        <v>1318</v>
      </c>
      <c r="C662" s="28" t="s">
        <v>36</v>
      </c>
      <c r="D662" s="28" t="s">
        <v>87</v>
      </c>
      <c r="E662" s="72">
        <v>2.26</v>
      </c>
      <c r="F662" s="67">
        <v>166.575</v>
      </c>
      <c r="G662" s="69" t="s">
        <v>1079</v>
      </c>
      <c r="H662" s="28" t="s">
        <v>391</v>
      </c>
      <c r="I662" s="28">
        <v>190</v>
      </c>
      <c r="J662" s="28">
        <v>105</v>
      </c>
      <c r="K662" s="28">
        <v>33.315</v>
      </c>
      <c r="L662" s="28" t="s">
        <v>1080</v>
      </c>
      <c r="M662" s="28" t="s">
        <v>1080</v>
      </c>
      <c r="N662" s="28">
        <v>2019</v>
      </c>
      <c r="O662" s="28" t="s">
        <v>949</v>
      </c>
      <c r="P662" s="28" t="s">
        <v>417</v>
      </c>
      <c r="Q662" s="48">
        <v>43236</v>
      </c>
      <c r="R662" s="28"/>
      <c r="S662" s="25"/>
    </row>
    <row r="663" s="14" customFormat="1" spans="1:19">
      <c r="A663" s="28" t="s">
        <v>1319</v>
      </c>
      <c r="B663" s="28" t="s">
        <v>1320</v>
      </c>
      <c r="C663" s="28" t="s">
        <v>36</v>
      </c>
      <c r="D663" s="28" t="s">
        <v>87</v>
      </c>
      <c r="E663" s="72">
        <v>1.89</v>
      </c>
      <c r="F663" s="67">
        <v>148.555</v>
      </c>
      <c r="G663" s="69" t="s">
        <v>1079</v>
      </c>
      <c r="H663" s="28" t="s">
        <v>391</v>
      </c>
      <c r="I663" s="28">
        <v>178</v>
      </c>
      <c r="J663" s="28">
        <v>88</v>
      </c>
      <c r="K663" s="28">
        <v>29.711</v>
      </c>
      <c r="L663" s="28" t="s">
        <v>1080</v>
      </c>
      <c r="M663" s="28" t="s">
        <v>1080</v>
      </c>
      <c r="N663" s="28">
        <v>2019</v>
      </c>
      <c r="O663" s="28" t="s">
        <v>949</v>
      </c>
      <c r="P663" s="28" t="s">
        <v>417</v>
      </c>
      <c r="Q663" s="48">
        <v>43237</v>
      </c>
      <c r="R663" s="28"/>
      <c r="S663" s="25"/>
    </row>
    <row r="664" s="14" customFormat="1" spans="1:19">
      <c r="A664" s="28" t="s">
        <v>1321</v>
      </c>
      <c r="B664" s="28" t="s">
        <v>1322</v>
      </c>
      <c r="C664" s="28" t="s">
        <v>36</v>
      </c>
      <c r="D664" s="28" t="s">
        <v>87</v>
      </c>
      <c r="E664" s="72">
        <v>1.53</v>
      </c>
      <c r="F664" s="28">
        <v>111.3416</v>
      </c>
      <c r="G664" s="69" t="s">
        <v>1079</v>
      </c>
      <c r="H664" s="28" t="s">
        <v>391</v>
      </c>
      <c r="I664" s="28">
        <v>118</v>
      </c>
      <c r="J664" s="28">
        <v>50</v>
      </c>
      <c r="K664" s="28">
        <v>29.8853</v>
      </c>
      <c r="L664" s="28" t="s">
        <v>1080</v>
      </c>
      <c r="M664" s="28" t="s">
        <v>1080</v>
      </c>
      <c r="N664" s="28">
        <v>2019</v>
      </c>
      <c r="O664" s="28" t="s">
        <v>949</v>
      </c>
      <c r="P664" s="28" t="s">
        <v>417</v>
      </c>
      <c r="Q664" s="48">
        <v>43238</v>
      </c>
      <c r="R664" s="28"/>
      <c r="S664" s="25"/>
    </row>
    <row r="665" s="14" customFormat="1" spans="1:19">
      <c r="A665" s="28" t="s">
        <v>1323</v>
      </c>
      <c r="B665" s="28" t="s">
        <v>650</v>
      </c>
      <c r="C665" s="28" t="s">
        <v>36</v>
      </c>
      <c r="D665" s="28" t="s">
        <v>87</v>
      </c>
      <c r="E665" s="72">
        <v>0.6</v>
      </c>
      <c r="F665" s="28">
        <v>152.7156</v>
      </c>
      <c r="G665" s="69" t="s">
        <v>1079</v>
      </c>
      <c r="H665" s="28" t="s">
        <v>391</v>
      </c>
      <c r="I665" s="28">
        <v>1055</v>
      </c>
      <c r="J665" s="28">
        <v>246</v>
      </c>
      <c r="K665" s="28">
        <v>75.653</v>
      </c>
      <c r="L665" s="28" t="s">
        <v>1080</v>
      </c>
      <c r="M665" s="28" t="s">
        <v>1080</v>
      </c>
      <c r="N665" s="28">
        <v>2019</v>
      </c>
      <c r="O665" s="28" t="s">
        <v>949</v>
      </c>
      <c r="P665" s="28" t="s">
        <v>417</v>
      </c>
      <c r="Q665" s="48">
        <v>43239</v>
      </c>
      <c r="R665" s="28"/>
      <c r="S665" s="25"/>
    </row>
    <row r="666" s="14" customFormat="1" spans="1:19">
      <c r="A666" s="28" t="s">
        <v>1324</v>
      </c>
      <c r="B666" s="28" t="s">
        <v>1325</v>
      </c>
      <c r="C666" s="28" t="s">
        <v>36</v>
      </c>
      <c r="D666" s="28" t="s">
        <v>87</v>
      </c>
      <c r="E666" s="72">
        <v>4.712</v>
      </c>
      <c r="F666" s="28">
        <v>168.1862</v>
      </c>
      <c r="G666" s="69" t="s">
        <v>1079</v>
      </c>
      <c r="H666" s="28" t="s">
        <v>571</v>
      </c>
      <c r="I666" s="28">
        <v>124</v>
      </c>
      <c r="J666" s="28">
        <v>32</v>
      </c>
      <c r="K666" s="28">
        <v>274.6058</v>
      </c>
      <c r="L666" s="28" t="s">
        <v>1080</v>
      </c>
      <c r="M666" s="28" t="s">
        <v>1080</v>
      </c>
      <c r="N666" s="28">
        <v>2019</v>
      </c>
      <c r="O666" s="28" t="s">
        <v>949</v>
      </c>
      <c r="P666" s="28" t="s">
        <v>417</v>
      </c>
      <c r="Q666" s="48">
        <v>43240</v>
      </c>
      <c r="R666" s="28"/>
      <c r="S666" s="25"/>
    </row>
    <row r="667" s="14" customFormat="1" spans="1:19">
      <c r="A667" s="28" t="s">
        <v>1326</v>
      </c>
      <c r="B667" s="28" t="s">
        <v>1327</v>
      </c>
      <c r="C667" s="28" t="s">
        <v>36</v>
      </c>
      <c r="D667" s="28" t="s">
        <v>87</v>
      </c>
      <c r="E667" s="72">
        <v>2.841</v>
      </c>
      <c r="F667" s="28">
        <v>91.1177</v>
      </c>
      <c r="G667" s="69" t="s">
        <v>1079</v>
      </c>
      <c r="H667" s="28" t="s">
        <v>391</v>
      </c>
      <c r="I667" s="28">
        <v>1261</v>
      </c>
      <c r="J667" s="28">
        <v>315</v>
      </c>
      <c r="K667" s="28">
        <v>18.225994</v>
      </c>
      <c r="L667" s="28" t="s">
        <v>1080</v>
      </c>
      <c r="M667" s="28" t="s">
        <v>1080</v>
      </c>
      <c r="N667" s="28">
        <v>2019</v>
      </c>
      <c r="O667" s="28" t="s">
        <v>949</v>
      </c>
      <c r="P667" s="28" t="s">
        <v>417</v>
      </c>
      <c r="Q667" s="48">
        <v>43241</v>
      </c>
      <c r="R667" s="28"/>
      <c r="S667" s="25"/>
    </row>
    <row r="668" s="14" customFormat="1" spans="1:19">
      <c r="A668" s="28" t="s">
        <v>1328</v>
      </c>
      <c r="B668" s="28" t="s">
        <v>1329</v>
      </c>
      <c r="C668" s="28" t="s">
        <v>36</v>
      </c>
      <c r="D668" s="28" t="s">
        <v>87</v>
      </c>
      <c r="E668" s="72">
        <v>0.565</v>
      </c>
      <c r="F668" s="28">
        <v>113.4349</v>
      </c>
      <c r="G668" s="69" t="s">
        <v>1079</v>
      </c>
      <c r="H668" s="28" t="s">
        <v>391</v>
      </c>
      <c r="I668" s="28">
        <v>127</v>
      </c>
      <c r="J668" s="28">
        <v>24</v>
      </c>
      <c r="K668" s="28">
        <v>41.9926</v>
      </c>
      <c r="L668" s="28" t="s">
        <v>1080</v>
      </c>
      <c r="M668" s="28" t="s">
        <v>1080</v>
      </c>
      <c r="N668" s="28">
        <v>2019</v>
      </c>
      <c r="O668" s="28" t="s">
        <v>949</v>
      </c>
      <c r="P668" s="28" t="s">
        <v>417</v>
      </c>
      <c r="Q668" s="48">
        <v>43242</v>
      </c>
      <c r="R668" s="28"/>
      <c r="S668" s="25"/>
    </row>
    <row r="669" s="14" customFormat="1" spans="1:19">
      <c r="A669" s="28" t="s">
        <v>1330</v>
      </c>
      <c r="B669" s="28" t="s">
        <v>1331</v>
      </c>
      <c r="C669" s="28" t="s">
        <v>36</v>
      </c>
      <c r="D669" s="28" t="s">
        <v>87</v>
      </c>
      <c r="E669" s="28">
        <v>0.23</v>
      </c>
      <c r="F669" s="28">
        <v>128.636</v>
      </c>
      <c r="G669" s="69" t="s">
        <v>1079</v>
      </c>
      <c r="H669" s="28" t="s">
        <v>571</v>
      </c>
      <c r="I669" s="28">
        <v>184</v>
      </c>
      <c r="J669" s="28">
        <v>6</v>
      </c>
      <c r="K669" s="28">
        <v>128.636</v>
      </c>
      <c r="L669" s="28" t="s">
        <v>1080</v>
      </c>
      <c r="M669" s="28" t="s">
        <v>1080</v>
      </c>
      <c r="N669" s="28">
        <v>2019</v>
      </c>
      <c r="O669" s="28" t="s">
        <v>949</v>
      </c>
      <c r="P669" s="28" t="s">
        <v>417</v>
      </c>
      <c r="Q669" s="48">
        <v>43243</v>
      </c>
      <c r="R669" s="28"/>
      <c r="S669" s="25"/>
    </row>
    <row r="670" s="14" customFormat="1" ht="42" spans="1:19">
      <c r="A670" s="28" t="s">
        <v>1332</v>
      </c>
      <c r="B670" s="28" t="s">
        <v>1333</v>
      </c>
      <c r="C670" s="28" t="s">
        <v>36</v>
      </c>
      <c r="D670" s="28" t="s">
        <v>87</v>
      </c>
      <c r="E670" s="28">
        <v>5.5</v>
      </c>
      <c r="F670" s="28">
        <v>239.25</v>
      </c>
      <c r="G670" s="28" t="s">
        <v>1334</v>
      </c>
      <c r="H670" s="28" t="s">
        <v>391</v>
      </c>
      <c r="I670" s="28">
        <v>50</v>
      </c>
      <c r="J670" s="28">
        <v>33</v>
      </c>
      <c r="K670" s="28">
        <v>412.5</v>
      </c>
      <c r="L670" s="28" t="s">
        <v>1080</v>
      </c>
      <c r="M670" s="28" t="s">
        <v>1080</v>
      </c>
      <c r="N670" s="28">
        <v>2019</v>
      </c>
      <c r="O670" s="28" t="s">
        <v>573</v>
      </c>
      <c r="P670" s="28" t="s">
        <v>417</v>
      </c>
      <c r="Q670" s="48">
        <v>43222</v>
      </c>
      <c r="R670" s="28"/>
      <c r="S670" s="25"/>
    </row>
    <row r="671" s="14" customFormat="1" spans="1:19">
      <c r="A671" s="28" t="s">
        <v>1335</v>
      </c>
      <c r="B671" s="28" t="s">
        <v>1336</v>
      </c>
      <c r="C671" s="28" t="s">
        <v>36</v>
      </c>
      <c r="D671" s="28" t="s">
        <v>87</v>
      </c>
      <c r="E671" s="28">
        <v>9.138</v>
      </c>
      <c r="F671" s="28">
        <v>685.35</v>
      </c>
      <c r="G671" s="28" t="s">
        <v>1337</v>
      </c>
      <c r="H671" s="28" t="s">
        <v>391</v>
      </c>
      <c r="I671" s="28">
        <v>169</v>
      </c>
      <c r="J671" s="28">
        <v>6</v>
      </c>
      <c r="K671" s="28">
        <v>685.35</v>
      </c>
      <c r="L671" s="28" t="s">
        <v>1080</v>
      </c>
      <c r="M671" s="28" t="s">
        <v>1080</v>
      </c>
      <c r="N671" s="28">
        <v>2019</v>
      </c>
      <c r="O671" s="28" t="s">
        <v>573</v>
      </c>
      <c r="P671" s="28" t="s">
        <v>417</v>
      </c>
      <c r="Q671" s="48">
        <v>43222</v>
      </c>
      <c r="R671" s="28"/>
      <c r="S671" s="25"/>
    </row>
    <row r="672" s="14" customFormat="1" spans="1:19">
      <c r="A672" s="28" t="s">
        <v>1338</v>
      </c>
      <c r="B672" s="28" t="s">
        <v>1339</v>
      </c>
      <c r="C672" s="28" t="s">
        <v>36</v>
      </c>
      <c r="D672" s="28" t="s">
        <v>87</v>
      </c>
      <c r="E672" s="28">
        <v>13</v>
      </c>
      <c r="F672" s="28">
        <v>975</v>
      </c>
      <c r="G672" s="28" t="s">
        <v>1337</v>
      </c>
      <c r="H672" s="28" t="s">
        <v>391</v>
      </c>
      <c r="I672" s="28">
        <v>89</v>
      </c>
      <c r="J672" s="28">
        <v>72</v>
      </c>
      <c r="K672" s="28">
        <v>975</v>
      </c>
      <c r="L672" s="28" t="s">
        <v>1080</v>
      </c>
      <c r="M672" s="28" t="s">
        <v>1080</v>
      </c>
      <c r="N672" s="28">
        <v>2019</v>
      </c>
      <c r="O672" s="28" t="s">
        <v>573</v>
      </c>
      <c r="P672" s="28" t="s">
        <v>417</v>
      </c>
      <c r="Q672" s="48">
        <v>43222</v>
      </c>
      <c r="R672" s="28"/>
      <c r="S672" s="25"/>
    </row>
    <row r="673" s="14" customFormat="1" ht="42" spans="1:19">
      <c r="A673" s="28" t="s">
        <v>1340</v>
      </c>
      <c r="B673" s="28" t="s">
        <v>1341</v>
      </c>
      <c r="C673" s="28" t="s">
        <v>36</v>
      </c>
      <c r="D673" s="28" t="s">
        <v>87</v>
      </c>
      <c r="E673" s="28">
        <v>10.25</v>
      </c>
      <c r="F673" s="28">
        <v>768.75</v>
      </c>
      <c r="G673" s="28" t="s">
        <v>1337</v>
      </c>
      <c r="H673" s="28" t="s">
        <v>391</v>
      </c>
      <c r="I673" s="28">
        <v>123</v>
      </c>
      <c r="J673" s="28">
        <v>36</v>
      </c>
      <c r="K673" s="28">
        <v>507.375</v>
      </c>
      <c r="L673" s="28" t="s">
        <v>1080</v>
      </c>
      <c r="M673" s="28" t="s">
        <v>1080</v>
      </c>
      <c r="N673" s="28">
        <v>2019</v>
      </c>
      <c r="O673" s="28" t="s">
        <v>573</v>
      </c>
      <c r="P673" s="28" t="s">
        <v>417</v>
      </c>
      <c r="Q673" s="48">
        <v>43222</v>
      </c>
      <c r="R673" s="28"/>
      <c r="S673" s="25"/>
    </row>
    <row r="674" s="14" customFormat="1" spans="1:19">
      <c r="A674" s="28" t="s">
        <v>1168</v>
      </c>
      <c r="B674" s="28" t="s">
        <v>1342</v>
      </c>
      <c r="C674" s="28" t="s">
        <v>36</v>
      </c>
      <c r="D674" s="28" t="s">
        <v>87</v>
      </c>
      <c r="E674" s="28">
        <v>4</v>
      </c>
      <c r="F674" s="28">
        <v>300</v>
      </c>
      <c r="G674" s="28" t="s">
        <v>1337</v>
      </c>
      <c r="H674" s="28" t="s">
        <v>391</v>
      </c>
      <c r="I674" s="28">
        <v>131</v>
      </c>
      <c r="J674" s="28">
        <v>0</v>
      </c>
      <c r="K674" s="28">
        <v>300</v>
      </c>
      <c r="L674" s="28" t="s">
        <v>1080</v>
      </c>
      <c r="M674" s="28" t="s">
        <v>1080</v>
      </c>
      <c r="N674" s="28">
        <v>2019</v>
      </c>
      <c r="O674" s="28" t="s">
        <v>573</v>
      </c>
      <c r="P674" s="28" t="s">
        <v>417</v>
      </c>
      <c r="Q674" s="48">
        <v>43222</v>
      </c>
      <c r="R674" s="28"/>
      <c r="S674" s="25"/>
    </row>
    <row r="675" s="14" customFormat="1" spans="1:19">
      <c r="A675" s="28" t="s">
        <v>1343</v>
      </c>
      <c r="B675" s="28" t="s">
        <v>1344</v>
      </c>
      <c r="C675" s="28" t="s">
        <v>36</v>
      </c>
      <c r="D675" s="28" t="s">
        <v>87</v>
      </c>
      <c r="E675" s="28">
        <v>8.2</v>
      </c>
      <c r="F675" s="28">
        <v>414.1</v>
      </c>
      <c r="G675" s="28" t="s">
        <v>1337</v>
      </c>
      <c r="H675" s="28" t="s">
        <v>391</v>
      </c>
      <c r="I675" s="28">
        <v>26</v>
      </c>
      <c r="J675" s="28">
        <v>0</v>
      </c>
      <c r="K675" s="28">
        <v>405.9</v>
      </c>
      <c r="L675" s="28" t="s">
        <v>1080</v>
      </c>
      <c r="M675" s="28" t="s">
        <v>1080</v>
      </c>
      <c r="N675" s="28">
        <v>2019</v>
      </c>
      <c r="O675" s="28" t="s">
        <v>573</v>
      </c>
      <c r="P675" s="28" t="s">
        <v>417</v>
      </c>
      <c r="Q675" s="48">
        <v>43222</v>
      </c>
      <c r="R675" s="28"/>
      <c r="S675" s="25"/>
    </row>
    <row r="676" s="14" customFormat="1" spans="1:19">
      <c r="A676" s="33" t="s">
        <v>190</v>
      </c>
      <c r="B676" s="28"/>
      <c r="C676" s="28"/>
      <c r="D676" s="28"/>
      <c r="E676" s="28">
        <f>SUM(E677:E750)</f>
        <v>187.507</v>
      </c>
      <c r="F676" s="28"/>
      <c r="G676" s="28"/>
      <c r="H676" s="28"/>
      <c r="I676" s="28"/>
      <c r="J676" s="28"/>
      <c r="K676" s="28">
        <f>SUM(K677:K750)</f>
        <v>3281.2045</v>
      </c>
      <c r="L676" s="28"/>
      <c r="M676" s="28"/>
      <c r="N676" s="28"/>
      <c r="O676" s="28"/>
      <c r="P676" s="28"/>
      <c r="Q676" s="43"/>
      <c r="R676" s="28"/>
      <c r="S676" s="25"/>
    </row>
    <row r="677" s="14" customFormat="1" ht="42" spans="1:19">
      <c r="A677" s="28" t="s">
        <v>372</v>
      </c>
      <c r="B677" s="28" t="s">
        <v>1345</v>
      </c>
      <c r="C677" s="28" t="s">
        <v>797</v>
      </c>
      <c r="D677" s="28" t="s">
        <v>87</v>
      </c>
      <c r="E677" s="72">
        <v>2.35</v>
      </c>
      <c r="F677" s="68">
        <v>58.75</v>
      </c>
      <c r="G677" s="28" t="s">
        <v>1346</v>
      </c>
      <c r="H677" s="28" t="s">
        <v>391</v>
      </c>
      <c r="I677" s="28">
        <v>55</v>
      </c>
      <c r="J677" s="28">
        <v>44</v>
      </c>
      <c r="K677" s="68">
        <v>41.125</v>
      </c>
      <c r="L677" s="28" t="s">
        <v>1080</v>
      </c>
      <c r="M677" s="28" t="s">
        <v>1080</v>
      </c>
      <c r="N677" s="28">
        <v>2019</v>
      </c>
      <c r="O677" s="28" t="s">
        <v>573</v>
      </c>
      <c r="P677" s="28" t="s">
        <v>417</v>
      </c>
      <c r="Q677" s="48">
        <v>43221</v>
      </c>
      <c r="R677" s="28"/>
      <c r="S677" s="25"/>
    </row>
    <row r="678" s="14" customFormat="1" ht="42" spans="1:19">
      <c r="A678" s="28" t="s">
        <v>372</v>
      </c>
      <c r="B678" s="28" t="s">
        <v>1347</v>
      </c>
      <c r="C678" s="28" t="s">
        <v>797</v>
      </c>
      <c r="D678" s="28" t="s">
        <v>87</v>
      </c>
      <c r="E678" s="72">
        <v>1</v>
      </c>
      <c r="F678" s="68">
        <v>25</v>
      </c>
      <c r="G678" s="28" t="s">
        <v>1348</v>
      </c>
      <c r="H678" s="28" t="s">
        <v>391</v>
      </c>
      <c r="I678" s="28">
        <v>121</v>
      </c>
      <c r="J678" s="28">
        <v>27</v>
      </c>
      <c r="K678" s="68">
        <v>17.5</v>
      </c>
      <c r="L678" s="28" t="s">
        <v>1080</v>
      </c>
      <c r="M678" s="28" t="s">
        <v>1080</v>
      </c>
      <c r="N678" s="28">
        <v>2019</v>
      </c>
      <c r="O678" s="28" t="s">
        <v>573</v>
      </c>
      <c r="P678" s="28" t="s">
        <v>417</v>
      </c>
      <c r="Q678" s="48">
        <v>43221</v>
      </c>
      <c r="R678" s="28"/>
      <c r="S678" s="25"/>
    </row>
    <row r="679" s="14" customFormat="1" ht="42" spans="1:19">
      <c r="A679" s="28" t="s">
        <v>372</v>
      </c>
      <c r="B679" s="28" t="s">
        <v>1349</v>
      </c>
      <c r="C679" s="28" t="s">
        <v>797</v>
      </c>
      <c r="D679" s="28" t="s">
        <v>87</v>
      </c>
      <c r="E679" s="72">
        <v>2</v>
      </c>
      <c r="F679" s="68">
        <v>50</v>
      </c>
      <c r="G679" s="28" t="s">
        <v>1350</v>
      </c>
      <c r="H679" s="28" t="s">
        <v>391</v>
      </c>
      <c r="I679" s="28">
        <v>96</v>
      </c>
      <c r="J679" s="28">
        <v>21</v>
      </c>
      <c r="K679" s="68">
        <v>35</v>
      </c>
      <c r="L679" s="28" t="s">
        <v>1080</v>
      </c>
      <c r="M679" s="28" t="s">
        <v>1080</v>
      </c>
      <c r="N679" s="28">
        <v>2019</v>
      </c>
      <c r="O679" s="28" t="s">
        <v>573</v>
      </c>
      <c r="P679" s="28" t="s">
        <v>417</v>
      </c>
      <c r="Q679" s="48">
        <v>43221</v>
      </c>
      <c r="R679" s="28"/>
      <c r="S679" s="25"/>
    </row>
    <row r="680" s="14" customFormat="1" ht="42" spans="1:19">
      <c r="A680" s="28" t="s">
        <v>372</v>
      </c>
      <c r="B680" s="28" t="s">
        <v>1351</v>
      </c>
      <c r="C680" s="28" t="s">
        <v>797</v>
      </c>
      <c r="D680" s="28" t="s">
        <v>87</v>
      </c>
      <c r="E680" s="72">
        <v>1.5</v>
      </c>
      <c r="F680" s="68">
        <v>37.5</v>
      </c>
      <c r="G680" s="28" t="s">
        <v>1352</v>
      </c>
      <c r="H680" s="28" t="s">
        <v>391</v>
      </c>
      <c r="I680" s="28">
        <v>152</v>
      </c>
      <c r="J680" s="28">
        <v>38</v>
      </c>
      <c r="K680" s="68">
        <v>26.25</v>
      </c>
      <c r="L680" s="28" t="s">
        <v>1080</v>
      </c>
      <c r="M680" s="28" t="s">
        <v>1080</v>
      </c>
      <c r="N680" s="28">
        <v>2019</v>
      </c>
      <c r="O680" s="28" t="s">
        <v>573</v>
      </c>
      <c r="P680" s="28" t="s">
        <v>417</v>
      </c>
      <c r="Q680" s="48">
        <v>43221</v>
      </c>
      <c r="R680" s="28"/>
      <c r="S680" s="25"/>
    </row>
    <row r="681" s="14" customFormat="1" ht="42" spans="1:19">
      <c r="A681" s="28" t="s">
        <v>372</v>
      </c>
      <c r="B681" s="28" t="s">
        <v>1353</v>
      </c>
      <c r="C681" s="28" t="s">
        <v>797</v>
      </c>
      <c r="D681" s="28" t="s">
        <v>87</v>
      </c>
      <c r="E681" s="72">
        <v>2</v>
      </c>
      <c r="F681" s="68">
        <v>50</v>
      </c>
      <c r="G681" s="28" t="s">
        <v>1354</v>
      </c>
      <c r="H681" s="28" t="s">
        <v>391</v>
      </c>
      <c r="I681" s="28">
        <v>87</v>
      </c>
      <c r="J681" s="28">
        <v>14</v>
      </c>
      <c r="K681" s="68">
        <v>35</v>
      </c>
      <c r="L681" s="28" t="s">
        <v>1080</v>
      </c>
      <c r="M681" s="28" t="s">
        <v>1080</v>
      </c>
      <c r="N681" s="28">
        <v>2019</v>
      </c>
      <c r="O681" s="28" t="s">
        <v>573</v>
      </c>
      <c r="P681" s="28" t="s">
        <v>417</v>
      </c>
      <c r="Q681" s="48">
        <v>43221</v>
      </c>
      <c r="R681" s="28"/>
      <c r="S681" s="25"/>
    </row>
    <row r="682" s="14" customFormat="1" ht="42" spans="1:19">
      <c r="A682" s="28" t="s">
        <v>372</v>
      </c>
      <c r="B682" s="28" t="s">
        <v>1355</v>
      </c>
      <c r="C682" s="28" t="s">
        <v>797</v>
      </c>
      <c r="D682" s="28" t="s">
        <v>87</v>
      </c>
      <c r="E682" s="72">
        <v>1.5</v>
      </c>
      <c r="F682" s="68">
        <v>37.5</v>
      </c>
      <c r="G682" s="28" t="s">
        <v>1356</v>
      </c>
      <c r="H682" s="28" t="s">
        <v>391</v>
      </c>
      <c r="I682" s="28">
        <v>167</v>
      </c>
      <c r="J682" s="28">
        <v>20</v>
      </c>
      <c r="K682" s="68">
        <v>26.13</v>
      </c>
      <c r="L682" s="28" t="s">
        <v>1080</v>
      </c>
      <c r="M682" s="28" t="s">
        <v>1080</v>
      </c>
      <c r="N682" s="28">
        <v>2019</v>
      </c>
      <c r="O682" s="28" t="s">
        <v>573</v>
      </c>
      <c r="P682" s="28" t="s">
        <v>417</v>
      </c>
      <c r="Q682" s="48">
        <v>43221</v>
      </c>
      <c r="R682" s="28"/>
      <c r="S682" s="25"/>
    </row>
    <row r="683" s="14" customFormat="1" ht="42" spans="1:19">
      <c r="A683" s="28" t="s">
        <v>372</v>
      </c>
      <c r="B683" s="28" t="s">
        <v>1357</v>
      </c>
      <c r="C683" s="28" t="s">
        <v>797</v>
      </c>
      <c r="D683" s="28" t="s">
        <v>87</v>
      </c>
      <c r="E683" s="72">
        <v>0.75</v>
      </c>
      <c r="F683" s="68">
        <v>18.75</v>
      </c>
      <c r="G683" s="28" t="s">
        <v>1358</v>
      </c>
      <c r="H683" s="28" t="s">
        <v>391</v>
      </c>
      <c r="I683" s="28">
        <v>159</v>
      </c>
      <c r="J683" s="28">
        <v>35</v>
      </c>
      <c r="K683" s="68">
        <v>13.125</v>
      </c>
      <c r="L683" s="28" t="s">
        <v>1080</v>
      </c>
      <c r="M683" s="28" t="s">
        <v>1080</v>
      </c>
      <c r="N683" s="28">
        <v>2019</v>
      </c>
      <c r="O683" s="28" t="s">
        <v>573</v>
      </c>
      <c r="P683" s="28" t="s">
        <v>417</v>
      </c>
      <c r="Q683" s="48">
        <v>43221</v>
      </c>
      <c r="R683" s="28"/>
      <c r="S683" s="25"/>
    </row>
    <row r="684" s="14" customFormat="1" ht="42" spans="1:19">
      <c r="A684" s="28" t="s">
        <v>372</v>
      </c>
      <c r="B684" s="28" t="s">
        <v>1359</v>
      </c>
      <c r="C684" s="28" t="s">
        <v>797</v>
      </c>
      <c r="D684" s="28" t="s">
        <v>87</v>
      </c>
      <c r="E684" s="72">
        <v>0.75</v>
      </c>
      <c r="F684" s="68">
        <v>18.75</v>
      </c>
      <c r="G684" s="28" t="s">
        <v>1360</v>
      </c>
      <c r="H684" s="28" t="s">
        <v>391</v>
      </c>
      <c r="I684" s="28">
        <v>155</v>
      </c>
      <c r="J684" s="28">
        <v>16</v>
      </c>
      <c r="K684" s="68">
        <v>13.125</v>
      </c>
      <c r="L684" s="28" t="s">
        <v>1080</v>
      </c>
      <c r="M684" s="28" t="s">
        <v>1080</v>
      </c>
      <c r="N684" s="28">
        <v>2019</v>
      </c>
      <c r="O684" s="28" t="s">
        <v>573</v>
      </c>
      <c r="P684" s="28" t="s">
        <v>417</v>
      </c>
      <c r="Q684" s="48">
        <v>43221</v>
      </c>
      <c r="R684" s="28"/>
      <c r="S684" s="25"/>
    </row>
    <row r="685" s="14" customFormat="1" ht="42" spans="1:19">
      <c r="A685" s="28" t="s">
        <v>372</v>
      </c>
      <c r="B685" s="28" t="s">
        <v>1361</v>
      </c>
      <c r="C685" s="28" t="s">
        <v>797</v>
      </c>
      <c r="D685" s="28" t="s">
        <v>87</v>
      </c>
      <c r="E685" s="72">
        <v>1</v>
      </c>
      <c r="F685" s="68">
        <v>25</v>
      </c>
      <c r="G685" s="28" t="s">
        <v>1362</v>
      </c>
      <c r="H685" s="28" t="s">
        <v>571</v>
      </c>
      <c r="I685" s="28">
        <v>156</v>
      </c>
      <c r="J685" s="28">
        <v>7</v>
      </c>
      <c r="K685" s="68">
        <v>17.5</v>
      </c>
      <c r="L685" s="28" t="s">
        <v>1080</v>
      </c>
      <c r="M685" s="28" t="s">
        <v>1080</v>
      </c>
      <c r="N685" s="28">
        <v>2019</v>
      </c>
      <c r="O685" s="28" t="s">
        <v>573</v>
      </c>
      <c r="P685" s="28" t="s">
        <v>417</v>
      </c>
      <c r="Q685" s="48">
        <v>43221</v>
      </c>
      <c r="R685" s="28"/>
      <c r="S685" s="25"/>
    </row>
    <row r="686" s="14" customFormat="1" ht="42" spans="1:19">
      <c r="A686" s="28" t="s">
        <v>372</v>
      </c>
      <c r="B686" s="28" t="s">
        <v>1363</v>
      </c>
      <c r="C686" s="28" t="s">
        <v>797</v>
      </c>
      <c r="D686" s="28" t="s">
        <v>87</v>
      </c>
      <c r="E686" s="72">
        <v>2.2</v>
      </c>
      <c r="F686" s="68">
        <v>55</v>
      </c>
      <c r="G686" s="28" t="s">
        <v>1364</v>
      </c>
      <c r="H686" s="28" t="s">
        <v>571</v>
      </c>
      <c r="I686" s="28">
        <v>81</v>
      </c>
      <c r="J686" s="28">
        <v>0</v>
      </c>
      <c r="K686" s="68">
        <v>38.5</v>
      </c>
      <c r="L686" s="28" t="s">
        <v>1080</v>
      </c>
      <c r="M686" s="28" t="s">
        <v>1080</v>
      </c>
      <c r="N686" s="28">
        <v>2019</v>
      </c>
      <c r="O686" s="28" t="s">
        <v>573</v>
      </c>
      <c r="P686" s="28" t="s">
        <v>417</v>
      </c>
      <c r="Q686" s="48">
        <v>43221</v>
      </c>
      <c r="R686" s="28"/>
      <c r="S686" s="25"/>
    </row>
    <row r="687" s="14" customFormat="1" ht="42" spans="1:19">
      <c r="A687" s="28" t="s">
        <v>372</v>
      </c>
      <c r="B687" s="28" t="s">
        <v>1365</v>
      </c>
      <c r="C687" s="28" t="s">
        <v>797</v>
      </c>
      <c r="D687" s="28" t="s">
        <v>87</v>
      </c>
      <c r="E687" s="72">
        <v>3.3</v>
      </c>
      <c r="F687" s="68">
        <v>82.5</v>
      </c>
      <c r="G687" s="28" t="s">
        <v>1366</v>
      </c>
      <c r="H687" s="28" t="s">
        <v>571</v>
      </c>
      <c r="I687" s="28">
        <v>153</v>
      </c>
      <c r="J687" s="28">
        <v>0</v>
      </c>
      <c r="K687" s="68">
        <v>57.71</v>
      </c>
      <c r="L687" s="28" t="s">
        <v>1080</v>
      </c>
      <c r="M687" s="28" t="s">
        <v>1080</v>
      </c>
      <c r="N687" s="28">
        <v>2019</v>
      </c>
      <c r="O687" s="28" t="s">
        <v>573</v>
      </c>
      <c r="P687" s="28" t="s">
        <v>417</v>
      </c>
      <c r="Q687" s="48">
        <v>43221</v>
      </c>
      <c r="R687" s="28"/>
      <c r="S687" s="25"/>
    </row>
    <row r="688" s="14" customFormat="1" ht="42" spans="1:19">
      <c r="A688" s="28" t="s">
        <v>372</v>
      </c>
      <c r="B688" s="28" t="s">
        <v>1367</v>
      </c>
      <c r="C688" s="28" t="s">
        <v>797</v>
      </c>
      <c r="D688" s="28" t="s">
        <v>87</v>
      </c>
      <c r="E688" s="72">
        <v>1.5</v>
      </c>
      <c r="F688" s="68">
        <v>37.5</v>
      </c>
      <c r="G688" s="28" t="s">
        <v>1368</v>
      </c>
      <c r="H688" s="28" t="s">
        <v>571</v>
      </c>
      <c r="I688" s="28">
        <v>111</v>
      </c>
      <c r="J688" s="28">
        <v>0</v>
      </c>
      <c r="K688" s="68">
        <v>26.25</v>
      </c>
      <c r="L688" s="28" t="s">
        <v>1080</v>
      </c>
      <c r="M688" s="28" t="s">
        <v>1080</v>
      </c>
      <c r="N688" s="28">
        <v>2019</v>
      </c>
      <c r="O688" s="28" t="s">
        <v>573</v>
      </c>
      <c r="P688" s="28" t="s">
        <v>417</v>
      </c>
      <c r="Q688" s="48">
        <v>43221</v>
      </c>
      <c r="R688" s="28"/>
      <c r="S688" s="25"/>
    </row>
    <row r="689" s="14" customFormat="1" ht="42" spans="1:19">
      <c r="A689" s="28" t="s">
        <v>372</v>
      </c>
      <c r="B689" s="28" t="s">
        <v>1369</v>
      </c>
      <c r="C689" s="28" t="s">
        <v>797</v>
      </c>
      <c r="D689" s="28" t="s">
        <v>87</v>
      </c>
      <c r="E689" s="72">
        <v>1.2</v>
      </c>
      <c r="F689" s="68">
        <v>30</v>
      </c>
      <c r="G689" s="28" t="s">
        <v>1370</v>
      </c>
      <c r="H689" s="28" t="s">
        <v>571</v>
      </c>
      <c r="I689" s="28">
        <v>153</v>
      </c>
      <c r="J689" s="28">
        <v>0</v>
      </c>
      <c r="K689" s="68">
        <v>21</v>
      </c>
      <c r="L689" s="28" t="s">
        <v>1080</v>
      </c>
      <c r="M689" s="28" t="s">
        <v>1080</v>
      </c>
      <c r="N689" s="28">
        <v>2019</v>
      </c>
      <c r="O689" s="28" t="s">
        <v>573</v>
      </c>
      <c r="P689" s="28" t="s">
        <v>417</v>
      </c>
      <c r="Q689" s="48">
        <v>43221</v>
      </c>
      <c r="R689" s="28"/>
      <c r="S689" s="25"/>
    </row>
    <row r="690" s="14" customFormat="1" ht="42" spans="1:19">
      <c r="A690" s="28" t="s">
        <v>372</v>
      </c>
      <c r="B690" s="28" t="s">
        <v>1371</v>
      </c>
      <c r="C690" s="28" t="s">
        <v>797</v>
      </c>
      <c r="D690" s="28" t="s">
        <v>87</v>
      </c>
      <c r="E690" s="72">
        <v>2.95</v>
      </c>
      <c r="F690" s="68">
        <v>73.75</v>
      </c>
      <c r="G690" s="28" t="s">
        <v>1372</v>
      </c>
      <c r="H690" s="28" t="s">
        <v>571</v>
      </c>
      <c r="I690" s="28">
        <v>253</v>
      </c>
      <c r="J690" s="28">
        <v>0</v>
      </c>
      <c r="K690" s="68">
        <v>51.625</v>
      </c>
      <c r="L690" s="28" t="s">
        <v>1080</v>
      </c>
      <c r="M690" s="28" t="s">
        <v>1080</v>
      </c>
      <c r="N690" s="28">
        <v>2019</v>
      </c>
      <c r="O690" s="28" t="s">
        <v>573</v>
      </c>
      <c r="P690" s="28" t="s">
        <v>417</v>
      </c>
      <c r="Q690" s="48">
        <v>43221</v>
      </c>
      <c r="R690" s="28"/>
      <c r="S690" s="25"/>
    </row>
    <row r="691" s="14" customFormat="1" ht="42" spans="1:19">
      <c r="A691" s="28" t="s">
        <v>372</v>
      </c>
      <c r="B691" s="28" t="s">
        <v>1373</v>
      </c>
      <c r="C691" s="28" t="s">
        <v>797</v>
      </c>
      <c r="D691" s="28" t="s">
        <v>87</v>
      </c>
      <c r="E691" s="72">
        <v>0.1</v>
      </c>
      <c r="F691" s="68">
        <v>2.5</v>
      </c>
      <c r="G691" s="28" t="s">
        <v>1374</v>
      </c>
      <c r="H691" s="28" t="s">
        <v>571</v>
      </c>
      <c r="I691" s="28">
        <v>127</v>
      </c>
      <c r="J691" s="28">
        <v>0</v>
      </c>
      <c r="K691" s="68">
        <v>1.75</v>
      </c>
      <c r="L691" s="28" t="s">
        <v>1080</v>
      </c>
      <c r="M691" s="28" t="s">
        <v>1080</v>
      </c>
      <c r="N691" s="28">
        <v>2019</v>
      </c>
      <c r="O691" s="28" t="s">
        <v>573</v>
      </c>
      <c r="P691" s="28" t="s">
        <v>417</v>
      </c>
      <c r="Q691" s="48">
        <v>43221</v>
      </c>
      <c r="R691" s="28"/>
      <c r="S691" s="25"/>
    </row>
    <row r="692" s="14" customFormat="1" ht="42" spans="1:19">
      <c r="A692" s="28" t="s">
        <v>369</v>
      </c>
      <c r="B692" s="28" t="s">
        <v>1375</v>
      </c>
      <c r="C692" s="28" t="s">
        <v>797</v>
      </c>
      <c r="D692" s="28" t="s">
        <v>87</v>
      </c>
      <c r="E692" s="72">
        <v>1</v>
      </c>
      <c r="F692" s="68">
        <v>25</v>
      </c>
      <c r="G692" s="28" t="s">
        <v>1376</v>
      </c>
      <c r="H692" s="28" t="s">
        <v>391</v>
      </c>
      <c r="I692" s="28">
        <v>144</v>
      </c>
      <c r="J692" s="28">
        <v>18</v>
      </c>
      <c r="K692" s="68">
        <v>17.5</v>
      </c>
      <c r="L692" s="28" t="s">
        <v>1080</v>
      </c>
      <c r="M692" s="28" t="s">
        <v>1080</v>
      </c>
      <c r="N692" s="28">
        <v>2019</v>
      </c>
      <c r="O692" s="28" t="s">
        <v>573</v>
      </c>
      <c r="P692" s="28" t="s">
        <v>417</v>
      </c>
      <c r="Q692" s="48">
        <v>43221</v>
      </c>
      <c r="R692" s="28"/>
      <c r="S692" s="25"/>
    </row>
    <row r="693" s="14" customFormat="1" ht="42" spans="1:19">
      <c r="A693" s="28" t="s">
        <v>369</v>
      </c>
      <c r="B693" s="28" t="s">
        <v>1377</v>
      </c>
      <c r="C693" s="28" t="s">
        <v>797</v>
      </c>
      <c r="D693" s="28" t="s">
        <v>87</v>
      </c>
      <c r="E693" s="72">
        <v>6.915</v>
      </c>
      <c r="F693" s="68">
        <v>172.875</v>
      </c>
      <c r="G693" s="28" t="s">
        <v>1378</v>
      </c>
      <c r="H693" s="28" t="s">
        <v>391</v>
      </c>
      <c r="I693" s="28">
        <v>88</v>
      </c>
      <c r="J693" s="28">
        <v>0</v>
      </c>
      <c r="K693" s="68">
        <v>121.0125</v>
      </c>
      <c r="L693" s="28" t="s">
        <v>1080</v>
      </c>
      <c r="M693" s="28" t="s">
        <v>1080</v>
      </c>
      <c r="N693" s="28">
        <v>2019</v>
      </c>
      <c r="O693" s="28" t="s">
        <v>573</v>
      </c>
      <c r="P693" s="28" t="s">
        <v>417</v>
      </c>
      <c r="Q693" s="48">
        <v>43221</v>
      </c>
      <c r="R693" s="28"/>
      <c r="S693" s="25"/>
    </row>
    <row r="694" s="14" customFormat="1" ht="42" spans="1:19">
      <c r="A694" s="28" t="s">
        <v>369</v>
      </c>
      <c r="B694" s="28" t="s">
        <v>1379</v>
      </c>
      <c r="C694" s="28" t="s">
        <v>797</v>
      </c>
      <c r="D694" s="28" t="s">
        <v>87</v>
      </c>
      <c r="E694" s="72">
        <v>1</v>
      </c>
      <c r="F694" s="68">
        <v>25</v>
      </c>
      <c r="G694" s="28" t="s">
        <v>1380</v>
      </c>
      <c r="H694" s="28" t="s">
        <v>391</v>
      </c>
      <c r="I694" s="28">
        <v>74</v>
      </c>
      <c r="J694" s="28">
        <v>3</v>
      </c>
      <c r="K694" s="68">
        <v>17.5</v>
      </c>
      <c r="L694" s="28" t="s">
        <v>1080</v>
      </c>
      <c r="M694" s="28" t="s">
        <v>1080</v>
      </c>
      <c r="N694" s="28">
        <v>2019</v>
      </c>
      <c r="O694" s="28" t="s">
        <v>573</v>
      </c>
      <c r="P694" s="28" t="s">
        <v>417</v>
      </c>
      <c r="Q694" s="48">
        <v>43221</v>
      </c>
      <c r="R694" s="28"/>
      <c r="S694" s="25"/>
    </row>
    <row r="695" s="14" customFormat="1" ht="42" spans="1:19">
      <c r="A695" s="28" t="s">
        <v>369</v>
      </c>
      <c r="B695" s="28" t="s">
        <v>1381</v>
      </c>
      <c r="C695" s="28" t="s">
        <v>797</v>
      </c>
      <c r="D695" s="28" t="s">
        <v>87</v>
      </c>
      <c r="E695" s="72">
        <v>1.75</v>
      </c>
      <c r="F695" s="68">
        <v>43.75</v>
      </c>
      <c r="G695" s="28" t="s">
        <v>1382</v>
      </c>
      <c r="H695" s="28" t="s">
        <v>391</v>
      </c>
      <c r="I695" s="28">
        <v>63</v>
      </c>
      <c r="J695" s="28">
        <v>35</v>
      </c>
      <c r="K695" s="68">
        <v>30.625</v>
      </c>
      <c r="L695" s="28" t="s">
        <v>1080</v>
      </c>
      <c r="M695" s="28" t="s">
        <v>1080</v>
      </c>
      <c r="N695" s="28">
        <v>2019</v>
      </c>
      <c r="O695" s="28" t="s">
        <v>573</v>
      </c>
      <c r="P695" s="28" t="s">
        <v>417</v>
      </c>
      <c r="Q695" s="48">
        <v>43221</v>
      </c>
      <c r="R695" s="28"/>
      <c r="S695" s="25"/>
    </row>
    <row r="696" s="14" customFormat="1" ht="42" spans="1:19">
      <c r="A696" s="28" t="s">
        <v>369</v>
      </c>
      <c r="B696" s="28" t="s">
        <v>1383</v>
      </c>
      <c r="C696" s="28" t="s">
        <v>797</v>
      </c>
      <c r="D696" s="28" t="s">
        <v>87</v>
      </c>
      <c r="E696" s="72">
        <v>1.25</v>
      </c>
      <c r="F696" s="68">
        <v>31.25</v>
      </c>
      <c r="G696" s="28" t="s">
        <v>1384</v>
      </c>
      <c r="H696" s="28" t="s">
        <v>391</v>
      </c>
      <c r="I696" s="28">
        <v>84</v>
      </c>
      <c r="J696" s="28">
        <v>8</v>
      </c>
      <c r="K696" s="68">
        <v>21.875</v>
      </c>
      <c r="L696" s="28" t="s">
        <v>1080</v>
      </c>
      <c r="M696" s="28" t="s">
        <v>1080</v>
      </c>
      <c r="N696" s="28">
        <v>2019</v>
      </c>
      <c r="O696" s="28" t="s">
        <v>573</v>
      </c>
      <c r="P696" s="28" t="s">
        <v>417</v>
      </c>
      <c r="Q696" s="48">
        <v>43221</v>
      </c>
      <c r="R696" s="28"/>
      <c r="S696" s="25"/>
    </row>
    <row r="697" s="14" customFormat="1" ht="42" spans="1:19">
      <c r="A697" s="28" t="s">
        <v>369</v>
      </c>
      <c r="B697" s="28" t="s">
        <v>1385</v>
      </c>
      <c r="C697" s="28" t="s">
        <v>797</v>
      </c>
      <c r="D697" s="28" t="s">
        <v>87</v>
      </c>
      <c r="E697" s="72">
        <v>5.08</v>
      </c>
      <c r="F697" s="68">
        <v>127</v>
      </c>
      <c r="G697" s="28" t="s">
        <v>1386</v>
      </c>
      <c r="H697" s="28" t="s">
        <v>391</v>
      </c>
      <c r="I697" s="28">
        <v>302</v>
      </c>
      <c r="J697" s="28">
        <v>50</v>
      </c>
      <c r="K697" s="68">
        <v>88.9</v>
      </c>
      <c r="L697" s="28" t="s">
        <v>1080</v>
      </c>
      <c r="M697" s="28" t="s">
        <v>1080</v>
      </c>
      <c r="N697" s="28">
        <v>2019</v>
      </c>
      <c r="O697" s="28" t="s">
        <v>573</v>
      </c>
      <c r="P697" s="28" t="s">
        <v>417</v>
      </c>
      <c r="Q697" s="48">
        <v>43221</v>
      </c>
      <c r="R697" s="28"/>
      <c r="S697" s="25"/>
    </row>
    <row r="698" s="14" customFormat="1" ht="42" spans="1:19">
      <c r="A698" s="28" t="s">
        <v>369</v>
      </c>
      <c r="B698" s="28" t="s">
        <v>1387</v>
      </c>
      <c r="C698" s="28" t="s">
        <v>797</v>
      </c>
      <c r="D698" s="28" t="s">
        <v>87</v>
      </c>
      <c r="E698" s="72">
        <v>3.5</v>
      </c>
      <c r="F698" s="68">
        <v>87.5</v>
      </c>
      <c r="G698" s="28" t="s">
        <v>1388</v>
      </c>
      <c r="H698" s="28" t="s">
        <v>391</v>
      </c>
      <c r="I698" s="28">
        <v>162</v>
      </c>
      <c r="J698" s="28">
        <v>29</v>
      </c>
      <c r="K698" s="68">
        <v>61.25</v>
      </c>
      <c r="L698" s="28" t="s">
        <v>1080</v>
      </c>
      <c r="M698" s="28" t="s">
        <v>1080</v>
      </c>
      <c r="N698" s="28">
        <v>2019</v>
      </c>
      <c r="O698" s="28" t="s">
        <v>573</v>
      </c>
      <c r="P698" s="28" t="s">
        <v>417</v>
      </c>
      <c r="Q698" s="48">
        <v>43221</v>
      </c>
      <c r="R698" s="28"/>
      <c r="S698" s="25"/>
    </row>
    <row r="699" s="14" customFormat="1" ht="42" spans="1:19">
      <c r="A699" s="28" t="s">
        <v>369</v>
      </c>
      <c r="B699" s="28" t="s">
        <v>1389</v>
      </c>
      <c r="C699" s="28" t="s">
        <v>797</v>
      </c>
      <c r="D699" s="28" t="s">
        <v>87</v>
      </c>
      <c r="E699" s="72">
        <v>4.5</v>
      </c>
      <c r="F699" s="68">
        <v>112.5</v>
      </c>
      <c r="G699" s="28" t="s">
        <v>1390</v>
      </c>
      <c r="H699" s="28" t="s">
        <v>391</v>
      </c>
      <c r="I699" s="28">
        <v>123</v>
      </c>
      <c r="J699" s="28">
        <v>31</v>
      </c>
      <c r="K699" s="68">
        <v>78.75</v>
      </c>
      <c r="L699" s="28" t="s">
        <v>1080</v>
      </c>
      <c r="M699" s="28" t="s">
        <v>1080</v>
      </c>
      <c r="N699" s="28">
        <v>2019</v>
      </c>
      <c r="O699" s="28" t="s">
        <v>573</v>
      </c>
      <c r="P699" s="28" t="s">
        <v>417</v>
      </c>
      <c r="Q699" s="48">
        <v>43221</v>
      </c>
      <c r="R699" s="28"/>
      <c r="S699" s="25"/>
    </row>
    <row r="700" s="19" customFormat="1" ht="42" spans="1:19">
      <c r="A700" s="28" t="s">
        <v>369</v>
      </c>
      <c r="B700" s="28" t="s">
        <v>1391</v>
      </c>
      <c r="C700" s="28" t="s">
        <v>797</v>
      </c>
      <c r="D700" s="28" t="s">
        <v>87</v>
      </c>
      <c r="E700" s="72">
        <v>2</v>
      </c>
      <c r="F700" s="68">
        <v>50</v>
      </c>
      <c r="G700" s="28" t="s">
        <v>1392</v>
      </c>
      <c r="H700" s="28" t="s">
        <v>391</v>
      </c>
      <c r="I700" s="28">
        <v>108</v>
      </c>
      <c r="J700" s="28">
        <v>15</v>
      </c>
      <c r="K700" s="68">
        <v>35</v>
      </c>
      <c r="L700" s="28" t="s">
        <v>1080</v>
      </c>
      <c r="M700" s="28" t="s">
        <v>1080</v>
      </c>
      <c r="N700" s="28">
        <v>2019</v>
      </c>
      <c r="O700" s="28" t="s">
        <v>573</v>
      </c>
      <c r="P700" s="28" t="s">
        <v>417</v>
      </c>
      <c r="Q700" s="48">
        <v>43221</v>
      </c>
      <c r="R700" s="28"/>
      <c r="S700" s="65"/>
    </row>
    <row r="701" ht="42" spans="1:20">
      <c r="A701" s="28" t="s">
        <v>369</v>
      </c>
      <c r="B701" s="28" t="s">
        <v>1391</v>
      </c>
      <c r="C701" s="28" t="s">
        <v>797</v>
      </c>
      <c r="D701" s="28" t="s">
        <v>87</v>
      </c>
      <c r="E701" s="72">
        <v>2</v>
      </c>
      <c r="F701" s="68">
        <v>50</v>
      </c>
      <c r="G701" s="28" t="s">
        <v>1393</v>
      </c>
      <c r="H701" s="28" t="s">
        <v>391</v>
      </c>
      <c r="I701" s="28">
        <v>108</v>
      </c>
      <c r="J701" s="28">
        <v>15</v>
      </c>
      <c r="K701" s="68">
        <v>35</v>
      </c>
      <c r="L701" s="28" t="s">
        <v>1080</v>
      </c>
      <c r="M701" s="28" t="s">
        <v>1080</v>
      </c>
      <c r="N701" s="28">
        <v>2019</v>
      </c>
      <c r="O701" s="28" t="s">
        <v>573</v>
      </c>
      <c r="P701" s="28" t="s">
        <v>417</v>
      </c>
      <c r="Q701" s="48">
        <v>43221</v>
      </c>
      <c r="R701" s="28"/>
      <c r="T701" s="14"/>
    </row>
    <row r="702" ht="42" spans="1:19">
      <c r="A702" s="28" t="s">
        <v>369</v>
      </c>
      <c r="B702" s="28" t="s">
        <v>1394</v>
      </c>
      <c r="C702" s="28" t="s">
        <v>797</v>
      </c>
      <c r="D702" s="28" t="s">
        <v>87</v>
      </c>
      <c r="E702" s="72">
        <v>1.75</v>
      </c>
      <c r="F702" s="68">
        <v>43.75</v>
      </c>
      <c r="G702" s="28" t="s">
        <v>1395</v>
      </c>
      <c r="H702" s="28" t="s">
        <v>391</v>
      </c>
      <c r="I702" s="28">
        <v>172</v>
      </c>
      <c r="J702" s="28">
        <v>26</v>
      </c>
      <c r="K702" s="68">
        <v>30.625</v>
      </c>
      <c r="L702" s="28" t="s">
        <v>1080</v>
      </c>
      <c r="M702" s="28" t="s">
        <v>1080</v>
      </c>
      <c r="N702" s="28">
        <v>2019</v>
      </c>
      <c r="O702" s="28" t="s">
        <v>573</v>
      </c>
      <c r="P702" s="28" t="s">
        <v>417</v>
      </c>
      <c r="Q702" s="48">
        <v>43221</v>
      </c>
      <c r="R702" s="28"/>
      <c r="S702" s="47"/>
    </row>
    <row r="703" ht="42" spans="1:20">
      <c r="A703" s="28" t="s">
        <v>369</v>
      </c>
      <c r="B703" s="28" t="s">
        <v>1394</v>
      </c>
      <c r="C703" s="28" t="s">
        <v>797</v>
      </c>
      <c r="D703" s="28" t="s">
        <v>87</v>
      </c>
      <c r="E703" s="72">
        <v>2</v>
      </c>
      <c r="F703" s="68">
        <v>50</v>
      </c>
      <c r="G703" s="28" t="s">
        <v>1396</v>
      </c>
      <c r="H703" s="28" t="s">
        <v>391</v>
      </c>
      <c r="I703" s="28">
        <v>172</v>
      </c>
      <c r="J703" s="28">
        <v>26</v>
      </c>
      <c r="K703" s="68">
        <v>35</v>
      </c>
      <c r="L703" s="28" t="s">
        <v>1080</v>
      </c>
      <c r="M703" s="28" t="s">
        <v>1080</v>
      </c>
      <c r="N703" s="28">
        <v>2019</v>
      </c>
      <c r="O703" s="28" t="s">
        <v>573</v>
      </c>
      <c r="P703" s="28" t="s">
        <v>417</v>
      </c>
      <c r="Q703" s="48">
        <v>43221</v>
      </c>
      <c r="R703" s="28"/>
      <c r="T703" s="14"/>
    </row>
    <row r="704" ht="42" spans="1:20">
      <c r="A704" s="28" t="s">
        <v>369</v>
      </c>
      <c r="B704" s="28" t="s">
        <v>1394</v>
      </c>
      <c r="C704" s="28" t="s">
        <v>797</v>
      </c>
      <c r="D704" s="28" t="s">
        <v>87</v>
      </c>
      <c r="E704" s="72">
        <v>2.5</v>
      </c>
      <c r="F704" s="68">
        <v>62.5</v>
      </c>
      <c r="G704" s="28" t="s">
        <v>1397</v>
      </c>
      <c r="H704" s="28" t="s">
        <v>391</v>
      </c>
      <c r="I704" s="28">
        <v>172</v>
      </c>
      <c r="J704" s="28">
        <v>26</v>
      </c>
      <c r="K704" s="68">
        <v>43.75</v>
      </c>
      <c r="L704" s="28" t="s">
        <v>1080</v>
      </c>
      <c r="M704" s="28" t="s">
        <v>1080</v>
      </c>
      <c r="N704" s="28">
        <v>2019</v>
      </c>
      <c r="O704" s="28" t="s">
        <v>573</v>
      </c>
      <c r="P704" s="28" t="s">
        <v>417</v>
      </c>
      <c r="Q704" s="48">
        <v>43221</v>
      </c>
      <c r="R704" s="28"/>
      <c r="T704" s="14"/>
    </row>
    <row r="705" ht="42" spans="1:20">
      <c r="A705" s="28" t="s">
        <v>369</v>
      </c>
      <c r="B705" s="28" t="s">
        <v>1391</v>
      </c>
      <c r="C705" s="28" t="s">
        <v>797</v>
      </c>
      <c r="D705" s="28" t="s">
        <v>87</v>
      </c>
      <c r="E705" s="72">
        <v>0.6835</v>
      </c>
      <c r="F705" s="68">
        <v>17.0875</v>
      </c>
      <c r="G705" s="28" t="s">
        <v>1398</v>
      </c>
      <c r="H705" s="28" t="s">
        <v>391</v>
      </c>
      <c r="I705" s="28">
        <v>108</v>
      </c>
      <c r="J705" s="28">
        <v>15</v>
      </c>
      <c r="K705" s="68">
        <v>11.96125</v>
      </c>
      <c r="L705" s="28" t="s">
        <v>1080</v>
      </c>
      <c r="M705" s="28" t="s">
        <v>1080</v>
      </c>
      <c r="N705" s="28">
        <v>2019</v>
      </c>
      <c r="O705" s="28" t="s">
        <v>573</v>
      </c>
      <c r="P705" s="28" t="s">
        <v>417</v>
      </c>
      <c r="Q705" s="48">
        <v>43221</v>
      </c>
      <c r="R705" s="28"/>
      <c r="T705" s="14"/>
    </row>
    <row r="706" ht="42" spans="1:20">
      <c r="A706" s="28" t="s">
        <v>369</v>
      </c>
      <c r="B706" s="28" t="s">
        <v>1399</v>
      </c>
      <c r="C706" s="28" t="s">
        <v>797</v>
      </c>
      <c r="D706" s="28" t="s">
        <v>87</v>
      </c>
      <c r="E706" s="72">
        <v>2.651</v>
      </c>
      <c r="F706" s="68">
        <v>66.275</v>
      </c>
      <c r="G706" s="28" t="s">
        <v>1400</v>
      </c>
      <c r="H706" s="28" t="s">
        <v>391</v>
      </c>
      <c r="I706" s="28">
        <v>129</v>
      </c>
      <c r="J706" s="28">
        <v>26</v>
      </c>
      <c r="K706" s="68">
        <v>46.3925</v>
      </c>
      <c r="L706" s="28" t="s">
        <v>1080</v>
      </c>
      <c r="M706" s="28" t="s">
        <v>1080</v>
      </c>
      <c r="N706" s="28">
        <v>2019</v>
      </c>
      <c r="O706" s="28" t="s">
        <v>573</v>
      </c>
      <c r="P706" s="28" t="s">
        <v>417</v>
      </c>
      <c r="Q706" s="48">
        <v>43221</v>
      </c>
      <c r="R706" s="28"/>
      <c r="T706" s="14"/>
    </row>
    <row r="707" ht="42" spans="1:20">
      <c r="A707" s="28" t="s">
        <v>369</v>
      </c>
      <c r="B707" s="28" t="s">
        <v>1389</v>
      </c>
      <c r="C707" s="28" t="s">
        <v>797</v>
      </c>
      <c r="D707" s="28" t="s">
        <v>87</v>
      </c>
      <c r="E707" s="72">
        <v>2.5</v>
      </c>
      <c r="F707" s="68">
        <v>62.5</v>
      </c>
      <c r="G707" s="28" t="s">
        <v>1401</v>
      </c>
      <c r="H707" s="28" t="s">
        <v>391</v>
      </c>
      <c r="I707" s="28">
        <v>123</v>
      </c>
      <c r="J707" s="28">
        <v>31</v>
      </c>
      <c r="K707" s="68">
        <v>43.75</v>
      </c>
      <c r="L707" s="28" t="s">
        <v>1080</v>
      </c>
      <c r="M707" s="28" t="s">
        <v>1080</v>
      </c>
      <c r="N707" s="28">
        <v>2019</v>
      </c>
      <c r="O707" s="28" t="s">
        <v>573</v>
      </c>
      <c r="P707" s="28" t="s">
        <v>417</v>
      </c>
      <c r="Q707" s="48">
        <v>43221</v>
      </c>
      <c r="R707" s="28"/>
      <c r="T707" s="14"/>
    </row>
    <row r="708" ht="42" spans="1:20">
      <c r="A708" s="28" t="s">
        <v>369</v>
      </c>
      <c r="B708" s="28" t="s">
        <v>1402</v>
      </c>
      <c r="C708" s="28" t="s">
        <v>797</v>
      </c>
      <c r="D708" s="28" t="s">
        <v>87</v>
      </c>
      <c r="E708" s="72">
        <v>3.5</v>
      </c>
      <c r="F708" s="68">
        <v>87.5</v>
      </c>
      <c r="G708" s="28" t="s">
        <v>1403</v>
      </c>
      <c r="H708" s="28" t="s">
        <v>391</v>
      </c>
      <c r="I708" s="28">
        <v>76</v>
      </c>
      <c r="J708" s="28">
        <v>0</v>
      </c>
      <c r="K708" s="68">
        <v>61.25</v>
      </c>
      <c r="L708" s="28" t="s">
        <v>1080</v>
      </c>
      <c r="M708" s="28" t="s">
        <v>1080</v>
      </c>
      <c r="N708" s="28">
        <v>2019</v>
      </c>
      <c r="O708" s="28" t="s">
        <v>573</v>
      </c>
      <c r="P708" s="28" t="s">
        <v>417</v>
      </c>
      <c r="Q708" s="48">
        <v>43221</v>
      </c>
      <c r="R708" s="28"/>
      <c r="T708" s="14"/>
    </row>
    <row r="709" ht="42" spans="1:20">
      <c r="A709" s="28" t="s">
        <v>369</v>
      </c>
      <c r="B709" s="28" t="s">
        <v>1404</v>
      </c>
      <c r="C709" s="28" t="s">
        <v>797</v>
      </c>
      <c r="D709" s="28" t="s">
        <v>87</v>
      </c>
      <c r="E709" s="72">
        <v>0.8</v>
      </c>
      <c r="F709" s="68">
        <v>20</v>
      </c>
      <c r="G709" s="28" t="s">
        <v>1405</v>
      </c>
      <c r="H709" s="28" t="s">
        <v>391</v>
      </c>
      <c r="I709" s="28">
        <v>60</v>
      </c>
      <c r="J709" s="28">
        <v>0</v>
      </c>
      <c r="K709" s="68">
        <v>14</v>
      </c>
      <c r="L709" s="28" t="s">
        <v>1080</v>
      </c>
      <c r="M709" s="28" t="s">
        <v>1080</v>
      </c>
      <c r="N709" s="28">
        <v>2019</v>
      </c>
      <c r="O709" s="28" t="s">
        <v>573</v>
      </c>
      <c r="P709" s="28" t="s">
        <v>417</v>
      </c>
      <c r="Q709" s="48">
        <v>43221</v>
      </c>
      <c r="R709" s="28"/>
      <c r="T709" s="14"/>
    </row>
    <row r="710" ht="42" spans="1:20">
      <c r="A710" s="28" t="s">
        <v>369</v>
      </c>
      <c r="B710" s="28" t="s">
        <v>1406</v>
      </c>
      <c r="C710" s="28" t="s">
        <v>797</v>
      </c>
      <c r="D710" s="28" t="s">
        <v>87</v>
      </c>
      <c r="E710" s="72">
        <v>2.65</v>
      </c>
      <c r="F710" s="68">
        <v>66.25</v>
      </c>
      <c r="G710" s="28" t="s">
        <v>1407</v>
      </c>
      <c r="H710" s="28" t="s">
        <v>391</v>
      </c>
      <c r="I710" s="28">
        <v>64</v>
      </c>
      <c r="J710" s="28">
        <v>0</v>
      </c>
      <c r="K710" s="68">
        <v>46.375</v>
      </c>
      <c r="L710" s="28" t="s">
        <v>1080</v>
      </c>
      <c r="M710" s="28" t="s">
        <v>1080</v>
      </c>
      <c r="N710" s="28">
        <v>2019</v>
      </c>
      <c r="O710" s="28" t="s">
        <v>573</v>
      </c>
      <c r="P710" s="28" t="s">
        <v>417</v>
      </c>
      <c r="Q710" s="48">
        <v>43221</v>
      </c>
      <c r="R710" s="28"/>
      <c r="T710" s="14"/>
    </row>
    <row r="711" ht="42" spans="1:20">
      <c r="A711" s="28" t="s">
        <v>369</v>
      </c>
      <c r="B711" s="28" t="s">
        <v>1408</v>
      </c>
      <c r="C711" s="28" t="s">
        <v>797</v>
      </c>
      <c r="D711" s="28" t="s">
        <v>87</v>
      </c>
      <c r="E711" s="72">
        <v>5.5</v>
      </c>
      <c r="F711" s="68">
        <v>137.5</v>
      </c>
      <c r="G711" s="28" t="s">
        <v>1409</v>
      </c>
      <c r="H711" s="28" t="s">
        <v>391</v>
      </c>
      <c r="I711" s="28">
        <v>79</v>
      </c>
      <c r="J711" s="28">
        <v>47</v>
      </c>
      <c r="K711" s="68">
        <v>96.25</v>
      </c>
      <c r="L711" s="28" t="s">
        <v>1080</v>
      </c>
      <c r="M711" s="28" t="s">
        <v>1080</v>
      </c>
      <c r="N711" s="28">
        <v>2019</v>
      </c>
      <c r="O711" s="28" t="s">
        <v>573</v>
      </c>
      <c r="P711" s="28" t="s">
        <v>417</v>
      </c>
      <c r="Q711" s="48">
        <v>43221</v>
      </c>
      <c r="R711" s="28"/>
      <c r="T711" s="14"/>
    </row>
    <row r="712" ht="42" spans="1:20">
      <c r="A712" s="28" t="s">
        <v>369</v>
      </c>
      <c r="B712" s="28" t="s">
        <v>1410</v>
      </c>
      <c r="C712" s="28" t="s">
        <v>797</v>
      </c>
      <c r="D712" s="28" t="s">
        <v>87</v>
      </c>
      <c r="E712" s="72">
        <v>3</v>
      </c>
      <c r="F712" s="68">
        <v>75</v>
      </c>
      <c r="G712" s="28" t="s">
        <v>1411</v>
      </c>
      <c r="H712" s="28" t="s">
        <v>391</v>
      </c>
      <c r="I712" s="28">
        <v>79</v>
      </c>
      <c r="J712" s="28">
        <v>0</v>
      </c>
      <c r="K712" s="68">
        <v>52.5</v>
      </c>
      <c r="L712" s="28" t="s">
        <v>1080</v>
      </c>
      <c r="M712" s="28" t="s">
        <v>1080</v>
      </c>
      <c r="N712" s="28">
        <v>2019</v>
      </c>
      <c r="O712" s="28" t="s">
        <v>573</v>
      </c>
      <c r="P712" s="28" t="s">
        <v>417</v>
      </c>
      <c r="Q712" s="48">
        <v>43221</v>
      </c>
      <c r="R712" s="28"/>
      <c r="T712" s="14"/>
    </row>
    <row r="713" ht="42" spans="1:20">
      <c r="A713" s="28" t="s">
        <v>369</v>
      </c>
      <c r="B713" s="28" t="s">
        <v>1412</v>
      </c>
      <c r="C713" s="28" t="s">
        <v>797</v>
      </c>
      <c r="D713" s="28" t="s">
        <v>87</v>
      </c>
      <c r="E713" s="72">
        <v>1.5</v>
      </c>
      <c r="F713" s="68">
        <v>37.5</v>
      </c>
      <c r="G713" s="28" t="s">
        <v>1413</v>
      </c>
      <c r="H713" s="28" t="s">
        <v>391</v>
      </c>
      <c r="I713" s="28">
        <v>73</v>
      </c>
      <c r="J713" s="28">
        <v>0</v>
      </c>
      <c r="K713" s="68">
        <v>26.25</v>
      </c>
      <c r="L713" s="28" t="s">
        <v>1080</v>
      </c>
      <c r="M713" s="28" t="s">
        <v>1080</v>
      </c>
      <c r="N713" s="28">
        <v>2019</v>
      </c>
      <c r="O713" s="28" t="s">
        <v>573</v>
      </c>
      <c r="P713" s="28" t="s">
        <v>417</v>
      </c>
      <c r="Q713" s="48">
        <v>43221</v>
      </c>
      <c r="R713" s="28"/>
      <c r="T713" s="14"/>
    </row>
    <row r="714" ht="42" spans="1:19">
      <c r="A714" s="28" t="s">
        <v>369</v>
      </c>
      <c r="B714" s="28" t="s">
        <v>1414</v>
      </c>
      <c r="C714" s="28" t="s">
        <v>797</v>
      </c>
      <c r="D714" s="28" t="s">
        <v>87</v>
      </c>
      <c r="E714" s="72">
        <v>1.5</v>
      </c>
      <c r="F714" s="68">
        <v>37.5</v>
      </c>
      <c r="G714" s="28" t="s">
        <v>1415</v>
      </c>
      <c r="H714" s="28" t="s">
        <v>391</v>
      </c>
      <c r="I714" s="28">
        <v>114</v>
      </c>
      <c r="J714" s="28">
        <v>0</v>
      </c>
      <c r="K714" s="68">
        <v>26.25</v>
      </c>
      <c r="L714" s="28" t="s">
        <v>1080</v>
      </c>
      <c r="M714" s="28" t="s">
        <v>1080</v>
      </c>
      <c r="N714" s="28">
        <v>2019</v>
      </c>
      <c r="O714" s="28" t="s">
        <v>573</v>
      </c>
      <c r="P714" s="28" t="s">
        <v>417</v>
      </c>
      <c r="Q714" s="48">
        <v>43221</v>
      </c>
      <c r="R714" s="28"/>
      <c r="S714" s="25" t="s">
        <v>28</v>
      </c>
    </row>
    <row r="715" ht="42" spans="1:19">
      <c r="A715" s="28" t="s">
        <v>361</v>
      </c>
      <c r="B715" s="28" t="s">
        <v>1416</v>
      </c>
      <c r="C715" s="28" t="s">
        <v>797</v>
      </c>
      <c r="D715" s="28" t="s">
        <v>87</v>
      </c>
      <c r="E715" s="72">
        <v>2.658</v>
      </c>
      <c r="F715" s="68">
        <v>66.45</v>
      </c>
      <c r="G715" s="28" t="s">
        <v>1417</v>
      </c>
      <c r="H715" s="28" t="s">
        <v>391</v>
      </c>
      <c r="I715" s="28">
        <v>332</v>
      </c>
      <c r="J715" s="28">
        <v>25</v>
      </c>
      <c r="K715" s="68">
        <v>46.515</v>
      </c>
      <c r="L715" s="28" t="s">
        <v>1080</v>
      </c>
      <c r="M715" s="28" t="s">
        <v>1080</v>
      </c>
      <c r="N715" s="28">
        <v>2019</v>
      </c>
      <c r="O715" s="28" t="s">
        <v>573</v>
      </c>
      <c r="P715" s="28" t="s">
        <v>417</v>
      </c>
      <c r="Q715" s="48">
        <v>43221</v>
      </c>
      <c r="R715" s="28"/>
      <c r="S715" s="25" t="s">
        <v>28</v>
      </c>
    </row>
    <row r="716" ht="42" spans="1:18">
      <c r="A716" s="28" t="s">
        <v>361</v>
      </c>
      <c r="B716" s="28" t="s">
        <v>1418</v>
      </c>
      <c r="C716" s="28" t="s">
        <v>797</v>
      </c>
      <c r="D716" s="28" t="s">
        <v>87</v>
      </c>
      <c r="E716" s="72">
        <v>2.955</v>
      </c>
      <c r="F716" s="68">
        <v>73.875</v>
      </c>
      <c r="G716" s="28" t="s">
        <v>1419</v>
      </c>
      <c r="H716" s="28" t="s">
        <v>391</v>
      </c>
      <c r="I716" s="28">
        <v>120</v>
      </c>
      <c r="J716" s="28">
        <v>66</v>
      </c>
      <c r="K716" s="68">
        <v>51.7125</v>
      </c>
      <c r="L716" s="28" t="s">
        <v>1080</v>
      </c>
      <c r="M716" s="28" t="s">
        <v>1080</v>
      </c>
      <c r="N716" s="28">
        <v>2019</v>
      </c>
      <c r="O716" s="28" t="s">
        <v>573</v>
      </c>
      <c r="P716" s="28" t="s">
        <v>417</v>
      </c>
      <c r="Q716" s="48">
        <v>43221</v>
      </c>
      <c r="R716" s="28"/>
    </row>
    <row r="717" ht="42" spans="1:19">
      <c r="A717" s="28" t="s">
        <v>361</v>
      </c>
      <c r="B717" s="28" t="s">
        <v>1420</v>
      </c>
      <c r="C717" s="28" t="s">
        <v>797</v>
      </c>
      <c r="D717" s="28" t="s">
        <v>87</v>
      </c>
      <c r="E717" s="72">
        <v>7</v>
      </c>
      <c r="F717" s="68">
        <v>175</v>
      </c>
      <c r="G717" s="28" t="s">
        <v>1421</v>
      </c>
      <c r="H717" s="28" t="s">
        <v>391</v>
      </c>
      <c r="I717" s="28">
        <v>42</v>
      </c>
      <c r="J717" s="28">
        <v>20</v>
      </c>
      <c r="K717" s="68">
        <v>122.5</v>
      </c>
      <c r="L717" s="28" t="s">
        <v>1080</v>
      </c>
      <c r="M717" s="28" t="s">
        <v>1080</v>
      </c>
      <c r="N717" s="28">
        <v>2019</v>
      </c>
      <c r="O717" s="28" t="s">
        <v>573</v>
      </c>
      <c r="P717" s="28" t="s">
        <v>417</v>
      </c>
      <c r="Q717" s="48">
        <v>43221</v>
      </c>
      <c r="R717" s="28"/>
      <c r="S717" s="47"/>
    </row>
    <row r="718" ht="42" spans="1:19">
      <c r="A718" s="28" t="s">
        <v>361</v>
      </c>
      <c r="B718" s="28" t="s">
        <v>1422</v>
      </c>
      <c r="C718" s="28" t="s">
        <v>797</v>
      </c>
      <c r="D718" s="28" t="s">
        <v>87</v>
      </c>
      <c r="E718" s="72">
        <v>6.5</v>
      </c>
      <c r="F718" s="68">
        <v>162.5</v>
      </c>
      <c r="G718" s="28" t="s">
        <v>1423</v>
      </c>
      <c r="H718" s="28" t="s">
        <v>391</v>
      </c>
      <c r="I718" s="28">
        <v>186</v>
      </c>
      <c r="J718" s="28">
        <v>33</v>
      </c>
      <c r="K718" s="68">
        <v>113.75</v>
      </c>
      <c r="L718" s="28" t="s">
        <v>1080</v>
      </c>
      <c r="M718" s="28" t="s">
        <v>1080</v>
      </c>
      <c r="N718" s="28">
        <v>2019</v>
      </c>
      <c r="O718" s="28" t="s">
        <v>573</v>
      </c>
      <c r="P718" s="28" t="s">
        <v>417</v>
      </c>
      <c r="Q718" s="48">
        <v>43221</v>
      </c>
      <c r="R718" s="28"/>
      <c r="S718" s="47"/>
    </row>
    <row r="719" s="20" customFormat="1" ht="42" spans="1:19">
      <c r="A719" s="28" t="s">
        <v>361</v>
      </c>
      <c r="B719" s="28" t="s">
        <v>1424</v>
      </c>
      <c r="C719" s="28" t="s">
        <v>797</v>
      </c>
      <c r="D719" s="28" t="s">
        <v>87</v>
      </c>
      <c r="E719" s="72">
        <v>1.5</v>
      </c>
      <c r="F719" s="68">
        <v>37.5</v>
      </c>
      <c r="G719" s="28" t="s">
        <v>1425</v>
      </c>
      <c r="H719" s="28" t="s">
        <v>391</v>
      </c>
      <c r="I719" s="28">
        <v>170</v>
      </c>
      <c r="J719" s="28">
        <v>42</v>
      </c>
      <c r="K719" s="68">
        <v>26.25</v>
      </c>
      <c r="L719" s="28" t="s">
        <v>1080</v>
      </c>
      <c r="M719" s="28" t="s">
        <v>1080</v>
      </c>
      <c r="N719" s="28">
        <v>2019</v>
      </c>
      <c r="O719" s="28" t="s">
        <v>573</v>
      </c>
      <c r="P719" s="28" t="s">
        <v>417</v>
      </c>
      <c r="Q719" s="48">
        <v>43221</v>
      </c>
      <c r="R719" s="28"/>
      <c r="S719" s="77"/>
    </row>
    <row r="720" s="20" customFormat="1" ht="42" spans="1:19">
      <c r="A720" s="28" t="s">
        <v>361</v>
      </c>
      <c r="B720" s="28" t="s">
        <v>1426</v>
      </c>
      <c r="C720" s="28" t="s">
        <v>797</v>
      </c>
      <c r="D720" s="28" t="s">
        <v>87</v>
      </c>
      <c r="E720" s="72">
        <v>4.5</v>
      </c>
      <c r="F720" s="68">
        <v>112.5</v>
      </c>
      <c r="G720" s="28" t="s">
        <v>1427</v>
      </c>
      <c r="H720" s="28" t="s">
        <v>391</v>
      </c>
      <c r="I720" s="28">
        <v>200</v>
      </c>
      <c r="J720" s="28">
        <v>33</v>
      </c>
      <c r="K720" s="68">
        <v>78.75</v>
      </c>
      <c r="L720" s="28" t="s">
        <v>1080</v>
      </c>
      <c r="M720" s="28" t="s">
        <v>1080</v>
      </c>
      <c r="N720" s="28">
        <v>2019</v>
      </c>
      <c r="O720" s="28" t="s">
        <v>573</v>
      </c>
      <c r="P720" s="28" t="s">
        <v>417</v>
      </c>
      <c r="Q720" s="48">
        <v>43221</v>
      </c>
      <c r="R720" s="28"/>
      <c r="S720" s="77"/>
    </row>
    <row r="721" s="20" customFormat="1" ht="42" spans="1:19">
      <c r="A721" s="28" t="s">
        <v>361</v>
      </c>
      <c r="B721" s="28" t="s">
        <v>1428</v>
      </c>
      <c r="C721" s="28" t="s">
        <v>797</v>
      </c>
      <c r="D721" s="28" t="s">
        <v>87</v>
      </c>
      <c r="E721" s="72">
        <v>3.5</v>
      </c>
      <c r="F721" s="68">
        <v>87.5</v>
      </c>
      <c r="G721" s="28" t="s">
        <v>1429</v>
      </c>
      <c r="H721" s="28" t="s">
        <v>391</v>
      </c>
      <c r="I721" s="28">
        <v>70</v>
      </c>
      <c r="J721" s="28">
        <v>3</v>
      </c>
      <c r="K721" s="68">
        <v>61.25</v>
      </c>
      <c r="L721" s="28" t="s">
        <v>1080</v>
      </c>
      <c r="M721" s="28" t="s">
        <v>1080</v>
      </c>
      <c r="N721" s="28">
        <v>2019</v>
      </c>
      <c r="O721" s="28" t="s">
        <v>573</v>
      </c>
      <c r="P721" s="28" t="s">
        <v>417</v>
      </c>
      <c r="Q721" s="48">
        <v>43221</v>
      </c>
      <c r="R721" s="28"/>
      <c r="S721" s="77"/>
    </row>
    <row r="722" s="20" customFormat="1" ht="42" spans="1:19">
      <c r="A722" s="28" t="s">
        <v>361</v>
      </c>
      <c r="B722" s="28" t="s">
        <v>1430</v>
      </c>
      <c r="C722" s="28" t="s">
        <v>797</v>
      </c>
      <c r="D722" s="28" t="s">
        <v>87</v>
      </c>
      <c r="E722" s="72">
        <v>0.5</v>
      </c>
      <c r="F722" s="68">
        <v>12.5</v>
      </c>
      <c r="G722" s="28" t="s">
        <v>1431</v>
      </c>
      <c r="H722" s="28" t="s">
        <v>391</v>
      </c>
      <c r="I722" s="28">
        <v>249</v>
      </c>
      <c r="J722" s="28">
        <v>50</v>
      </c>
      <c r="K722" s="68">
        <v>8.75</v>
      </c>
      <c r="L722" s="28" t="s">
        <v>1080</v>
      </c>
      <c r="M722" s="28" t="s">
        <v>1080</v>
      </c>
      <c r="N722" s="28">
        <v>2019</v>
      </c>
      <c r="O722" s="28" t="s">
        <v>573</v>
      </c>
      <c r="P722" s="28" t="s">
        <v>417</v>
      </c>
      <c r="Q722" s="48">
        <v>43221</v>
      </c>
      <c r="R722" s="28"/>
      <c r="S722" s="77"/>
    </row>
    <row r="723" s="20" customFormat="1" ht="42" spans="1:19">
      <c r="A723" s="28" t="s">
        <v>361</v>
      </c>
      <c r="B723" s="28" t="s">
        <v>1432</v>
      </c>
      <c r="C723" s="28" t="s">
        <v>797</v>
      </c>
      <c r="D723" s="28" t="s">
        <v>87</v>
      </c>
      <c r="E723" s="72">
        <v>0.5</v>
      </c>
      <c r="F723" s="68">
        <v>12.5</v>
      </c>
      <c r="G723" s="28" t="s">
        <v>1433</v>
      </c>
      <c r="H723" s="28" t="s">
        <v>391</v>
      </c>
      <c r="I723" s="28">
        <v>127</v>
      </c>
      <c r="J723" s="28">
        <v>6</v>
      </c>
      <c r="K723" s="68">
        <v>8.75</v>
      </c>
      <c r="L723" s="28" t="s">
        <v>1080</v>
      </c>
      <c r="M723" s="28" t="s">
        <v>1080</v>
      </c>
      <c r="N723" s="28">
        <v>2019</v>
      </c>
      <c r="O723" s="28" t="s">
        <v>573</v>
      </c>
      <c r="P723" s="28" t="s">
        <v>417</v>
      </c>
      <c r="Q723" s="48">
        <v>43221</v>
      </c>
      <c r="R723" s="28"/>
      <c r="S723" s="77"/>
    </row>
    <row r="724" ht="42" spans="1:19">
      <c r="A724" s="28" t="s">
        <v>361</v>
      </c>
      <c r="B724" s="28" t="s">
        <v>1434</v>
      </c>
      <c r="C724" s="28" t="s">
        <v>797</v>
      </c>
      <c r="D724" s="28" t="s">
        <v>87</v>
      </c>
      <c r="E724" s="72">
        <v>2</v>
      </c>
      <c r="F724" s="68">
        <v>50</v>
      </c>
      <c r="G724" s="28" t="s">
        <v>1435</v>
      </c>
      <c r="H724" s="28" t="s">
        <v>391</v>
      </c>
      <c r="I724" s="28">
        <v>179</v>
      </c>
      <c r="J724" s="28">
        <v>15</v>
      </c>
      <c r="K724" s="68">
        <v>35</v>
      </c>
      <c r="L724" s="28" t="s">
        <v>1080</v>
      </c>
      <c r="M724" s="28" t="s">
        <v>1080</v>
      </c>
      <c r="N724" s="28">
        <v>2019</v>
      </c>
      <c r="O724" s="28" t="s">
        <v>573</v>
      </c>
      <c r="P724" s="28" t="s">
        <v>417</v>
      </c>
      <c r="Q724" s="48">
        <v>43221</v>
      </c>
      <c r="R724" s="28"/>
      <c r="S724" s="47"/>
    </row>
    <row r="725" ht="42" spans="1:19">
      <c r="A725" s="28" t="s">
        <v>361</v>
      </c>
      <c r="B725" s="28" t="s">
        <v>1436</v>
      </c>
      <c r="C725" s="28" t="s">
        <v>797</v>
      </c>
      <c r="D725" s="28" t="s">
        <v>87</v>
      </c>
      <c r="E725" s="72">
        <v>7.179</v>
      </c>
      <c r="F725" s="68">
        <v>179.475</v>
      </c>
      <c r="G725" s="28" t="s">
        <v>1437</v>
      </c>
      <c r="H725" s="28" t="s">
        <v>391</v>
      </c>
      <c r="I725" s="28">
        <v>153</v>
      </c>
      <c r="J725" s="28">
        <v>19</v>
      </c>
      <c r="K725" s="68">
        <v>125.6245</v>
      </c>
      <c r="L725" s="28" t="s">
        <v>1080</v>
      </c>
      <c r="M725" s="28" t="s">
        <v>1080</v>
      </c>
      <c r="N725" s="28">
        <v>2019</v>
      </c>
      <c r="O725" s="28" t="s">
        <v>573</v>
      </c>
      <c r="P725" s="28" t="s">
        <v>417</v>
      </c>
      <c r="Q725" s="48">
        <v>43221</v>
      </c>
      <c r="R725" s="28"/>
      <c r="S725" s="47"/>
    </row>
    <row r="726" s="21" customFormat="1" ht="42" spans="1:19">
      <c r="A726" s="28" t="s">
        <v>361</v>
      </c>
      <c r="B726" s="28" t="s">
        <v>1438</v>
      </c>
      <c r="C726" s="28" t="s">
        <v>797</v>
      </c>
      <c r="D726" s="28" t="s">
        <v>87</v>
      </c>
      <c r="E726" s="72">
        <v>1.5</v>
      </c>
      <c r="F726" s="68">
        <v>37.5</v>
      </c>
      <c r="G726" s="28" t="s">
        <v>1439</v>
      </c>
      <c r="H726" s="28" t="s">
        <v>391</v>
      </c>
      <c r="I726" s="28">
        <v>125</v>
      </c>
      <c r="J726" s="28">
        <v>31</v>
      </c>
      <c r="K726" s="68">
        <v>26.25</v>
      </c>
      <c r="L726" s="28" t="s">
        <v>1080</v>
      </c>
      <c r="M726" s="28" t="s">
        <v>1080</v>
      </c>
      <c r="N726" s="28">
        <v>2019</v>
      </c>
      <c r="O726" s="28" t="s">
        <v>573</v>
      </c>
      <c r="P726" s="28" t="s">
        <v>417</v>
      </c>
      <c r="Q726" s="48">
        <v>43221</v>
      </c>
      <c r="R726" s="28"/>
      <c r="S726" s="78"/>
    </row>
    <row r="727" s="21" customFormat="1" ht="42" spans="1:19">
      <c r="A727" s="28" t="s">
        <v>361</v>
      </c>
      <c r="B727" s="28" t="s">
        <v>1440</v>
      </c>
      <c r="C727" s="28" t="s">
        <v>797</v>
      </c>
      <c r="D727" s="28" t="s">
        <v>87</v>
      </c>
      <c r="E727" s="72">
        <v>2.5</v>
      </c>
      <c r="F727" s="68">
        <v>62.5</v>
      </c>
      <c r="G727" s="28" t="s">
        <v>1441</v>
      </c>
      <c r="H727" s="28" t="s">
        <v>391</v>
      </c>
      <c r="I727" s="28">
        <v>157</v>
      </c>
      <c r="J727" s="28">
        <v>44</v>
      </c>
      <c r="K727" s="68">
        <v>43.75</v>
      </c>
      <c r="L727" s="28" t="s">
        <v>1080</v>
      </c>
      <c r="M727" s="28" t="s">
        <v>1080</v>
      </c>
      <c r="N727" s="28">
        <v>2019</v>
      </c>
      <c r="O727" s="28" t="s">
        <v>573</v>
      </c>
      <c r="P727" s="28" t="s">
        <v>417</v>
      </c>
      <c r="Q727" s="48">
        <v>43221</v>
      </c>
      <c r="R727" s="28"/>
      <c r="S727" s="78"/>
    </row>
    <row r="728" ht="42" spans="1:19">
      <c r="A728" s="28" t="s">
        <v>361</v>
      </c>
      <c r="B728" s="28" t="s">
        <v>1442</v>
      </c>
      <c r="C728" s="28" t="s">
        <v>797</v>
      </c>
      <c r="D728" s="28" t="s">
        <v>87</v>
      </c>
      <c r="E728" s="72">
        <v>2</v>
      </c>
      <c r="F728" s="68">
        <v>50</v>
      </c>
      <c r="G728" s="28" t="s">
        <v>1443</v>
      </c>
      <c r="H728" s="28" t="s">
        <v>391</v>
      </c>
      <c r="I728" s="28">
        <v>109</v>
      </c>
      <c r="J728" s="28">
        <v>31</v>
      </c>
      <c r="K728" s="68">
        <v>35</v>
      </c>
      <c r="L728" s="28" t="s">
        <v>1080</v>
      </c>
      <c r="M728" s="28" t="s">
        <v>1080</v>
      </c>
      <c r="N728" s="28">
        <v>2019</v>
      </c>
      <c r="O728" s="28" t="s">
        <v>573</v>
      </c>
      <c r="P728" s="28" t="s">
        <v>417</v>
      </c>
      <c r="Q728" s="48">
        <v>43221</v>
      </c>
      <c r="R728" s="28"/>
      <c r="S728" s="47"/>
    </row>
    <row r="729" s="20" customFormat="1" ht="42" spans="1:19">
      <c r="A729" s="28" t="s">
        <v>361</v>
      </c>
      <c r="B729" s="28" t="s">
        <v>1444</v>
      </c>
      <c r="C729" s="28" t="s">
        <v>797</v>
      </c>
      <c r="D729" s="28" t="s">
        <v>87</v>
      </c>
      <c r="E729" s="72">
        <v>2</v>
      </c>
      <c r="F729" s="68">
        <v>50</v>
      </c>
      <c r="G729" s="28" t="s">
        <v>1445</v>
      </c>
      <c r="H729" s="28" t="s">
        <v>391</v>
      </c>
      <c r="I729" s="28">
        <v>104</v>
      </c>
      <c r="J729" s="28">
        <v>40</v>
      </c>
      <c r="K729" s="68">
        <v>35</v>
      </c>
      <c r="L729" s="28" t="s">
        <v>1080</v>
      </c>
      <c r="M729" s="28" t="s">
        <v>1080</v>
      </c>
      <c r="N729" s="28">
        <v>2019</v>
      </c>
      <c r="O729" s="28" t="s">
        <v>573</v>
      </c>
      <c r="P729" s="28" t="s">
        <v>417</v>
      </c>
      <c r="Q729" s="48">
        <v>43221</v>
      </c>
      <c r="R729" s="28"/>
      <c r="S729" s="77"/>
    </row>
    <row r="730" s="20" customFormat="1" ht="42" spans="1:19">
      <c r="A730" s="28" t="s">
        <v>361</v>
      </c>
      <c r="B730" s="28" t="s">
        <v>1446</v>
      </c>
      <c r="C730" s="28" t="s">
        <v>797</v>
      </c>
      <c r="D730" s="28" t="s">
        <v>87</v>
      </c>
      <c r="E730" s="72">
        <v>1.5</v>
      </c>
      <c r="F730" s="68">
        <v>37.5</v>
      </c>
      <c r="G730" s="28" t="s">
        <v>1447</v>
      </c>
      <c r="H730" s="28" t="s">
        <v>391</v>
      </c>
      <c r="I730" s="28">
        <v>78</v>
      </c>
      <c r="J730" s="28">
        <v>16</v>
      </c>
      <c r="K730" s="68">
        <v>26.25</v>
      </c>
      <c r="L730" s="28" t="s">
        <v>1080</v>
      </c>
      <c r="M730" s="28" t="s">
        <v>1080</v>
      </c>
      <c r="N730" s="28">
        <v>2019</v>
      </c>
      <c r="O730" s="28" t="s">
        <v>573</v>
      </c>
      <c r="P730" s="28" t="s">
        <v>417</v>
      </c>
      <c r="Q730" s="48">
        <v>43221</v>
      </c>
      <c r="R730" s="28"/>
      <c r="S730" s="77"/>
    </row>
    <row r="731" s="20" customFormat="1" ht="42" spans="1:19">
      <c r="A731" s="28" t="s">
        <v>361</v>
      </c>
      <c r="B731" s="28" t="s">
        <v>1448</v>
      </c>
      <c r="C731" s="28" t="s">
        <v>797</v>
      </c>
      <c r="D731" s="28" t="s">
        <v>87</v>
      </c>
      <c r="E731" s="72">
        <v>3</v>
      </c>
      <c r="F731" s="68">
        <v>75</v>
      </c>
      <c r="G731" s="28" t="s">
        <v>1449</v>
      </c>
      <c r="H731" s="28" t="s">
        <v>391</v>
      </c>
      <c r="I731" s="28">
        <v>78</v>
      </c>
      <c r="J731" s="28">
        <v>40</v>
      </c>
      <c r="K731" s="68">
        <v>52.5</v>
      </c>
      <c r="L731" s="28" t="s">
        <v>1080</v>
      </c>
      <c r="M731" s="28" t="s">
        <v>1080</v>
      </c>
      <c r="N731" s="28">
        <v>2019</v>
      </c>
      <c r="O731" s="28" t="s">
        <v>573</v>
      </c>
      <c r="P731" s="28" t="s">
        <v>417</v>
      </c>
      <c r="Q731" s="48">
        <v>43221</v>
      </c>
      <c r="R731" s="28"/>
      <c r="S731" s="77"/>
    </row>
    <row r="732" ht="42" spans="1:19">
      <c r="A732" s="28" t="s">
        <v>361</v>
      </c>
      <c r="B732" s="28" t="s">
        <v>1432</v>
      </c>
      <c r="C732" s="28" t="s">
        <v>797</v>
      </c>
      <c r="D732" s="28" t="s">
        <v>87</v>
      </c>
      <c r="E732" s="72">
        <v>2</v>
      </c>
      <c r="F732" s="68">
        <v>50</v>
      </c>
      <c r="G732" s="28" t="s">
        <v>1450</v>
      </c>
      <c r="H732" s="28" t="s">
        <v>391</v>
      </c>
      <c r="I732" s="28">
        <v>80</v>
      </c>
      <c r="J732" s="28">
        <v>8</v>
      </c>
      <c r="K732" s="68">
        <v>35</v>
      </c>
      <c r="L732" s="28" t="s">
        <v>1080</v>
      </c>
      <c r="M732" s="28" t="s">
        <v>1080</v>
      </c>
      <c r="N732" s="28">
        <v>2019</v>
      </c>
      <c r="O732" s="28" t="s">
        <v>573</v>
      </c>
      <c r="P732" s="28" t="s">
        <v>417</v>
      </c>
      <c r="Q732" s="48">
        <v>43221</v>
      </c>
      <c r="R732" s="28"/>
      <c r="S732" s="47"/>
    </row>
    <row r="733" ht="42" spans="1:19">
      <c r="A733" s="28" t="s">
        <v>361</v>
      </c>
      <c r="B733" s="28" t="s">
        <v>1451</v>
      </c>
      <c r="C733" s="28" t="s">
        <v>797</v>
      </c>
      <c r="D733" s="28" t="s">
        <v>87</v>
      </c>
      <c r="E733" s="72">
        <v>3</v>
      </c>
      <c r="F733" s="68">
        <v>75</v>
      </c>
      <c r="G733" s="28" t="s">
        <v>1452</v>
      </c>
      <c r="H733" s="28" t="s">
        <v>391</v>
      </c>
      <c r="I733" s="28">
        <v>105</v>
      </c>
      <c r="J733" s="28">
        <v>13</v>
      </c>
      <c r="K733" s="68">
        <v>52.5</v>
      </c>
      <c r="L733" s="28" t="s">
        <v>1080</v>
      </c>
      <c r="M733" s="28" t="s">
        <v>1080</v>
      </c>
      <c r="N733" s="28">
        <v>2019</v>
      </c>
      <c r="O733" s="28" t="s">
        <v>573</v>
      </c>
      <c r="P733" s="28" t="s">
        <v>417</v>
      </c>
      <c r="Q733" s="48">
        <v>43221</v>
      </c>
      <c r="R733" s="28"/>
      <c r="S733" s="47"/>
    </row>
    <row r="734" s="20" customFormat="1" ht="42" spans="1:19">
      <c r="A734" s="28" t="s">
        <v>361</v>
      </c>
      <c r="B734" s="28" t="s">
        <v>1453</v>
      </c>
      <c r="C734" s="28" t="s">
        <v>797</v>
      </c>
      <c r="D734" s="28" t="s">
        <v>87</v>
      </c>
      <c r="E734" s="72">
        <v>1</v>
      </c>
      <c r="F734" s="68">
        <v>25</v>
      </c>
      <c r="G734" s="28" t="s">
        <v>1454</v>
      </c>
      <c r="H734" s="28" t="s">
        <v>391</v>
      </c>
      <c r="I734" s="28">
        <v>128</v>
      </c>
      <c r="J734" s="28">
        <v>40</v>
      </c>
      <c r="K734" s="68">
        <v>17.5</v>
      </c>
      <c r="L734" s="28" t="s">
        <v>1080</v>
      </c>
      <c r="M734" s="28" t="s">
        <v>1080</v>
      </c>
      <c r="N734" s="28">
        <v>2019</v>
      </c>
      <c r="O734" s="28" t="s">
        <v>573</v>
      </c>
      <c r="P734" s="28" t="s">
        <v>417</v>
      </c>
      <c r="Q734" s="48">
        <v>43221</v>
      </c>
      <c r="R734" s="28"/>
      <c r="S734" s="77"/>
    </row>
    <row r="735" s="20" customFormat="1" ht="42" spans="1:19">
      <c r="A735" s="28" t="s">
        <v>361</v>
      </c>
      <c r="B735" s="28" t="s">
        <v>1455</v>
      </c>
      <c r="C735" s="28" t="s">
        <v>797</v>
      </c>
      <c r="D735" s="28" t="s">
        <v>87</v>
      </c>
      <c r="E735" s="72">
        <v>0.5755</v>
      </c>
      <c r="F735" s="68">
        <v>14.3875</v>
      </c>
      <c r="G735" s="28" t="s">
        <v>1456</v>
      </c>
      <c r="H735" s="28" t="s">
        <v>391</v>
      </c>
      <c r="I735" s="28">
        <v>125</v>
      </c>
      <c r="J735" s="28">
        <v>36</v>
      </c>
      <c r="K735" s="68">
        <v>10.07125</v>
      </c>
      <c r="L735" s="28" t="s">
        <v>1080</v>
      </c>
      <c r="M735" s="28" t="s">
        <v>1080</v>
      </c>
      <c r="N735" s="28">
        <v>2019</v>
      </c>
      <c r="O735" s="28" t="s">
        <v>573</v>
      </c>
      <c r="P735" s="28" t="s">
        <v>417</v>
      </c>
      <c r="Q735" s="48">
        <v>43221</v>
      </c>
      <c r="R735" s="28"/>
      <c r="S735" s="77"/>
    </row>
    <row r="736" ht="42" spans="1:19">
      <c r="A736" s="28" t="s">
        <v>361</v>
      </c>
      <c r="B736" s="28" t="s">
        <v>1457</v>
      </c>
      <c r="C736" s="28" t="s">
        <v>797</v>
      </c>
      <c r="D736" s="28" t="s">
        <v>87</v>
      </c>
      <c r="E736" s="72">
        <v>1.557</v>
      </c>
      <c r="F736" s="68">
        <v>38.925</v>
      </c>
      <c r="G736" s="28" t="s">
        <v>1458</v>
      </c>
      <c r="H736" s="28" t="s">
        <v>391</v>
      </c>
      <c r="I736" s="28">
        <v>139</v>
      </c>
      <c r="J736" s="28">
        <v>39</v>
      </c>
      <c r="K736" s="68">
        <v>27.2475</v>
      </c>
      <c r="L736" s="28" t="s">
        <v>1080</v>
      </c>
      <c r="M736" s="28" t="s">
        <v>1080</v>
      </c>
      <c r="N736" s="28">
        <v>2019</v>
      </c>
      <c r="O736" s="28" t="s">
        <v>573</v>
      </c>
      <c r="P736" s="28" t="s">
        <v>417</v>
      </c>
      <c r="Q736" s="48">
        <v>43221</v>
      </c>
      <c r="R736" s="28"/>
      <c r="S736" s="47"/>
    </row>
    <row r="737" s="20" customFormat="1" ht="42" spans="1:19">
      <c r="A737" s="28" t="s">
        <v>361</v>
      </c>
      <c r="B737" s="28" t="s">
        <v>1459</v>
      </c>
      <c r="C737" s="28" t="s">
        <v>797</v>
      </c>
      <c r="D737" s="28" t="s">
        <v>87</v>
      </c>
      <c r="E737" s="72">
        <v>0.75</v>
      </c>
      <c r="F737" s="68">
        <v>18.75</v>
      </c>
      <c r="G737" s="28" t="s">
        <v>1460</v>
      </c>
      <c r="H737" s="28" t="s">
        <v>391</v>
      </c>
      <c r="I737" s="28">
        <v>109</v>
      </c>
      <c r="J737" s="28">
        <v>0</v>
      </c>
      <c r="K737" s="68">
        <v>13.125</v>
      </c>
      <c r="L737" s="28" t="s">
        <v>1080</v>
      </c>
      <c r="M737" s="28" t="s">
        <v>1080</v>
      </c>
      <c r="N737" s="28">
        <v>2019</v>
      </c>
      <c r="O737" s="28" t="s">
        <v>573</v>
      </c>
      <c r="P737" s="28" t="s">
        <v>417</v>
      </c>
      <c r="Q737" s="48">
        <v>43221</v>
      </c>
      <c r="R737" s="28"/>
      <c r="S737" s="77"/>
    </row>
    <row r="738" ht="42" spans="1:19">
      <c r="A738" s="28" t="s">
        <v>361</v>
      </c>
      <c r="B738" s="28" t="s">
        <v>1461</v>
      </c>
      <c r="C738" s="28" t="s">
        <v>797</v>
      </c>
      <c r="D738" s="28" t="s">
        <v>87</v>
      </c>
      <c r="E738" s="72">
        <v>2.5</v>
      </c>
      <c r="F738" s="68">
        <v>62.5</v>
      </c>
      <c r="G738" s="28" t="s">
        <v>1462</v>
      </c>
      <c r="H738" s="28" t="s">
        <v>391</v>
      </c>
      <c r="I738" s="28">
        <v>184</v>
      </c>
      <c r="J738" s="28">
        <v>6</v>
      </c>
      <c r="K738" s="68">
        <v>43.75</v>
      </c>
      <c r="L738" s="28" t="s">
        <v>1080</v>
      </c>
      <c r="M738" s="28" t="s">
        <v>1080</v>
      </c>
      <c r="N738" s="28">
        <v>2019</v>
      </c>
      <c r="O738" s="28" t="s">
        <v>573</v>
      </c>
      <c r="P738" s="28" t="s">
        <v>417</v>
      </c>
      <c r="Q738" s="48">
        <v>43221</v>
      </c>
      <c r="R738" s="28"/>
      <c r="S738" s="47"/>
    </row>
    <row r="739" ht="42" spans="1:19">
      <c r="A739" s="28" t="s">
        <v>361</v>
      </c>
      <c r="B739" s="28" t="s">
        <v>1463</v>
      </c>
      <c r="C739" s="28" t="s">
        <v>797</v>
      </c>
      <c r="D739" s="28" t="s">
        <v>87</v>
      </c>
      <c r="E739" s="72">
        <v>1.5</v>
      </c>
      <c r="F739" s="68">
        <v>37.5</v>
      </c>
      <c r="G739" s="28" t="s">
        <v>1464</v>
      </c>
      <c r="H739" s="28" t="s">
        <v>391</v>
      </c>
      <c r="I739" s="28">
        <v>103</v>
      </c>
      <c r="J739" s="28">
        <v>0</v>
      </c>
      <c r="K739" s="68">
        <v>26.25</v>
      </c>
      <c r="L739" s="28" t="s">
        <v>1080</v>
      </c>
      <c r="M739" s="28" t="s">
        <v>1080</v>
      </c>
      <c r="N739" s="28">
        <v>2019</v>
      </c>
      <c r="O739" s="28" t="s">
        <v>573</v>
      </c>
      <c r="P739" s="28" t="s">
        <v>417</v>
      </c>
      <c r="Q739" s="48">
        <v>43221</v>
      </c>
      <c r="R739" s="28"/>
      <c r="S739" s="47"/>
    </row>
    <row r="740" ht="42" spans="1:19">
      <c r="A740" s="28" t="s">
        <v>361</v>
      </c>
      <c r="B740" s="28" t="s">
        <v>1465</v>
      </c>
      <c r="C740" s="28" t="s">
        <v>797</v>
      </c>
      <c r="D740" s="28" t="s">
        <v>87</v>
      </c>
      <c r="E740" s="72">
        <v>3.75</v>
      </c>
      <c r="F740" s="68">
        <v>93.75</v>
      </c>
      <c r="G740" s="28" t="s">
        <v>1466</v>
      </c>
      <c r="H740" s="28" t="s">
        <v>391</v>
      </c>
      <c r="I740" s="28">
        <v>170</v>
      </c>
      <c r="J740" s="28">
        <v>4</v>
      </c>
      <c r="K740" s="68">
        <v>65.625</v>
      </c>
      <c r="L740" s="28" t="s">
        <v>1080</v>
      </c>
      <c r="M740" s="28" t="s">
        <v>1080</v>
      </c>
      <c r="N740" s="28">
        <v>2019</v>
      </c>
      <c r="O740" s="28" t="s">
        <v>573</v>
      </c>
      <c r="P740" s="28" t="s">
        <v>417</v>
      </c>
      <c r="Q740" s="48">
        <v>43221</v>
      </c>
      <c r="R740" s="28"/>
      <c r="S740" s="47"/>
    </row>
    <row r="741" ht="42" spans="1:19">
      <c r="A741" s="28" t="s">
        <v>361</v>
      </c>
      <c r="B741" s="28" t="s">
        <v>1467</v>
      </c>
      <c r="C741" s="28" t="s">
        <v>797</v>
      </c>
      <c r="D741" s="28" t="s">
        <v>87</v>
      </c>
      <c r="E741" s="72">
        <v>6.5</v>
      </c>
      <c r="F741" s="68">
        <v>162.5</v>
      </c>
      <c r="G741" s="28" t="s">
        <v>1468</v>
      </c>
      <c r="H741" s="28" t="s">
        <v>391</v>
      </c>
      <c r="I741" s="28">
        <v>127</v>
      </c>
      <c r="J741" s="28">
        <v>24</v>
      </c>
      <c r="K741" s="68">
        <v>113.75</v>
      </c>
      <c r="L741" s="28" t="s">
        <v>1080</v>
      </c>
      <c r="M741" s="28" t="s">
        <v>1080</v>
      </c>
      <c r="N741" s="28">
        <v>2019</v>
      </c>
      <c r="O741" s="28" t="s">
        <v>573</v>
      </c>
      <c r="P741" s="28" t="s">
        <v>417</v>
      </c>
      <c r="Q741" s="48">
        <v>43221</v>
      </c>
      <c r="R741" s="28"/>
      <c r="S741" s="47"/>
    </row>
    <row r="742" ht="42" spans="1:19">
      <c r="A742" s="28" t="s">
        <v>361</v>
      </c>
      <c r="B742" s="28" t="s">
        <v>1469</v>
      </c>
      <c r="C742" s="28" t="s">
        <v>797</v>
      </c>
      <c r="D742" s="28" t="s">
        <v>87</v>
      </c>
      <c r="E742" s="72">
        <v>7.5</v>
      </c>
      <c r="F742" s="68">
        <v>187.5</v>
      </c>
      <c r="G742" s="28" t="s">
        <v>1470</v>
      </c>
      <c r="H742" s="28" t="s">
        <v>391</v>
      </c>
      <c r="I742" s="28">
        <v>168</v>
      </c>
      <c r="J742" s="28">
        <v>32</v>
      </c>
      <c r="K742" s="68">
        <v>131.25</v>
      </c>
      <c r="L742" s="28" t="s">
        <v>1080</v>
      </c>
      <c r="M742" s="28" t="s">
        <v>1080</v>
      </c>
      <c r="N742" s="28">
        <v>2019</v>
      </c>
      <c r="O742" s="28" t="s">
        <v>573</v>
      </c>
      <c r="P742" s="28" t="s">
        <v>417</v>
      </c>
      <c r="Q742" s="48">
        <v>43221</v>
      </c>
      <c r="R742" s="28"/>
      <c r="S742" s="47"/>
    </row>
    <row r="743" ht="42" spans="1:19">
      <c r="A743" s="28" t="s">
        <v>361</v>
      </c>
      <c r="B743" s="28" t="s">
        <v>1471</v>
      </c>
      <c r="C743" s="28" t="s">
        <v>797</v>
      </c>
      <c r="D743" s="28" t="s">
        <v>87</v>
      </c>
      <c r="E743" s="72">
        <v>2</v>
      </c>
      <c r="F743" s="68">
        <v>50</v>
      </c>
      <c r="G743" s="28" t="s">
        <v>1472</v>
      </c>
      <c r="H743" s="28" t="s">
        <v>391</v>
      </c>
      <c r="I743" s="28">
        <v>78</v>
      </c>
      <c r="J743" s="28">
        <v>12</v>
      </c>
      <c r="K743" s="68">
        <v>35</v>
      </c>
      <c r="L743" s="28" t="s">
        <v>1080</v>
      </c>
      <c r="M743" s="28" t="s">
        <v>1080</v>
      </c>
      <c r="N743" s="28">
        <v>2019</v>
      </c>
      <c r="O743" s="28" t="s">
        <v>573</v>
      </c>
      <c r="P743" s="28" t="s">
        <v>417</v>
      </c>
      <c r="Q743" s="48">
        <v>43221</v>
      </c>
      <c r="R743" s="28"/>
      <c r="S743" s="47"/>
    </row>
    <row r="744" ht="42" spans="1:19">
      <c r="A744" s="28" t="s">
        <v>366</v>
      </c>
      <c r="B744" s="28" t="s">
        <v>1473</v>
      </c>
      <c r="C744" s="28" t="s">
        <v>797</v>
      </c>
      <c r="D744" s="28" t="s">
        <v>87</v>
      </c>
      <c r="E744" s="72">
        <v>8.558</v>
      </c>
      <c r="F744" s="68">
        <v>213.95</v>
      </c>
      <c r="G744" s="28" t="s">
        <v>1474</v>
      </c>
      <c r="H744" s="28" t="s">
        <v>571</v>
      </c>
      <c r="I744" s="28">
        <v>80</v>
      </c>
      <c r="J744" s="28">
        <v>43</v>
      </c>
      <c r="K744" s="68">
        <v>149.765</v>
      </c>
      <c r="L744" s="28" t="s">
        <v>1080</v>
      </c>
      <c r="M744" s="28" t="s">
        <v>1080</v>
      </c>
      <c r="N744" s="28">
        <v>2019</v>
      </c>
      <c r="O744" s="28" t="s">
        <v>573</v>
      </c>
      <c r="P744" s="28" t="s">
        <v>417</v>
      </c>
      <c r="Q744" s="48">
        <v>43221</v>
      </c>
      <c r="R744" s="28"/>
      <c r="S744" s="47"/>
    </row>
    <row r="745" s="20" customFormat="1" ht="42" spans="1:19">
      <c r="A745" s="28" t="s">
        <v>366</v>
      </c>
      <c r="B745" s="28" t="s">
        <v>1475</v>
      </c>
      <c r="C745" s="28" t="s">
        <v>797</v>
      </c>
      <c r="D745" s="28" t="s">
        <v>87</v>
      </c>
      <c r="E745" s="72">
        <v>3.5895</v>
      </c>
      <c r="F745" s="68">
        <v>89.7375</v>
      </c>
      <c r="G745" s="28" t="s">
        <v>1476</v>
      </c>
      <c r="H745" s="28" t="s">
        <v>571</v>
      </c>
      <c r="I745" s="28">
        <v>101</v>
      </c>
      <c r="J745" s="28">
        <v>62</v>
      </c>
      <c r="K745" s="68">
        <v>62.81625</v>
      </c>
      <c r="L745" s="28" t="s">
        <v>1080</v>
      </c>
      <c r="M745" s="28" t="s">
        <v>1080</v>
      </c>
      <c r="N745" s="28">
        <v>2019</v>
      </c>
      <c r="O745" s="28" t="s">
        <v>573</v>
      </c>
      <c r="P745" s="28" t="s">
        <v>417</v>
      </c>
      <c r="Q745" s="48">
        <v>43221</v>
      </c>
      <c r="R745" s="28"/>
      <c r="S745" s="77"/>
    </row>
    <row r="746" ht="42" spans="1:19">
      <c r="A746" s="28" t="s">
        <v>366</v>
      </c>
      <c r="B746" s="28" t="s">
        <v>1477</v>
      </c>
      <c r="C746" s="28" t="s">
        <v>797</v>
      </c>
      <c r="D746" s="28" t="s">
        <v>87</v>
      </c>
      <c r="E746" s="72">
        <v>1.0115</v>
      </c>
      <c r="F746" s="68">
        <v>25.2875</v>
      </c>
      <c r="G746" s="28" t="s">
        <v>1478</v>
      </c>
      <c r="H746" s="28" t="s">
        <v>571</v>
      </c>
      <c r="I746" s="28">
        <v>82</v>
      </c>
      <c r="J746" s="28">
        <v>12</v>
      </c>
      <c r="K746" s="68">
        <v>17.70125</v>
      </c>
      <c r="L746" s="28" t="s">
        <v>1080</v>
      </c>
      <c r="M746" s="28" t="s">
        <v>1080</v>
      </c>
      <c r="N746" s="28">
        <v>2019</v>
      </c>
      <c r="O746" s="28" t="s">
        <v>573</v>
      </c>
      <c r="P746" s="28" t="s">
        <v>417</v>
      </c>
      <c r="Q746" s="48">
        <v>43221</v>
      </c>
      <c r="R746" s="28"/>
      <c r="S746" s="47"/>
    </row>
    <row r="747" ht="42" spans="1:19">
      <c r="A747" s="28" t="s">
        <v>366</v>
      </c>
      <c r="B747" s="28" t="s">
        <v>1479</v>
      </c>
      <c r="C747" s="28" t="s">
        <v>797</v>
      </c>
      <c r="D747" s="28" t="s">
        <v>87</v>
      </c>
      <c r="E747" s="72">
        <v>2.284</v>
      </c>
      <c r="F747" s="68">
        <v>57.1</v>
      </c>
      <c r="G747" s="28" t="s">
        <v>1480</v>
      </c>
      <c r="H747" s="28" t="s">
        <v>571</v>
      </c>
      <c r="I747" s="28">
        <v>162</v>
      </c>
      <c r="J747" s="28">
        <v>40</v>
      </c>
      <c r="K747" s="68">
        <v>39.97</v>
      </c>
      <c r="L747" s="28" t="s">
        <v>1080</v>
      </c>
      <c r="M747" s="28" t="s">
        <v>1080</v>
      </c>
      <c r="N747" s="28">
        <v>2019</v>
      </c>
      <c r="O747" s="28" t="s">
        <v>573</v>
      </c>
      <c r="P747" s="28" t="s">
        <v>417</v>
      </c>
      <c r="Q747" s="48">
        <v>43221</v>
      </c>
      <c r="R747" s="28"/>
      <c r="S747" s="47"/>
    </row>
    <row r="748" s="20" customFormat="1" ht="42" spans="1:19">
      <c r="A748" s="28" t="s">
        <v>366</v>
      </c>
      <c r="B748" s="28" t="s">
        <v>1481</v>
      </c>
      <c r="C748" s="28" t="s">
        <v>797</v>
      </c>
      <c r="D748" s="28" t="s">
        <v>87</v>
      </c>
      <c r="E748" s="72">
        <v>2.1105</v>
      </c>
      <c r="F748" s="68">
        <v>52.7625</v>
      </c>
      <c r="G748" s="28" t="s">
        <v>1482</v>
      </c>
      <c r="H748" s="28" t="s">
        <v>571</v>
      </c>
      <c r="I748" s="28">
        <v>134</v>
      </c>
      <c r="J748" s="28">
        <v>29</v>
      </c>
      <c r="K748" s="68">
        <v>36.93375</v>
      </c>
      <c r="L748" s="28" t="s">
        <v>1080</v>
      </c>
      <c r="M748" s="28" t="s">
        <v>1080</v>
      </c>
      <c r="N748" s="28">
        <v>2019</v>
      </c>
      <c r="O748" s="28" t="s">
        <v>573</v>
      </c>
      <c r="P748" s="28" t="s">
        <v>417</v>
      </c>
      <c r="Q748" s="48">
        <v>43221</v>
      </c>
      <c r="R748" s="28"/>
      <c r="S748" s="77"/>
    </row>
    <row r="749" ht="42" spans="1:19">
      <c r="A749" s="28" t="s">
        <v>366</v>
      </c>
      <c r="B749" s="28" t="s">
        <v>1483</v>
      </c>
      <c r="C749" s="28" t="s">
        <v>797</v>
      </c>
      <c r="D749" s="28" t="s">
        <v>87</v>
      </c>
      <c r="E749" s="72">
        <v>2.17</v>
      </c>
      <c r="F749" s="68">
        <v>54.25</v>
      </c>
      <c r="G749" s="28" t="s">
        <v>1484</v>
      </c>
      <c r="H749" s="28" t="s">
        <v>571</v>
      </c>
      <c r="I749" s="28">
        <v>254</v>
      </c>
      <c r="J749" s="28">
        <v>50</v>
      </c>
      <c r="K749" s="68">
        <v>37.975</v>
      </c>
      <c r="L749" s="28" t="s">
        <v>1080</v>
      </c>
      <c r="M749" s="28" t="s">
        <v>1080</v>
      </c>
      <c r="N749" s="28">
        <v>2019</v>
      </c>
      <c r="O749" s="28" t="s">
        <v>573</v>
      </c>
      <c r="P749" s="28" t="s">
        <v>417</v>
      </c>
      <c r="Q749" s="48">
        <v>43221</v>
      </c>
      <c r="R749" s="28"/>
      <c r="S749" s="47"/>
    </row>
    <row r="750" ht="42" spans="1:19">
      <c r="A750" s="28" t="s">
        <v>366</v>
      </c>
      <c r="B750" s="28" t="s">
        <v>1485</v>
      </c>
      <c r="C750" s="28" t="s">
        <v>797</v>
      </c>
      <c r="D750" s="28" t="s">
        <v>87</v>
      </c>
      <c r="E750" s="72">
        <v>0.2295</v>
      </c>
      <c r="F750" s="68">
        <v>5.7375</v>
      </c>
      <c r="G750" s="28" t="s">
        <v>1486</v>
      </c>
      <c r="H750" s="28" t="s">
        <v>571</v>
      </c>
      <c r="I750" s="28">
        <v>119</v>
      </c>
      <c r="J750" s="28">
        <v>30</v>
      </c>
      <c r="K750" s="68">
        <v>4.01625</v>
      </c>
      <c r="L750" s="28" t="s">
        <v>1080</v>
      </c>
      <c r="M750" s="28" t="s">
        <v>1080</v>
      </c>
      <c r="N750" s="28">
        <v>2019</v>
      </c>
      <c r="O750" s="28" t="s">
        <v>573</v>
      </c>
      <c r="P750" s="28" t="s">
        <v>417</v>
      </c>
      <c r="Q750" s="48">
        <v>43221</v>
      </c>
      <c r="R750" s="28"/>
      <c r="S750" s="47"/>
    </row>
    <row r="751" s="20" customFormat="1" spans="1:19">
      <c r="A751" s="33" t="s">
        <v>192</v>
      </c>
      <c r="B751" s="28"/>
      <c r="C751" s="28"/>
      <c r="D751" s="28"/>
      <c r="E751" s="28">
        <f>SUM(E752:E764)</f>
        <v>13</v>
      </c>
      <c r="F751" s="28"/>
      <c r="G751" s="28"/>
      <c r="H751" s="28"/>
      <c r="I751" s="28"/>
      <c r="J751" s="28"/>
      <c r="K751" s="28">
        <f>SUM(K752:K765)</f>
        <v>721.986652</v>
      </c>
      <c r="L751" s="28" t="s">
        <v>1080</v>
      </c>
      <c r="M751" s="28" t="s">
        <v>1080</v>
      </c>
      <c r="N751" s="28"/>
      <c r="O751" s="28"/>
      <c r="P751" s="28"/>
      <c r="Q751" s="43"/>
      <c r="R751" s="28"/>
      <c r="S751" s="77"/>
    </row>
    <row r="752" spans="1:19">
      <c r="A752" s="69" t="s">
        <v>1487</v>
      </c>
      <c r="B752" s="69" t="s">
        <v>983</v>
      </c>
      <c r="C752" s="69" t="s">
        <v>36</v>
      </c>
      <c r="D752" s="69" t="s">
        <v>193</v>
      </c>
      <c r="E752" s="73">
        <v>1</v>
      </c>
      <c r="F752" s="73">
        <v>42</v>
      </c>
      <c r="G752" s="28" t="s">
        <v>1488</v>
      </c>
      <c r="H752" s="28" t="s">
        <v>391</v>
      </c>
      <c r="I752" s="28">
        <v>204</v>
      </c>
      <c r="J752" s="28">
        <v>51</v>
      </c>
      <c r="K752" s="73">
        <v>42</v>
      </c>
      <c r="L752" s="28" t="s">
        <v>1080</v>
      </c>
      <c r="M752" s="28" t="s">
        <v>1080</v>
      </c>
      <c r="N752" s="28">
        <v>2019</v>
      </c>
      <c r="O752" s="28" t="s">
        <v>573</v>
      </c>
      <c r="P752" s="28" t="s">
        <v>417</v>
      </c>
      <c r="Q752" s="48">
        <v>43248</v>
      </c>
      <c r="R752" s="30"/>
      <c r="S752" s="47"/>
    </row>
    <row r="753" s="20" customFormat="1" spans="1:19">
      <c r="A753" s="69" t="s">
        <v>1489</v>
      </c>
      <c r="B753" s="69" t="s">
        <v>1490</v>
      </c>
      <c r="C753" s="69" t="s">
        <v>36</v>
      </c>
      <c r="D753" s="69" t="s">
        <v>193</v>
      </c>
      <c r="E753" s="73">
        <v>1</v>
      </c>
      <c r="F753" s="28">
        <v>40.2425</v>
      </c>
      <c r="G753" s="69" t="s">
        <v>1488</v>
      </c>
      <c r="H753" s="69" t="s">
        <v>391</v>
      </c>
      <c r="I753" s="73">
        <v>234</v>
      </c>
      <c r="J753" s="73">
        <v>29</v>
      </c>
      <c r="K753" s="69">
        <v>40.2425</v>
      </c>
      <c r="L753" s="28" t="s">
        <v>1080</v>
      </c>
      <c r="M753" s="28" t="s">
        <v>1080</v>
      </c>
      <c r="N753" s="28">
        <v>2019</v>
      </c>
      <c r="O753" s="28" t="s">
        <v>949</v>
      </c>
      <c r="P753" s="28" t="s">
        <v>417</v>
      </c>
      <c r="Q753" s="48">
        <v>43248</v>
      </c>
      <c r="R753" s="30"/>
      <c r="S753" s="77"/>
    </row>
    <row r="754" s="20" customFormat="1" spans="1:19">
      <c r="A754" s="69" t="s">
        <v>1491</v>
      </c>
      <c r="B754" s="69" t="s">
        <v>1490</v>
      </c>
      <c r="C754" s="69" t="s">
        <v>36</v>
      </c>
      <c r="D754" s="69" t="s">
        <v>193</v>
      </c>
      <c r="E754" s="73">
        <v>1</v>
      </c>
      <c r="F754" s="28">
        <v>38.111</v>
      </c>
      <c r="G754" s="69" t="s">
        <v>1488</v>
      </c>
      <c r="H754" s="69" t="s">
        <v>391</v>
      </c>
      <c r="I754" s="73">
        <v>234</v>
      </c>
      <c r="J754" s="73">
        <v>29</v>
      </c>
      <c r="K754" s="69">
        <v>38.111</v>
      </c>
      <c r="L754" s="28" t="s">
        <v>1080</v>
      </c>
      <c r="M754" s="28" t="s">
        <v>1080</v>
      </c>
      <c r="N754" s="28">
        <v>2019</v>
      </c>
      <c r="O754" s="28" t="s">
        <v>949</v>
      </c>
      <c r="P754" s="28" t="s">
        <v>417</v>
      </c>
      <c r="Q754" s="48">
        <v>43248</v>
      </c>
      <c r="R754" s="69"/>
      <c r="S754" s="77"/>
    </row>
    <row r="755" spans="1:19">
      <c r="A755" s="69" t="s">
        <v>1492</v>
      </c>
      <c r="B755" s="69" t="s">
        <v>1490</v>
      </c>
      <c r="C755" s="69" t="s">
        <v>36</v>
      </c>
      <c r="D755" s="69" t="s">
        <v>193</v>
      </c>
      <c r="E755" s="73">
        <v>1</v>
      </c>
      <c r="F755" s="28">
        <v>63.2778</v>
      </c>
      <c r="G755" s="69" t="s">
        <v>1488</v>
      </c>
      <c r="H755" s="69" t="s">
        <v>391</v>
      </c>
      <c r="I755" s="73">
        <v>234</v>
      </c>
      <c r="J755" s="73">
        <v>29</v>
      </c>
      <c r="K755" s="69">
        <v>63.2778</v>
      </c>
      <c r="L755" s="28" t="s">
        <v>1080</v>
      </c>
      <c r="M755" s="28" t="s">
        <v>1080</v>
      </c>
      <c r="N755" s="28">
        <v>2019</v>
      </c>
      <c r="O755" s="28" t="s">
        <v>949</v>
      </c>
      <c r="P755" s="28" t="s">
        <v>417</v>
      </c>
      <c r="Q755" s="48">
        <v>43248</v>
      </c>
      <c r="R755" s="69"/>
      <c r="S755" s="47"/>
    </row>
    <row r="756" spans="1:19">
      <c r="A756" s="69" t="s">
        <v>1493</v>
      </c>
      <c r="B756" s="69" t="s">
        <v>1494</v>
      </c>
      <c r="C756" s="69" t="s">
        <v>36</v>
      </c>
      <c r="D756" s="69" t="s">
        <v>193</v>
      </c>
      <c r="E756" s="73">
        <v>1</v>
      </c>
      <c r="F756" s="28">
        <v>56.0967</v>
      </c>
      <c r="G756" s="69" t="s">
        <v>1488</v>
      </c>
      <c r="H756" s="69" t="s">
        <v>391</v>
      </c>
      <c r="I756" s="73">
        <v>85</v>
      </c>
      <c r="J756" s="73">
        <v>10</v>
      </c>
      <c r="K756" s="69">
        <v>56.0967</v>
      </c>
      <c r="L756" s="28" t="s">
        <v>1080</v>
      </c>
      <c r="M756" s="28" t="s">
        <v>1080</v>
      </c>
      <c r="N756" s="28">
        <v>2019</v>
      </c>
      <c r="O756" s="28" t="s">
        <v>949</v>
      </c>
      <c r="P756" s="28" t="s">
        <v>417</v>
      </c>
      <c r="Q756" s="48">
        <v>43248</v>
      </c>
      <c r="R756" s="69"/>
      <c r="S756" s="47"/>
    </row>
    <row r="757" s="20" customFormat="1" spans="1:19">
      <c r="A757" s="69" t="s">
        <v>1495</v>
      </c>
      <c r="B757" s="69" t="s">
        <v>1494</v>
      </c>
      <c r="C757" s="69" t="s">
        <v>36</v>
      </c>
      <c r="D757" s="69" t="s">
        <v>193</v>
      </c>
      <c r="E757" s="73">
        <v>1</v>
      </c>
      <c r="F757" s="28">
        <v>3</v>
      </c>
      <c r="G757" s="69" t="s">
        <v>1488</v>
      </c>
      <c r="H757" s="69" t="s">
        <v>391</v>
      </c>
      <c r="I757" s="73">
        <v>89</v>
      </c>
      <c r="J757" s="73">
        <v>24</v>
      </c>
      <c r="K757" s="73">
        <v>3</v>
      </c>
      <c r="L757" s="28" t="s">
        <v>1080</v>
      </c>
      <c r="M757" s="28" t="s">
        <v>1080</v>
      </c>
      <c r="N757" s="28">
        <v>2019</v>
      </c>
      <c r="O757" s="28" t="s">
        <v>949</v>
      </c>
      <c r="P757" s="28" t="s">
        <v>417</v>
      </c>
      <c r="Q757" s="48">
        <v>43248</v>
      </c>
      <c r="R757" s="69"/>
      <c r="S757" s="77"/>
    </row>
    <row r="758" s="20" customFormat="1" spans="1:19">
      <c r="A758" s="69" t="s">
        <v>1496</v>
      </c>
      <c r="B758" s="69" t="s">
        <v>1163</v>
      </c>
      <c r="C758" s="69" t="s">
        <v>36</v>
      </c>
      <c r="D758" s="69" t="s">
        <v>193</v>
      </c>
      <c r="E758" s="73">
        <v>1</v>
      </c>
      <c r="F758" s="28">
        <v>76.396</v>
      </c>
      <c r="G758" s="69" t="s">
        <v>1488</v>
      </c>
      <c r="H758" s="69" t="s">
        <v>391</v>
      </c>
      <c r="I758" s="73">
        <v>181</v>
      </c>
      <c r="J758" s="73">
        <v>57</v>
      </c>
      <c r="K758" s="69">
        <v>76.396</v>
      </c>
      <c r="L758" s="28" t="s">
        <v>1080</v>
      </c>
      <c r="M758" s="28" t="s">
        <v>1080</v>
      </c>
      <c r="N758" s="28">
        <v>2019</v>
      </c>
      <c r="O758" s="28" t="s">
        <v>949</v>
      </c>
      <c r="P758" s="28" t="s">
        <v>417</v>
      </c>
      <c r="Q758" s="48">
        <v>43248</v>
      </c>
      <c r="R758" s="69"/>
      <c r="S758" s="77"/>
    </row>
    <row r="759" spans="1:19">
      <c r="A759" s="69" t="s">
        <v>1497</v>
      </c>
      <c r="B759" s="69" t="s">
        <v>1197</v>
      </c>
      <c r="C759" s="69" t="s">
        <v>36</v>
      </c>
      <c r="D759" s="69" t="s">
        <v>193</v>
      </c>
      <c r="E759" s="73">
        <v>1</v>
      </c>
      <c r="F759" s="28">
        <v>67.81</v>
      </c>
      <c r="G759" s="69" t="s">
        <v>1488</v>
      </c>
      <c r="H759" s="69" t="s">
        <v>391</v>
      </c>
      <c r="I759" s="73">
        <v>63</v>
      </c>
      <c r="J759" s="73">
        <v>39</v>
      </c>
      <c r="K759" s="69">
        <v>67.81</v>
      </c>
      <c r="L759" s="28" t="s">
        <v>1080</v>
      </c>
      <c r="M759" s="28" t="s">
        <v>1080</v>
      </c>
      <c r="N759" s="28">
        <v>2019</v>
      </c>
      <c r="O759" s="28" t="s">
        <v>949</v>
      </c>
      <c r="P759" s="28" t="s">
        <v>417</v>
      </c>
      <c r="Q759" s="48">
        <v>43248</v>
      </c>
      <c r="R759" s="69"/>
      <c r="S759" s="47"/>
    </row>
    <row r="760" spans="1:19">
      <c r="A760" s="69" t="s">
        <v>1498</v>
      </c>
      <c r="B760" s="69" t="s">
        <v>1197</v>
      </c>
      <c r="C760" s="69" t="s">
        <v>36</v>
      </c>
      <c r="D760" s="69" t="s">
        <v>193</v>
      </c>
      <c r="E760" s="73">
        <v>1</v>
      </c>
      <c r="F760" s="28">
        <v>59.77</v>
      </c>
      <c r="G760" s="69" t="s">
        <v>1488</v>
      </c>
      <c r="H760" s="69" t="s">
        <v>391</v>
      </c>
      <c r="I760" s="73">
        <v>63</v>
      </c>
      <c r="J760" s="73">
        <v>39</v>
      </c>
      <c r="K760" s="69">
        <v>59.77</v>
      </c>
      <c r="L760" s="28" t="s">
        <v>1080</v>
      </c>
      <c r="M760" s="28" t="s">
        <v>1080</v>
      </c>
      <c r="N760" s="28">
        <v>2019</v>
      </c>
      <c r="O760" s="28" t="s">
        <v>949</v>
      </c>
      <c r="P760" s="28" t="s">
        <v>417</v>
      </c>
      <c r="Q760" s="48">
        <v>43248</v>
      </c>
      <c r="R760" s="69"/>
      <c r="S760" s="47"/>
    </row>
    <row r="761" spans="1:19">
      <c r="A761" s="69" t="s">
        <v>1499</v>
      </c>
      <c r="B761" s="69" t="s">
        <v>1174</v>
      </c>
      <c r="C761" s="69" t="s">
        <v>36</v>
      </c>
      <c r="D761" s="69" t="s">
        <v>193</v>
      </c>
      <c r="E761" s="73">
        <v>1</v>
      </c>
      <c r="F761" s="28">
        <v>49.27</v>
      </c>
      <c r="G761" s="69" t="s">
        <v>1488</v>
      </c>
      <c r="H761" s="69" t="s">
        <v>391</v>
      </c>
      <c r="I761" s="73">
        <v>90</v>
      </c>
      <c r="J761" s="73">
        <v>25</v>
      </c>
      <c r="K761" s="69">
        <v>16.74562</v>
      </c>
      <c r="L761" s="28" t="s">
        <v>1080</v>
      </c>
      <c r="M761" s="28" t="s">
        <v>1080</v>
      </c>
      <c r="N761" s="28">
        <v>2019</v>
      </c>
      <c r="O761" s="28" t="s">
        <v>949</v>
      </c>
      <c r="P761" s="28" t="s">
        <v>417</v>
      </c>
      <c r="Q761" s="48">
        <v>43248</v>
      </c>
      <c r="R761" s="69"/>
      <c r="S761" s="47"/>
    </row>
    <row r="762" spans="1:19">
      <c r="A762" s="69" t="s">
        <v>1500</v>
      </c>
      <c r="B762" s="69" t="s">
        <v>1501</v>
      </c>
      <c r="C762" s="69" t="s">
        <v>36</v>
      </c>
      <c r="D762" s="69" t="s">
        <v>193</v>
      </c>
      <c r="E762" s="73">
        <v>1</v>
      </c>
      <c r="F762" s="28">
        <v>39.3744</v>
      </c>
      <c r="G762" s="69" t="s">
        <v>1488</v>
      </c>
      <c r="H762" s="69" t="s">
        <v>391</v>
      </c>
      <c r="I762" s="73">
        <v>128</v>
      </c>
      <c r="J762" s="73">
        <v>31</v>
      </c>
      <c r="K762" s="69">
        <v>3.937432</v>
      </c>
      <c r="L762" s="28" t="s">
        <v>1080</v>
      </c>
      <c r="M762" s="28" t="s">
        <v>1080</v>
      </c>
      <c r="N762" s="28">
        <v>2019</v>
      </c>
      <c r="O762" s="28" t="s">
        <v>949</v>
      </c>
      <c r="P762" s="28" t="s">
        <v>417</v>
      </c>
      <c r="Q762" s="48">
        <v>43248</v>
      </c>
      <c r="R762" s="69"/>
      <c r="S762" s="47"/>
    </row>
    <row r="763" spans="1:19">
      <c r="A763" s="69" t="s">
        <v>1502</v>
      </c>
      <c r="B763" s="69" t="s">
        <v>1263</v>
      </c>
      <c r="C763" s="69" t="s">
        <v>36</v>
      </c>
      <c r="D763" s="69" t="s">
        <v>193</v>
      </c>
      <c r="E763" s="73">
        <v>1</v>
      </c>
      <c r="F763" s="28">
        <v>77.8112</v>
      </c>
      <c r="G763" s="69" t="s">
        <v>1488</v>
      </c>
      <c r="H763" s="69" t="s">
        <v>391</v>
      </c>
      <c r="I763" s="73">
        <v>161</v>
      </c>
      <c r="J763" s="73">
        <v>80</v>
      </c>
      <c r="K763" s="69">
        <v>0.205200000000005</v>
      </c>
      <c r="L763" s="28" t="s">
        <v>1080</v>
      </c>
      <c r="M763" s="28" t="s">
        <v>1080</v>
      </c>
      <c r="N763" s="28">
        <v>2019</v>
      </c>
      <c r="O763" s="28" t="s">
        <v>949</v>
      </c>
      <c r="P763" s="28" t="s">
        <v>417</v>
      </c>
      <c r="Q763" s="48">
        <v>43248</v>
      </c>
      <c r="R763" s="69"/>
      <c r="S763" s="47"/>
    </row>
    <row r="764" s="20" customFormat="1" spans="1:19">
      <c r="A764" s="28" t="s">
        <v>1503</v>
      </c>
      <c r="B764" s="28" t="s">
        <v>1320</v>
      </c>
      <c r="C764" s="69" t="s">
        <v>36</v>
      </c>
      <c r="D764" s="69" t="s">
        <v>193</v>
      </c>
      <c r="E764" s="73">
        <v>1</v>
      </c>
      <c r="F764" s="28">
        <v>53.0884</v>
      </c>
      <c r="G764" s="28" t="s">
        <v>1488</v>
      </c>
      <c r="H764" s="28" t="s">
        <v>391</v>
      </c>
      <c r="I764" s="66">
        <v>178</v>
      </c>
      <c r="J764" s="66">
        <v>88</v>
      </c>
      <c r="K764" s="28">
        <v>4.3944</v>
      </c>
      <c r="L764" s="28" t="s">
        <v>1080</v>
      </c>
      <c r="M764" s="28" t="s">
        <v>1080</v>
      </c>
      <c r="N764" s="28">
        <v>2019</v>
      </c>
      <c r="O764" s="28" t="s">
        <v>949</v>
      </c>
      <c r="P764" s="28" t="s">
        <v>417</v>
      </c>
      <c r="Q764" s="48">
        <v>43248</v>
      </c>
      <c r="R764" s="28"/>
      <c r="S764" s="77"/>
    </row>
    <row r="765" ht="84" spans="1:19">
      <c r="A765" s="28" t="s">
        <v>1504</v>
      </c>
      <c r="B765" s="28" t="s">
        <v>992</v>
      </c>
      <c r="C765" s="69" t="s">
        <v>36</v>
      </c>
      <c r="D765" s="69" t="s">
        <v>193</v>
      </c>
      <c r="E765" s="73">
        <v>1</v>
      </c>
      <c r="F765" s="28"/>
      <c r="G765" s="28" t="s">
        <v>1505</v>
      </c>
      <c r="H765" s="28" t="s">
        <v>391</v>
      </c>
      <c r="I765" s="66">
        <v>529</v>
      </c>
      <c r="J765" s="66">
        <v>120</v>
      </c>
      <c r="K765" s="28">
        <v>250</v>
      </c>
      <c r="L765" s="28" t="s">
        <v>1080</v>
      </c>
      <c r="M765" s="28" t="s">
        <v>1080</v>
      </c>
      <c r="N765" s="28">
        <v>2019</v>
      </c>
      <c r="O765" s="28" t="s">
        <v>362</v>
      </c>
      <c r="P765" s="28" t="s">
        <v>417</v>
      </c>
      <c r="Q765" s="48">
        <v>43485</v>
      </c>
      <c r="R765" s="28" t="s">
        <v>559</v>
      </c>
      <c r="S765" s="47"/>
    </row>
    <row r="766" spans="1:19">
      <c r="A766" s="32" t="s">
        <v>1506</v>
      </c>
      <c r="B766" s="28"/>
      <c r="C766" s="28"/>
      <c r="D766" s="28"/>
      <c r="E766" s="28">
        <f>E767+E864</f>
        <v>18617</v>
      </c>
      <c r="F766" s="28"/>
      <c r="G766" s="28"/>
      <c r="H766" s="28"/>
      <c r="I766" s="28"/>
      <c r="J766" s="28"/>
      <c r="K766" s="28">
        <f>K767+K864</f>
        <v>6308.27</v>
      </c>
      <c r="L766" s="28"/>
      <c r="M766" s="28"/>
      <c r="N766" s="28"/>
      <c r="O766" s="28"/>
      <c r="P766" s="28"/>
      <c r="Q766" s="43"/>
      <c r="R766" s="28"/>
      <c r="S766" s="47"/>
    </row>
    <row r="767" spans="1:19">
      <c r="A767" s="33" t="s">
        <v>197</v>
      </c>
      <c r="B767" s="28"/>
      <c r="C767" s="28" t="s">
        <v>36</v>
      </c>
      <c r="D767" s="28" t="s">
        <v>124</v>
      </c>
      <c r="E767" s="28">
        <v>6117</v>
      </c>
      <c r="F767" s="28"/>
      <c r="G767" s="28"/>
      <c r="H767" s="28"/>
      <c r="I767" s="28"/>
      <c r="J767" s="28"/>
      <c r="K767" s="28">
        <f>K768+K774+K782+K788+K796+K808+K811+K817+K818+K838+K863</f>
        <v>4778.27</v>
      </c>
      <c r="L767" s="28"/>
      <c r="M767" s="28"/>
      <c r="N767" s="28"/>
      <c r="O767" s="28"/>
      <c r="P767" s="28"/>
      <c r="Q767" s="43"/>
      <c r="R767" s="28"/>
      <c r="S767" s="47"/>
    </row>
    <row r="768" s="20" customFormat="1" spans="1:19">
      <c r="A768" s="74" t="s">
        <v>755</v>
      </c>
      <c r="B768" s="75">
        <f>SUM(B769+B772)</f>
        <v>3</v>
      </c>
      <c r="C768" s="68" t="s">
        <v>36</v>
      </c>
      <c r="D768" s="68" t="s">
        <v>124</v>
      </c>
      <c r="E768" s="75">
        <f t="shared" ref="E768:K768" si="5">SUM(E769+E772)</f>
        <v>182</v>
      </c>
      <c r="F768" s="76"/>
      <c r="G768" s="76"/>
      <c r="H768" s="76"/>
      <c r="I768" s="75">
        <f t="shared" si="5"/>
        <v>182</v>
      </c>
      <c r="J768" s="75">
        <f t="shared" si="5"/>
        <v>45</v>
      </c>
      <c r="K768" s="75">
        <f t="shared" si="5"/>
        <v>122.01</v>
      </c>
      <c r="L768" s="68" t="s">
        <v>700</v>
      </c>
      <c r="M768" s="68" t="s">
        <v>700</v>
      </c>
      <c r="N768" s="76"/>
      <c r="O768" s="28" t="s">
        <v>582</v>
      </c>
      <c r="P768" s="28" t="s">
        <v>417</v>
      </c>
      <c r="Q768" s="48">
        <v>43221</v>
      </c>
      <c r="R768" s="54"/>
      <c r="S768" s="77"/>
    </row>
    <row r="769" spans="1:19">
      <c r="A769" s="68" t="s">
        <v>1507</v>
      </c>
      <c r="B769" s="38">
        <v>2</v>
      </c>
      <c r="C769" s="68" t="s">
        <v>36</v>
      </c>
      <c r="D769" s="68" t="s">
        <v>124</v>
      </c>
      <c r="E769" s="38">
        <f t="shared" ref="E769:K769" si="6">SUM(E770:E771)</f>
        <v>167</v>
      </c>
      <c r="F769" s="68"/>
      <c r="G769" s="68"/>
      <c r="H769" s="68" t="s">
        <v>391</v>
      </c>
      <c r="I769" s="38">
        <f t="shared" si="6"/>
        <v>167</v>
      </c>
      <c r="J769" s="38">
        <f t="shared" si="6"/>
        <v>36</v>
      </c>
      <c r="K769" s="58">
        <f t="shared" si="6"/>
        <v>111.44</v>
      </c>
      <c r="L769" s="68" t="s">
        <v>700</v>
      </c>
      <c r="M769" s="68" t="s">
        <v>700</v>
      </c>
      <c r="N769" s="68"/>
      <c r="O769" s="28" t="s">
        <v>582</v>
      </c>
      <c r="P769" s="28" t="s">
        <v>417</v>
      </c>
      <c r="Q769" s="48">
        <v>43221</v>
      </c>
      <c r="R769" s="54"/>
      <c r="S769" s="25" t="s">
        <v>28</v>
      </c>
    </row>
    <row r="770" ht="42" spans="1:20">
      <c r="A770" s="38" t="s">
        <v>1508</v>
      </c>
      <c r="B770" s="38" t="s">
        <v>1509</v>
      </c>
      <c r="C770" s="38" t="s">
        <v>36</v>
      </c>
      <c r="D770" s="38" t="s">
        <v>124</v>
      </c>
      <c r="E770" s="38">
        <v>49</v>
      </c>
      <c r="F770" s="38"/>
      <c r="G770" s="38" t="s">
        <v>1510</v>
      </c>
      <c r="H770" s="38" t="s">
        <v>391</v>
      </c>
      <c r="I770" s="38">
        <v>49</v>
      </c>
      <c r="J770" s="38">
        <v>9</v>
      </c>
      <c r="K770" s="38">
        <v>25.27</v>
      </c>
      <c r="L770" s="38" t="s">
        <v>700</v>
      </c>
      <c r="M770" s="38" t="s">
        <v>700</v>
      </c>
      <c r="N770" s="38"/>
      <c r="O770" s="38" t="s">
        <v>582</v>
      </c>
      <c r="P770" s="38" t="s">
        <v>417</v>
      </c>
      <c r="Q770" s="48">
        <v>43221</v>
      </c>
      <c r="R770" s="68"/>
      <c r="T770" s="14"/>
    </row>
    <row r="771" ht="42" spans="1:20">
      <c r="A771" s="38" t="s">
        <v>1511</v>
      </c>
      <c r="B771" s="38" t="s">
        <v>1512</v>
      </c>
      <c r="C771" s="38" t="s">
        <v>36</v>
      </c>
      <c r="D771" s="38" t="s">
        <v>124</v>
      </c>
      <c r="E771" s="38">
        <v>118</v>
      </c>
      <c r="F771" s="38"/>
      <c r="G771" s="38" t="s">
        <v>1513</v>
      </c>
      <c r="H771" s="38" t="s">
        <v>391</v>
      </c>
      <c r="I771" s="38">
        <v>118</v>
      </c>
      <c r="J771" s="38">
        <v>27</v>
      </c>
      <c r="K771" s="38">
        <v>86.17</v>
      </c>
      <c r="L771" s="38" t="s">
        <v>700</v>
      </c>
      <c r="M771" s="38" t="s">
        <v>700</v>
      </c>
      <c r="N771" s="38"/>
      <c r="O771" s="38" t="s">
        <v>582</v>
      </c>
      <c r="P771" s="38" t="s">
        <v>417</v>
      </c>
      <c r="Q771" s="48">
        <v>43221</v>
      </c>
      <c r="R771" s="68"/>
      <c r="T771" s="14"/>
    </row>
    <row r="772" spans="1:20">
      <c r="A772" s="38" t="s">
        <v>1514</v>
      </c>
      <c r="B772" s="38">
        <v>1</v>
      </c>
      <c r="C772" s="38" t="s">
        <v>36</v>
      </c>
      <c r="D772" s="38" t="s">
        <v>124</v>
      </c>
      <c r="E772" s="38">
        <f t="shared" ref="E772:K772" si="7">SUM(E773)</f>
        <v>15</v>
      </c>
      <c r="F772" s="38"/>
      <c r="G772" s="38"/>
      <c r="H772" s="38" t="s">
        <v>391</v>
      </c>
      <c r="I772" s="38">
        <f t="shared" si="7"/>
        <v>15</v>
      </c>
      <c r="J772" s="38">
        <f t="shared" si="7"/>
        <v>9</v>
      </c>
      <c r="K772" s="38">
        <f t="shared" si="7"/>
        <v>10.57</v>
      </c>
      <c r="L772" s="38" t="s">
        <v>700</v>
      </c>
      <c r="M772" s="38" t="s">
        <v>700</v>
      </c>
      <c r="N772" s="38"/>
      <c r="O772" s="38" t="s">
        <v>582</v>
      </c>
      <c r="P772" s="38" t="s">
        <v>417</v>
      </c>
      <c r="Q772" s="48">
        <v>43221</v>
      </c>
      <c r="R772" s="68"/>
      <c r="T772" s="14"/>
    </row>
    <row r="773" ht="42" spans="1:20">
      <c r="A773" s="38" t="s">
        <v>1515</v>
      </c>
      <c r="B773" s="38" t="s">
        <v>1516</v>
      </c>
      <c r="C773" s="38" t="s">
        <v>36</v>
      </c>
      <c r="D773" s="38" t="s">
        <v>124</v>
      </c>
      <c r="E773" s="38">
        <v>15</v>
      </c>
      <c r="F773" s="38"/>
      <c r="G773" s="38"/>
      <c r="H773" s="38" t="s">
        <v>391</v>
      </c>
      <c r="I773" s="38">
        <v>15</v>
      </c>
      <c r="J773" s="38">
        <v>9</v>
      </c>
      <c r="K773" s="38">
        <v>10.57</v>
      </c>
      <c r="L773" s="38" t="s">
        <v>700</v>
      </c>
      <c r="M773" s="38" t="s">
        <v>700</v>
      </c>
      <c r="N773" s="38" t="s">
        <v>14</v>
      </c>
      <c r="O773" s="38" t="s">
        <v>582</v>
      </c>
      <c r="P773" s="38" t="s">
        <v>417</v>
      </c>
      <c r="Q773" s="48">
        <v>43221</v>
      </c>
      <c r="R773" s="68"/>
      <c r="T773" s="14"/>
    </row>
    <row r="774" spans="1:20">
      <c r="A774" s="74" t="s">
        <v>1517</v>
      </c>
      <c r="B774" s="38">
        <f>SUM(B775+B778)</f>
        <v>5</v>
      </c>
      <c r="C774" s="38" t="s">
        <v>36</v>
      </c>
      <c r="D774" s="38" t="s">
        <v>124</v>
      </c>
      <c r="E774" s="38">
        <f t="shared" ref="E774:K774" si="8">SUM(E775+E778)</f>
        <v>426</v>
      </c>
      <c r="F774" s="38"/>
      <c r="G774" s="38"/>
      <c r="H774" s="38"/>
      <c r="I774" s="38">
        <f t="shared" si="8"/>
        <v>426</v>
      </c>
      <c r="J774" s="38">
        <f t="shared" si="8"/>
        <v>39</v>
      </c>
      <c r="K774" s="38">
        <f t="shared" si="8"/>
        <v>133.03</v>
      </c>
      <c r="L774" s="38" t="s">
        <v>700</v>
      </c>
      <c r="M774" s="38" t="s">
        <v>700</v>
      </c>
      <c r="N774" s="38"/>
      <c r="O774" s="38" t="s">
        <v>582</v>
      </c>
      <c r="P774" s="38" t="s">
        <v>417</v>
      </c>
      <c r="Q774" s="48">
        <v>43221</v>
      </c>
      <c r="R774" s="54"/>
      <c r="T774" s="14"/>
    </row>
    <row r="775" spans="1:20">
      <c r="A775" s="38" t="s">
        <v>1518</v>
      </c>
      <c r="B775" s="38">
        <v>2</v>
      </c>
      <c r="C775" s="38" t="s">
        <v>36</v>
      </c>
      <c r="D775" s="38" t="s">
        <v>124</v>
      </c>
      <c r="E775" s="38">
        <f t="shared" ref="E775:K775" si="9">SUM(E776:E777)</f>
        <v>25</v>
      </c>
      <c r="F775" s="38"/>
      <c r="G775" s="38"/>
      <c r="H775" s="38"/>
      <c r="I775" s="38">
        <f t="shared" si="9"/>
        <v>25</v>
      </c>
      <c r="J775" s="38">
        <f t="shared" si="9"/>
        <v>4</v>
      </c>
      <c r="K775" s="38">
        <f t="shared" si="9"/>
        <v>39.64</v>
      </c>
      <c r="L775" s="38" t="s">
        <v>700</v>
      </c>
      <c r="M775" s="38" t="s">
        <v>700</v>
      </c>
      <c r="N775" s="38"/>
      <c r="O775" s="38" t="s">
        <v>582</v>
      </c>
      <c r="P775" s="38" t="s">
        <v>417</v>
      </c>
      <c r="Q775" s="48">
        <v>43221</v>
      </c>
      <c r="R775" s="54"/>
      <c r="T775" s="14"/>
    </row>
    <row r="776" ht="42" spans="1:20">
      <c r="A776" s="38" t="s">
        <v>1519</v>
      </c>
      <c r="B776" s="38" t="s">
        <v>1520</v>
      </c>
      <c r="C776" s="38" t="s">
        <v>36</v>
      </c>
      <c r="D776" s="38" t="s">
        <v>124</v>
      </c>
      <c r="E776" s="38">
        <v>14</v>
      </c>
      <c r="F776" s="38"/>
      <c r="G776" s="38" t="s">
        <v>1521</v>
      </c>
      <c r="H776" s="38" t="s">
        <v>571</v>
      </c>
      <c r="I776" s="38">
        <v>14</v>
      </c>
      <c r="J776" s="38">
        <v>4</v>
      </c>
      <c r="K776" s="38">
        <v>1.96</v>
      </c>
      <c r="L776" s="38" t="s">
        <v>700</v>
      </c>
      <c r="M776" s="38" t="s">
        <v>700</v>
      </c>
      <c r="N776" s="38" t="s">
        <v>14</v>
      </c>
      <c r="O776" s="38" t="s">
        <v>582</v>
      </c>
      <c r="P776" s="38" t="s">
        <v>417</v>
      </c>
      <c r="Q776" s="48">
        <v>43221</v>
      </c>
      <c r="R776" s="66"/>
      <c r="T776" s="14"/>
    </row>
    <row r="777" ht="42" spans="1:20">
      <c r="A777" s="38" t="s">
        <v>1522</v>
      </c>
      <c r="B777" s="38" t="s">
        <v>1523</v>
      </c>
      <c r="C777" s="38" t="s">
        <v>36</v>
      </c>
      <c r="D777" s="38" t="s">
        <v>124</v>
      </c>
      <c r="E777" s="38">
        <v>11</v>
      </c>
      <c r="F777" s="38"/>
      <c r="G777" s="38"/>
      <c r="H777" s="38" t="s">
        <v>571</v>
      </c>
      <c r="I777" s="38">
        <v>11</v>
      </c>
      <c r="J777" s="38"/>
      <c r="K777" s="38">
        <v>37.68</v>
      </c>
      <c r="L777" s="38" t="s">
        <v>700</v>
      </c>
      <c r="M777" s="38" t="s">
        <v>700</v>
      </c>
      <c r="N777" s="38" t="s">
        <v>14</v>
      </c>
      <c r="O777" s="38" t="s">
        <v>582</v>
      </c>
      <c r="P777" s="38" t="s">
        <v>417</v>
      </c>
      <c r="Q777" s="48">
        <v>43221</v>
      </c>
      <c r="R777" s="66"/>
      <c r="T777" s="14"/>
    </row>
    <row r="778" spans="1:20">
      <c r="A778" s="38" t="s">
        <v>1524</v>
      </c>
      <c r="B778" s="38">
        <v>3</v>
      </c>
      <c r="C778" s="38" t="s">
        <v>36</v>
      </c>
      <c r="D778" s="38" t="s">
        <v>124</v>
      </c>
      <c r="E778" s="38">
        <f t="shared" ref="E778:K778" si="10">SUM(E779:E781)</f>
        <v>401</v>
      </c>
      <c r="F778" s="38"/>
      <c r="G778" s="38"/>
      <c r="H778" s="38"/>
      <c r="I778" s="38">
        <f t="shared" si="10"/>
        <v>401</v>
      </c>
      <c r="J778" s="38">
        <f t="shared" si="10"/>
        <v>35</v>
      </c>
      <c r="K778" s="38">
        <f t="shared" si="10"/>
        <v>93.39</v>
      </c>
      <c r="L778" s="38"/>
      <c r="M778" s="38"/>
      <c r="N778" s="38"/>
      <c r="O778" s="38" t="s">
        <v>582</v>
      </c>
      <c r="P778" s="38" t="s">
        <v>417</v>
      </c>
      <c r="Q778" s="48">
        <v>43221</v>
      </c>
      <c r="R778" s="54"/>
      <c r="T778" s="14"/>
    </row>
    <row r="779" ht="63" spans="1:20">
      <c r="A779" s="38" t="s">
        <v>1525</v>
      </c>
      <c r="B779" s="38" t="s">
        <v>1526</v>
      </c>
      <c r="C779" s="38" t="s">
        <v>36</v>
      </c>
      <c r="D779" s="38" t="s">
        <v>124</v>
      </c>
      <c r="E779" s="38">
        <v>15</v>
      </c>
      <c r="F779" s="38"/>
      <c r="G779" s="38" t="s">
        <v>1527</v>
      </c>
      <c r="H779" s="38" t="s">
        <v>391</v>
      </c>
      <c r="I779" s="38">
        <v>15</v>
      </c>
      <c r="J779" s="38">
        <v>9</v>
      </c>
      <c r="K779" s="38">
        <v>12.55</v>
      </c>
      <c r="L779" s="38" t="s">
        <v>700</v>
      </c>
      <c r="M779" s="38" t="s">
        <v>700</v>
      </c>
      <c r="N779" s="38" t="s">
        <v>14</v>
      </c>
      <c r="O779" s="38" t="s">
        <v>582</v>
      </c>
      <c r="P779" s="38" t="s">
        <v>417</v>
      </c>
      <c r="Q779" s="48">
        <v>43221</v>
      </c>
      <c r="R779" s="68"/>
      <c r="T779" s="14"/>
    </row>
    <row r="780" ht="42" spans="1:20">
      <c r="A780" s="38" t="s">
        <v>1528</v>
      </c>
      <c r="B780" s="38" t="s">
        <v>1529</v>
      </c>
      <c r="C780" s="38" t="s">
        <v>36</v>
      </c>
      <c r="D780" s="38" t="s">
        <v>124</v>
      </c>
      <c r="E780" s="38">
        <v>36</v>
      </c>
      <c r="F780" s="38"/>
      <c r="G780" s="38" t="s">
        <v>1530</v>
      </c>
      <c r="H780" s="38" t="s">
        <v>391</v>
      </c>
      <c r="I780" s="38">
        <v>36</v>
      </c>
      <c r="J780" s="38">
        <v>21</v>
      </c>
      <c r="K780" s="38">
        <v>34.65</v>
      </c>
      <c r="L780" s="38" t="s">
        <v>700</v>
      </c>
      <c r="M780" s="38" t="s">
        <v>700</v>
      </c>
      <c r="N780" s="38" t="s">
        <v>14</v>
      </c>
      <c r="O780" s="38" t="s">
        <v>582</v>
      </c>
      <c r="P780" s="38" t="s">
        <v>417</v>
      </c>
      <c r="Q780" s="48">
        <v>43221</v>
      </c>
      <c r="R780" s="68"/>
      <c r="T780" s="14"/>
    </row>
    <row r="781" ht="42" spans="1:20">
      <c r="A781" s="38" t="s">
        <v>1531</v>
      </c>
      <c r="B781" s="38" t="s">
        <v>1532</v>
      </c>
      <c r="C781" s="38" t="s">
        <v>36</v>
      </c>
      <c r="D781" s="38" t="s">
        <v>124</v>
      </c>
      <c r="E781" s="38">
        <v>350</v>
      </c>
      <c r="F781" s="38"/>
      <c r="G781" s="38" t="s">
        <v>1533</v>
      </c>
      <c r="H781" s="38" t="s">
        <v>391</v>
      </c>
      <c r="I781" s="38">
        <v>350</v>
      </c>
      <c r="J781" s="38">
        <v>5</v>
      </c>
      <c r="K781" s="38">
        <v>46.19</v>
      </c>
      <c r="L781" s="38" t="s">
        <v>700</v>
      </c>
      <c r="M781" s="38" t="s">
        <v>700</v>
      </c>
      <c r="N781" s="38" t="s">
        <v>14</v>
      </c>
      <c r="O781" s="38" t="s">
        <v>582</v>
      </c>
      <c r="P781" s="38" t="s">
        <v>417</v>
      </c>
      <c r="Q781" s="48">
        <v>43221</v>
      </c>
      <c r="R781" s="68"/>
      <c r="T781" s="14"/>
    </row>
    <row r="782" spans="1:20">
      <c r="A782" s="74" t="s">
        <v>1534</v>
      </c>
      <c r="B782" s="38">
        <f>SUM(B783+B786)</f>
        <v>3</v>
      </c>
      <c r="C782" s="38" t="s">
        <v>36</v>
      </c>
      <c r="D782" s="38" t="s">
        <v>124</v>
      </c>
      <c r="E782" s="38">
        <f t="shared" ref="E782:K782" si="11">SUM(E783+E786)</f>
        <v>705</v>
      </c>
      <c r="F782" s="38"/>
      <c r="G782" s="38"/>
      <c r="H782" s="38"/>
      <c r="I782" s="38">
        <f t="shared" si="11"/>
        <v>705</v>
      </c>
      <c r="J782" s="38">
        <f t="shared" si="11"/>
        <v>30</v>
      </c>
      <c r="K782" s="38">
        <f t="shared" si="11"/>
        <v>79.28</v>
      </c>
      <c r="L782" s="38" t="s">
        <v>700</v>
      </c>
      <c r="M782" s="38" t="s">
        <v>700</v>
      </c>
      <c r="N782" s="38"/>
      <c r="O782" s="38" t="s">
        <v>582</v>
      </c>
      <c r="P782" s="38" t="s">
        <v>417</v>
      </c>
      <c r="Q782" s="48">
        <v>43221</v>
      </c>
      <c r="R782" s="54"/>
      <c r="T782" s="14"/>
    </row>
    <row r="783" spans="1:20">
      <c r="A783" s="38" t="s">
        <v>1535</v>
      </c>
      <c r="B783" s="38">
        <v>2</v>
      </c>
      <c r="C783" s="38" t="s">
        <v>36</v>
      </c>
      <c r="D783" s="38" t="s">
        <v>124</v>
      </c>
      <c r="E783" s="38">
        <f t="shared" ref="E783:K783" si="12">SUM(E784:E785)</f>
        <v>605</v>
      </c>
      <c r="F783" s="38"/>
      <c r="G783" s="38"/>
      <c r="H783" s="38"/>
      <c r="I783" s="38">
        <f t="shared" si="12"/>
        <v>605</v>
      </c>
      <c r="J783" s="38">
        <f t="shared" si="12"/>
        <v>28</v>
      </c>
      <c r="K783" s="38">
        <f t="shared" si="12"/>
        <v>58.19</v>
      </c>
      <c r="L783" s="38" t="s">
        <v>700</v>
      </c>
      <c r="M783" s="38" t="s">
        <v>700</v>
      </c>
      <c r="N783" s="38"/>
      <c r="O783" s="38" t="s">
        <v>582</v>
      </c>
      <c r="P783" s="38" t="s">
        <v>417</v>
      </c>
      <c r="Q783" s="48">
        <v>43221</v>
      </c>
      <c r="R783" s="54"/>
      <c r="T783" s="14"/>
    </row>
    <row r="784" ht="42" spans="1:20">
      <c r="A784" s="38" t="s">
        <v>1536</v>
      </c>
      <c r="B784" s="38" t="s">
        <v>1537</v>
      </c>
      <c r="C784" s="38" t="s">
        <v>36</v>
      </c>
      <c r="D784" s="38" t="s">
        <v>124</v>
      </c>
      <c r="E784" s="38">
        <v>105</v>
      </c>
      <c r="F784" s="38"/>
      <c r="G784" s="38" t="s">
        <v>1538</v>
      </c>
      <c r="H784" s="38" t="s">
        <v>571</v>
      </c>
      <c r="I784" s="38">
        <v>105</v>
      </c>
      <c r="J784" s="38">
        <v>13</v>
      </c>
      <c r="K784" s="38">
        <v>28.21</v>
      </c>
      <c r="L784" s="38" t="s">
        <v>700</v>
      </c>
      <c r="M784" s="38" t="s">
        <v>700</v>
      </c>
      <c r="N784" s="38" t="s">
        <v>14</v>
      </c>
      <c r="O784" s="38" t="s">
        <v>582</v>
      </c>
      <c r="P784" s="38" t="s">
        <v>417</v>
      </c>
      <c r="Q784" s="48">
        <v>43221</v>
      </c>
      <c r="R784" s="68"/>
      <c r="T784" s="14"/>
    </row>
    <row r="785" ht="63" spans="1:20">
      <c r="A785" s="38" t="s">
        <v>1539</v>
      </c>
      <c r="B785" s="38" t="s">
        <v>1540</v>
      </c>
      <c r="C785" s="38" t="s">
        <v>36</v>
      </c>
      <c r="D785" s="38" t="s">
        <v>124</v>
      </c>
      <c r="E785" s="38">
        <v>500</v>
      </c>
      <c r="F785" s="38"/>
      <c r="G785" s="38" t="s">
        <v>1541</v>
      </c>
      <c r="H785" s="38" t="s">
        <v>571</v>
      </c>
      <c r="I785" s="38">
        <v>500</v>
      </c>
      <c r="J785" s="38">
        <v>15</v>
      </c>
      <c r="K785" s="38">
        <v>29.98</v>
      </c>
      <c r="L785" s="38" t="s">
        <v>700</v>
      </c>
      <c r="M785" s="38" t="s">
        <v>700</v>
      </c>
      <c r="N785" s="38" t="s">
        <v>14</v>
      </c>
      <c r="O785" s="38" t="s">
        <v>582</v>
      </c>
      <c r="P785" s="38" t="s">
        <v>417</v>
      </c>
      <c r="Q785" s="48">
        <v>43221</v>
      </c>
      <c r="R785" s="68"/>
      <c r="T785" s="14"/>
    </row>
    <row r="786" spans="1:20">
      <c r="A786" s="38" t="s">
        <v>1542</v>
      </c>
      <c r="B786" s="38">
        <v>1</v>
      </c>
      <c r="C786" s="38" t="s">
        <v>36</v>
      </c>
      <c r="D786" s="38" t="s">
        <v>124</v>
      </c>
      <c r="E786" s="38">
        <f t="shared" ref="E786:K786" si="13">SUM(E787:E787)</f>
        <v>100</v>
      </c>
      <c r="F786" s="38"/>
      <c r="G786" s="38"/>
      <c r="H786" s="38"/>
      <c r="I786" s="38">
        <f t="shared" si="13"/>
        <v>100</v>
      </c>
      <c r="J786" s="38">
        <f t="shared" si="13"/>
        <v>2</v>
      </c>
      <c r="K786" s="38">
        <f t="shared" si="13"/>
        <v>21.09</v>
      </c>
      <c r="L786" s="38" t="s">
        <v>700</v>
      </c>
      <c r="M786" s="38" t="s">
        <v>700</v>
      </c>
      <c r="N786" s="38"/>
      <c r="O786" s="38" t="s">
        <v>582</v>
      </c>
      <c r="P786" s="38" t="s">
        <v>417</v>
      </c>
      <c r="Q786" s="48">
        <v>43221</v>
      </c>
      <c r="R786" s="54"/>
      <c r="T786" s="14"/>
    </row>
    <row r="787" ht="42" spans="1:19">
      <c r="A787" s="38" t="s">
        <v>1543</v>
      </c>
      <c r="B787" s="38" t="s">
        <v>1544</v>
      </c>
      <c r="C787" s="38" t="s">
        <v>36</v>
      </c>
      <c r="D787" s="38" t="s">
        <v>124</v>
      </c>
      <c r="E787" s="38">
        <v>100</v>
      </c>
      <c r="F787" s="38"/>
      <c r="G787" s="38" t="s">
        <v>1545</v>
      </c>
      <c r="H787" s="38" t="s">
        <v>391</v>
      </c>
      <c r="I787" s="38">
        <v>100</v>
      </c>
      <c r="J787" s="38">
        <v>2</v>
      </c>
      <c r="K787" s="38">
        <v>21.09</v>
      </c>
      <c r="L787" s="38" t="s">
        <v>700</v>
      </c>
      <c r="M787" s="38" t="s">
        <v>700</v>
      </c>
      <c r="N787" s="38" t="s">
        <v>14</v>
      </c>
      <c r="O787" s="38" t="s">
        <v>582</v>
      </c>
      <c r="P787" s="38" t="s">
        <v>417</v>
      </c>
      <c r="Q787" s="48">
        <v>43221</v>
      </c>
      <c r="R787" s="68"/>
      <c r="S787" s="47"/>
    </row>
    <row r="788" spans="1:20">
      <c r="A788" s="74" t="s">
        <v>1546</v>
      </c>
      <c r="B788" s="38">
        <f>SUM(B789+B792+B794)</f>
        <v>4</v>
      </c>
      <c r="C788" s="38" t="s">
        <v>36</v>
      </c>
      <c r="D788" s="38" t="s">
        <v>124</v>
      </c>
      <c r="E788" s="38">
        <f t="shared" ref="E788:K788" si="14">SUM(E789+E792+E794)</f>
        <v>807</v>
      </c>
      <c r="F788" s="38"/>
      <c r="G788" s="38"/>
      <c r="H788" s="38"/>
      <c r="I788" s="38">
        <f t="shared" si="14"/>
        <v>807</v>
      </c>
      <c r="J788" s="38">
        <f t="shared" si="14"/>
        <v>27</v>
      </c>
      <c r="K788" s="38">
        <f t="shared" si="14"/>
        <v>465.1</v>
      </c>
      <c r="L788" s="38" t="s">
        <v>700</v>
      </c>
      <c r="M788" s="38" t="s">
        <v>700</v>
      </c>
      <c r="N788" s="38"/>
      <c r="O788" s="38" t="s">
        <v>582</v>
      </c>
      <c r="P788" s="38" t="s">
        <v>417</v>
      </c>
      <c r="Q788" s="48">
        <v>43221</v>
      </c>
      <c r="R788" s="54"/>
      <c r="T788" s="14"/>
    </row>
    <row r="789" spans="1:20">
      <c r="A789" s="38" t="s">
        <v>1547</v>
      </c>
      <c r="B789" s="38">
        <v>2</v>
      </c>
      <c r="C789" s="38"/>
      <c r="D789" s="38"/>
      <c r="E789" s="38">
        <f t="shared" ref="E789:K789" si="15">SUM(E790:E791)</f>
        <v>212</v>
      </c>
      <c r="F789" s="38"/>
      <c r="G789" s="38"/>
      <c r="H789" s="38"/>
      <c r="I789" s="38">
        <f t="shared" si="15"/>
        <v>212</v>
      </c>
      <c r="J789" s="38">
        <f t="shared" si="15"/>
        <v>16</v>
      </c>
      <c r="K789" s="38">
        <f t="shared" si="15"/>
        <v>98.4</v>
      </c>
      <c r="L789" s="38"/>
      <c r="M789" s="38"/>
      <c r="N789" s="38"/>
      <c r="O789" s="38"/>
      <c r="P789" s="38"/>
      <c r="Q789" s="38"/>
      <c r="R789" s="54"/>
      <c r="T789" s="14"/>
    </row>
    <row r="790" ht="63" spans="1:19">
      <c r="A790" s="38" t="s">
        <v>1548</v>
      </c>
      <c r="B790" s="38" t="s">
        <v>1549</v>
      </c>
      <c r="C790" s="38" t="s">
        <v>36</v>
      </c>
      <c r="D790" s="38" t="s">
        <v>124</v>
      </c>
      <c r="E790" s="38">
        <v>140</v>
      </c>
      <c r="F790" s="38"/>
      <c r="G790" s="38" t="s">
        <v>1550</v>
      </c>
      <c r="H790" s="38" t="s">
        <v>391</v>
      </c>
      <c r="I790" s="38">
        <v>140</v>
      </c>
      <c r="J790" s="38">
        <v>9</v>
      </c>
      <c r="K790" s="38">
        <v>52.28</v>
      </c>
      <c r="L790" s="38" t="s">
        <v>700</v>
      </c>
      <c r="M790" s="38" t="s">
        <v>700</v>
      </c>
      <c r="N790" s="38" t="s">
        <v>14</v>
      </c>
      <c r="O790" s="38" t="s">
        <v>582</v>
      </c>
      <c r="P790" s="38" t="s">
        <v>417</v>
      </c>
      <c r="Q790" s="48">
        <v>43221</v>
      </c>
      <c r="R790" s="54"/>
      <c r="S790" s="25" t="s">
        <v>28</v>
      </c>
    </row>
    <row r="791" s="19" customFormat="1" ht="63" spans="1:19">
      <c r="A791" s="38" t="s">
        <v>1551</v>
      </c>
      <c r="B791" s="38" t="s">
        <v>1552</v>
      </c>
      <c r="C791" s="38" t="s">
        <v>36</v>
      </c>
      <c r="D791" s="38" t="s">
        <v>124</v>
      </c>
      <c r="E791" s="38">
        <v>72</v>
      </c>
      <c r="F791" s="38"/>
      <c r="G791" s="38" t="s">
        <v>1553</v>
      </c>
      <c r="H791" s="38" t="s">
        <v>391</v>
      </c>
      <c r="I791" s="38">
        <v>72</v>
      </c>
      <c r="J791" s="38">
        <v>7</v>
      </c>
      <c r="K791" s="38">
        <v>46.12</v>
      </c>
      <c r="L791" s="38" t="s">
        <v>700</v>
      </c>
      <c r="M791" s="38" t="s">
        <v>700</v>
      </c>
      <c r="N791" s="38" t="s">
        <v>14</v>
      </c>
      <c r="O791" s="38" t="s">
        <v>582</v>
      </c>
      <c r="P791" s="38" t="s">
        <v>417</v>
      </c>
      <c r="Q791" s="48">
        <v>43221</v>
      </c>
      <c r="R791" s="54"/>
      <c r="S791" s="55" t="s">
        <v>28</v>
      </c>
    </row>
    <row r="792" spans="1:19">
      <c r="A792" s="38" t="s">
        <v>1554</v>
      </c>
      <c r="B792" s="38">
        <v>1</v>
      </c>
      <c r="C792" s="38" t="s">
        <v>36</v>
      </c>
      <c r="D792" s="38" t="s">
        <v>124</v>
      </c>
      <c r="E792" s="38">
        <f t="shared" ref="E792:K792" si="16">SUM(E793:E793)</f>
        <v>95</v>
      </c>
      <c r="F792" s="38"/>
      <c r="G792" s="38"/>
      <c r="H792" s="38"/>
      <c r="I792" s="38">
        <f t="shared" si="16"/>
        <v>95</v>
      </c>
      <c r="J792" s="38">
        <f t="shared" si="16"/>
        <v>11</v>
      </c>
      <c r="K792" s="38">
        <f t="shared" si="16"/>
        <v>4.94</v>
      </c>
      <c r="L792" s="38" t="s">
        <v>700</v>
      </c>
      <c r="M792" s="38" t="s">
        <v>700</v>
      </c>
      <c r="N792" s="38"/>
      <c r="O792" s="38" t="s">
        <v>582</v>
      </c>
      <c r="P792" s="38" t="s">
        <v>417</v>
      </c>
      <c r="Q792" s="48">
        <v>43221</v>
      </c>
      <c r="R792" s="54"/>
      <c r="S792" s="47"/>
    </row>
    <row r="793" ht="63" spans="1:19">
      <c r="A793" s="38" t="s">
        <v>1555</v>
      </c>
      <c r="B793" s="38" t="s">
        <v>1556</v>
      </c>
      <c r="C793" s="38" t="s">
        <v>1557</v>
      </c>
      <c r="D793" s="38" t="s">
        <v>1558</v>
      </c>
      <c r="E793" s="38">
        <v>95</v>
      </c>
      <c r="F793" s="38"/>
      <c r="G793" s="38" t="s">
        <v>1559</v>
      </c>
      <c r="H793" s="38"/>
      <c r="I793" s="38">
        <v>95</v>
      </c>
      <c r="J793" s="38">
        <v>11</v>
      </c>
      <c r="K793" s="38">
        <v>4.94</v>
      </c>
      <c r="L793" s="38"/>
      <c r="M793" s="38"/>
      <c r="N793" s="38"/>
      <c r="O793" s="38"/>
      <c r="P793" s="38"/>
      <c r="Q793" s="38"/>
      <c r="R793" s="54"/>
      <c r="S793" s="47"/>
    </row>
    <row r="794" spans="1:19">
      <c r="A794" s="38" t="s">
        <v>1560</v>
      </c>
      <c r="B794" s="38">
        <v>1</v>
      </c>
      <c r="C794" s="38" t="s">
        <v>36</v>
      </c>
      <c r="D794" s="38" t="s">
        <v>124</v>
      </c>
      <c r="E794" s="38">
        <f t="shared" ref="E794:K794" si="17">SUM(E795:E795)</f>
        <v>500</v>
      </c>
      <c r="F794" s="38"/>
      <c r="G794" s="38"/>
      <c r="H794" s="38"/>
      <c r="I794" s="38">
        <f t="shared" si="17"/>
        <v>500</v>
      </c>
      <c r="J794" s="38">
        <f t="shared" si="17"/>
        <v>0</v>
      </c>
      <c r="K794" s="38">
        <f t="shared" si="17"/>
        <v>361.76</v>
      </c>
      <c r="L794" s="38" t="s">
        <v>700</v>
      </c>
      <c r="M794" s="38" t="s">
        <v>700</v>
      </c>
      <c r="N794" s="38"/>
      <c r="O794" s="38" t="s">
        <v>582</v>
      </c>
      <c r="P794" s="38" t="s">
        <v>417</v>
      </c>
      <c r="Q794" s="48">
        <v>43221</v>
      </c>
      <c r="R794" s="54"/>
      <c r="S794" s="47"/>
    </row>
    <row r="795" ht="42" spans="1:19">
      <c r="A795" s="38" t="s">
        <v>1561</v>
      </c>
      <c r="B795" s="38" t="s">
        <v>1562</v>
      </c>
      <c r="C795" s="38" t="s">
        <v>36</v>
      </c>
      <c r="D795" s="38" t="s">
        <v>124</v>
      </c>
      <c r="E795" s="38">
        <v>500</v>
      </c>
      <c r="F795" s="38"/>
      <c r="G795" s="38" t="s">
        <v>1563</v>
      </c>
      <c r="H795" s="38" t="s">
        <v>571</v>
      </c>
      <c r="I795" s="38">
        <v>500</v>
      </c>
      <c r="J795" s="38"/>
      <c r="K795" s="38">
        <v>361.76</v>
      </c>
      <c r="L795" s="38" t="s">
        <v>700</v>
      </c>
      <c r="M795" s="38" t="s">
        <v>700</v>
      </c>
      <c r="N795" s="38" t="s">
        <v>14</v>
      </c>
      <c r="O795" s="38" t="s">
        <v>582</v>
      </c>
      <c r="P795" s="38" t="s">
        <v>417</v>
      </c>
      <c r="Q795" s="48">
        <v>43221</v>
      </c>
      <c r="R795" s="68"/>
      <c r="S795" s="47"/>
    </row>
    <row r="796" spans="1:19">
      <c r="A796" s="74" t="s">
        <v>1564</v>
      </c>
      <c r="B796" s="38">
        <f>SUM(B797+B799+B802+B806)</f>
        <v>7</v>
      </c>
      <c r="C796" s="38" t="s">
        <v>36</v>
      </c>
      <c r="D796" s="38" t="s">
        <v>124</v>
      </c>
      <c r="E796" s="38">
        <f t="shared" ref="E796:K796" si="18">SUM(E797+E799+E802+E806)</f>
        <v>3272</v>
      </c>
      <c r="F796" s="38"/>
      <c r="G796" s="38"/>
      <c r="H796" s="38"/>
      <c r="I796" s="38">
        <f t="shared" si="18"/>
        <v>3272</v>
      </c>
      <c r="J796" s="38">
        <f t="shared" si="18"/>
        <v>423</v>
      </c>
      <c r="K796" s="38">
        <f t="shared" si="18"/>
        <v>1233.51</v>
      </c>
      <c r="L796" s="38" t="s">
        <v>700</v>
      </c>
      <c r="M796" s="38" t="s">
        <v>700</v>
      </c>
      <c r="N796" s="38"/>
      <c r="O796" s="38" t="s">
        <v>582</v>
      </c>
      <c r="P796" s="38" t="s">
        <v>417</v>
      </c>
      <c r="Q796" s="48">
        <v>43221</v>
      </c>
      <c r="R796" s="54"/>
      <c r="S796" s="47"/>
    </row>
    <row r="797" spans="1:19">
      <c r="A797" s="38" t="s">
        <v>1565</v>
      </c>
      <c r="B797" s="38">
        <v>1</v>
      </c>
      <c r="C797" s="38" t="s">
        <v>36</v>
      </c>
      <c r="D797" s="38" t="s">
        <v>124</v>
      </c>
      <c r="E797" s="38">
        <f t="shared" ref="E797:K797" si="19">SUM(E798:E798)</f>
        <v>88</v>
      </c>
      <c r="F797" s="38"/>
      <c r="G797" s="38"/>
      <c r="H797" s="38"/>
      <c r="I797" s="38">
        <f t="shared" si="19"/>
        <v>88</v>
      </c>
      <c r="J797" s="38">
        <f t="shared" si="19"/>
        <v>4</v>
      </c>
      <c r="K797" s="38">
        <f t="shared" si="19"/>
        <v>6.27</v>
      </c>
      <c r="L797" s="38" t="s">
        <v>700</v>
      </c>
      <c r="M797" s="38" t="s">
        <v>700</v>
      </c>
      <c r="N797" s="38"/>
      <c r="O797" s="38" t="s">
        <v>582</v>
      </c>
      <c r="P797" s="38" t="s">
        <v>417</v>
      </c>
      <c r="Q797" s="48">
        <v>43221</v>
      </c>
      <c r="R797" s="54"/>
      <c r="S797" s="47"/>
    </row>
    <row r="798" ht="63" spans="1:19">
      <c r="A798" s="38" t="s">
        <v>1566</v>
      </c>
      <c r="B798" s="38" t="s">
        <v>1567</v>
      </c>
      <c r="C798" s="38" t="s">
        <v>36</v>
      </c>
      <c r="D798" s="38" t="s">
        <v>124</v>
      </c>
      <c r="E798" s="38">
        <v>88</v>
      </c>
      <c r="F798" s="38"/>
      <c r="G798" s="38" t="s">
        <v>1568</v>
      </c>
      <c r="H798" s="38" t="s">
        <v>391</v>
      </c>
      <c r="I798" s="38">
        <v>88</v>
      </c>
      <c r="J798" s="38">
        <v>4</v>
      </c>
      <c r="K798" s="38">
        <v>6.27</v>
      </c>
      <c r="L798" s="38" t="s">
        <v>700</v>
      </c>
      <c r="M798" s="38" t="s">
        <v>700</v>
      </c>
      <c r="N798" s="38" t="s">
        <v>14</v>
      </c>
      <c r="O798" s="38" t="s">
        <v>582</v>
      </c>
      <c r="P798" s="38" t="s">
        <v>417</v>
      </c>
      <c r="Q798" s="48">
        <v>43221</v>
      </c>
      <c r="R798" s="68"/>
      <c r="S798" s="47"/>
    </row>
    <row r="799" spans="1:19">
      <c r="A799" s="38" t="s">
        <v>1569</v>
      </c>
      <c r="B799" s="38">
        <v>2</v>
      </c>
      <c r="C799" s="38" t="s">
        <v>36</v>
      </c>
      <c r="D799" s="38" t="s">
        <v>124</v>
      </c>
      <c r="E799" s="38">
        <f t="shared" ref="E799:K799" si="20">SUM(E800:E801)</f>
        <v>164</v>
      </c>
      <c r="F799" s="38"/>
      <c r="G799" s="38"/>
      <c r="H799" s="38" t="s">
        <v>391</v>
      </c>
      <c r="I799" s="38">
        <f t="shared" si="20"/>
        <v>164</v>
      </c>
      <c r="J799" s="38">
        <f t="shared" si="20"/>
        <v>73</v>
      </c>
      <c r="K799" s="38">
        <f t="shared" si="20"/>
        <v>38.7</v>
      </c>
      <c r="L799" s="38" t="s">
        <v>700</v>
      </c>
      <c r="M799" s="38" t="s">
        <v>700</v>
      </c>
      <c r="N799" s="38"/>
      <c r="O799" s="38" t="s">
        <v>582</v>
      </c>
      <c r="P799" s="38" t="s">
        <v>417</v>
      </c>
      <c r="Q799" s="48">
        <v>43221</v>
      </c>
      <c r="R799" s="54"/>
      <c r="S799" s="47"/>
    </row>
    <row r="800" ht="42" spans="1:19">
      <c r="A800" s="38" t="s">
        <v>1570</v>
      </c>
      <c r="B800" s="38" t="s">
        <v>1571</v>
      </c>
      <c r="C800" s="38" t="s">
        <v>36</v>
      </c>
      <c r="D800" s="38" t="s">
        <v>124</v>
      </c>
      <c r="E800" s="38">
        <v>80</v>
      </c>
      <c r="F800" s="38"/>
      <c r="G800" s="38" t="s">
        <v>1572</v>
      </c>
      <c r="H800" s="38"/>
      <c r="I800" s="38">
        <v>80</v>
      </c>
      <c r="J800" s="38">
        <v>65</v>
      </c>
      <c r="K800" s="38">
        <v>10.74</v>
      </c>
      <c r="L800" s="38"/>
      <c r="M800" s="38"/>
      <c r="N800" s="38"/>
      <c r="O800" s="38"/>
      <c r="P800" s="38"/>
      <c r="Q800" s="38"/>
      <c r="R800" s="54"/>
      <c r="S800" s="47"/>
    </row>
    <row r="801" ht="42" spans="1:19">
      <c r="A801" s="38" t="s">
        <v>1573</v>
      </c>
      <c r="B801" s="38" t="s">
        <v>1574</v>
      </c>
      <c r="C801" s="38" t="s">
        <v>36</v>
      </c>
      <c r="D801" s="38" t="s">
        <v>124</v>
      </c>
      <c r="E801" s="38">
        <v>84</v>
      </c>
      <c r="F801" s="38"/>
      <c r="G801" s="38" t="s">
        <v>1575</v>
      </c>
      <c r="H801" s="38"/>
      <c r="I801" s="38">
        <v>84</v>
      </c>
      <c r="J801" s="38">
        <v>8</v>
      </c>
      <c r="K801" s="38">
        <v>27.96</v>
      </c>
      <c r="L801" s="38"/>
      <c r="M801" s="38"/>
      <c r="N801" s="38" t="s">
        <v>14</v>
      </c>
      <c r="O801" s="38" t="s">
        <v>582</v>
      </c>
      <c r="P801" s="38" t="s">
        <v>417</v>
      </c>
      <c r="Q801" s="48">
        <v>43221</v>
      </c>
      <c r="R801" s="68"/>
      <c r="S801" s="47"/>
    </row>
    <row r="802" spans="1:19">
      <c r="A802" s="38" t="s">
        <v>1576</v>
      </c>
      <c r="B802" s="38">
        <v>3</v>
      </c>
      <c r="C802" s="38"/>
      <c r="D802" s="38"/>
      <c r="E802" s="38">
        <f t="shared" ref="E802:K802" si="21">SUM(E803:E805)</f>
        <v>2902</v>
      </c>
      <c r="F802" s="38"/>
      <c r="G802" s="38"/>
      <c r="H802" s="38" t="s">
        <v>391</v>
      </c>
      <c r="I802" s="38">
        <f t="shared" si="21"/>
        <v>2902</v>
      </c>
      <c r="J802" s="38">
        <f t="shared" si="21"/>
        <v>307</v>
      </c>
      <c r="K802" s="38">
        <f t="shared" si="21"/>
        <v>1177.35</v>
      </c>
      <c r="L802" s="38" t="s">
        <v>700</v>
      </c>
      <c r="M802" s="38" t="s">
        <v>700</v>
      </c>
      <c r="N802" s="38"/>
      <c r="O802" s="38" t="s">
        <v>582</v>
      </c>
      <c r="P802" s="38" t="s">
        <v>417</v>
      </c>
      <c r="Q802" s="48">
        <v>43221</v>
      </c>
      <c r="R802" s="54"/>
      <c r="S802" s="47"/>
    </row>
    <row r="803" ht="63" spans="1:19">
      <c r="A803" s="38" t="s">
        <v>1577</v>
      </c>
      <c r="B803" s="38" t="s">
        <v>1578</v>
      </c>
      <c r="C803" s="38" t="s">
        <v>36</v>
      </c>
      <c r="D803" s="38" t="s">
        <v>124</v>
      </c>
      <c r="E803" s="38">
        <v>1000</v>
      </c>
      <c r="F803" s="38"/>
      <c r="G803" s="38"/>
      <c r="H803" s="38" t="s">
        <v>391</v>
      </c>
      <c r="I803" s="38">
        <v>1000</v>
      </c>
      <c r="J803" s="38">
        <v>31</v>
      </c>
      <c r="K803" s="38">
        <v>85.55</v>
      </c>
      <c r="L803" s="38" t="s">
        <v>700</v>
      </c>
      <c r="M803" s="38" t="s">
        <v>700</v>
      </c>
      <c r="N803" s="38" t="s">
        <v>14</v>
      </c>
      <c r="O803" s="38" t="s">
        <v>582</v>
      </c>
      <c r="P803" s="38" t="s">
        <v>417</v>
      </c>
      <c r="Q803" s="48">
        <v>43221</v>
      </c>
      <c r="R803" s="68"/>
      <c r="S803" s="47"/>
    </row>
    <row r="804" ht="63" spans="1:19">
      <c r="A804" s="38" t="s">
        <v>1579</v>
      </c>
      <c r="B804" s="38" t="s">
        <v>1580</v>
      </c>
      <c r="C804" s="38" t="s">
        <v>36</v>
      </c>
      <c r="D804" s="38" t="s">
        <v>124</v>
      </c>
      <c r="E804" s="38">
        <v>902</v>
      </c>
      <c r="F804" s="38"/>
      <c r="G804" s="38" t="s">
        <v>1581</v>
      </c>
      <c r="H804" s="38" t="s">
        <v>391</v>
      </c>
      <c r="I804" s="38">
        <v>902</v>
      </c>
      <c r="J804" s="38">
        <v>276</v>
      </c>
      <c r="K804" s="38">
        <v>1076.32</v>
      </c>
      <c r="L804" s="38" t="s">
        <v>700</v>
      </c>
      <c r="M804" s="38" t="s">
        <v>700</v>
      </c>
      <c r="N804" s="38" t="s">
        <v>14</v>
      </c>
      <c r="O804" s="38" t="s">
        <v>582</v>
      </c>
      <c r="P804" s="38" t="s">
        <v>417</v>
      </c>
      <c r="Q804" s="48">
        <v>43221</v>
      </c>
      <c r="R804" s="68"/>
      <c r="S804" s="47"/>
    </row>
    <row r="805" spans="1:19">
      <c r="A805" s="38" t="s">
        <v>1582</v>
      </c>
      <c r="B805" s="38" t="s">
        <v>361</v>
      </c>
      <c r="C805" s="38" t="s">
        <v>36</v>
      </c>
      <c r="D805" s="38" t="s">
        <v>124</v>
      </c>
      <c r="E805" s="38">
        <v>1000</v>
      </c>
      <c r="F805" s="38"/>
      <c r="G805" s="38" t="s">
        <v>1583</v>
      </c>
      <c r="H805" s="38"/>
      <c r="I805" s="38">
        <v>1000</v>
      </c>
      <c r="J805" s="38"/>
      <c r="K805" s="38">
        <v>15.48</v>
      </c>
      <c r="L805" s="38"/>
      <c r="M805" s="38"/>
      <c r="N805" s="38"/>
      <c r="O805" s="38"/>
      <c r="P805" s="38"/>
      <c r="Q805" s="38"/>
      <c r="R805" s="54"/>
      <c r="S805" s="47"/>
    </row>
    <row r="806" spans="1:19">
      <c r="A806" s="38" t="s">
        <v>1584</v>
      </c>
      <c r="B806" s="38">
        <v>1</v>
      </c>
      <c r="C806" s="38" t="s">
        <v>36</v>
      </c>
      <c r="D806" s="38" t="s">
        <v>124</v>
      </c>
      <c r="E806" s="38">
        <f t="shared" ref="E806:K806" si="22">SUM(E807:E807)</f>
        <v>118</v>
      </c>
      <c r="F806" s="38"/>
      <c r="G806" s="38"/>
      <c r="H806" s="38" t="s">
        <v>391</v>
      </c>
      <c r="I806" s="38">
        <f t="shared" si="22"/>
        <v>118</v>
      </c>
      <c r="J806" s="38">
        <f t="shared" si="22"/>
        <v>39</v>
      </c>
      <c r="K806" s="38">
        <f t="shared" si="22"/>
        <v>11.19</v>
      </c>
      <c r="L806" s="38" t="s">
        <v>700</v>
      </c>
      <c r="M806" s="38" t="s">
        <v>700</v>
      </c>
      <c r="N806" s="38"/>
      <c r="O806" s="38" t="s">
        <v>582</v>
      </c>
      <c r="P806" s="38" t="s">
        <v>417</v>
      </c>
      <c r="Q806" s="48">
        <v>43221</v>
      </c>
      <c r="R806" s="54"/>
      <c r="S806" s="47"/>
    </row>
    <row r="807" ht="42" spans="1:19">
      <c r="A807" s="38" t="s">
        <v>1585</v>
      </c>
      <c r="B807" s="38" t="s">
        <v>1586</v>
      </c>
      <c r="C807" s="38" t="s">
        <v>36</v>
      </c>
      <c r="D807" s="38" t="s">
        <v>124</v>
      </c>
      <c r="E807" s="38">
        <v>118</v>
      </c>
      <c r="F807" s="38"/>
      <c r="G807" s="38" t="s">
        <v>1587</v>
      </c>
      <c r="H807" s="38" t="s">
        <v>391</v>
      </c>
      <c r="I807" s="38">
        <v>118</v>
      </c>
      <c r="J807" s="38">
        <v>39</v>
      </c>
      <c r="K807" s="38">
        <v>11.19</v>
      </c>
      <c r="L807" s="38" t="s">
        <v>700</v>
      </c>
      <c r="M807" s="38" t="s">
        <v>700</v>
      </c>
      <c r="N807" s="38" t="s">
        <v>14</v>
      </c>
      <c r="O807" s="38" t="s">
        <v>582</v>
      </c>
      <c r="P807" s="38" t="s">
        <v>417</v>
      </c>
      <c r="Q807" s="48">
        <v>43221</v>
      </c>
      <c r="R807" s="68"/>
      <c r="S807" s="47"/>
    </row>
    <row r="808" spans="1:19">
      <c r="A808" s="74" t="s">
        <v>1588</v>
      </c>
      <c r="B808" s="38">
        <f t="shared" ref="B808:P808" si="23">SUM(B809)</f>
        <v>1</v>
      </c>
      <c r="C808" s="38">
        <f t="shared" si="23"/>
        <v>0</v>
      </c>
      <c r="D808" s="38">
        <f t="shared" si="23"/>
        <v>0</v>
      </c>
      <c r="E808" s="38">
        <f t="shared" si="23"/>
        <v>147</v>
      </c>
      <c r="F808" s="38">
        <f t="shared" si="23"/>
        <v>0</v>
      </c>
      <c r="G808" s="38">
        <f t="shared" si="23"/>
        <v>0</v>
      </c>
      <c r="H808" s="38">
        <f t="shared" si="23"/>
        <v>0</v>
      </c>
      <c r="I808" s="38">
        <f t="shared" si="23"/>
        <v>147</v>
      </c>
      <c r="J808" s="38">
        <f t="shared" si="23"/>
        <v>29</v>
      </c>
      <c r="K808" s="38">
        <f t="shared" si="23"/>
        <v>59.23</v>
      </c>
      <c r="L808" s="38">
        <f t="shared" si="23"/>
        <v>0</v>
      </c>
      <c r="M808" s="38">
        <f t="shared" si="23"/>
        <v>0</v>
      </c>
      <c r="N808" s="38">
        <f t="shared" si="23"/>
        <v>0</v>
      </c>
      <c r="O808" s="38">
        <f t="shared" si="23"/>
        <v>0</v>
      </c>
      <c r="P808" s="38">
        <f t="shared" si="23"/>
        <v>0</v>
      </c>
      <c r="Q808" s="48">
        <v>43221</v>
      </c>
      <c r="R808" s="68"/>
      <c r="S808" s="47"/>
    </row>
    <row r="809" spans="1:19">
      <c r="A809" s="38" t="s">
        <v>1589</v>
      </c>
      <c r="B809" s="38">
        <v>1</v>
      </c>
      <c r="C809" s="38" t="s">
        <v>36</v>
      </c>
      <c r="D809" s="38" t="s">
        <v>124</v>
      </c>
      <c r="E809" s="38">
        <f t="shared" ref="E809:K809" si="24">SUM(E810:E810)</f>
        <v>147</v>
      </c>
      <c r="F809" s="38"/>
      <c r="G809" s="38"/>
      <c r="H809" s="38" t="s">
        <v>391</v>
      </c>
      <c r="I809" s="38">
        <f t="shared" si="24"/>
        <v>147</v>
      </c>
      <c r="J809" s="38">
        <f t="shared" si="24"/>
        <v>29</v>
      </c>
      <c r="K809" s="38">
        <f t="shared" si="24"/>
        <v>59.23</v>
      </c>
      <c r="L809" s="38" t="s">
        <v>700</v>
      </c>
      <c r="M809" s="38" t="s">
        <v>700</v>
      </c>
      <c r="N809" s="38"/>
      <c r="O809" s="38" t="s">
        <v>582</v>
      </c>
      <c r="P809" s="38" t="s">
        <v>417</v>
      </c>
      <c r="Q809" s="48">
        <v>43221</v>
      </c>
      <c r="R809" s="54"/>
      <c r="S809" s="47"/>
    </row>
    <row r="810" ht="63" spans="1:19">
      <c r="A810" s="38" t="s">
        <v>1590</v>
      </c>
      <c r="B810" s="38" t="s">
        <v>1591</v>
      </c>
      <c r="C810" s="38" t="s">
        <v>36</v>
      </c>
      <c r="D810" s="38" t="s">
        <v>124</v>
      </c>
      <c r="E810" s="38">
        <v>147</v>
      </c>
      <c r="F810" s="38"/>
      <c r="G810" s="38" t="s">
        <v>1592</v>
      </c>
      <c r="H810" s="38"/>
      <c r="I810" s="38">
        <v>147</v>
      </c>
      <c r="J810" s="38">
        <v>29</v>
      </c>
      <c r="K810" s="38">
        <v>59.23</v>
      </c>
      <c r="L810" s="38"/>
      <c r="M810" s="38"/>
      <c r="N810" s="38"/>
      <c r="O810" s="38"/>
      <c r="P810" s="38"/>
      <c r="Q810" s="38"/>
      <c r="R810" s="54"/>
      <c r="S810" s="47"/>
    </row>
    <row r="811" spans="1:19">
      <c r="A811" s="74" t="s">
        <v>1593</v>
      </c>
      <c r="B811" s="38">
        <f>SUM(B812+B815)</f>
        <v>3</v>
      </c>
      <c r="C811" s="38" t="s">
        <v>36</v>
      </c>
      <c r="D811" s="38" t="s">
        <v>124</v>
      </c>
      <c r="E811" s="38">
        <f t="shared" ref="E811:K811" si="25">SUM(E812+E815)</f>
        <v>578</v>
      </c>
      <c r="F811" s="38"/>
      <c r="G811" s="38"/>
      <c r="H811" s="38"/>
      <c r="I811" s="38">
        <f t="shared" si="25"/>
        <v>578</v>
      </c>
      <c r="J811" s="38">
        <f t="shared" si="25"/>
        <v>65</v>
      </c>
      <c r="K811" s="38">
        <f t="shared" si="25"/>
        <v>69.76</v>
      </c>
      <c r="L811" s="38" t="s">
        <v>700</v>
      </c>
      <c r="M811" s="38" t="s">
        <v>700</v>
      </c>
      <c r="N811" s="38"/>
      <c r="O811" s="38" t="s">
        <v>582</v>
      </c>
      <c r="P811" s="38" t="s">
        <v>417</v>
      </c>
      <c r="Q811" s="48">
        <v>43221</v>
      </c>
      <c r="R811" s="54"/>
      <c r="S811" s="47"/>
    </row>
    <row r="812" spans="1:19">
      <c r="A812" s="38" t="s">
        <v>1594</v>
      </c>
      <c r="B812" s="38">
        <v>2</v>
      </c>
      <c r="C812" s="38" t="s">
        <v>36</v>
      </c>
      <c r="D812" s="38" t="s">
        <v>124</v>
      </c>
      <c r="E812" s="38">
        <f t="shared" ref="E812:K812" si="26">SUM(E813:E814)</f>
        <v>208</v>
      </c>
      <c r="F812" s="38"/>
      <c r="G812" s="38"/>
      <c r="H812" s="38"/>
      <c r="I812" s="38">
        <f t="shared" si="26"/>
        <v>208</v>
      </c>
      <c r="J812" s="38">
        <f t="shared" si="26"/>
        <v>44</v>
      </c>
      <c r="K812" s="38">
        <f t="shared" si="26"/>
        <v>28.26</v>
      </c>
      <c r="L812" s="38" t="s">
        <v>700</v>
      </c>
      <c r="M812" s="38" t="s">
        <v>700</v>
      </c>
      <c r="N812" s="38"/>
      <c r="O812" s="38" t="s">
        <v>582</v>
      </c>
      <c r="P812" s="38" t="s">
        <v>417</v>
      </c>
      <c r="Q812" s="48">
        <v>43221</v>
      </c>
      <c r="R812" s="54"/>
      <c r="S812" s="47"/>
    </row>
    <row r="813" ht="42" spans="1:19">
      <c r="A813" s="38" t="s">
        <v>1595</v>
      </c>
      <c r="B813" s="38" t="s">
        <v>1596</v>
      </c>
      <c r="C813" s="38" t="s">
        <v>36</v>
      </c>
      <c r="D813" s="38" t="s">
        <v>124</v>
      </c>
      <c r="E813" s="38">
        <v>90</v>
      </c>
      <c r="F813" s="38"/>
      <c r="G813" s="38" t="s">
        <v>1597</v>
      </c>
      <c r="H813" s="38" t="s">
        <v>391</v>
      </c>
      <c r="I813" s="38">
        <v>90</v>
      </c>
      <c r="J813" s="38">
        <v>19</v>
      </c>
      <c r="K813" s="38">
        <v>19.02</v>
      </c>
      <c r="L813" s="38" t="s">
        <v>700</v>
      </c>
      <c r="M813" s="38" t="s">
        <v>700</v>
      </c>
      <c r="N813" s="38" t="s">
        <v>14</v>
      </c>
      <c r="O813" s="38" t="s">
        <v>582</v>
      </c>
      <c r="P813" s="38" t="s">
        <v>417</v>
      </c>
      <c r="Q813" s="48">
        <v>43221</v>
      </c>
      <c r="R813" s="54"/>
      <c r="S813" s="47"/>
    </row>
    <row r="814" ht="42" spans="1:19">
      <c r="A814" s="38" t="s">
        <v>1598</v>
      </c>
      <c r="B814" s="38" t="s">
        <v>1599</v>
      </c>
      <c r="C814" s="38" t="s">
        <v>1557</v>
      </c>
      <c r="D814" s="38" t="s">
        <v>124</v>
      </c>
      <c r="E814" s="38">
        <v>118</v>
      </c>
      <c r="F814" s="38"/>
      <c r="G814" s="38" t="s">
        <v>1600</v>
      </c>
      <c r="H814" s="38"/>
      <c r="I814" s="38">
        <v>118</v>
      </c>
      <c r="J814" s="38">
        <v>25</v>
      </c>
      <c r="K814" s="38">
        <v>9.24</v>
      </c>
      <c r="L814" s="38"/>
      <c r="M814" s="38"/>
      <c r="N814" s="38"/>
      <c r="O814" s="38"/>
      <c r="P814" s="38"/>
      <c r="Q814" s="38"/>
      <c r="R814" s="68"/>
      <c r="S814" s="47"/>
    </row>
    <row r="815" spans="1:19">
      <c r="A815" s="38" t="s">
        <v>1601</v>
      </c>
      <c r="B815" s="38">
        <v>1</v>
      </c>
      <c r="C815" s="38" t="s">
        <v>36</v>
      </c>
      <c r="D815" s="38" t="s">
        <v>124</v>
      </c>
      <c r="E815" s="38">
        <f t="shared" ref="E815:K815" si="27">SUM(E816:E816)</f>
        <v>370</v>
      </c>
      <c r="F815" s="38"/>
      <c r="G815" s="38"/>
      <c r="H815" s="38"/>
      <c r="I815" s="38">
        <f t="shared" si="27"/>
        <v>370</v>
      </c>
      <c r="J815" s="38">
        <f t="shared" si="27"/>
        <v>21</v>
      </c>
      <c r="K815" s="38">
        <f t="shared" si="27"/>
        <v>41.5</v>
      </c>
      <c r="L815" s="38" t="s">
        <v>700</v>
      </c>
      <c r="M815" s="38" t="s">
        <v>700</v>
      </c>
      <c r="N815" s="38"/>
      <c r="O815" s="38" t="s">
        <v>582</v>
      </c>
      <c r="P815" s="38" t="s">
        <v>417</v>
      </c>
      <c r="Q815" s="48">
        <v>43221</v>
      </c>
      <c r="R815" s="54"/>
      <c r="S815" s="47"/>
    </row>
    <row r="816" ht="42" spans="1:19">
      <c r="A816" s="38" t="s">
        <v>1602</v>
      </c>
      <c r="B816" s="38" t="s">
        <v>1603</v>
      </c>
      <c r="C816" s="38" t="s">
        <v>36</v>
      </c>
      <c r="D816" s="38" t="s">
        <v>124</v>
      </c>
      <c r="E816" s="38">
        <v>370</v>
      </c>
      <c r="F816" s="38"/>
      <c r="G816" s="38" t="s">
        <v>1604</v>
      </c>
      <c r="H816" s="38" t="s">
        <v>571</v>
      </c>
      <c r="I816" s="38">
        <v>370</v>
      </c>
      <c r="J816" s="38">
        <v>21</v>
      </c>
      <c r="K816" s="38">
        <v>41.5</v>
      </c>
      <c r="L816" s="38" t="s">
        <v>700</v>
      </c>
      <c r="M816" s="38" t="s">
        <v>700</v>
      </c>
      <c r="N816" s="38" t="s">
        <v>14</v>
      </c>
      <c r="O816" s="38" t="s">
        <v>582</v>
      </c>
      <c r="P816" s="38" t="s">
        <v>417</v>
      </c>
      <c r="Q816" s="48">
        <v>43221</v>
      </c>
      <c r="R816" s="54"/>
      <c r="S816" s="47"/>
    </row>
    <row r="817" spans="1:19">
      <c r="A817" s="74" t="s">
        <v>1605</v>
      </c>
      <c r="B817" s="38">
        <v>1</v>
      </c>
      <c r="C817" s="38" t="s">
        <v>36</v>
      </c>
      <c r="D817" s="38" t="s">
        <v>105</v>
      </c>
      <c r="E817" s="38"/>
      <c r="F817" s="38"/>
      <c r="G817" s="38" t="s">
        <v>1606</v>
      </c>
      <c r="H817" s="38"/>
      <c r="I817" s="38"/>
      <c r="J817" s="38"/>
      <c r="K817" s="38">
        <v>100</v>
      </c>
      <c r="L817" s="38" t="s">
        <v>700</v>
      </c>
      <c r="M817" s="38" t="s">
        <v>700</v>
      </c>
      <c r="N817" s="38" t="s">
        <v>14</v>
      </c>
      <c r="O817" s="38" t="s">
        <v>582</v>
      </c>
      <c r="P817" s="38" t="s">
        <v>417</v>
      </c>
      <c r="Q817" s="48">
        <v>43221</v>
      </c>
      <c r="R817" s="33"/>
      <c r="S817" s="47"/>
    </row>
    <row r="818" spans="1:19">
      <c r="A818" s="74" t="s">
        <v>1607</v>
      </c>
      <c r="B818" s="38">
        <v>19</v>
      </c>
      <c r="C818" s="38"/>
      <c r="D818" s="38"/>
      <c r="E818" s="38">
        <f t="shared" ref="E818:K818" si="28">SUM(E819:E837)</f>
        <v>2214</v>
      </c>
      <c r="F818" s="38"/>
      <c r="G818" s="38"/>
      <c r="H818" s="38"/>
      <c r="I818" s="38">
        <f t="shared" si="28"/>
        <v>2214</v>
      </c>
      <c r="J818" s="38">
        <f t="shared" si="28"/>
        <v>252</v>
      </c>
      <c r="K818" s="38">
        <f t="shared" si="28"/>
        <v>1068</v>
      </c>
      <c r="L818" s="38"/>
      <c r="M818" s="38"/>
      <c r="N818" s="38"/>
      <c r="O818" s="38"/>
      <c r="P818" s="38"/>
      <c r="Q818" s="38"/>
      <c r="R818" s="28"/>
      <c r="S818" s="47"/>
    </row>
    <row r="819" ht="63" spans="1:19">
      <c r="A819" s="38" t="s">
        <v>1608</v>
      </c>
      <c r="B819" s="38" t="s">
        <v>1609</v>
      </c>
      <c r="C819" s="38" t="s">
        <v>1610</v>
      </c>
      <c r="D819" s="38" t="s">
        <v>124</v>
      </c>
      <c r="E819" s="38">
        <v>231</v>
      </c>
      <c r="F819" s="38"/>
      <c r="G819" s="38" t="s">
        <v>1611</v>
      </c>
      <c r="H819" s="38"/>
      <c r="I819" s="38">
        <v>231</v>
      </c>
      <c r="J819" s="38">
        <v>7</v>
      </c>
      <c r="K819" s="38">
        <v>46</v>
      </c>
      <c r="L819" s="38" t="s">
        <v>700</v>
      </c>
      <c r="M819" s="38" t="s">
        <v>700</v>
      </c>
      <c r="N819" s="38" t="s">
        <v>14</v>
      </c>
      <c r="O819" s="38" t="s">
        <v>1612</v>
      </c>
      <c r="P819" s="38" t="s">
        <v>417</v>
      </c>
      <c r="Q819" s="48">
        <v>43221</v>
      </c>
      <c r="R819" s="28" t="s">
        <v>418</v>
      </c>
      <c r="S819" s="47"/>
    </row>
    <row r="820" ht="63" spans="1:19">
      <c r="A820" s="38" t="s">
        <v>1613</v>
      </c>
      <c r="B820" s="38" t="s">
        <v>1614</v>
      </c>
      <c r="C820" s="38" t="s">
        <v>1610</v>
      </c>
      <c r="D820" s="38" t="s">
        <v>124</v>
      </c>
      <c r="E820" s="38">
        <v>244</v>
      </c>
      <c r="F820" s="38"/>
      <c r="G820" s="38" t="s">
        <v>1615</v>
      </c>
      <c r="H820" s="38"/>
      <c r="I820" s="38">
        <v>244</v>
      </c>
      <c r="J820" s="38">
        <v>10</v>
      </c>
      <c r="K820" s="38">
        <v>68</v>
      </c>
      <c r="L820" s="38" t="s">
        <v>700</v>
      </c>
      <c r="M820" s="38" t="s">
        <v>700</v>
      </c>
      <c r="N820" s="38" t="s">
        <v>14</v>
      </c>
      <c r="O820" s="38" t="s">
        <v>1612</v>
      </c>
      <c r="P820" s="38" t="s">
        <v>417</v>
      </c>
      <c r="Q820" s="48">
        <v>43221</v>
      </c>
      <c r="R820" s="28" t="s">
        <v>418</v>
      </c>
      <c r="S820" s="47"/>
    </row>
    <row r="821" ht="42" spans="1:19">
      <c r="A821" s="38" t="s">
        <v>1616</v>
      </c>
      <c r="B821" s="38" t="s">
        <v>1617</v>
      </c>
      <c r="C821" s="38" t="s">
        <v>1610</v>
      </c>
      <c r="D821" s="38" t="s">
        <v>124</v>
      </c>
      <c r="E821" s="38">
        <v>189</v>
      </c>
      <c r="F821" s="38"/>
      <c r="G821" s="38" t="s">
        <v>1618</v>
      </c>
      <c r="H821" s="38"/>
      <c r="I821" s="38">
        <v>189</v>
      </c>
      <c r="J821" s="38">
        <v>7</v>
      </c>
      <c r="K821" s="38">
        <v>50</v>
      </c>
      <c r="L821" s="38" t="s">
        <v>700</v>
      </c>
      <c r="M821" s="38" t="s">
        <v>700</v>
      </c>
      <c r="N821" s="38" t="s">
        <v>14</v>
      </c>
      <c r="O821" s="38" t="s">
        <v>1612</v>
      </c>
      <c r="P821" s="38" t="s">
        <v>417</v>
      </c>
      <c r="Q821" s="48">
        <v>43221</v>
      </c>
      <c r="R821" s="28" t="s">
        <v>418</v>
      </c>
      <c r="S821" s="47"/>
    </row>
    <row r="822" ht="63" spans="1:19">
      <c r="A822" s="38" t="s">
        <v>1619</v>
      </c>
      <c r="B822" s="38" t="s">
        <v>1620</v>
      </c>
      <c r="C822" s="38" t="s">
        <v>1610</v>
      </c>
      <c r="D822" s="38" t="s">
        <v>124</v>
      </c>
      <c r="E822" s="38">
        <v>138</v>
      </c>
      <c r="F822" s="38"/>
      <c r="G822" s="38" t="s">
        <v>1621</v>
      </c>
      <c r="H822" s="38"/>
      <c r="I822" s="38">
        <v>138</v>
      </c>
      <c r="J822" s="38">
        <v>21</v>
      </c>
      <c r="K822" s="38">
        <v>60</v>
      </c>
      <c r="L822" s="38" t="s">
        <v>700</v>
      </c>
      <c r="M822" s="38" t="s">
        <v>700</v>
      </c>
      <c r="N822" s="38" t="s">
        <v>14</v>
      </c>
      <c r="O822" s="38" t="s">
        <v>1612</v>
      </c>
      <c r="P822" s="38" t="s">
        <v>417</v>
      </c>
      <c r="Q822" s="48">
        <v>43221</v>
      </c>
      <c r="R822" s="28" t="s">
        <v>418</v>
      </c>
      <c r="S822" s="47"/>
    </row>
    <row r="823" ht="42" spans="1:19">
      <c r="A823" s="38" t="s">
        <v>1622</v>
      </c>
      <c r="B823" s="38" t="s">
        <v>1623</v>
      </c>
      <c r="C823" s="38" t="s">
        <v>1610</v>
      </c>
      <c r="D823" s="38" t="s">
        <v>124</v>
      </c>
      <c r="E823" s="38">
        <v>52</v>
      </c>
      <c r="F823" s="38"/>
      <c r="G823" s="38" t="s">
        <v>1624</v>
      </c>
      <c r="H823" s="38"/>
      <c r="I823" s="38">
        <v>52</v>
      </c>
      <c r="J823" s="38">
        <v>20</v>
      </c>
      <c r="K823" s="38">
        <v>62</v>
      </c>
      <c r="L823" s="38" t="s">
        <v>700</v>
      </c>
      <c r="M823" s="38" t="s">
        <v>700</v>
      </c>
      <c r="N823" s="38" t="s">
        <v>14</v>
      </c>
      <c r="O823" s="38" t="s">
        <v>1612</v>
      </c>
      <c r="P823" s="38" t="s">
        <v>417</v>
      </c>
      <c r="Q823" s="48">
        <v>43221</v>
      </c>
      <c r="R823" s="28" t="s">
        <v>418</v>
      </c>
      <c r="S823" s="47"/>
    </row>
    <row r="824" ht="63" spans="1:19">
      <c r="A824" s="38" t="s">
        <v>1625</v>
      </c>
      <c r="B824" s="38" t="s">
        <v>1626</v>
      </c>
      <c r="C824" s="38" t="s">
        <v>1610</v>
      </c>
      <c r="D824" s="38" t="s">
        <v>124</v>
      </c>
      <c r="E824" s="38">
        <v>90</v>
      </c>
      <c r="F824" s="38"/>
      <c r="G824" s="38" t="s">
        <v>1627</v>
      </c>
      <c r="H824" s="38"/>
      <c r="I824" s="38">
        <v>90</v>
      </c>
      <c r="J824" s="38">
        <v>24</v>
      </c>
      <c r="K824" s="38">
        <v>60</v>
      </c>
      <c r="L824" s="38" t="s">
        <v>700</v>
      </c>
      <c r="M824" s="38" t="s">
        <v>700</v>
      </c>
      <c r="N824" s="38" t="s">
        <v>14</v>
      </c>
      <c r="O824" s="38" t="s">
        <v>1612</v>
      </c>
      <c r="P824" s="38" t="s">
        <v>417</v>
      </c>
      <c r="Q824" s="48">
        <v>43221</v>
      </c>
      <c r="R824" s="28" t="s">
        <v>418</v>
      </c>
      <c r="S824" s="47"/>
    </row>
    <row r="825" ht="63" spans="1:19">
      <c r="A825" s="38" t="s">
        <v>1628</v>
      </c>
      <c r="B825" s="38" t="s">
        <v>1629</v>
      </c>
      <c r="C825" s="38" t="s">
        <v>1610</v>
      </c>
      <c r="D825" s="38" t="s">
        <v>124</v>
      </c>
      <c r="E825" s="38">
        <v>42</v>
      </c>
      <c r="F825" s="38"/>
      <c r="G825" s="38" t="s">
        <v>1630</v>
      </c>
      <c r="H825" s="38"/>
      <c r="I825" s="38">
        <v>42</v>
      </c>
      <c r="J825" s="38">
        <v>22</v>
      </c>
      <c r="K825" s="38">
        <v>65</v>
      </c>
      <c r="L825" s="38" t="s">
        <v>700</v>
      </c>
      <c r="M825" s="38" t="s">
        <v>700</v>
      </c>
      <c r="N825" s="38" t="s">
        <v>14</v>
      </c>
      <c r="O825" s="38" t="s">
        <v>1612</v>
      </c>
      <c r="P825" s="38" t="s">
        <v>417</v>
      </c>
      <c r="Q825" s="48">
        <v>43221</v>
      </c>
      <c r="R825" s="28" t="s">
        <v>418</v>
      </c>
      <c r="S825" s="47"/>
    </row>
    <row r="826" ht="42" spans="1:19">
      <c r="A826" s="38" t="s">
        <v>1631</v>
      </c>
      <c r="B826" s="38" t="s">
        <v>1632</v>
      </c>
      <c r="C826" s="38" t="s">
        <v>1610</v>
      </c>
      <c r="D826" s="38" t="s">
        <v>124</v>
      </c>
      <c r="E826" s="38">
        <v>115</v>
      </c>
      <c r="F826" s="38"/>
      <c r="G826" s="38" t="s">
        <v>1633</v>
      </c>
      <c r="H826" s="38"/>
      <c r="I826" s="38">
        <v>115</v>
      </c>
      <c r="J826" s="38">
        <v>10</v>
      </c>
      <c r="K826" s="38">
        <v>60</v>
      </c>
      <c r="L826" s="38" t="s">
        <v>700</v>
      </c>
      <c r="M826" s="38" t="s">
        <v>700</v>
      </c>
      <c r="N826" s="38" t="s">
        <v>14</v>
      </c>
      <c r="O826" s="38" t="s">
        <v>1612</v>
      </c>
      <c r="P826" s="38" t="s">
        <v>417</v>
      </c>
      <c r="Q826" s="48">
        <v>43221</v>
      </c>
      <c r="R826" s="28" t="s">
        <v>418</v>
      </c>
      <c r="S826" s="47"/>
    </row>
    <row r="827" ht="63" spans="1:19">
      <c r="A827" s="38" t="s">
        <v>1634</v>
      </c>
      <c r="B827" s="38" t="s">
        <v>1635</v>
      </c>
      <c r="C827" s="38" t="s">
        <v>1610</v>
      </c>
      <c r="D827" s="38" t="s">
        <v>124</v>
      </c>
      <c r="E827" s="38">
        <v>66</v>
      </c>
      <c r="F827" s="38"/>
      <c r="G827" s="38" t="s">
        <v>1636</v>
      </c>
      <c r="H827" s="38"/>
      <c r="I827" s="38">
        <v>66</v>
      </c>
      <c r="J827" s="38">
        <v>6</v>
      </c>
      <c r="K827" s="38">
        <v>65</v>
      </c>
      <c r="L827" s="38" t="s">
        <v>700</v>
      </c>
      <c r="M827" s="38" t="s">
        <v>700</v>
      </c>
      <c r="N827" s="38" t="s">
        <v>14</v>
      </c>
      <c r="O827" s="38" t="s">
        <v>1612</v>
      </c>
      <c r="P827" s="38" t="s">
        <v>417</v>
      </c>
      <c r="Q827" s="48">
        <v>43221</v>
      </c>
      <c r="R827" s="28" t="s">
        <v>418</v>
      </c>
      <c r="S827" s="47"/>
    </row>
    <row r="828" ht="42" spans="1:19">
      <c r="A828" s="38" t="s">
        <v>1637</v>
      </c>
      <c r="B828" s="38" t="s">
        <v>1638</v>
      </c>
      <c r="C828" s="38" t="s">
        <v>1610</v>
      </c>
      <c r="D828" s="38" t="s">
        <v>124</v>
      </c>
      <c r="E828" s="38">
        <v>89</v>
      </c>
      <c r="F828" s="38"/>
      <c r="G828" s="38" t="s">
        <v>1639</v>
      </c>
      <c r="H828" s="38"/>
      <c r="I828" s="38">
        <v>89</v>
      </c>
      <c r="J828" s="38">
        <v>8</v>
      </c>
      <c r="K828" s="38">
        <v>65</v>
      </c>
      <c r="L828" s="38" t="s">
        <v>700</v>
      </c>
      <c r="M828" s="38" t="s">
        <v>700</v>
      </c>
      <c r="N828" s="38" t="s">
        <v>14</v>
      </c>
      <c r="O828" s="38" t="s">
        <v>1612</v>
      </c>
      <c r="P828" s="38" t="s">
        <v>417</v>
      </c>
      <c r="Q828" s="48">
        <v>43221</v>
      </c>
      <c r="R828" s="28" t="s">
        <v>418</v>
      </c>
      <c r="S828" s="47"/>
    </row>
    <row r="829" ht="42" spans="1:19">
      <c r="A829" s="38" t="s">
        <v>1640</v>
      </c>
      <c r="B829" s="38" t="s">
        <v>1641</v>
      </c>
      <c r="C829" s="38" t="s">
        <v>1610</v>
      </c>
      <c r="D829" s="38" t="s">
        <v>124</v>
      </c>
      <c r="E829" s="38">
        <v>56</v>
      </c>
      <c r="F829" s="38"/>
      <c r="G829" s="38" t="s">
        <v>1642</v>
      </c>
      <c r="H829" s="38"/>
      <c r="I829" s="38">
        <v>56</v>
      </c>
      <c r="J829" s="38">
        <v>9</v>
      </c>
      <c r="K829" s="38">
        <v>60</v>
      </c>
      <c r="L829" s="38" t="s">
        <v>700</v>
      </c>
      <c r="M829" s="38" t="s">
        <v>700</v>
      </c>
      <c r="N829" s="38" t="s">
        <v>14</v>
      </c>
      <c r="O829" s="38" t="s">
        <v>1612</v>
      </c>
      <c r="P829" s="38" t="s">
        <v>417</v>
      </c>
      <c r="Q829" s="48">
        <v>43221</v>
      </c>
      <c r="R829" s="28" t="s">
        <v>418</v>
      </c>
      <c r="S829" s="47"/>
    </row>
    <row r="830" ht="42" spans="1:19">
      <c r="A830" s="38" t="s">
        <v>1643</v>
      </c>
      <c r="B830" s="38" t="s">
        <v>1599</v>
      </c>
      <c r="C830" s="38" t="s">
        <v>1610</v>
      </c>
      <c r="D830" s="38" t="s">
        <v>124</v>
      </c>
      <c r="E830" s="38">
        <v>47</v>
      </c>
      <c r="F830" s="38"/>
      <c r="G830" s="38" t="s">
        <v>1644</v>
      </c>
      <c r="H830" s="38"/>
      <c r="I830" s="38">
        <v>47</v>
      </c>
      <c r="J830" s="38">
        <v>26</v>
      </c>
      <c r="K830" s="38">
        <v>60</v>
      </c>
      <c r="L830" s="38" t="s">
        <v>700</v>
      </c>
      <c r="M830" s="38" t="s">
        <v>700</v>
      </c>
      <c r="N830" s="38" t="s">
        <v>14</v>
      </c>
      <c r="O830" s="38" t="s">
        <v>1612</v>
      </c>
      <c r="P830" s="38" t="s">
        <v>417</v>
      </c>
      <c r="Q830" s="48">
        <v>43221</v>
      </c>
      <c r="R830" s="28" t="s">
        <v>418</v>
      </c>
      <c r="S830" s="47"/>
    </row>
    <row r="831" ht="42" spans="1:19">
      <c r="A831" s="38" t="s">
        <v>1645</v>
      </c>
      <c r="B831" s="38" t="s">
        <v>1646</v>
      </c>
      <c r="C831" s="38" t="s">
        <v>1610</v>
      </c>
      <c r="D831" s="38" t="s">
        <v>124</v>
      </c>
      <c r="E831" s="38">
        <v>105</v>
      </c>
      <c r="F831" s="38"/>
      <c r="G831" s="38" t="s">
        <v>1647</v>
      </c>
      <c r="H831" s="38"/>
      <c r="I831" s="38">
        <v>105</v>
      </c>
      <c r="J831" s="38">
        <v>3</v>
      </c>
      <c r="K831" s="38">
        <v>60</v>
      </c>
      <c r="L831" s="38" t="s">
        <v>700</v>
      </c>
      <c r="M831" s="38" t="s">
        <v>700</v>
      </c>
      <c r="N831" s="38" t="s">
        <v>14</v>
      </c>
      <c r="O831" s="38" t="s">
        <v>1612</v>
      </c>
      <c r="P831" s="38" t="s">
        <v>417</v>
      </c>
      <c r="Q831" s="48">
        <v>43221</v>
      </c>
      <c r="R831" s="28" t="s">
        <v>418</v>
      </c>
      <c r="S831" s="47"/>
    </row>
    <row r="832" ht="42" spans="1:19">
      <c r="A832" s="38" t="s">
        <v>1648</v>
      </c>
      <c r="B832" s="38" t="s">
        <v>1649</v>
      </c>
      <c r="C832" s="38" t="s">
        <v>1610</v>
      </c>
      <c r="D832" s="38" t="s">
        <v>124</v>
      </c>
      <c r="E832" s="38">
        <v>100</v>
      </c>
      <c r="F832" s="38"/>
      <c r="G832" s="38" t="s">
        <v>1650</v>
      </c>
      <c r="H832" s="38"/>
      <c r="I832" s="38">
        <v>100</v>
      </c>
      <c r="J832" s="38">
        <v>7</v>
      </c>
      <c r="K832" s="38">
        <v>65</v>
      </c>
      <c r="L832" s="38" t="s">
        <v>700</v>
      </c>
      <c r="M832" s="38" t="s">
        <v>700</v>
      </c>
      <c r="N832" s="38" t="s">
        <v>14</v>
      </c>
      <c r="O832" s="38" t="s">
        <v>1612</v>
      </c>
      <c r="P832" s="38" t="s">
        <v>417</v>
      </c>
      <c r="Q832" s="48">
        <v>43221</v>
      </c>
      <c r="R832" s="28" t="s">
        <v>418</v>
      </c>
      <c r="S832" s="47"/>
    </row>
    <row r="833" ht="63" spans="1:19">
      <c r="A833" s="38" t="s">
        <v>1651</v>
      </c>
      <c r="B833" s="38" t="s">
        <v>1652</v>
      </c>
      <c r="C833" s="38" t="s">
        <v>1610</v>
      </c>
      <c r="D833" s="38" t="s">
        <v>124</v>
      </c>
      <c r="E833" s="38">
        <v>151</v>
      </c>
      <c r="F833" s="38"/>
      <c r="G833" s="38" t="s">
        <v>1653</v>
      </c>
      <c r="H833" s="38"/>
      <c r="I833" s="38">
        <v>151</v>
      </c>
      <c r="J833" s="38">
        <v>32</v>
      </c>
      <c r="K833" s="38">
        <v>66</v>
      </c>
      <c r="L833" s="38" t="s">
        <v>700</v>
      </c>
      <c r="M833" s="38" t="s">
        <v>700</v>
      </c>
      <c r="N833" s="38" t="s">
        <v>14</v>
      </c>
      <c r="O833" s="38" t="s">
        <v>1612</v>
      </c>
      <c r="P833" s="38" t="s">
        <v>417</v>
      </c>
      <c r="Q833" s="48">
        <v>43221</v>
      </c>
      <c r="R833" s="28" t="s">
        <v>418</v>
      </c>
      <c r="S833" s="47"/>
    </row>
    <row r="834" ht="42" spans="1:19">
      <c r="A834" s="38" t="s">
        <v>1654</v>
      </c>
      <c r="B834" s="38" t="s">
        <v>1655</v>
      </c>
      <c r="C834" s="38" t="s">
        <v>1610</v>
      </c>
      <c r="D834" s="38" t="s">
        <v>124</v>
      </c>
      <c r="E834" s="38">
        <v>49</v>
      </c>
      <c r="F834" s="38"/>
      <c r="G834" s="28" t="s">
        <v>1656</v>
      </c>
      <c r="H834" s="38"/>
      <c r="I834" s="38">
        <v>49</v>
      </c>
      <c r="J834" s="38">
        <v>6</v>
      </c>
      <c r="K834" s="38">
        <v>60</v>
      </c>
      <c r="L834" s="38" t="s">
        <v>700</v>
      </c>
      <c r="M834" s="38" t="s">
        <v>700</v>
      </c>
      <c r="N834" s="38" t="s">
        <v>14</v>
      </c>
      <c r="O834" s="38" t="s">
        <v>1612</v>
      </c>
      <c r="P834" s="38" t="s">
        <v>417</v>
      </c>
      <c r="Q834" s="48">
        <v>43221</v>
      </c>
      <c r="R834" s="28" t="s">
        <v>418</v>
      </c>
      <c r="S834" s="47"/>
    </row>
    <row r="835" ht="63" spans="1:19">
      <c r="A835" s="38" t="s">
        <v>1657</v>
      </c>
      <c r="B835" s="38" t="s">
        <v>1658</v>
      </c>
      <c r="C835" s="38" t="s">
        <v>1610</v>
      </c>
      <c r="D835" s="38" t="s">
        <v>124</v>
      </c>
      <c r="E835" s="38">
        <v>65</v>
      </c>
      <c r="F835" s="38"/>
      <c r="G835" s="28" t="s">
        <v>1659</v>
      </c>
      <c r="H835" s="38"/>
      <c r="I835" s="38">
        <v>65</v>
      </c>
      <c r="J835" s="38">
        <v>15</v>
      </c>
      <c r="K835" s="38">
        <v>20</v>
      </c>
      <c r="L835" s="38" t="s">
        <v>700</v>
      </c>
      <c r="M835" s="38" t="s">
        <v>700</v>
      </c>
      <c r="N835" s="38" t="s">
        <v>14</v>
      </c>
      <c r="O835" s="38" t="s">
        <v>1612</v>
      </c>
      <c r="P835" s="38" t="s">
        <v>417</v>
      </c>
      <c r="Q835" s="48">
        <v>43221</v>
      </c>
      <c r="R835" s="28" t="s">
        <v>418</v>
      </c>
      <c r="S835" s="47"/>
    </row>
    <row r="836" ht="42" spans="1:19">
      <c r="A836" s="38" t="s">
        <v>1660</v>
      </c>
      <c r="B836" s="38" t="s">
        <v>1661</v>
      </c>
      <c r="C836" s="38" t="s">
        <v>1610</v>
      </c>
      <c r="D836" s="38" t="s">
        <v>124</v>
      </c>
      <c r="E836" s="38">
        <v>31</v>
      </c>
      <c r="F836" s="38"/>
      <c r="G836" s="38" t="s">
        <v>1662</v>
      </c>
      <c r="H836" s="38"/>
      <c r="I836" s="38">
        <v>31</v>
      </c>
      <c r="J836" s="38">
        <v>7</v>
      </c>
      <c r="K836" s="38">
        <v>18</v>
      </c>
      <c r="L836" s="38" t="s">
        <v>700</v>
      </c>
      <c r="M836" s="38" t="s">
        <v>700</v>
      </c>
      <c r="N836" s="38" t="s">
        <v>14</v>
      </c>
      <c r="O836" s="38" t="s">
        <v>1612</v>
      </c>
      <c r="P836" s="38" t="s">
        <v>417</v>
      </c>
      <c r="Q836" s="48">
        <v>43221</v>
      </c>
      <c r="R836" s="28" t="s">
        <v>418</v>
      </c>
      <c r="S836" s="47"/>
    </row>
    <row r="837" ht="63" spans="1:19">
      <c r="A837" s="38" t="s">
        <v>1663</v>
      </c>
      <c r="B837" s="38" t="s">
        <v>1664</v>
      </c>
      <c r="C837" s="38" t="s">
        <v>1610</v>
      </c>
      <c r="D837" s="38" t="s">
        <v>124</v>
      </c>
      <c r="E837" s="38">
        <v>354</v>
      </c>
      <c r="F837" s="38"/>
      <c r="G837" s="28" t="s">
        <v>1665</v>
      </c>
      <c r="H837" s="38"/>
      <c r="I837" s="38">
        <v>354</v>
      </c>
      <c r="J837" s="38">
        <v>12</v>
      </c>
      <c r="K837" s="38">
        <v>58</v>
      </c>
      <c r="L837" s="38" t="s">
        <v>700</v>
      </c>
      <c r="M837" s="38" t="s">
        <v>700</v>
      </c>
      <c r="N837" s="38" t="s">
        <v>14</v>
      </c>
      <c r="O837" s="38" t="s">
        <v>1612</v>
      </c>
      <c r="P837" s="38" t="s">
        <v>417</v>
      </c>
      <c r="Q837" s="48">
        <v>43221</v>
      </c>
      <c r="R837" s="28" t="s">
        <v>418</v>
      </c>
      <c r="S837" s="47"/>
    </row>
    <row r="838" ht="42" spans="1:19">
      <c r="A838" s="74" t="s">
        <v>1666</v>
      </c>
      <c r="B838" s="28"/>
      <c r="C838" s="28" t="s">
        <v>477</v>
      </c>
      <c r="D838" s="28" t="s">
        <v>124</v>
      </c>
      <c r="E838" s="28"/>
      <c r="F838" s="28"/>
      <c r="G838" s="28" t="s">
        <v>1667</v>
      </c>
      <c r="H838" s="28" t="s">
        <v>391</v>
      </c>
      <c r="I838" s="28"/>
      <c r="J838" s="28"/>
      <c r="K838" s="28">
        <v>1432.27</v>
      </c>
      <c r="L838" s="28" t="s">
        <v>700</v>
      </c>
      <c r="M838" s="28" t="s">
        <v>700</v>
      </c>
      <c r="N838" s="28" t="s">
        <v>14</v>
      </c>
      <c r="O838" s="28" t="s">
        <v>1612</v>
      </c>
      <c r="P838" s="28" t="s">
        <v>417</v>
      </c>
      <c r="Q838" s="48">
        <v>43221</v>
      </c>
      <c r="R838" s="28" t="s">
        <v>1668</v>
      </c>
      <c r="S838" s="47"/>
    </row>
    <row r="839" ht="63" spans="1:19">
      <c r="A839" s="68" t="s">
        <v>1669</v>
      </c>
      <c r="B839" s="38" t="s">
        <v>1670</v>
      </c>
      <c r="C839" s="68" t="s">
        <v>477</v>
      </c>
      <c r="D839" s="68" t="s">
        <v>124</v>
      </c>
      <c r="E839" s="38">
        <v>213</v>
      </c>
      <c r="F839" s="68"/>
      <c r="G839" s="68" t="s">
        <v>1671</v>
      </c>
      <c r="H839" s="68" t="s">
        <v>391</v>
      </c>
      <c r="I839" s="38">
        <v>213</v>
      </c>
      <c r="J839" s="38">
        <v>46</v>
      </c>
      <c r="K839" s="58">
        <v>69.1</v>
      </c>
      <c r="L839" s="68" t="s">
        <v>700</v>
      </c>
      <c r="M839" s="68" t="s">
        <v>700</v>
      </c>
      <c r="N839" s="38" t="s">
        <v>14</v>
      </c>
      <c r="O839" s="28" t="s">
        <v>1612</v>
      </c>
      <c r="P839" s="38" t="s">
        <v>417</v>
      </c>
      <c r="Q839" s="48">
        <v>43466</v>
      </c>
      <c r="R839" s="48" t="s">
        <v>1668</v>
      </c>
      <c r="S839" s="47"/>
    </row>
    <row r="840" ht="42" spans="1:19">
      <c r="A840" s="68" t="s">
        <v>1672</v>
      </c>
      <c r="B840" s="38" t="s">
        <v>1673</v>
      </c>
      <c r="C840" s="68" t="s">
        <v>477</v>
      </c>
      <c r="D840" s="68" t="s">
        <v>124</v>
      </c>
      <c r="E840" s="38">
        <v>352</v>
      </c>
      <c r="F840" s="68"/>
      <c r="G840" s="68" t="s">
        <v>1674</v>
      </c>
      <c r="H840" s="68" t="s">
        <v>391</v>
      </c>
      <c r="I840" s="38">
        <v>352</v>
      </c>
      <c r="J840" s="38">
        <v>41</v>
      </c>
      <c r="K840" s="58">
        <v>40.01</v>
      </c>
      <c r="L840" s="68" t="s">
        <v>700</v>
      </c>
      <c r="M840" s="68" t="s">
        <v>700</v>
      </c>
      <c r="N840" s="38" t="s">
        <v>14</v>
      </c>
      <c r="O840" s="28" t="s">
        <v>1612</v>
      </c>
      <c r="P840" s="38" t="s">
        <v>417</v>
      </c>
      <c r="Q840" s="48">
        <v>43466</v>
      </c>
      <c r="R840" s="48" t="s">
        <v>1668</v>
      </c>
      <c r="S840" s="47"/>
    </row>
    <row r="841" ht="84" spans="1:19">
      <c r="A841" s="68" t="s">
        <v>1675</v>
      </c>
      <c r="B841" s="38" t="s">
        <v>1676</v>
      </c>
      <c r="C841" s="68" t="s">
        <v>477</v>
      </c>
      <c r="D841" s="68" t="s">
        <v>124</v>
      </c>
      <c r="E841" s="38">
        <v>97</v>
      </c>
      <c r="F841" s="68"/>
      <c r="G841" s="68" t="s">
        <v>1677</v>
      </c>
      <c r="H841" s="68" t="s">
        <v>571</v>
      </c>
      <c r="I841" s="38">
        <v>97</v>
      </c>
      <c r="J841" s="38"/>
      <c r="K841" s="58">
        <v>63.43</v>
      </c>
      <c r="L841" s="68" t="s">
        <v>700</v>
      </c>
      <c r="M841" s="68" t="s">
        <v>700</v>
      </c>
      <c r="N841" s="38" t="s">
        <v>14</v>
      </c>
      <c r="O841" s="28" t="s">
        <v>1612</v>
      </c>
      <c r="P841" s="38" t="s">
        <v>417</v>
      </c>
      <c r="Q841" s="48">
        <v>43466</v>
      </c>
      <c r="R841" s="48" t="s">
        <v>1668</v>
      </c>
      <c r="S841" s="47"/>
    </row>
    <row r="842" ht="63" spans="1:19">
      <c r="A842" s="68" t="s">
        <v>1678</v>
      </c>
      <c r="B842" s="38" t="s">
        <v>1679</v>
      </c>
      <c r="C842" s="68" t="s">
        <v>477</v>
      </c>
      <c r="D842" s="68" t="s">
        <v>124</v>
      </c>
      <c r="E842" s="38">
        <v>50</v>
      </c>
      <c r="F842" s="68"/>
      <c r="G842" s="68"/>
      <c r="H842" s="68" t="s">
        <v>391</v>
      </c>
      <c r="I842" s="38">
        <v>50</v>
      </c>
      <c r="J842" s="38"/>
      <c r="K842" s="58">
        <v>10.21</v>
      </c>
      <c r="L842" s="68" t="s">
        <v>700</v>
      </c>
      <c r="M842" s="68" t="s">
        <v>700</v>
      </c>
      <c r="N842" s="38" t="s">
        <v>14</v>
      </c>
      <c r="O842" s="28" t="s">
        <v>1612</v>
      </c>
      <c r="P842" s="38" t="s">
        <v>417</v>
      </c>
      <c r="Q842" s="48">
        <v>43466</v>
      </c>
      <c r="R842" s="48" t="s">
        <v>1668</v>
      </c>
      <c r="S842" s="47"/>
    </row>
    <row r="843" ht="105" spans="1:19">
      <c r="A843" s="68" t="s">
        <v>1680</v>
      </c>
      <c r="B843" s="38" t="s">
        <v>1681</v>
      </c>
      <c r="C843" s="68" t="s">
        <v>477</v>
      </c>
      <c r="D843" s="68" t="s">
        <v>124</v>
      </c>
      <c r="E843" s="38">
        <v>68</v>
      </c>
      <c r="F843" s="68"/>
      <c r="G843" s="68" t="s">
        <v>1682</v>
      </c>
      <c r="H843" s="68" t="s">
        <v>391</v>
      </c>
      <c r="I843" s="38">
        <v>68</v>
      </c>
      <c r="J843" s="38">
        <v>54</v>
      </c>
      <c r="K843" s="58">
        <v>32.97</v>
      </c>
      <c r="L843" s="68" t="s">
        <v>700</v>
      </c>
      <c r="M843" s="68" t="s">
        <v>700</v>
      </c>
      <c r="N843" s="38" t="s">
        <v>14</v>
      </c>
      <c r="O843" s="28" t="s">
        <v>1612</v>
      </c>
      <c r="P843" s="38" t="s">
        <v>417</v>
      </c>
      <c r="Q843" s="48">
        <v>43466</v>
      </c>
      <c r="R843" s="48" t="s">
        <v>1668</v>
      </c>
      <c r="S843" s="47"/>
    </row>
    <row r="844" ht="126" spans="1:19">
      <c r="A844" s="68" t="s">
        <v>1683</v>
      </c>
      <c r="B844" s="38" t="s">
        <v>1684</v>
      </c>
      <c r="C844" s="68" t="s">
        <v>477</v>
      </c>
      <c r="D844" s="68" t="s">
        <v>124</v>
      </c>
      <c r="E844" s="38">
        <v>130</v>
      </c>
      <c r="F844" s="68"/>
      <c r="G844" s="68" t="s">
        <v>1685</v>
      </c>
      <c r="H844" s="68" t="s">
        <v>391</v>
      </c>
      <c r="I844" s="38">
        <v>130</v>
      </c>
      <c r="J844" s="38">
        <v>15</v>
      </c>
      <c r="K844" s="58">
        <v>77.62</v>
      </c>
      <c r="L844" s="68" t="s">
        <v>700</v>
      </c>
      <c r="M844" s="68" t="s">
        <v>700</v>
      </c>
      <c r="N844" s="38" t="s">
        <v>14</v>
      </c>
      <c r="O844" s="28" t="s">
        <v>1612</v>
      </c>
      <c r="P844" s="38" t="s">
        <v>417</v>
      </c>
      <c r="Q844" s="48">
        <v>43466</v>
      </c>
      <c r="R844" s="48" t="s">
        <v>1668</v>
      </c>
      <c r="S844" s="47"/>
    </row>
    <row r="845" ht="63" spans="1:19">
      <c r="A845" s="68" t="s">
        <v>1686</v>
      </c>
      <c r="B845" s="38">
        <v>2</v>
      </c>
      <c r="C845" s="68" t="s">
        <v>477</v>
      </c>
      <c r="D845" s="68" t="s">
        <v>124</v>
      </c>
      <c r="E845" s="38">
        <v>63</v>
      </c>
      <c r="F845" s="68"/>
      <c r="G845" s="68" t="s">
        <v>1687</v>
      </c>
      <c r="H845" s="68" t="s">
        <v>391</v>
      </c>
      <c r="I845" s="38">
        <v>63</v>
      </c>
      <c r="J845" s="38">
        <v>169</v>
      </c>
      <c r="K845" s="58">
        <v>116.36</v>
      </c>
      <c r="L845" s="68" t="s">
        <v>700</v>
      </c>
      <c r="M845" s="68" t="s">
        <v>700</v>
      </c>
      <c r="N845" s="38" t="s">
        <v>14</v>
      </c>
      <c r="O845" s="28" t="s">
        <v>1612</v>
      </c>
      <c r="P845" s="38" t="s">
        <v>417</v>
      </c>
      <c r="Q845" s="48">
        <v>43466</v>
      </c>
      <c r="R845" s="48" t="s">
        <v>1668</v>
      </c>
      <c r="S845" s="47"/>
    </row>
    <row r="846" ht="63" spans="1:19">
      <c r="A846" s="68" t="s">
        <v>1688</v>
      </c>
      <c r="B846" s="38" t="s">
        <v>1689</v>
      </c>
      <c r="C846" s="68" t="s">
        <v>477</v>
      </c>
      <c r="D846" s="68" t="s">
        <v>124</v>
      </c>
      <c r="E846" s="38">
        <v>300</v>
      </c>
      <c r="F846" s="68"/>
      <c r="G846" s="68" t="s">
        <v>1690</v>
      </c>
      <c r="H846" s="68" t="s">
        <v>571</v>
      </c>
      <c r="I846" s="38">
        <v>300</v>
      </c>
      <c r="J846" s="38"/>
      <c r="K846" s="58">
        <v>13.08</v>
      </c>
      <c r="L846" s="68" t="s">
        <v>700</v>
      </c>
      <c r="M846" s="68" t="s">
        <v>700</v>
      </c>
      <c r="N846" s="38" t="s">
        <v>14</v>
      </c>
      <c r="O846" s="28" t="s">
        <v>1612</v>
      </c>
      <c r="P846" s="38" t="s">
        <v>417</v>
      </c>
      <c r="Q846" s="48">
        <v>43466</v>
      </c>
      <c r="R846" s="48" t="s">
        <v>1668</v>
      </c>
      <c r="S846" s="47"/>
    </row>
    <row r="847" ht="84" spans="1:19">
      <c r="A847" s="68" t="s">
        <v>1691</v>
      </c>
      <c r="B847" s="38" t="s">
        <v>1692</v>
      </c>
      <c r="C847" s="68" t="s">
        <v>477</v>
      </c>
      <c r="D847" s="68" t="s">
        <v>124</v>
      </c>
      <c r="E847" s="38">
        <v>176</v>
      </c>
      <c r="F847" s="68"/>
      <c r="G847" s="68" t="s">
        <v>1693</v>
      </c>
      <c r="H847" s="68" t="s">
        <v>391</v>
      </c>
      <c r="I847" s="38">
        <v>176</v>
      </c>
      <c r="J847" s="38">
        <v>4</v>
      </c>
      <c r="K847" s="58">
        <v>108.04</v>
      </c>
      <c r="L847" s="68" t="s">
        <v>700</v>
      </c>
      <c r="M847" s="68" t="s">
        <v>700</v>
      </c>
      <c r="N847" s="38" t="s">
        <v>14</v>
      </c>
      <c r="O847" s="28" t="s">
        <v>1612</v>
      </c>
      <c r="P847" s="38" t="s">
        <v>417</v>
      </c>
      <c r="Q847" s="48">
        <v>43466</v>
      </c>
      <c r="R847" s="48" t="s">
        <v>1668</v>
      </c>
      <c r="S847" s="47"/>
    </row>
    <row r="848" ht="168" spans="1:19">
      <c r="A848" s="68" t="s">
        <v>1694</v>
      </c>
      <c r="B848" s="38" t="s">
        <v>1695</v>
      </c>
      <c r="C848" s="68" t="s">
        <v>477</v>
      </c>
      <c r="D848" s="68" t="s">
        <v>124</v>
      </c>
      <c r="E848" s="38">
        <v>83</v>
      </c>
      <c r="F848" s="68"/>
      <c r="G848" s="68" t="s">
        <v>1696</v>
      </c>
      <c r="H848" s="68" t="s">
        <v>391</v>
      </c>
      <c r="I848" s="38">
        <v>83</v>
      </c>
      <c r="J848" s="38"/>
      <c r="K848" s="58">
        <v>10.41</v>
      </c>
      <c r="L848" s="68" t="s">
        <v>700</v>
      </c>
      <c r="M848" s="68" t="s">
        <v>700</v>
      </c>
      <c r="N848" s="38" t="s">
        <v>14</v>
      </c>
      <c r="O848" s="28" t="s">
        <v>1612</v>
      </c>
      <c r="P848" s="38" t="s">
        <v>417</v>
      </c>
      <c r="Q848" s="48">
        <v>43466</v>
      </c>
      <c r="R848" s="48" t="s">
        <v>1668</v>
      </c>
      <c r="S848" s="47"/>
    </row>
    <row r="849" ht="84" spans="1:19">
      <c r="A849" s="68" t="s">
        <v>1697</v>
      </c>
      <c r="B849" s="38" t="s">
        <v>1698</v>
      </c>
      <c r="C849" s="68" t="s">
        <v>477</v>
      </c>
      <c r="D849" s="68" t="s">
        <v>124</v>
      </c>
      <c r="E849" s="38">
        <v>75</v>
      </c>
      <c r="F849" s="68"/>
      <c r="G849" s="68" t="s">
        <v>1699</v>
      </c>
      <c r="H849" s="68" t="s">
        <v>391</v>
      </c>
      <c r="I849" s="38">
        <v>75</v>
      </c>
      <c r="J849" s="38"/>
      <c r="K849" s="58">
        <v>81.98</v>
      </c>
      <c r="L849" s="68" t="s">
        <v>700</v>
      </c>
      <c r="M849" s="68" t="s">
        <v>700</v>
      </c>
      <c r="N849" s="38" t="s">
        <v>14</v>
      </c>
      <c r="O849" s="28" t="s">
        <v>1612</v>
      </c>
      <c r="P849" s="38" t="s">
        <v>417</v>
      </c>
      <c r="Q849" s="48">
        <v>43466</v>
      </c>
      <c r="R849" s="48" t="s">
        <v>1668</v>
      </c>
      <c r="S849" s="47"/>
    </row>
    <row r="850" ht="63" spans="1:19">
      <c r="A850" s="68" t="s">
        <v>1700</v>
      </c>
      <c r="B850" s="38" t="s">
        <v>1701</v>
      </c>
      <c r="C850" s="68" t="s">
        <v>477</v>
      </c>
      <c r="D850" s="68" t="s">
        <v>124</v>
      </c>
      <c r="E850" s="38">
        <v>278</v>
      </c>
      <c r="F850" s="68"/>
      <c r="G850" s="68" t="s">
        <v>1702</v>
      </c>
      <c r="H850" s="68" t="s">
        <v>391</v>
      </c>
      <c r="I850" s="38">
        <v>278</v>
      </c>
      <c r="J850" s="38">
        <v>70</v>
      </c>
      <c r="K850" s="58">
        <v>118.52</v>
      </c>
      <c r="L850" s="68" t="s">
        <v>700</v>
      </c>
      <c r="M850" s="68" t="s">
        <v>700</v>
      </c>
      <c r="N850" s="38" t="s">
        <v>14</v>
      </c>
      <c r="O850" s="28" t="s">
        <v>1612</v>
      </c>
      <c r="P850" s="38" t="s">
        <v>417</v>
      </c>
      <c r="Q850" s="48">
        <v>43466</v>
      </c>
      <c r="R850" s="48" t="s">
        <v>1668</v>
      </c>
      <c r="S850" s="47"/>
    </row>
    <row r="851" ht="84" spans="1:19">
      <c r="A851" s="68" t="s">
        <v>1703</v>
      </c>
      <c r="B851" s="38" t="s">
        <v>1704</v>
      </c>
      <c r="C851" s="68" t="s">
        <v>477</v>
      </c>
      <c r="D851" s="68" t="s">
        <v>124</v>
      </c>
      <c r="E851" s="38">
        <v>141</v>
      </c>
      <c r="F851" s="68"/>
      <c r="G851" s="68" t="s">
        <v>1705</v>
      </c>
      <c r="H851" s="68" t="s">
        <v>391</v>
      </c>
      <c r="I851" s="38">
        <v>141</v>
      </c>
      <c r="J851" s="38">
        <v>49</v>
      </c>
      <c r="K851" s="58">
        <v>114.09</v>
      </c>
      <c r="L851" s="68" t="s">
        <v>700</v>
      </c>
      <c r="M851" s="68" t="s">
        <v>700</v>
      </c>
      <c r="N851" s="38" t="s">
        <v>14</v>
      </c>
      <c r="O851" s="28" t="s">
        <v>1612</v>
      </c>
      <c r="P851" s="38" t="s">
        <v>417</v>
      </c>
      <c r="Q851" s="48">
        <v>43466</v>
      </c>
      <c r="R851" s="48" t="s">
        <v>1668</v>
      </c>
      <c r="S851" s="47"/>
    </row>
    <row r="852" ht="84" spans="1:19">
      <c r="A852" s="68" t="s">
        <v>1706</v>
      </c>
      <c r="B852" s="38" t="s">
        <v>1707</v>
      </c>
      <c r="C852" s="68" t="s">
        <v>477</v>
      </c>
      <c r="D852" s="68" t="s">
        <v>124</v>
      </c>
      <c r="E852" s="38">
        <v>130</v>
      </c>
      <c r="F852" s="68"/>
      <c r="G852" s="68" t="s">
        <v>1708</v>
      </c>
      <c r="H852" s="68" t="s">
        <v>391</v>
      </c>
      <c r="I852" s="38">
        <v>130</v>
      </c>
      <c r="J852" s="38">
        <v>88</v>
      </c>
      <c r="K852" s="58">
        <v>1.96</v>
      </c>
      <c r="L852" s="68" t="s">
        <v>700</v>
      </c>
      <c r="M852" s="68" t="s">
        <v>700</v>
      </c>
      <c r="N852" s="38" t="s">
        <v>14</v>
      </c>
      <c r="O852" s="28" t="s">
        <v>1612</v>
      </c>
      <c r="P852" s="38" t="s">
        <v>417</v>
      </c>
      <c r="Q852" s="48">
        <v>43466</v>
      </c>
      <c r="R852" s="48" t="s">
        <v>1668</v>
      </c>
      <c r="S852" s="47"/>
    </row>
    <row r="853" ht="126" spans="1:19">
      <c r="A853" s="68" t="s">
        <v>1709</v>
      </c>
      <c r="B853" s="38" t="s">
        <v>1710</v>
      </c>
      <c r="C853" s="68" t="s">
        <v>477</v>
      </c>
      <c r="D853" s="68" t="s">
        <v>124</v>
      </c>
      <c r="E853" s="38">
        <v>205</v>
      </c>
      <c r="F853" s="68"/>
      <c r="G853" s="68" t="s">
        <v>1711</v>
      </c>
      <c r="H853" s="68" t="s">
        <v>571</v>
      </c>
      <c r="I853" s="38">
        <v>205</v>
      </c>
      <c r="J853" s="38">
        <v>5</v>
      </c>
      <c r="K853" s="58">
        <v>113.89</v>
      </c>
      <c r="L853" s="68" t="s">
        <v>700</v>
      </c>
      <c r="M853" s="68" t="s">
        <v>700</v>
      </c>
      <c r="N853" s="38" t="s">
        <v>14</v>
      </c>
      <c r="O853" s="28" t="s">
        <v>1612</v>
      </c>
      <c r="P853" s="38" t="s">
        <v>417</v>
      </c>
      <c r="Q853" s="48">
        <v>43466</v>
      </c>
      <c r="R853" s="48" t="s">
        <v>1668</v>
      </c>
      <c r="S853" s="47"/>
    </row>
    <row r="854" ht="42" spans="1:19">
      <c r="A854" s="68" t="s">
        <v>1712</v>
      </c>
      <c r="B854" s="38" t="s">
        <v>1713</v>
      </c>
      <c r="C854" s="68" t="s">
        <v>477</v>
      </c>
      <c r="D854" s="68" t="s">
        <v>124</v>
      </c>
      <c r="E854" s="38">
        <v>1316</v>
      </c>
      <c r="F854" s="68"/>
      <c r="G854" s="68"/>
      <c r="H854" s="68" t="s">
        <v>391</v>
      </c>
      <c r="I854" s="38">
        <v>1316</v>
      </c>
      <c r="J854" s="38">
        <v>32</v>
      </c>
      <c r="K854" s="58">
        <v>254.18</v>
      </c>
      <c r="L854" s="68" t="s">
        <v>700</v>
      </c>
      <c r="M854" s="68" t="s">
        <v>700</v>
      </c>
      <c r="N854" s="38" t="s">
        <v>14</v>
      </c>
      <c r="O854" s="28" t="s">
        <v>1612</v>
      </c>
      <c r="P854" s="38" t="s">
        <v>417</v>
      </c>
      <c r="Q854" s="48">
        <v>43466</v>
      </c>
      <c r="R854" s="48" t="s">
        <v>1668</v>
      </c>
      <c r="S854" s="47"/>
    </row>
    <row r="855" ht="42" spans="1:19">
      <c r="A855" s="68" t="s">
        <v>1714</v>
      </c>
      <c r="B855" s="38" t="s">
        <v>1715</v>
      </c>
      <c r="C855" s="68" t="s">
        <v>477</v>
      </c>
      <c r="D855" s="68" t="s">
        <v>124</v>
      </c>
      <c r="E855" s="38">
        <v>227</v>
      </c>
      <c r="F855" s="68"/>
      <c r="G855" s="68" t="s">
        <v>1716</v>
      </c>
      <c r="H855" s="68" t="s">
        <v>571</v>
      </c>
      <c r="I855" s="38">
        <v>227</v>
      </c>
      <c r="J855" s="38">
        <v>26</v>
      </c>
      <c r="K855" s="58">
        <v>56.72</v>
      </c>
      <c r="L855" s="68" t="s">
        <v>700</v>
      </c>
      <c r="M855" s="68" t="s">
        <v>700</v>
      </c>
      <c r="N855" s="38" t="s">
        <v>14</v>
      </c>
      <c r="O855" s="28" t="s">
        <v>1612</v>
      </c>
      <c r="P855" s="38" t="s">
        <v>417</v>
      </c>
      <c r="Q855" s="48">
        <v>43466</v>
      </c>
      <c r="R855" s="48" t="s">
        <v>1668</v>
      </c>
      <c r="S855" s="47"/>
    </row>
    <row r="856" ht="63" spans="1:19">
      <c r="A856" s="68" t="s">
        <v>1717</v>
      </c>
      <c r="B856" s="38" t="s">
        <v>1718</v>
      </c>
      <c r="C856" s="68" t="s">
        <v>477</v>
      </c>
      <c r="D856" s="68" t="s">
        <v>124</v>
      </c>
      <c r="E856" s="38">
        <v>12</v>
      </c>
      <c r="F856" s="68"/>
      <c r="G856" s="68" t="s">
        <v>1719</v>
      </c>
      <c r="H856" s="68" t="s">
        <v>391</v>
      </c>
      <c r="I856" s="38">
        <v>12</v>
      </c>
      <c r="J856" s="38">
        <v>3</v>
      </c>
      <c r="K856" s="58">
        <v>2.9</v>
      </c>
      <c r="L856" s="68" t="s">
        <v>700</v>
      </c>
      <c r="M856" s="68" t="s">
        <v>700</v>
      </c>
      <c r="N856" s="38" t="s">
        <v>14</v>
      </c>
      <c r="O856" s="28" t="s">
        <v>1612</v>
      </c>
      <c r="P856" s="38" t="s">
        <v>417</v>
      </c>
      <c r="Q856" s="48">
        <v>43466</v>
      </c>
      <c r="R856" s="48" t="s">
        <v>1668</v>
      </c>
      <c r="S856" s="47"/>
    </row>
    <row r="857" ht="42" spans="1:19">
      <c r="A857" s="68" t="s">
        <v>1720</v>
      </c>
      <c r="B857" s="38" t="s">
        <v>1721</v>
      </c>
      <c r="C857" s="68" t="s">
        <v>477</v>
      </c>
      <c r="D857" s="68" t="s">
        <v>124</v>
      </c>
      <c r="E857" s="38">
        <v>386</v>
      </c>
      <c r="F857" s="68"/>
      <c r="G857" s="68" t="s">
        <v>1722</v>
      </c>
      <c r="H857" s="68" t="s">
        <v>391</v>
      </c>
      <c r="I857" s="38">
        <v>386</v>
      </c>
      <c r="J857" s="38">
        <v>8</v>
      </c>
      <c r="K857" s="58">
        <v>53.59</v>
      </c>
      <c r="L857" s="68" t="s">
        <v>700</v>
      </c>
      <c r="M857" s="68" t="s">
        <v>700</v>
      </c>
      <c r="N857" s="38" t="s">
        <v>14</v>
      </c>
      <c r="O857" s="28" t="s">
        <v>1612</v>
      </c>
      <c r="P857" s="38" t="s">
        <v>417</v>
      </c>
      <c r="Q857" s="48">
        <v>43466</v>
      </c>
      <c r="R857" s="48" t="s">
        <v>1668</v>
      </c>
      <c r="S857" s="47"/>
    </row>
    <row r="858" ht="63" spans="1:19">
      <c r="A858" s="68" t="s">
        <v>1723</v>
      </c>
      <c r="B858" s="38" t="s">
        <v>1724</v>
      </c>
      <c r="C858" s="68" t="s">
        <v>477</v>
      </c>
      <c r="D858" s="68" t="s">
        <v>124</v>
      </c>
      <c r="E858" s="38">
        <v>21</v>
      </c>
      <c r="F858" s="68"/>
      <c r="G858" s="68" t="s">
        <v>1725</v>
      </c>
      <c r="H858" s="68" t="s">
        <v>391</v>
      </c>
      <c r="I858" s="38">
        <v>21</v>
      </c>
      <c r="J858" s="38">
        <v>9</v>
      </c>
      <c r="K858" s="58">
        <v>9.42</v>
      </c>
      <c r="L858" s="68" t="s">
        <v>700</v>
      </c>
      <c r="M858" s="68" t="s">
        <v>700</v>
      </c>
      <c r="N858" s="38" t="s">
        <v>14</v>
      </c>
      <c r="O858" s="28" t="s">
        <v>1612</v>
      </c>
      <c r="P858" s="38" t="s">
        <v>417</v>
      </c>
      <c r="Q858" s="48">
        <v>43466</v>
      </c>
      <c r="R858" s="48" t="s">
        <v>1668</v>
      </c>
      <c r="S858" s="47"/>
    </row>
    <row r="859" ht="63" spans="1:19">
      <c r="A859" s="68" t="s">
        <v>1726</v>
      </c>
      <c r="B859" s="38" t="s">
        <v>1721</v>
      </c>
      <c r="C859" s="68" t="s">
        <v>477</v>
      </c>
      <c r="D859" s="68" t="s">
        <v>124</v>
      </c>
      <c r="E859" s="38">
        <v>259</v>
      </c>
      <c r="F859" s="68"/>
      <c r="G859" s="68" t="s">
        <v>1727</v>
      </c>
      <c r="H859" s="68" t="s">
        <v>391</v>
      </c>
      <c r="I859" s="38">
        <v>259</v>
      </c>
      <c r="J859" s="38">
        <v>57</v>
      </c>
      <c r="K859" s="58">
        <v>44.69</v>
      </c>
      <c r="L859" s="68" t="s">
        <v>700</v>
      </c>
      <c r="M859" s="68" t="s">
        <v>700</v>
      </c>
      <c r="N859" s="38" t="s">
        <v>14</v>
      </c>
      <c r="O859" s="28" t="s">
        <v>1612</v>
      </c>
      <c r="P859" s="38" t="s">
        <v>417</v>
      </c>
      <c r="Q859" s="48">
        <v>43466</v>
      </c>
      <c r="R859" s="48" t="s">
        <v>1668</v>
      </c>
      <c r="S859" s="47"/>
    </row>
    <row r="860" ht="105" spans="1:19">
      <c r="A860" s="68" t="s">
        <v>1728</v>
      </c>
      <c r="B860" s="38" t="s">
        <v>1729</v>
      </c>
      <c r="C860" s="68" t="s">
        <v>477</v>
      </c>
      <c r="D860" s="68" t="s">
        <v>124</v>
      </c>
      <c r="E860" s="38">
        <v>70</v>
      </c>
      <c r="F860" s="68"/>
      <c r="G860" s="68" t="s">
        <v>1730</v>
      </c>
      <c r="H860" s="68"/>
      <c r="I860" s="38">
        <v>70</v>
      </c>
      <c r="J860" s="38">
        <v>26</v>
      </c>
      <c r="K860" s="58">
        <v>15.57</v>
      </c>
      <c r="L860" s="68" t="s">
        <v>700</v>
      </c>
      <c r="M860" s="68" t="s">
        <v>700</v>
      </c>
      <c r="N860" s="38" t="s">
        <v>14</v>
      </c>
      <c r="O860" s="28" t="s">
        <v>1612</v>
      </c>
      <c r="P860" s="38" t="s">
        <v>417</v>
      </c>
      <c r="Q860" s="48">
        <v>43466</v>
      </c>
      <c r="R860" s="48" t="s">
        <v>1668</v>
      </c>
      <c r="S860" s="47"/>
    </row>
    <row r="861" ht="63" spans="1:19">
      <c r="A861" s="68" t="s">
        <v>1731</v>
      </c>
      <c r="B861" s="38" t="s">
        <v>1732</v>
      </c>
      <c r="C861" s="68" t="s">
        <v>477</v>
      </c>
      <c r="D861" s="68" t="s">
        <v>124</v>
      </c>
      <c r="E861" s="38">
        <v>32</v>
      </c>
      <c r="F861" s="68"/>
      <c r="G861" s="68" t="s">
        <v>1733</v>
      </c>
      <c r="H861" s="68"/>
      <c r="I861" s="38">
        <v>32</v>
      </c>
      <c r="J861" s="38">
        <v>12</v>
      </c>
      <c r="K861" s="58">
        <v>7.29</v>
      </c>
      <c r="L861" s="68" t="s">
        <v>700</v>
      </c>
      <c r="M861" s="68" t="s">
        <v>700</v>
      </c>
      <c r="N861" s="38" t="s">
        <v>14</v>
      </c>
      <c r="O861" s="28" t="s">
        <v>1612</v>
      </c>
      <c r="P861" s="38" t="s">
        <v>417</v>
      </c>
      <c r="Q861" s="48">
        <v>43466</v>
      </c>
      <c r="R861" s="48" t="s">
        <v>1668</v>
      </c>
      <c r="S861" s="47"/>
    </row>
    <row r="862" ht="63" spans="1:19">
      <c r="A862" s="68" t="s">
        <v>1734</v>
      </c>
      <c r="B862" s="38" t="s">
        <v>1735</v>
      </c>
      <c r="C862" s="68" t="s">
        <v>477</v>
      </c>
      <c r="D862" s="68" t="s">
        <v>124</v>
      </c>
      <c r="E862" s="38">
        <v>52</v>
      </c>
      <c r="F862" s="68"/>
      <c r="G862" s="68" t="s">
        <v>1736</v>
      </c>
      <c r="H862" s="68" t="s">
        <v>391</v>
      </c>
      <c r="I862" s="38">
        <v>52</v>
      </c>
      <c r="J862" s="38">
        <v>24</v>
      </c>
      <c r="K862" s="58">
        <v>16.24</v>
      </c>
      <c r="L862" s="68" t="s">
        <v>700</v>
      </c>
      <c r="M862" s="68" t="s">
        <v>700</v>
      </c>
      <c r="N862" s="38" t="s">
        <v>1737</v>
      </c>
      <c r="O862" s="28" t="s">
        <v>1738</v>
      </c>
      <c r="P862" s="38" t="s">
        <v>1738</v>
      </c>
      <c r="Q862" s="48" t="s">
        <v>1737</v>
      </c>
      <c r="R862" s="48" t="s">
        <v>1737</v>
      </c>
      <c r="S862" s="47"/>
    </row>
    <row r="863" ht="63" spans="1:19">
      <c r="A863" s="74" t="s">
        <v>1739</v>
      </c>
      <c r="B863" s="28" t="s">
        <v>1740</v>
      </c>
      <c r="C863" s="68" t="s">
        <v>477</v>
      </c>
      <c r="D863" s="28" t="s">
        <v>200</v>
      </c>
      <c r="E863" s="28">
        <v>1</v>
      </c>
      <c r="F863" s="28"/>
      <c r="G863" s="28" t="s">
        <v>1741</v>
      </c>
      <c r="H863" s="28" t="s">
        <v>391</v>
      </c>
      <c r="I863" s="28">
        <v>1050</v>
      </c>
      <c r="J863" s="28">
        <v>540</v>
      </c>
      <c r="K863" s="28">
        <v>16.08</v>
      </c>
      <c r="L863" s="28" t="s">
        <v>700</v>
      </c>
      <c r="M863" s="28" t="s">
        <v>700</v>
      </c>
      <c r="N863" s="28" t="s">
        <v>14</v>
      </c>
      <c r="O863" s="38" t="s">
        <v>1738</v>
      </c>
      <c r="P863" s="54" t="s">
        <v>417</v>
      </c>
      <c r="Q863" s="48">
        <v>43466</v>
      </c>
      <c r="R863" s="54" t="s">
        <v>1742</v>
      </c>
      <c r="S863" s="47"/>
    </row>
    <row r="864" ht="42" spans="1:19">
      <c r="A864" s="79" t="s">
        <v>199</v>
      </c>
      <c r="B864" s="38"/>
      <c r="C864" s="38"/>
      <c r="D864" s="38" t="s">
        <v>200</v>
      </c>
      <c r="E864" s="38">
        <v>12500</v>
      </c>
      <c r="F864" s="38"/>
      <c r="G864" s="38" t="s">
        <v>1743</v>
      </c>
      <c r="H864" s="38"/>
      <c r="I864" s="38">
        <v>12500</v>
      </c>
      <c r="J864" s="38">
        <f>J865</f>
        <v>210</v>
      </c>
      <c r="K864" s="38">
        <f>K865</f>
        <v>1530</v>
      </c>
      <c r="L864" s="38" t="s">
        <v>700</v>
      </c>
      <c r="M864" s="38" t="s">
        <v>695</v>
      </c>
      <c r="N864" s="38" t="s">
        <v>14</v>
      </c>
      <c r="O864" s="38" t="s">
        <v>362</v>
      </c>
      <c r="P864" s="38" t="s">
        <v>417</v>
      </c>
      <c r="Q864" s="48">
        <v>43221</v>
      </c>
      <c r="R864" s="28"/>
      <c r="S864" s="47"/>
    </row>
    <row r="865" ht="42" spans="1:19">
      <c r="A865" s="38" t="s">
        <v>1744</v>
      </c>
      <c r="B865" s="38" t="s">
        <v>792</v>
      </c>
      <c r="C865" s="38" t="s">
        <v>36</v>
      </c>
      <c r="D865" s="38" t="s">
        <v>124</v>
      </c>
      <c r="E865" s="38">
        <v>12500</v>
      </c>
      <c r="F865" s="38"/>
      <c r="G865" s="38" t="s">
        <v>1745</v>
      </c>
      <c r="H865" s="38" t="s">
        <v>571</v>
      </c>
      <c r="I865" s="38">
        <v>12500</v>
      </c>
      <c r="J865" s="38">
        <v>210</v>
      </c>
      <c r="K865" s="38">
        <v>1530</v>
      </c>
      <c r="L865" s="38" t="s">
        <v>700</v>
      </c>
      <c r="M865" s="38" t="s">
        <v>700</v>
      </c>
      <c r="N865" s="38" t="s">
        <v>14</v>
      </c>
      <c r="O865" s="38" t="s">
        <v>362</v>
      </c>
      <c r="P865" s="38" t="s">
        <v>417</v>
      </c>
      <c r="Q865" s="82">
        <v>43332</v>
      </c>
      <c r="R865" s="28"/>
      <c r="S865" s="47"/>
    </row>
    <row r="866" spans="1:19">
      <c r="A866" s="32" t="s">
        <v>202</v>
      </c>
      <c r="B866" s="28"/>
      <c r="C866" s="28"/>
      <c r="D866" s="28"/>
      <c r="E866" s="28"/>
      <c r="F866" s="28"/>
      <c r="G866" s="28"/>
      <c r="H866" s="28"/>
      <c r="I866" s="28"/>
      <c r="J866" s="28"/>
      <c r="K866" s="68">
        <f>K867+K974+K983</f>
        <v>12711.4374</v>
      </c>
      <c r="L866" s="28"/>
      <c r="M866" s="28"/>
      <c r="N866" s="28"/>
      <c r="O866" s="28"/>
      <c r="P866" s="28"/>
      <c r="Q866" s="43"/>
      <c r="R866" s="28"/>
      <c r="S866" s="47"/>
    </row>
    <row r="867" spans="1:19">
      <c r="A867" s="33" t="s">
        <v>203</v>
      </c>
      <c r="B867" s="27"/>
      <c r="C867" s="27" t="s">
        <v>36</v>
      </c>
      <c r="D867" s="27" t="s">
        <v>22</v>
      </c>
      <c r="E867" s="75">
        <v>32178</v>
      </c>
      <c r="F867" s="27"/>
      <c r="G867" s="27"/>
      <c r="H867" s="27"/>
      <c r="I867" s="27"/>
      <c r="J867" s="27"/>
      <c r="K867" s="76">
        <f>SUM(K868+K879+K890+K894+K905+K912+K918+K955+K971+K973+K972)</f>
        <v>7262.1774</v>
      </c>
      <c r="L867" s="27"/>
      <c r="M867" s="27"/>
      <c r="N867" s="27"/>
      <c r="O867" s="27"/>
      <c r="P867" s="27"/>
      <c r="Q867" s="83"/>
      <c r="R867" s="27"/>
      <c r="S867" s="47"/>
    </row>
    <row r="868" spans="1:19">
      <c r="A868" s="74" t="s">
        <v>755</v>
      </c>
      <c r="B868" s="75">
        <v>22</v>
      </c>
      <c r="C868" s="76"/>
      <c r="D868" s="76" t="s">
        <v>22</v>
      </c>
      <c r="E868" s="75">
        <v>3044</v>
      </c>
      <c r="F868" s="75"/>
      <c r="G868" s="75"/>
      <c r="H868" s="75"/>
      <c r="I868" s="75">
        <v>2617</v>
      </c>
      <c r="J868" s="75">
        <v>236</v>
      </c>
      <c r="K868" s="81">
        <f>SUM(K869+K875)</f>
        <v>681.972</v>
      </c>
      <c r="L868" s="76"/>
      <c r="M868" s="76"/>
      <c r="N868" s="76"/>
      <c r="O868" s="28" t="s">
        <v>582</v>
      </c>
      <c r="P868" s="28" t="s">
        <v>417</v>
      </c>
      <c r="Q868" s="43">
        <v>43221</v>
      </c>
      <c r="R868" s="54"/>
      <c r="S868" s="47"/>
    </row>
    <row r="869" spans="1:19">
      <c r="A869" s="76" t="s">
        <v>1746</v>
      </c>
      <c r="B869" s="75">
        <v>5</v>
      </c>
      <c r="C869" s="76"/>
      <c r="D869" s="76"/>
      <c r="E869" s="75">
        <v>613</v>
      </c>
      <c r="F869" s="75"/>
      <c r="G869" s="75"/>
      <c r="H869" s="68" t="s">
        <v>391</v>
      </c>
      <c r="I869" s="75">
        <v>467</v>
      </c>
      <c r="J869" s="75"/>
      <c r="K869" s="81">
        <f>SUM(K870:K874)</f>
        <v>288.22</v>
      </c>
      <c r="L869" s="76"/>
      <c r="M869" s="76"/>
      <c r="N869" s="27"/>
      <c r="O869" s="28" t="s">
        <v>582</v>
      </c>
      <c r="P869" s="28" t="s">
        <v>417</v>
      </c>
      <c r="Q869" s="43">
        <v>43221</v>
      </c>
      <c r="R869" s="54"/>
      <c r="S869" s="47"/>
    </row>
    <row r="870" ht="42" spans="1:19">
      <c r="A870" s="38" t="s">
        <v>1747</v>
      </c>
      <c r="B870" s="38" t="s">
        <v>1748</v>
      </c>
      <c r="C870" s="68" t="s">
        <v>36</v>
      </c>
      <c r="D870" s="68" t="s">
        <v>22</v>
      </c>
      <c r="E870" s="38">
        <v>396</v>
      </c>
      <c r="F870" s="80"/>
      <c r="G870" s="68" t="s">
        <v>1749</v>
      </c>
      <c r="H870" s="68" t="s">
        <v>391</v>
      </c>
      <c r="I870" s="38">
        <v>135</v>
      </c>
      <c r="J870" s="38"/>
      <c r="K870" s="58">
        <v>159.94</v>
      </c>
      <c r="L870" s="68" t="s">
        <v>700</v>
      </c>
      <c r="M870" s="68" t="s">
        <v>700</v>
      </c>
      <c r="N870" s="68" t="s">
        <v>14</v>
      </c>
      <c r="O870" s="28" t="s">
        <v>582</v>
      </c>
      <c r="P870" s="28" t="s">
        <v>417</v>
      </c>
      <c r="Q870" s="43">
        <v>43221</v>
      </c>
      <c r="R870" s="54"/>
      <c r="S870" s="47"/>
    </row>
    <row r="871" ht="42" spans="1:19">
      <c r="A871" s="38" t="s">
        <v>1750</v>
      </c>
      <c r="B871" s="38" t="s">
        <v>1751</v>
      </c>
      <c r="C871" s="68" t="s">
        <v>36</v>
      </c>
      <c r="D871" s="68" t="s">
        <v>22</v>
      </c>
      <c r="E871" s="38">
        <v>115</v>
      </c>
      <c r="F871" s="80"/>
      <c r="G871" s="68" t="s">
        <v>1749</v>
      </c>
      <c r="H871" s="68" t="s">
        <v>391</v>
      </c>
      <c r="I871" s="38">
        <v>114</v>
      </c>
      <c r="J871" s="38"/>
      <c r="K871" s="58">
        <v>36.58</v>
      </c>
      <c r="L871" s="68" t="s">
        <v>700</v>
      </c>
      <c r="M871" s="68" t="s">
        <v>700</v>
      </c>
      <c r="N871" s="68" t="s">
        <v>14</v>
      </c>
      <c r="O871" s="28" t="s">
        <v>582</v>
      </c>
      <c r="P871" s="28" t="s">
        <v>417</v>
      </c>
      <c r="Q871" s="43">
        <v>43221</v>
      </c>
      <c r="R871" s="54"/>
      <c r="S871" s="47"/>
    </row>
    <row r="872" ht="42" spans="1:19">
      <c r="A872" s="38" t="s">
        <v>1752</v>
      </c>
      <c r="B872" s="38" t="s">
        <v>1753</v>
      </c>
      <c r="C872" s="68" t="s">
        <v>36</v>
      </c>
      <c r="D872" s="68" t="s">
        <v>22</v>
      </c>
      <c r="E872" s="38">
        <v>30</v>
      </c>
      <c r="F872" s="80"/>
      <c r="G872" s="68" t="s">
        <v>1749</v>
      </c>
      <c r="H872" s="68" t="s">
        <v>391</v>
      </c>
      <c r="I872" s="38">
        <v>37</v>
      </c>
      <c r="J872" s="38"/>
      <c r="K872" s="58">
        <v>34.42</v>
      </c>
      <c r="L872" s="68" t="s">
        <v>700</v>
      </c>
      <c r="M872" s="68" t="s">
        <v>700</v>
      </c>
      <c r="N872" s="68" t="s">
        <v>14</v>
      </c>
      <c r="O872" s="28" t="s">
        <v>582</v>
      </c>
      <c r="P872" s="28" t="s">
        <v>417</v>
      </c>
      <c r="Q872" s="43">
        <v>43221</v>
      </c>
      <c r="R872" s="54"/>
      <c r="S872" s="47"/>
    </row>
    <row r="873" ht="42" spans="1:19">
      <c r="A873" s="38" t="s">
        <v>1754</v>
      </c>
      <c r="B873" s="38" t="s">
        <v>1755</v>
      </c>
      <c r="C873" s="68" t="s">
        <v>36</v>
      </c>
      <c r="D873" s="68" t="s">
        <v>22</v>
      </c>
      <c r="E873" s="38">
        <v>32</v>
      </c>
      <c r="F873" s="80"/>
      <c r="G873" s="68" t="s">
        <v>1749</v>
      </c>
      <c r="H873" s="68" t="s">
        <v>391</v>
      </c>
      <c r="I873" s="38">
        <v>22</v>
      </c>
      <c r="J873" s="38"/>
      <c r="K873" s="58">
        <v>18.41</v>
      </c>
      <c r="L873" s="68" t="s">
        <v>700</v>
      </c>
      <c r="M873" s="68" t="s">
        <v>700</v>
      </c>
      <c r="N873" s="68" t="s">
        <v>14</v>
      </c>
      <c r="O873" s="28" t="s">
        <v>582</v>
      </c>
      <c r="P873" s="28" t="s">
        <v>417</v>
      </c>
      <c r="Q873" s="43">
        <v>43221</v>
      </c>
      <c r="R873" s="54"/>
      <c r="S873" s="47"/>
    </row>
    <row r="874" ht="63" spans="1:19">
      <c r="A874" s="38" t="s">
        <v>1756</v>
      </c>
      <c r="B874" s="38" t="s">
        <v>1757</v>
      </c>
      <c r="C874" s="68" t="s">
        <v>36</v>
      </c>
      <c r="D874" s="68" t="s">
        <v>22</v>
      </c>
      <c r="E874" s="38">
        <v>40</v>
      </c>
      <c r="F874" s="80"/>
      <c r="G874" s="68" t="s">
        <v>1749</v>
      </c>
      <c r="H874" s="68" t="s">
        <v>391</v>
      </c>
      <c r="I874" s="38">
        <v>159</v>
      </c>
      <c r="J874" s="38"/>
      <c r="K874" s="58">
        <v>38.87</v>
      </c>
      <c r="L874" s="68" t="s">
        <v>700</v>
      </c>
      <c r="M874" s="68" t="s">
        <v>700</v>
      </c>
      <c r="N874" s="68" t="s">
        <v>14</v>
      </c>
      <c r="O874" s="28" t="s">
        <v>582</v>
      </c>
      <c r="P874" s="28" t="s">
        <v>417</v>
      </c>
      <c r="Q874" s="43">
        <v>43221</v>
      </c>
      <c r="R874" s="54"/>
      <c r="S874" s="47"/>
    </row>
    <row r="875" spans="1:19">
      <c r="A875" s="76" t="s">
        <v>1758</v>
      </c>
      <c r="B875" s="75">
        <v>3</v>
      </c>
      <c r="C875" s="76"/>
      <c r="D875" s="76"/>
      <c r="E875" s="75">
        <v>575</v>
      </c>
      <c r="F875" s="75"/>
      <c r="G875" s="75"/>
      <c r="H875" s="68" t="s">
        <v>391</v>
      </c>
      <c r="I875" s="75">
        <v>482</v>
      </c>
      <c r="J875" s="75">
        <v>0</v>
      </c>
      <c r="K875" s="81">
        <f>SUM(K876:K878)</f>
        <v>393.752</v>
      </c>
      <c r="L875" s="76"/>
      <c r="M875" s="76"/>
      <c r="N875" s="27"/>
      <c r="O875" s="28"/>
      <c r="P875" s="28"/>
      <c r="Q875" s="43"/>
      <c r="R875" s="54"/>
      <c r="S875" s="47"/>
    </row>
    <row r="876" ht="42" spans="1:19">
      <c r="A876" s="38" t="s">
        <v>1759</v>
      </c>
      <c r="B876" s="38" t="s">
        <v>1760</v>
      </c>
      <c r="C876" s="68" t="s">
        <v>36</v>
      </c>
      <c r="D876" s="68" t="s">
        <v>22</v>
      </c>
      <c r="E876" s="38">
        <v>322</v>
      </c>
      <c r="F876" s="80"/>
      <c r="G876" s="68" t="s">
        <v>1749</v>
      </c>
      <c r="H876" s="68" t="s">
        <v>391</v>
      </c>
      <c r="I876" s="38">
        <v>309</v>
      </c>
      <c r="J876" s="38"/>
      <c r="K876" s="58">
        <v>65.282</v>
      </c>
      <c r="L876" s="68" t="s">
        <v>700</v>
      </c>
      <c r="M876" s="68" t="s">
        <v>700</v>
      </c>
      <c r="N876" s="68" t="s">
        <v>14</v>
      </c>
      <c r="O876" s="28" t="s">
        <v>582</v>
      </c>
      <c r="P876" s="28" t="s">
        <v>417</v>
      </c>
      <c r="Q876" s="43">
        <v>43221</v>
      </c>
      <c r="R876" s="54"/>
      <c r="S876" s="47"/>
    </row>
    <row r="877" ht="42" spans="1:19">
      <c r="A877" s="38" t="s">
        <v>1761</v>
      </c>
      <c r="B877" s="38" t="s">
        <v>1762</v>
      </c>
      <c r="C877" s="68" t="s">
        <v>36</v>
      </c>
      <c r="D877" s="68" t="s">
        <v>22</v>
      </c>
      <c r="E877" s="38">
        <v>70</v>
      </c>
      <c r="F877" s="80"/>
      <c r="G877" s="68" t="s">
        <v>1749</v>
      </c>
      <c r="H877" s="68" t="s">
        <v>391</v>
      </c>
      <c r="I877" s="38">
        <v>59</v>
      </c>
      <c r="J877" s="38"/>
      <c r="K877" s="58">
        <v>169.71</v>
      </c>
      <c r="L877" s="68" t="s">
        <v>700</v>
      </c>
      <c r="M877" s="68" t="s">
        <v>700</v>
      </c>
      <c r="N877" s="68" t="s">
        <v>14</v>
      </c>
      <c r="O877" s="28" t="s">
        <v>582</v>
      </c>
      <c r="P877" s="28" t="s">
        <v>417</v>
      </c>
      <c r="Q877" s="43">
        <v>43221</v>
      </c>
      <c r="R877" s="54"/>
      <c r="S877" s="47"/>
    </row>
    <row r="878" ht="42" spans="1:19">
      <c r="A878" s="38" t="s">
        <v>1763</v>
      </c>
      <c r="B878" s="38" t="s">
        <v>1764</v>
      </c>
      <c r="C878" s="68" t="s">
        <v>36</v>
      </c>
      <c r="D878" s="68" t="s">
        <v>22</v>
      </c>
      <c r="E878" s="38">
        <v>183</v>
      </c>
      <c r="F878" s="80"/>
      <c r="G878" s="68" t="s">
        <v>1749</v>
      </c>
      <c r="H878" s="68" t="s">
        <v>391</v>
      </c>
      <c r="I878" s="38">
        <v>114</v>
      </c>
      <c r="J878" s="38"/>
      <c r="K878" s="58">
        <v>158.76</v>
      </c>
      <c r="L878" s="68" t="s">
        <v>700</v>
      </c>
      <c r="M878" s="68" t="s">
        <v>700</v>
      </c>
      <c r="N878" s="68" t="s">
        <v>14</v>
      </c>
      <c r="O878" s="28" t="s">
        <v>582</v>
      </c>
      <c r="P878" s="28" t="s">
        <v>417</v>
      </c>
      <c r="Q878" s="43">
        <v>43221</v>
      </c>
      <c r="R878" s="54"/>
      <c r="S878" s="47"/>
    </row>
    <row r="879" spans="1:19">
      <c r="A879" s="74" t="s">
        <v>1765</v>
      </c>
      <c r="B879" s="75">
        <v>28</v>
      </c>
      <c r="C879" s="68" t="s">
        <v>36</v>
      </c>
      <c r="D879" s="68" t="s">
        <v>22</v>
      </c>
      <c r="E879" s="75">
        <v>2906</v>
      </c>
      <c r="F879" s="75"/>
      <c r="G879" s="75"/>
      <c r="H879" s="75"/>
      <c r="I879" s="75">
        <v>3655</v>
      </c>
      <c r="J879" s="75">
        <v>385</v>
      </c>
      <c r="K879" s="81">
        <f>SUM(K880)</f>
        <v>451.732</v>
      </c>
      <c r="L879" s="76"/>
      <c r="M879" s="76"/>
      <c r="N879" s="76"/>
      <c r="O879" s="28"/>
      <c r="P879" s="28"/>
      <c r="Q879" s="43"/>
      <c r="R879" s="54"/>
      <c r="S879" s="47"/>
    </row>
    <row r="880" spans="1:19">
      <c r="A880" s="76" t="s">
        <v>1766</v>
      </c>
      <c r="B880" s="75">
        <v>9</v>
      </c>
      <c r="C880" s="76"/>
      <c r="D880" s="76"/>
      <c r="E880" s="75">
        <v>1036</v>
      </c>
      <c r="F880" s="75"/>
      <c r="G880" s="75"/>
      <c r="H880" s="75"/>
      <c r="I880" s="75">
        <v>1635</v>
      </c>
      <c r="J880" s="75"/>
      <c r="K880" s="81">
        <f>SUM(K881:K889)</f>
        <v>451.732</v>
      </c>
      <c r="L880" s="76"/>
      <c r="M880" s="76"/>
      <c r="N880" s="27"/>
      <c r="O880" s="28"/>
      <c r="P880" s="28"/>
      <c r="Q880" s="43"/>
      <c r="R880" s="54"/>
      <c r="S880" s="47"/>
    </row>
    <row r="881" ht="63" spans="1:19">
      <c r="A881" s="38" t="s">
        <v>1767</v>
      </c>
      <c r="B881" s="38" t="s">
        <v>1620</v>
      </c>
      <c r="C881" s="68" t="s">
        <v>36</v>
      </c>
      <c r="D881" s="68" t="s">
        <v>22</v>
      </c>
      <c r="E881" s="38">
        <v>30</v>
      </c>
      <c r="F881" s="80"/>
      <c r="G881" s="68" t="s">
        <v>1749</v>
      </c>
      <c r="H881" s="68" t="s">
        <v>571</v>
      </c>
      <c r="I881" s="38">
        <v>126</v>
      </c>
      <c r="J881" s="38"/>
      <c r="K881" s="58">
        <v>17.47</v>
      </c>
      <c r="L881" s="68" t="s">
        <v>700</v>
      </c>
      <c r="M881" s="68" t="s">
        <v>700</v>
      </c>
      <c r="N881" s="28" t="s">
        <v>14</v>
      </c>
      <c r="O881" s="28" t="s">
        <v>582</v>
      </c>
      <c r="P881" s="28" t="s">
        <v>417</v>
      </c>
      <c r="Q881" s="43">
        <v>43221</v>
      </c>
      <c r="R881" s="54"/>
      <c r="S881" s="47"/>
    </row>
    <row r="882" ht="42" spans="1:19">
      <c r="A882" s="38" t="s">
        <v>1768</v>
      </c>
      <c r="B882" s="38" t="s">
        <v>1769</v>
      </c>
      <c r="C882" s="68" t="s">
        <v>36</v>
      </c>
      <c r="D882" s="68" t="s">
        <v>22</v>
      </c>
      <c r="E882" s="38">
        <v>150</v>
      </c>
      <c r="F882" s="80"/>
      <c r="G882" s="68" t="s">
        <v>1749</v>
      </c>
      <c r="H882" s="68" t="s">
        <v>571</v>
      </c>
      <c r="I882" s="38">
        <v>110</v>
      </c>
      <c r="J882" s="38"/>
      <c r="K882" s="58">
        <v>78.08</v>
      </c>
      <c r="L882" s="68" t="s">
        <v>700</v>
      </c>
      <c r="M882" s="68" t="s">
        <v>700</v>
      </c>
      <c r="N882" s="28" t="s">
        <v>14</v>
      </c>
      <c r="O882" s="28" t="s">
        <v>582</v>
      </c>
      <c r="P882" s="28" t="s">
        <v>417</v>
      </c>
      <c r="Q882" s="43">
        <v>43221</v>
      </c>
      <c r="R882" s="54"/>
      <c r="S882" s="47"/>
    </row>
    <row r="883" ht="42" spans="1:19">
      <c r="A883" s="38" t="s">
        <v>1770</v>
      </c>
      <c r="B883" s="38" t="s">
        <v>1676</v>
      </c>
      <c r="C883" s="68" t="s">
        <v>36</v>
      </c>
      <c r="D883" s="68" t="s">
        <v>22</v>
      </c>
      <c r="E883" s="38">
        <v>180</v>
      </c>
      <c r="F883" s="80"/>
      <c r="G883" s="68" t="s">
        <v>1749</v>
      </c>
      <c r="H883" s="68" t="s">
        <v>571</v>
      </c>
      <c r="I883" s="38">
        <v>139</v>
      </c>
      <c r="J883" s="38"/>
      <c r="K883" s="58">
        <v>121.3</v>
      </c>
      <c r="L883" s="68" t="s">
        <v>700</v>
      </c>
      <c r="M883" s="68" t="s">
        <v>700</v>
      </c>
      <c r="N883" s="28" t="s">
        <v>14</v>
      </c>
      <c r="O883" s="28" t="s">
        <v>582</v>
      </c>
      <c r="P883" s="28" t="s">
        <v>417</v>
      </c>
      <c r="Q883" s="43">
        <v>43221</v>
      </c>
      <c r="R883" s="54"/>
      <c r="S883" s="47"/>
    </row>
    <row r="884" ht="63" spans="1:19">
      <c r="A884" s="38" t="s">
        <v>1771</v>
      </c>
      <c r="B884" s="38" t="s">
        <v>1772</v>
      </c>
      <c r="C884" s="68" t="s">
        <v>36</v>
      </c>
      <c r="D884" s="68" t="s">
        <v>22</v>
      </c>
      <c r="E884" s="38">
        <v>60</v>
      </c>
      <c r="F884" s="80"/>
      <c r="G884" s="68" t="s">
        <v>1749</v>
      </c>
      <c r="H884" s="68" t="s">
        <v>571</v>
      </c>
      <c r="I884" s="38">
        <v>173</v>
      </c>
      <c r="J884" s="38"/>
      <c r="K884" s="58">
        <v>14.86</v>
      </c>
      <c r="L884" s="68" t="s">
        <v>700</v>
      </c>
      <c r="M884" s="68" t="s">
        <v>700</v>
      </c>
      <c r="N884" s="28" t="s">
        <v>14</v>
      </c>
      <c r="O884" s="28" t="s">
        <v>582</v>
      </c>
      <c r="P884" s="28" t="s">
        <v>417</v>
      </c>
      <c r="Q884" s="43">
        <v>43221</v>
      </c>
      <c r="R884" s="54"/>
      <c r="S884" s="47"/>
    </row>
    <row r="885" ht="42" spans="1:19">
      <c r="A885" s="38" t="s">
        <v>1773</v>
      </c>
      <c r="B885" s="38" t="s">
        <v>1774</v>
      </c>
      <c r="C885" s="68" t="s">
        <v>36</v>
      </c>
      <c r="D885" s="68" t="s">
        <v>22</v>
      </c>
      <c r="E885" s="38">
        <v>50</v>
      </c>
      <c r="F885" s="80"/>
      <c r="G885" s="68" t="s">
        <v>1749</v>
      </c>
      <c r="H885" s="68" t="s">
        <v>571</v>
      </c>
      <c r="I885" s="38">
        <v>153</v>
      </c>
      <c r="J885" s="38"/>
      <c r="K885" s="58">
        <v>29.85</v>
      </c>
      <c r="L885" s="68" t="s">
        <v>700</v>
      </c>
      <c r="M885" s="68" t="s">
        <v>700</v>
      </c>
      <c r="N885" s="28" t="s">
        <v>14</v>
      </c>
      <c r="O885" s="28" t="s">
        <v>582</v>
      </c>
      <c r="P885" s="28" t="s">
        <v>417</v>
      </c>
      <c r="Q885" s="43">
        <v>43221</v>
      </c>
      <c r="R885" s="54"/>
      <c r="S885" s="47"/>
    </row>
    <row r="886" ht="63" spans="1:19">
      <c r="A886" s="38" t="s">
        <v>1775</v>
      </c>
      <c r="B886" s="38" t="s">
        <v>1776</v>
      </c>
      <c r="C886" s="68" t="s">
        <v>36</v>
      </c>
      <c r="D886" s="68" t="s">
        <v>22</v>
      </c>
      <c r="E886" s="38">
        <v>120</v>
      </c>
      <c r="F886" s="80"/>
      <c r="G886" s="68" t="s">
        <v>1749</v>
      </c>
      <c r="H886" s="68" t="s">
        <v>571</v>
      </c>
      <c r="I886" s="38">
        <v>153</v>
      </c>
      <c r="J886" s="38"/>
      <c r="K886" s="58">
        <v>77.71</v>
      </c>
      <c r="L886" s="68" t="s">
        <v>700</v>
      </c>
      <c r="M886" s="68" t="s">
        <v>700</v>
      </c>
      <c r="N886" s="28" t="s">
        <v>14</v>
      </c>
      <c r="O886" s="28" t="s">
        <v>582</v>
      </c>
      <c r="P886" s="28" t="s">
        <v>417</v>
      </c>
      <c r="Q886" s="43">
        <v>43221</v>
      </c>
      <c r="R886" s="54"/>
      <c r="S886" s="47"/>
    </row>
    <row r="887" ht="63" spans="1:19">
      <c r="A887" s="38" t="s">
        <v>1777</v>
      </c>
      <c r="B887" s="38" t="s">
        <v>1778</v>
      </c>
      <c r="C887" s="68" t="s">
        <v>36</v>
      </c>
      <c r="D887" s="68" t="s">
        <v>22</v>
      </c>
      <c r="E887" s="38">
        <v>200</v>
      </c>
      <c r="F887" s="80"/>
      <c r="G887" s="68" t="s">
        <v>1749</v>
      </c>
      <c r="H887" s="68" t="s">
        <v>571</v>
      </c>
      <c r="I887" s="38">
        <v>111</v>
      </c>
      <c r="J887" s="38"/>
      <c r="K887" s="58">
        <v>65.87</v>
      </c>
      <c r="L887" s="68" t="s">
        <v>700</v>
      </c>
      <c r="M887" s="68" t="s">
        <v>700</v>
      </c>
      <c r="N887" s="28" t="s">
        <v>14</v>
      </c>
      <c r="O887" s="28" t="s">
        <v>582</v>
      </c>
      <c r="P887" s="28" t="s">
        <v>417</v>
      </c>
      <c r="Q887" s="43">
        <v>43221</v>
      </c>
      <c r="R887" s="54"/>
      <c r="S887" s="47"/>
    </row>
    <row r="888" ht="63" spans="1:20">
      <c r="A888" s="38" t="s">
        <v>1779</v>
      </c>
      <c r="B888" s="38" t="s">
        <v>1780</v>
      </c>
      <c r="C888" s="68" t="s">
        <v>36</v>
      </c>
      <c r="D888" s="68" t="s">
        <v>22</v>
      </c>
      <c r="E888" s="38">
        <v>24</v>
      </c>
      <c r="F888" s="80"/>
      <c r="G888" s="68" t="s">
        <v>1749</v>
      </c>
      <c r="H888" s="68" t="s">
        <v>571</v>
      </c>
      <c r="I888" s="38">
        <v>153</v>
      </c>
      <c r="J888" s="38"/>
      <c r="K888" s="58">
        <v>20.912</v>
      </c>
      <c r="L888" s="68" t="s">
        <v>700</v>
      </c>
      <c r="M888" s="68" t="s">
        <v>700</v>
      </c>
      <c r="N888" s="28" t="s">
        <v>14</v>
      </c>
      <c r="O888" s="28" t="s">
        <v>582</v>
      </c>
      <c r="P888" s="28" t="s">
        <v>417</v>
      </c>
      <c r="Q888" s="43">
        <v>43221</v>
      </c>
      <c r="R888" s="54"/>
      <c r="S888" s="77"/>
      <c r="T888" s="20"/>
    </row>
    <row r="889" ht="63" spans="1:19">
      <c r="A889" s="38" t="s">
        <v>1781</v>
      </c>
      <c r="B889" s="38" t="s">
        <v>1782</v>
      </c>
      <c r="C889" s="68" t="s">
        <v>36</v>
      </c>
      <c r="D889" s="68" t="s">
        <v>22</v>
      </c>
      <c r="E889" s="38">
        <v>50</v>
      </c>
      <c r="F889" s="80"/>
      <c r="G889" s="68" t="s">
        <v>1749</v>
      </c>
      <c r="H889" s="68" t="s">
        <v>571</v>
      </c>
      <c r="I889" s="38"/>
      <c r="J889" s="38"/>
      <c r="K889" s="58">
        <v>25.68</v>
      </c>
      <c r="L889" s="68" t="s">
        <v>700</v>
      </c>
      <c r="M889" s="68" t="s">
        <v>700</v>
      </c>
      <c r="N889" s="28" t="s">
        <v>14</v>
      </c>
      <c r="O889" s="28" t="s">
        <v>582</v>
      </c>
      <c r="P889" s="28" t="s">
        <v>417</v>
      </c>
      <c r="Q889" s="43">
        <v>43221</v>
      </c>
      <c r="R889" s="54"/>
      <c r="S889" s="47"/>
    </row>
    <row r="890" spans="1:19">
      <c r="A890" s="74" t="s">
        <v>1783</v>
      </c>
      <c r="B890" s="75">
        <v>17</v>
      </c>
      <c r="C890" s="68" t="s">
        <v>36</v>
      </c>
      <c r="D890" s="68" t="s">
        <v>22</v>
      </c>
      <c r="E890" s="75">
        <v>6720</v>
      </c>
      <c r="F890" s="75"/>
      <c r="G890" s="75"/>
      <c r="H890" s="75"/>
      <c r="I890" s="75">
        <v>3723</v>
      </c>
      <c r="J890" s="75">
        <v>694</v>
      </c>
      <c r="K890" s="81">
        <f>SUM(K891)</f>
        <v>180.93</v>
      </c>
      <c r="L890" s="76"/>
      <c r="M890" s="76"/>
      <c r="N890" s="76"/>
      <c r="O890" s="28"/>
      <c r="P890" s="28"/>
      <c r="Q890" s="43"/>
      <c r="R890" s="54"/>
      <c r="S890" s="47"/>
    </row>
    <row r="891" spans="1:19">
      <c r="A891" s="76" t="s">
        <v>1784</v>
      </c>
      <c r="B891" s="75">
        <v>2</v>
      </c>
      <c r="C891" s="76"/>
      <c r="D891" s="76"/>
      <c r="E891" s="75">
        <f t="shared" ref="E891:K891" si="29">SUM(E892:E893)</f>
        <v>160</v>
      </c>
      <c r="F891" s="75"/>
      <c r="G891" s="75"/>
      <c r="H891" s="68" t="s">
        <v>391</v>
      </c>
      <c r="I891" s="75">
        <f t="shared" si="29"/>
        <v>132</v>
      </c>
      <c r="J891" s="75">
        <f t="shared" si="29"/>
        <v>4</v>
      </c>
      <c r="K891" s="81">
        <f t="shared" si="29"/>
        <v>180.93</v>
      </c>
      <c r="L891" s="76"/>
      <c r="M891" s="76"/>
      <c r="N891" s="27"/>
      <c r="O891" s="28"/>
      <c r="P891" s="28"/>
      <c r="Q891" s="43"/>
      <c r="R891" s="54"/>
      <c r="S891" s="47"/>
    </row>
    <row r="892" ht="42" spans="1:19">
      <c r="A892" s="38" t="s">
        <v>1785</v>
      </c>
      <c r="B892" s="38" t="s">
        <v>1786</v>
      </c>
      <c r="C892" s="68" t="s">
        <v>36</v>
      </c>
      <c r="D892" s="68" t="s">
        <v>22</v>
      </c>
      <c r="E892" s="38">
        <v>160</v>
      </c>
      <c r="F892" s="80"/>
      <c r="G892" s="68" t="s">
        <v>1749</v>
      </c>
      <c r="H892" s="68" t="s">
        <v>391</v>
      </c>
      <c r="I892" s="38">
        <v>132</v>
      </c>
      <c r="J892" s="38">
        <v>4</v>
      </c>
      <c r="K892" s="58">
        <v>114.93</v>
      </c>
      <c r="L892" s="68" t="s">
        <v>700</v>
      </c>
      <c r="M892" s="68" t="s">
        <v>700</v>
      </c>
      <c r="N892" s="68" t="s">
        <v>14</v>
      </c>
      <c r="O892" s="28" t="s">
        <v>582</v>
      </c>
      <c r="P892" s="28" t="s">
        <v>417</v>
      </c>
      <c r="Q892" s="43">
        <v>43221</v>
      </c>
      <c r="R892" s="54"/>
      <c r="S892" s="47"/>
    </row>
    <row r="893" ht="42" spans="1:19">
      <c r="A893" s="38" t="s">
        <v>1787</v>
      </c>
      <c r="B893" s="38" t="s">
        <v>1788</v>
      </c>
      <c r="C893" s="68"/>
      <c r="D893" s="68"/>
      <c r="E893" s="38"/>
      <c r="F893" s="80"/>
      <c r="G893" s="68" t="s">
        <v>1749</v>
      </c>
      <c r="H893" s="68"/>
      <c r="I893" s="38"/>
      <c r="J893" s="38"/>
      <c r="K893" s="58">
        <v>66</v>
      </c>
      <c r="L893" s="68"/>
      <c r="M893" s="68"/>
      <c r="N893" s="68"/>
      <c r="O893" s="28"/>
      <c r="P893" s="28"/>
      <c r="Q893" s="43"/>
      <c r="R893" s="54"/>
      <c r="S893" s="47"/>
    </row>
    <row r="894" spans="1:19">
      <c r="A894" s="74" t="s">
        <v>1789</v>
      </c>
      <c r="B894" s="75">
        <v>8</v>
      </c>
      <c r="C894" s="68" t="s">
        <v>36</v>
      </c>
      <c r="D894" s="68" t="s">
        <v>22</v>
      </c>
      <c r="E894" s="75">
        <v>3362</v>
      </c>
      <c r="F894" s="75"/>
      <c r="G894" s="75"/>
      <c r="H894" s="75"/>
      <c r="I894" s="75">
        <v>2520</v>
      </c>
      <c r="J894" s="75">
        <v>628</v>
      </c>
      <c r="K894" s="81">
        <f>SUM(K895+K902)</f>
        <v>613.46</v>
      </c>
      <c r="L894" s="68"/>
      <c r="M894" s="68"/>
      <c r="N894" s="76"/>
      <c r="O894" s="28"/>
      <c r="P894" s="28"/>
      <c r="Q894" s="43"/>
      <c r="R894" s="54"/>
      <c r="S894" s="47"/>
    </row>
    <row r="895" spans="1:19">
      <c r="A895" s="76" t="s">
        <v>1790</v>
      </c>
      <c r="B895" s="75">
        <v>6</v>
      </c>
      <c r="C895" s="76" t="s">
        <v>36</v>
      </c>
      <c r="D895" s="76" t="s">
        <v>22</v>
      </c>
      <c r="E895" s="75">
        <v>773</v>
      </c>
      <c r="F895" s="75"/>
      <c r="G895" s="75"/>
      <c r="H895" s="75"/>
      <c r="I895" s="75">
        <v>588</v>
      </c>
      <c r="J895" s="75">
        <v>128</v>
      </c>
      <c r="K895" s="81">
        <f>SUM(K896:K901)</f>
        <v>346.01</v>
      </c>
      <c r="L895" s="76"/>
      <c r="M895" s="76"/>
      <c r="N895" s="76"/>
      <c r="O895" s="28"/>
      <c r="P895" s="28"/>
      <c r="Q895" s="43"/>
      <c r="R895" s="54"/>
      <c r="S895" s="47"/>
    </row>
    <row r="896" ht="42" spans="1:19">
      <c r="A896" s="68" t="s">
        <v>1791</v>
      </c>
      <c r="B896" s="38" t="s">
        <v>1792</v>
      </c>
      <c r="C896" s="68" t="s">
        <v>36</v>
      </c>
      <c r="D896" s="68" t="s">
        <v>22</v>
      </c>
      <c r="E896" s="38">
        <v>250</v>
      </c>
      <c r="F896" s="80"/>
      <c r="G896" s="68" t="s">
        <v>1793</v>
      </c>
      <c r="H896" s="68" t="s">
        <v>391</v>
      </c>
      <c r="I896" s="38">
        <v>67</v>
      </c>
      <c r="J896" s="38">
        <v>15</v>
      </c>
      <c r="K896" s="58">
        <v>39.2</v>
      </c>
      <c r="L896" s="68" t="s">
        <v>700</v>
      </c>
      <c r="M896" s="68" t="s">
        <v>700</v>
      </c>
      <c r="N896" s="68" t="s">
        <v>14</v>
      </c>
      <c r="O896" s="28" t="s">
        <v>582</v>
      </c>
      <c r="P896" s="28" t="s">
        <v>417</v>
      </c>
      <c r="Q896" s="43">
        <v>43221</v>
      </c>
      <c r="R896" s="54"/>
      <c r="S896" s="25" t="s">
        <v>28</v>
      </c>
    </row>
    <row r="897" ht="42" spans="1:19">
      <c r="A897" s="68" t="s">
        <v>1794</v>
      </c>
      <c r="B897" s="38" t="s">
        <v>1795</v>
      </c>
      <c r="C897" s="68" t="s">
        <v>36</v>
      </c>
      <c r="D897" s="68" t="s">
        <v>22</v>
      </c>
      <c r="E897" s="38">
        <v>78</v>
      </c>
      <c r="F897" s="80"/>
      <c r="G897" s="68" t="s">
        <v>1796</v>
      </c>
      <c r="H897" s="68" t="s">
        <v>391</v>
      </c>
      <c r="I897" s="38">
        <v>26</v>
      </c>
      <c r="J897" s="38"/>
      <c r="K897" s="58">
        <v>12.6</v>
      </c>
      <c r="L897" s="68" t="s">
        <v>700</v>
      </c>
      <c r="M897" s="68" t="s">
        <v>700</v>
      </c>
      <c r="N897" s="68" t="s">
        <v>14</v>
      </c>
      <c r="O897" s="28" t="s">
        <v>582</v>
      </c>
      <c r="P897" s="28" t="s">
        <v>417</v>
      </c>
      <c r="Q897" s="43">
        <v>43221</v>
      </c>
      <c r="R897" s="54"/>
      <c r="S897" s="47"/>
    </row>
    <row r="898" ht="63" spans="1:19">
      <c r="A898" s="68" t="s">
        <v>1797</v>
      </c>
      <c r="B898" s="38" t="s">
        <v>1798</v>
      </c>
      <c r="C898" s="68" t="s">
        <v>36</v>
      </c>
      <c r="D898" s="68" t="s">
        <v>22</v>
      </c>
      <c r="E898" s="38">
        <v>70</v>
      </c>
      <c r="F898" s="80"/>
      <c r="G898" s="68" t="s">
        <v>1799</v>
      </c>
      <c r="H898" s="68" t="s">
        <v>391</v>
      </c>
      <c r="I898" s="38">
        <v>95</v>
      </c>
      <c r="J898" s="38">
        <v>10</v>
      </c>
      <c r="K898" s="58">
        <v>13.21</v>
      </c>
      <c r="L898" s="68" t="s">
        <v>700</v>
      </c>
      <c r="M898" s="68" t="s">
        <v>700</v>
      </c>
      <c r="N898" s="68" t="s">
        <v>14</v>
      </c>
      <c r="O898" s="28" t="s">
        <v>582</v>
      </c>
      <c r="P898" s="28" t="s">
        <v>417</v>
      </c>
      <c r="Q898" s="43">
        <v>43221</v>
      </c>
      <c r="R898" s="54"/>
      <c r="S898" s="47"/>
    </row>
    <row r="899" ht="63" spans="1:19">
      <c r="A899" s="68" t="s">
        <v>1800</v>
      </c>
      <c r="B899" s="38" t="s">
        <v>1801</v>
      </c>
      <c r="C899" s="68" t="s">
        <v>36</v>
      </c>
      <c r="D899" s="68" t="s">
        <v>22</v>
      </c>
      <c r="E899" s="38">
        <v>50</v>
      </c>
      <c r="F899" s="80"/>
      <c r="G899" s="68" t="s">
        <v>1802</v>
      </c>
      <c r="H899" s="68" t="s">
        <v>391</v>
      </c>
      <c r="I899" s="38">
        <v>55</v>
      </c>
      <c r="J899" s="38">
        <v>12</v>
      </c>
      <c r="K899" s="58">
        <v>25.75</v>
      </c>
      <c r="L899" s="68" t="s">
        <v>700</v>
      </c>
      <c r="M899" s="68" t="s">
        <v>700</v>
      </c>
      <c r="N899" s="68" t="s">
        <v>14</v>
      </c>
      <c r="O899" s="28" t="s">
        <v>582</v>
      </c>
      <c r="P899" s="28" t="s">
        <v>417</v>
      </c>
      <c r="Q899" s="43">
        <v>43221</v>
      </c>
      <c r="R899" s="54"/>
      <c r="S899" s="47"/>
    </row>
    <row r="900" ht="42" spans="1:19">
      <c r="A900" s="68" t="s">
        <v>1803</v>
      </c>
      <c r="B900" s="38" t="s">
        <v>1804</v>
      </c>
      <c r="C900" s="68" t="s">
        <v>36</v>
      </c>
      <c r="D900" s="68" t="s">
        <v>22</v>
      </c>
      <c r="E900" s="38">
        <v>90</v>
      </c>
      <c r="F900" s="80"/>
      <c r="G900" s="68" t="s">
        <v>1805</v>
      </c>
      <c r="H900" s="68" t="s">
        <v>391</v>
      </c>
      <c r="I900" s="38">
        <v>91</v>
      </c>
      <c r="J900" s="38">
        <v>29</v>
      </c>
      <c r="K900" s="58">
        <v>55.16</v>
      </c>
      <c r="L900" s="68" t="s">
        <v>700</v>
      </c>
      <c r="M900" s="68" t="s">
        <v>700</v>
      </c>
      <c r="N900" s="68" t="s">
        <v>14</v>
      </c>
      <c r="O900" s="28" t="s">
        <v>582</v>
      </c>
      <c r="P900" s="28" t="s">
        <v>417</v>
      </c>
      <c r="Q900" s="43">
        <v>43221</v>
      </c>
      <c r="R900" s="54"/>
      <c r="S900" s="47"/>
    </row>
    <row r="901" ht="84" spans="1:19">
      <c r="A901" s="68" t="s">
        <v>1806</v>
      </c>
      <c r="B901" s="38" t="s">
        <v>1807</v>
      </c>
      <c r="C901" s="68" t="s">
        <v>36</v>
      </c>
      <c r="D901" s="68" t="s">
        <v>22</v>
      </c>
      <c r="E901" s="38">
        <v>235</v>
      </c>
      <c r="F901" s="80"/>
      <c r="G901" s="68" t="s">
        <v>1808</v>
      </c>
      <c r="H901" s="68" t="s">
        <v>391</v>
      </c>
      <c r="I901" s="38">
        <v>254</v>
      </c>
      <c r="J901" s="38">
        <v>62</v>
      </c>
      <c r="K901" s="58">
        <v>200.09</v>
      </c>
      <c r="L901" s="68" t="s">
        <v>700</v>
      </c>
      <c r="M901" s="68" t="s">
        <v>700</v>
      </c>
      <c r="N901" s="68" t="s">
        <v>14</v>
      </c>
      <c r="O901" s="28" t="s">
        <v>582</v>
      </c>
      <c r="P901" s="28" t="s">
        <v>417</v>
      </c>
      <c r="Q901" s="43">
        <v>43221</v>
      </c>
      <c r="R901" s="54"/>
      <c r="S901" s="47"/>
    </row>
    <row r="902" spans="1:19">
      <c r="A902" s="76" t="s">
        <v>1809</v>
      </c>
      <c r="B902" s="75">
        <v>2</v>
      </c>
      <c r="C902" s="76"/>
      <c r="D902" s="76"/>
      <c r="E902" s="75">
        <v>517</v>
      </c>
      <c r="F902" s="75"/>
      <c r="G902" s="75"/>
      <c r="H902" s="75"/>
      <c r="I902" s="75">
        <v>332</v>
      </c>
      <c r="J902" s="75">
        <v>89</v>
      </c>
      <c r="K902" s="81">
        <f>SUM(K903:K904)</f>
        <v>267.45</v>
      </c>
      <c r="L902" s="76"/>
      <c r="M902" s="76"/>
      <c r="N902" s="27"/>
      <c r="O902" s="28"/>
      <c r="P902" s="28"/>
      <c r="Q902" s="43"/>
      <c r="R902" s="54"/>
      <c r="S902" s="47"/>
    </row>
    <row r="903" ht="42" spans="1:19">
      <c r="A903" s="38" t="s">
        <v>1810</v>
      </c>
      <c r="B903" s="38" t="s">
        <v>1811</v>
      </c>
      <c r="C903" s="68" t="s">
        <v>36</v>
      </c>
      <c r="D903" s="68" t="s">
        <v>22</v>
      </c>
      <c r="E903" s="38">
        <v>430</v>
      </c>
      <c r="F903" s="80"/>
      <c r="G903" s="68" t="s">
        <v>1749</v>
      </c>
      <c r="H903" s="68" t="s">
        <v>571</v>
      </c>
      <c r="I903" s="38">
        <v>161</v>
      </c>
      <c r="J903" s="38">
        <v>86</v>
      </c>
      <c r="K903" s="58">
        <v>196.25</v>
      </c>
      <c r="L903" s="68" t="s">
        <v>700</v>
      </c>
      <c r="M903" s="68" t="s">
        <v>700</v>
      </c>
      <c r="N903" s="68" t="s">
        <v>14</v>
      </c>
      <c r="O903" s="28" t="s">
        <v>582</v>
      </c>
      <c r="P903" s="28" t="s">
        <v>417</v>
      </c>
      <c r="Q903" s="43">
        <v>43221</v>
      </c>
      <c r="R903" s="54"/>
      <c r="S903" s="47"/>
    </row>
    <row r="904" ht="63" spans="1:19">
      <c r="A904" s="38" t="s">
        <v>1812</v>
      </c>
      <c r="B904" s="38" t="s">
        <v>1813</v>
      </c>
      <c r="C904" s="68" t="s">
        <v>36</v>
      </c>
      <c r="D904" s="68" t="s">
        <v>22</v>
      </c>
      <c r="E904" s="38">
        <v>87</v>
      </c>
      <c r="F904" s="80"/>
      <c r="G904" s="68" t="s">
        <v>1749</v>
      </c>
      <c r="H904" s="68" t="s">
        <v>571</v>
      </c>
      <c r="I904" s="38">
        <v>171</v>
      </c>
      <c r="J904" s="38">
        <v>3</v>
      </c>
      <c r="K904" s="58">
        <v>71.2</v>
      </c>
      <c r="L904" s="68" t="s">
        <v>700</v>
      </c>
      <c r="M904" s="68" t="s">
        <v>700</v>
      </c>
      <c r="N904" s="28" t="s">
        <v>14</v>
      </c>
      <c r="O904" s="28" t="s">
        <v>582</v>
      </c>
      <c r="P904" s="28" t="s">
        <v>417</v>
      </c>
      <c r="Q904" s="43">
        <v>43221</v>
      </c>
      <c r="R904" s="54"/>
      <c r="S904" s="47"/>
    </row>
    <row r="905" s="19" customFormat="1" spans="1:19">
      <c r="A905" s="74" t="s">
        <v>1814</v>
      </c>
      <c r="B905" s="75">
        <v>3</v>
      </c>
      <c r="C905" s="68" t="s">
        <v>36</v>
      </c>
      <c r="D905" s="68" t="s">
        <v>22</v>
      </c>
      <c r="E905" s="75">
        <v>3578</v>
      </c>
      <c r="F905" s="75"/>
      <c r="G905" s="75"/>
      <c r="H905" s="75"/>
      <c r="I905" s="75">
        <v>2711</v>
      </c>
      <c r="J905" s="75">
        <v>561</v>
      </c>
      <c r="K905" s="81">
        <f>SUM(K906+K908+K910)</f>
        <v>439.31</v>
      </c>
      <c r="L905" s="76"/>
      <c r="M905" s="76"/>
      <c r="N905" s="76"/>
      <c r="O905" s="28"/>
      <c r="P905" s="28"/>
      <c r="Q905" s="43"/>
      <c r="R905" s="54"/>
      <c r="S905" s="65"/>
    </row>
    <row r="906" spans="1:19">
      <c r="A906" s="76" t="s">
        <v>1815</v>
      </c>
      <c r="B906" s="75">
        <v>1</v>
      </c>
      <c r="C906" s="76" t="s">
        <v>36</v>
      </c>
      <c r="D906" s="76" t="s">
        <v>22</v>
      </c>
      <c r="E906" s="75">
        <v>270</v>
      </c>
      <c r="F906" s="75"/>
      <c r="G906" s="75"/>
      <c r="H906" s="75"/>
      <c r="I906" s="75">
        <v>228</v>
      </c>
      <c r="J906" s="75"/>
      <c r="K906" s="81">
        <f t="shared" ref="K906:K910" si="30">SUM(K907)</f>
        <v>154.38</v>
      </c>
      <c r="L906" s="76"/>
      <c r="M906" s="76"/>
      <c r="N906" s="76"/>
      <c r="O906" s="28"/>
      <c r="P906" s="28"/>
      <c r="Q906" s="43"/>
      <c r="R906" s="54"/>
      <c r="S906" s="47"/>
    </row>
    <row r="907" ht="42" spans="1:19">
      <c r="A907" s="68" t="s">
        <v>1816</v>
      </c>
      <c r="B907" s="38" t="s">
        <v>1817</v>
      </c>
      <c r="C907" s="68" t="s">
        <v>36</v>
      </c>
      <c r="D907" s="68" t="s">
        <v>22</v>
      </c>
      <c r="E907" s="38">
        <v>270</v>
      </c>
      <c r="F907" s="80"/>
      <c r="G907" s="68" t="s">
        <v>1818</v>
      </c>
      <c r="H907" s="68" t="s">
        <v>391</v>
      </c>
      <c r="I907" s="38">
        <v>228</v>
      </c>
      <c r="J907" s="38"/>
      <c r="K907" s="58">
        <v>154.38</v>
      </c>
      <c r="L907" s="68" t="s">
        <v>700</v>
      </c>
      <c r="M907" s="68" t="s">
        <v>700</v>
      </c>
      <c r="N907" s="68" t="s">
        <v>14</v>
      </c>
      <c r="O907" s="28" t="s">
        <v>582</v>
      </c>
      <c r="P907" s="28" t="s">
        <v>417</v>
      </c>
      <c r="Q907" s="43">
        <v>43221</v>
      </c>
      <c r="R907" s="54"/>
      <c r="S907" s="47"/>
    </row>
    <row r="908" spans="1:19">
      <c r="A908" s="76" t="s">
        <v>1819</v>
      </c>
      <c r="B908" s="75">
        <v>1</v>
      </c>
      <c r="C908" s="76"/>
      <c r="D908" s="76"/>
      <c r="E908" s="75">
        <v>156</v>
      </c>
      <c r="F908" s="75"/>
      <c r="G908" s="75"/>
      <c r="H908" s="75"/>
      <c r="I908" s="75">
        <v>144</v>
      </c>
      <c r="J908" s="75">
        <v>18</v>
      </c>
      <c r="K908" s="81">
        <f t="shared" si="30"/>
        <v>204.18</v>
      </c>
      <c r="L908" s="76"/>
      <c r="M908" s="76"/>
      <c r="N908" s="27"/>
      <c r="O908" s="28" t="s">
        <v>582</v>
      </c>
      <c r="P908" s="28" t="s">
        <v>417</v>
      </c>
      <c r="Q908" s="43">
        <v>43221</v>
      </c>
      <c r="R908" s="54"/>
      <c r="S908" s="25" t="s">
        <v>28</v>
      </c>
    </row>
    <row r="909" s="22" customFormat="1" ht="63" spans="1:19">
      <c r="A909" s="28" t="s">
        <v>1820</v>
      </c>
      <c r="B909" s="38" t="s">
        <v>1821</v>
      </c>
      <c r="C909" s="68" t="s">
        <v>36</v>
      </c>
      <c r="D909" s="68" t="s">
        <v>22</v>
      </c>
      <c r="E909" s="38">
        <v>156</v>
      </c>
      <c r="F909" s="80"/>
      <c r="G909" s="68" t="s">
        <v>1749</v>
      </c>
      <c r="H909" s="68" t="s">
        <v>391</v>
      </c>
      <c r="I909" s="38">
        <v>144</v>
      </c>
      <c r="J909" s="38">
        <v>18</v>
      </c>
      <c r="K909" s="58">
        <v>204.18</v>
      </c>
      <c r="L909" s="68" t="s">
        <v>700</v>
      </c>
      <c r="M909" s="68" t="s">
        <v>700</v>
      </c>
      <c r="N909" s="68" t="s">
        <v>14</v>
      </c>
      <c r="O909" s="28" t="s">
        <v>582</v>
      </c>
      <c r="P909" s="28" t="s">
        <v>417</v>
      </c>
      <c r="Q909" s="43">
        <v>43221</v>
      </c>
      <c r="R909" s="54"/>
      <c r="S909" s="85" t="s">
        <v>28</v>
      </c>
    </row>
    <row r="910" s="22" customFormat="1" spans="1:19">
      <c r="A910" s="27" t="s">
        <v>1822</v>
      </c>
      <c r="B910" s="75">
        <v>1</v>
      </c>
      <c r="C910" s="76"/>
      <c r="D910" s="76"/>
      <c r="E910" s="75">
        <v>168</v>
      </c>
      <c r="F910" s="75"/>
      <c r="G910" s="75"/>
      <c r="H910" s="75"/>
      <c r="I910" s="75">
        <v>132</v>
      </c>
      <c r="J910" s="75">
        <v>0</v>
      </c>
      <c r="K910" s="81">
        <f t="shared" si="30"/>
        <v>80.75</v>
      </c>
      <c r="L910" s="76"/>
      <c r="M910" s="76"/>
      <c r="N910" s="27"/>
      <c r="O910" s="28" t="s">
        <v>582</v>
      </c>
      <c r="P910" s="28" t="s">
        <v>417</v>
      </c>
      <c r="Q910" s="43">
        <v>43221</v>
      </c>
      <c r="R910" s="54"/>
      <c r="S910" s="85"/>
    </row>
    <row r="911" s="22" customFormat="1" ht="63" spans="1:19">
      <c r="A911" s="38" t="s">
        <v>1823</v>
      </c>
      <c r="B911" s="38" t="s">
        <v>1824</v>
      </c>
      <c r="C911" s="68" t="s">
        <v>36</v>
      </c>
      <c r="D911" s="68" t="s">
        <v>22</v>
      </c>
      <c r="E911" s="38">
        <v>168</v>
      </c>
      <c r="F911" s="80"/>
      <c r="G911" s="68" t="s">
        <v>1749</v>
      </c>
      <c r="H911" s="68" t="s">
        <v>571</v>
      </c>
      <c r="I911" s="38">
        <v>132</v>
      </c>
      <c r="J911" s="38"/>
      <c r="K911" s="58">
        <v>80.75</v>
      </c>
      <c r="L911" s="68" t="s">
        <v>700</v>
      </c>
      <c r="M911" s="68" t="s">
        <v>700</v>
      </c>
      <c r="N911" s="68" t="s">
        <v>14</v>
      </c>
      <c r="O911" s="28" t="s">
        <v>582</v>
      </c>
      <c r="P911" s="28" t="s">
        <v>417</v>
      </c>
      <c r="Q911" s="43">
        <v>43221</v>
      </c>
      <c r="R911" s="54"/>
      <c r="S911" s="85"/>
    </row>
    <row r="912" s="14" customFormat="1" spans="1:19">
      <c r="A912" s="74" t="s">
        <v>1588</v>
      </c>
      <c r="B912" s="75">
        <v>3</v>
      </c>
      <c r="C912" s="68" t="s">
        <v>36</v>
      </c>
      <c r="D912" s="68" t="s">
        <v>22</v>
      </c>
      <c r="E912" s="75">
        <v>3328</v>
      </c>
      <c r="F912" s="75"/>
      <c r="G912" s="75"/>
      <c r="H912" s="75"/>
      <c r="I912" s="75">
        <v>3229</v>
      </c>
      <c r="J912" s="75">
        <v>1166</v>
      </c>
      <c r="K912" s="81">
        <f>SUM(K913+K915)</f>
        <v>317.05</v>
      </c>
      <c r="L912" s="76"/>
      <c r="M912" s="76"/>
      <c r="N912" s="76"/>
      <c r="O912" s="28" t="s">
        <v>582</v>
      </c>
      <c r="P912" s="28" t="s">
        <v>417</v>
      </c>
      <c r="Q912" s="43">
        <v>43221</v>
      </c>
      <c r="R912" s="54"/>
      <c r="S912" s="25"/>
    </row>
    <row r="913" s="14" customFormat="1" spans="1:19">
      <c r="A913" s="76" t="s">
        <v>1825</v>
      </c>
      <c r="B913" s="75">
        <v>1</v>
      </c>
      <c r="C913" s="76" t="s">
        <v>36</v>
      </c>
      <c r="D913" s="76" t="s">
        <v>22</v>
      </c>
      <c r="E913" s="75">
        <v>1314</v>
      </c>
      <c r="F913" s="75"/>
      <c r="G913" s="75"/>
      <c r="H913" s="75"/>
      <c r="I913" s="75">
        <v>1304</v>
      </c>
      <c r="J913" s="75">
        <v>586</v>
      </c>
      <c r="K913" s="81">
        <v>110.58</v>
      </c>
      <c r="L913" s="76"/>
      <c r="M913" s="76"/>
      <c r="N913" s="76"/>
      <c r="O913" s="28" t="s">
        <v>582</v>
      </c>
      <c r="P913" s="28" t="s">
        <v>417</v>
      </c>
      <c r="Q913" s="43">
        <v>43221</v>
      </c>
      <c r="R913" s="54"/>
      <c r="S913" s="25"/>
    </row>
    <row r="914" s="14" customFormat="1" ht="126" spans="1:19">
      <c r="A914" s="68" t="s">
        <v>1826</v>
      </c>
      <c r="B914" s="38" t="s">
        <v>1827</v>
      </c>
      <c r="C914" s="68" t="s">
        <v>36</v>
      </c>
      <c r="D914" s="68" t="s">
        <v>22</v>
      </c>
      <c r="E914" s="38">
        <v>86</v>
      </c>
      <c r="F914" s="80"/>
      <c r="G914" s="68" t="s">
        <v>1828</v>
      </c>
      <c r="H914" s="68" t="s">
        <v>391</v>
      </c>
      <c r="I914" s="38">
        <v>66</v>
      </c>
      <c r="J914" s="38">
        <v>15</v>
      </c>
      <c r="K914" s="58">
        <v>110.58</v>
      </c>
      <c r="L914" s="68" t="s">
        <v>700</v>
      </c>
      <c r="M914" s="68" t="s">
        <v>700</v>
      </c>
      <c r="N914" s="68" t="s">
        <v>14</v>
      </c>
      <c r="O914" s="28" t="s">
        <v>582</v>
      </c>
      <c r="P914" s="28" t="s">
        <v>417</v>
      </c>
      <c r="Q914" s="43">
        <v>43221</v>
      </c>
      <c r="R914" s="54"/>
      <c r="S914" s="25"/>
    </row>
    <row r="915" s="14" customFormat="1" spans="1:19">
      <c r="A915" s="76" t="s">
        <v>1829</v>
      </c>
      <c r="B915" s="75">
        <v>2</v>
      </c>
      <c r="C915" s="76" t="s">
        <v>36</v>
      </c>
      <c r="D915" s="76" t="s">
        <v>22</v>
      </c>
      <c r="E915" s="75"/>
      <c r="F915" s="75"/>
      <c r="G915" s="75"/>
      <c r="H915" s="75"/>
      <c r="I915" s="75">
        <f t="shared" ref="I915:K915" si="31">SUM(I916:I917)</f>
        <v>152</v>
      </c>
      <c r="J915" s="75">
        <f t="shared" si="31"/>
        <v>25</v>
      </c>
      <c r="K915" s="81">
        <f t="shared" si="31"/>
        <v>206.47</v>
      </c>
      <c r="L915" s="76"/>
      <c r="M915" s="76"/>
      <c r="N915" s="76"/>
      <c r="O915" s="28" t="s">
        <v>582</v>
      </c>
      <c r="P915" s="28" t="s">
        <v>417</v>
      </c>
      <c r="Q915" s="43">
        <v>43221</v>
      </c>
      <c r="R915" s="54"/>
      <c r="S915" s="25"/>
    </row>
    <row r="916" s="14" customFormat="1" ht="63" spans="1:19">
      <c r="A916" s="68" t="s">
        <v>1830</v>
      </c>
      <c r="B916" s="38" t="s">
        <v>1831</v>
      </c>
      <c r="C916" s="68" t="s">
        <v>36</v>
      </c>
      <c r="D916" s="68" t="s">
        <v>22</v>
      </c>
      <c r="E916" s="38">
        <v>220</v>
      </c>
      <c r="F916" s="80"/>
      <c r="G916" s="68" t="s">
        <v>1832</v>
      </c>
      <c r="H916" s="68" t="s">
        <v>391</v>
      </c>
      <c r="I916" s="38">
        <v>152</v>
      </c>
      <c r="J916" s="38">
        <v>25</v>
      </c>
      <c r="K916" s="58">
        <v>128.47</v>
      </c>
      <c r="L916" s="68" t="s">
        <v>700</v>
      </c>
      <c r="M916" s="68" t="s">
        <v>700</v>
      </c>
      <c r="N916" s="68" t="s">
        <v>14</v>
      </c>
      <c r="O916" s="28" t="s">
        <v>582</v>
      </c>
      <c r="P916" s="28" t="s">
        <v>417</v>
      </c>
      <c r="Q916" s="43">
        <v>43221</v>
      </c>
      <c r="R916" s="54"/>
      <c r="S916" s="25"/>
    </row>
    <row r="917" s="15" customFormat="1" ht="42" spans="1:19">
      <c r="A917" s="68" t="s">
        <v>1833</v>
      </c>
      <c r="B917" s="38" t="s">
        <v>1831</v>
      </c>
      <c r="C917" s="68" t="s">
        <v>36</v>
      </c>
      <c r="D917" s="68" t="s">
        <v>22</v>
      </c>
      <c r="E917" s="38"/>
      <c r="F917" s="80"/>
      <c r="G917" s="68" t="s">
        <v>1833</v>
      </c>
      <c r="H917" s="68"/>
      <c r="I917" s="38"/>
      <c r="J917" s="38"/>
      <c r="K917" s="58">
        <v>78</v>
      </c>
      <c r="L917" s="68" t="s">
        <v>700</v>
      </c>
      <c r="M917" s="68" t="s">
        <v>700</v>
      </c>
      <c r="N917" s="68"/>
      <c r="O917" s="28"/>
      <c r="P917" s="28"/>
      <c r="Q917" s="43"/>
      <c r="R917" s="54"/>
      <c r="S917" s="55"/>
    </row>
    <row r="918" s="14" customFormat="1" spans="1:19">
      <c r="A918" s="32" t="s">
        <v>1834</v>
      </c>
      <c r="B918" s="75">
        <f>SUM(B919+B927+B931+B935+B939+B944+B949)</f>
        <v>29</v>
      </c>
      <c r="C918" s="76"/>
      <c r="D918" s="76"/>
      <c r="E918" s="75">
        <f t="shared" ref="E918:K918" si="32">SUM(E919+E927+E931+E935+E939+E944+E949)</f>
        <v>3415</v>
      </c>
      <c r="F918" s="75"/>
      <c r="G918" s="75"/>
      <c r="H918" s="75"/>
      <c r="I918" s="75">
        <f t="shared" si="32"/>
        <v>12538</v>
      </c>
      <c r="J918" s="75">
        <f t="shared" si="32"/>
        <v>8</v>
      </c>
      <c r="K918" s="75">
        <f t="shared" si="32"/>
        <v>2599.49</v>
      </c>
      <c r="L918" s="76"/>
      <c r="M918" s="76"/>
      <c r="N918" s="27"/>
      <c r="O918" s="28" t="s">
        <v>582</v>
      </c>
      <c r="P918" s="28" t="s">
        <v>417</v>
      </c>
      <c r="Q918" s="43">
        <v>43221</v>
      </c>
      <c r="R918" s="54"/>
      <c r="S918" s="25"/>
    </row>
    <row r="919" s="18" customFormat="1" spans="1:19">
      <c r="A919" s="60" t="s">
        <v>1835</v>
      </c>
      <c r="B919" s="75">
        <v>7</v>
      </c>
      <c r="C919" s="76"/>
      <c r="D919" s="76"/>
      <c r="E919" s="75">
        <v>996</v>
      </c>
      <c r="F919" s="75"/>
      <c r="G919" s="75"/>
      <c r="H919" s="75"/>
      <c r="I919" s="75">
        <v>611</v>
      </c>
      <c r="J919" s="75">
        <v>0</v>
      </c>
      <c r="K919" s="81">
        <f>SUM(K920:K926)</f>
        <v>901.31</v>
      </c>
      <c r="L919" s="76"/>
      <c r="M919" s="76"/>
      <c r="N919" s="27"/>
      <c r="O919" s="28" t="s">
        <v>582</v>
      </c>
      <c r="P919" s="28" t="s">
        <v>417</v>
      </c>
      <c r="Q919" s="43">
        <v>43221</v>
      </c>
      <c r="R919" s="54"/>
      <c r="S919" s="25"/>
    </row>
    <row r="920" ht="63" spans="1:18">
      <c r="A920" s="38" t="s">
        <v>1836</v>
      </c>
      <c r="B920" s="38" t="s">
        <v>1837</v>
      </c>
      <c r="C920" s="68" t="s">
        <v>36</v>
      </c>
      <c r="D920" s="68" t="s">
        <v>22</v>
      </c>
      <c r="E920" s="38">
        <v>152</v>
      </c>
      <c r="F920" s="80"/>
      <c r="G920" s="68" t="s">
        <v>1749</v>
      </c>
      <c r="H920" s="68" t="s">
        <v>391</v>
      </c>
      <c r="I920" s="38">
        <v>88</v>
      </c>
      <c r="J920" s="38"/>
      <c r="K920" s="58">
        <v>198.38</v>
      </c>
      <c r="L920" s="68" t="s">
        <v>700</v>
      </c>
      <c r="M920" s="68" t="s">
        <v>700</v>
      </c>
      <c r="N920" s="68" t="s">
        <v>14</v>
      </c>
      <c r="O920" s="28" t="s">
        <v>582</v>
      </c>
      <c r="P920" s="28" t="s">
        <v>417</v>
      </c>
      <c r="Q920" s="43">
        <v>43221</v>
      </c>
      <c r="R920" s="54"/>
    </row>
    <row r="921" ht="63" spans="1:18">
      <c r="A921" s="38" t="s">
        <v>1838</v>
      </c>
      <c r="B921" s="38" t="s">
        <v>1837</v>
      </c>
      <c r="C921" s="68" t="s">
        <v>36</v>
      </c>
      <c r="D921" s="68" t="s">
        <v>22</v>
      </c>
      <c r="E921" s="38">
        <v>70</v>
      </c>
      <c r="F921" s="80"/>
      <c r="G921" s="68" t="s">
        <v>1749</v>
      </c>
      <c r="H921" s="68" t="s">
        <v>391</v>
      </c>
      <c r="I921" s="38">
        <v>42</v>
      </c>
      <c r="J921" s="38"/>
      <c r="K921" s="58">
        <v>126.25</v>
      </c>
      <c r="L921" s="68" t="s">
        <v>700</v>
      </c>
      <c r="M921" s="68" t="s">
        <v>700</v>
      </c>
      <c r="N921" s="68" t="s">
        <v>14</v>
      </c>
      <c r="O921" s="28" t="s">
        <v>582</v>
      </c>
      <c r="P921" s="28" t="s">
        <v>417</v>
      </c>
      <c r="Q921" s="43">
        <v>43221</v>
      </c>
      <c r="R921" s="54"/>
    </row>
    <row r="922" ht="63" spans="1:18">
      <c r="A922" s="38" t="s">
        <v>1839</v>
      </c>
      <c r="B922" s="38" t="s">
        <v>1840</v>
      </c>
      <c r="C922" s="68" t="s">
        <v>36</v>
      </c>
      <c r="D922" s="68" t="s">
        <v>22</v>
      </c>
      <c r="E922" s="38">
        <v>114</v>
      </c>
      <c r="F922" s="80"/>
      <c r="G922" s="68" t="s">
        <v>1749</v>
      </c>
      <c r="H922" s="68" t="s">
        <v>391</v>
      </c>
      <c r="I922" s="38">
        <v>87</v>
      </c>
      <c r="J922" s="38"/>
      <c r="K922" s="58">
        <v>173.35</v>
      </c>
      <c r="L922" s="68" t="s">
        <v>700</v>
      </c>
      <c r="M922" s="68" t="s">
        <v>700</v>
      </c>
      <c r="N922" s="68" t="s">
        <v>14</v>
      </c>
      <c r="O922" s="28" t="s">
        <v>582</v>
      </c>
      <c r="P922" s="28" t="s">
        <v>417</v>
      </c>
      <c r="Q922" s="43">
        <v>43221</v>
      </c>
      <c r="R922" s="54"/>
    </row>
    <row r="923" ht="63" spans="1:18">
      <c r="A923" s="38" t="s">
        <v>1841</v>
      </c>
      <c r="B923" s="38" t="s">
        <v>1842</v>
      </c>
      <c r="C923" s="68" t="s">
        <v>36</v>
      </c>
      <c r="D923" s="68" t="s">
        <v>22</v>
      </c>
      <c r="E923" s="38">
        <v>420</v>
      </c>
      <c r="F923" s="80"/>
      <c r="G923" s="68" t="s">
        <v>1749</v>
      </c>
      <c r="H923" s="68" t="s">
        <v>391</v>
      </c>
      <c r="I923" s="38">
        <v>86</v>
      </c>
      <c r="J923" s="38"/>
      <c r="K923" s="58">
        <v>164.59</v>
      </c>
      <c r="L923" s="68" t="s">
        <v>700</v>
      </c>
      <c r="M923" s="68" t="s">
        <v>700</v>
      </c>
      <c r="N923" s="68" t="s">
        <v>14</v>
      </c>
      <c r="O923" s="28" t="s">
        <v>582</v>
      </c>
      <c r="P923" s="28" t="s">
        <v>417</v>
      </c>
      <c r="Q923" s="43">
        <v>43221</v>
      </c>
      <c r="R923" s="54"/>
    </row>
    <row r="924" ht="63" spans="1:18">
      <c r="A924" s="38" t="s">
        <v>1843</v>
      </c>
      <c r="B924" s="38" t="s">
        <v>1844</v>
      </c>
      <c r="C924" s="68" t="s">
        <v>36</v>
      </c>
      <c r="D924" s="68" t="s">
        <v>22</v>
      </c>
      <c r="E924" s="38">
        <v>40</v>
      </c>
      <c r="F924" s="80"/>
      <c r="G924" s="68" t="s">
        <v>1749</v>
      </c>
      <c r="H924" s="68" t="s">
        <v>391</v>
      </c>
      <c r="I924" s="38">
        <v>153</v>
      </c>
      <c r="J924" s="38"/>
      <c r="K924" s="58">
        <v>83.69</v>
      </c>
      <c r="L924" s="68" t="s">
        <v>700</v>
      </c>
      <c r="M924" s="68" t="s">
        <v>700</v>
      </c>
      <c r="N924" s="68" t="s">
        <v>14</v>
      </c>
      <c r="O924" s="28" t="s">
        <v>582</v>
      </c>
      <c r="P924" s="28" t="s">
        <v>417</v>
      </c>
      <c r="Q924" s="43">
        <v>43221</v>
      </c>
      <c r="R924" s="54"/>
    </row>
    <row r="925" ht="63" spans="1:18">
      <c r="A925" s="38" t="s">
        <v>1845</v>
      </c>
      <c r="B925" s="38" t="s">
        <v>1846</v>
      </c>
      <c r="C925" s="68" t="s">
        <v>36</v>
      </c>
      <c r="D925" s="68" t="s">
        <v>22</v>
      </c>
      <c r="E925" s="38">
        <v>80</v>
      </c>
      <c r="F925" s="80"/>
      <c r="G925" s="68" t="s">
        <v>1749</v>
      </c>
      <c r="H925" s="68" t="s">
        <v>391</v>
      </c>
      <c r="I925" s="38">
        <v>76</v>
      </c>
      <c r="J925" s="38"/>
      <c r="K925" s="58">
        <v>70.85</v>
      </c>
      <c r="L925" s="68" t="s">
        <v>700</v>
      </c>
      <c r="M925" s="68" t="s">
        <v>700</v>
      </c>
      <c r="N925" s="68" t="s">
        <v>14</v>
      </c>
      <c r="O925" s="28" t="s">
        <v>582</v>
      </c>
      <c r="P925" s="28" t="s">
        <v>417</v>
      </c>
      <c r="Q925" s="43">
        <v>43221</v>
      </c>
      <c r="R925" s="54"/>
    </row>
    <row r="926" ht="63" spans="1:18">
      <c r="A926" s="38" t="s">
        <v>1847</v>
      </c>
      <c r="B926" s="38" t="s">
        <v>1846</v>
      </c>
      <c r="C926" s="68" t="s">
        <v>36</v>
      </c>
      <c r="D926" s="68" t="s">
        <v>22</v>
      </c>
      <c r="E926" s="38">
        <v>120</v>
      </c>
      <c r="F926" s="80"/>
      <c r="G926" s="68" t="s">
        <v>1749</v>
      </c>
      <c r="H926" s="68" t="s">
        <v>391</v>
      </c>
      <c r="I926" s="38">
        <v>79</v>
      </c>
      <c r="J926" s="38"/>
      <c r="K926" s="58">
        <v>84.2</v>
      </c>
      <c r="L926" s="68" t="s">
        <v>700</v>
      </c>
      <c r="M926" s="68" t="s">
        <v>700</v>
      </c>
      <c r="N926" s="68" t="s">
        <v>14</v>
      </c>
      <c r="O926" s="28" t="s">
        <v>582</v>
      </c>
      <c r="P926" s="28" t="s">
        <v>417</v>
      </c>
      <c r="Q926" s="43">
        <v>43221</v>
      </c>
      <c r="R926" s="54"/>
    </row>
    <row r="927" spans="1:18">
      <c r="A927" s="75" t="s">
        <v>1848</v>
      </c>
      <c r="B927" s="75">
        <v>3</v>
      </c>
      <c r="C927" s="76"/>
      <c r="D927" s="76"/>
      <c r="E927" s="75">
        <v>945</v>
      </c>
      <c r="F927" s="75"/>
      <c r="G927" s="75"/>
      <c r="H927" s="75"/>
      <c r="I927" s="75">
        <v>413</v>
      </c>
      <c r="J927" s="75">
        <v>0</v>
      </c>
      <c r="K927" s="81">
        <f>SUM(K928:K930)</f>
        <v>364.84</v>
      </c>
      <c r="L927" s="76"/>
      <c r="M927" s="76"/>
      <c r="N927" s="27"/>
      <c r="O927" s="28" t="s">
        <v>582</v>
      </c>
      <c r="P927" s="28" t="s">
        <v>417</v>
      </c>
      <c r="Q927" s="43">
        <v>43221</v>
      </c>
      <c r="R927" s="54"/>
    </row>
    <row r="928" ht="63" spans="1:18">
      <c r="A928" s="38" t="s">
        <v>1849</v>
      </c>
      <c r="B928" s="38" t="s">
        <v>1850</v>
      </c>
      <c r="C928" s="68" t="s">
        <v>36</v>
      </c>
      <c r="D928" s="68" t="s">
        <v>22</v>
      </c>
      <c r="E928" s="38">
        <v>150</v>
      </c>
      <c r="F928" s="80"/>
      <c r="G928" s="68" t="s">
        <v>1749</v>
      </c>
      <c r="H928" s="68" t="s">
        <v>391</v>
      </c>
      <c r="I928" s="38">
        <v>84</v>
      </c>
      <c r="J928" s="38"/>
      <c r="K928" s="58">
        <v>38.84</v>
      </c>
      <c r="L928" s="68" t="s">
        <v>700</v>
      </c>
      <c r="M928" s="68" t="s">
        <v>700</v>
      </c>
      <c r="N928" s="68" t="s">
        <v>14</v>
      </c>
      <c r="O928" s="28" t="s">
        <v>582</v>
      </c>
      <c r="P928" s="28" t="s">
        <v>417</v>
      </c>
      <c r="Q928" s="43">
        <v>43221</v>
      </c>
      <c r="R928" s="54"/>
    </row>
    <row r="929" ht="63" spans="1:18">
      <c r="A929" s="38" t="s">
        <v>1851</v>
      </c>
      <c r="B929" s="38" t="s">
        <v>1852</v>
      </c>
      <c r="C929" s="68" t="s">
        <v>36</v>
      </c>
      <c r="D929" s="68" t="s">
        <v>22</v>
      </c>
      <c r="E929" s="38">
        <v>135</v>
      </c>
      <c r="F929" s="80"/>
      <c r="G929" s="68" t="s">
        <v>1749</v>
      </c>
      <c r="H929" s="68" t="s">
        <v>391</v>
      </c>
      <c r="I929" s="38">
        <v>145</v>
      </c>
      <c r="J929" s="38"/>
      <c r="K929" s="58">
        <v>69.76</v>
      </c>
      <c r="L929" s="68" t="s">
        <v>700</v>
      </c>
      <c r="M929" s="68" t="s">
        <v>700</v>
      </c>
      <c r="N929" s="68" t="s">
        <v>14</v>
      </c>
      <c r="O929" s="28" t="s">
        <v>582</v>
      </c>
      <c r="P929" s="28" t="s">
        <v>417</v>
      </c>
      <c r="Q929" s="43">
        <v>43221</v>
      </c>
      <c r="R929" s="54"/>
    </row>
    <row r="930" ht="63" spans="1:18">
      <c r="A930" s="38" t="s">
        <v>1853</v>
      </c>
      <c r="B930" s="38" t="s">
        <v>1854</v>
      </c>
      <c r="C930" s="68" t="s">
        <v>36</v>
      </c>
      <c r="D930" s="68" t="s">
        <v>22</v>
      </c>
      <c r="E930" s="38">
        <v>660</v>
      </c>
      <c r="F930" s="80"/>
      <c r="G930" s="68" t="s">
        <v>1749</v>
      </c>
      <c r="H930" s="68" t="s">
        <v>391</v>
      </c>
      <c r="I930" s="38">
        <v>184</v>
      </c>
      <c r="J930" s="38"/>
      <c r="K930" s="58">
        <v>256.24</v>
      </c>
      <c r="L930" s="68" t="s">
        <v>700</v>
      </c>
      <c r="M930" s="68" t="s">
        <v>700</v>
      </c>
      <c r="N930" s="68" t="s">
        <v>14</v>
      </c>
      <c r="O930" s="28" t="s">
        <v>582</v>
      </c>
      <c r="P930" s="28" t="s">
        <v>417</v>
      </c>
      <c r="Q930" s="43">
        <v>43221</v>
      </c>
      <c r="R930" s="54"/>
    </row>
    <row r="931" spans="1:18">
      <c r="A931" s="75" t="s">
        <v>1855</v>
      </c>
      <c r="B931" s="75">
        <v>3</v>
      </c>
      <c r="C931" s="76"/>
      <c r="D931" s="76"/>
      <c r="E931" s="75">
        <v>320</v>
      </c>
      <c r="F931" s="75"/>
      <c r="G931" s="75"/>
      <c r="H931" s="68"/>
      <c r="I931" s="75">
        <v>1132</v>
      </c>
      <c r="J931" s="75">
        <v>6</v>
      </c>
      <c r="K931" s="81">
        <f>SUM(K932:K934)</f>
        <v>427.63</v>
      </c>
      <c r="L931" s="76"/>
      <c r="M931" s="76"/>
      <c r="N931" s="27"/>
      <c r="O931" s="28" t="s">
        <v>582</v>
      </c>
      <c r="P931" s="28" t="s">
        <v>417</v>
      </c>
      <c r="Q931" s="43">
        <v>43221</v>
      </c>
      <c r="R931" s="54"/>
    </row>
    <row r="932" ht="63" spans="1:18">
      <c r="A932" s="38" t="s">
        <v>1856</v>
      </c>
      <c r="B932" s="38" t="s">
        <v>1857</v>
      </c>
      <c r="C932" s="68" t="s">
        <v>36</v>
      </c>
      <c r="D932" s="68" t="s">
        <v>22</v>
      </c>
      <c r="E932" s="38">
        <v>78</v>
      </c>
      <c r="F932" s="80"/>
      <c r="G932" s="68" t="s">
        <v>1749</v>
      </c>
      <c r="H932" s="68" t="s">
        <v>571</v>
      </c>
      <c r="I932" s="38">
        <v>346</v>
      </c>
      <c r="J932" s="38">
        <v>6</v>
      </c>
      <c r="K932" s="58">
        <v>50</v>
      </c>
      <c r="L932" s="68" t="s">
        <v>700</v>
      </c>
      <c r="M932" s="68" t="s">
        <v>700</v>
      </c>
      <c r="N932" s="68" t="s">
        <v>14</v>
      </c>
      <c r="O932" s="28" t="s">
        <v>582</v>
      </c>
      <c r="P932" s="28" t="s">
        <v>417</v>
      </c>
      <c r="Q932" s="43">
        <v>43221</v>
      </c>
      <c r="R932" s="54"/>
    </row>
    <row r="933" ht="63" spans="1:18">
      <c r="A933" s="38" t="s">
        <v>1858</v>
      </c>
      <c r="B933" s="38" t="s">
        <v>1859</v>
      </c>
      <c r="C933" s="68" t="s">
        <v>36</v>
      </c>
      <c r="D933" s="68" t="s">
        <v>22</v>
      </c>
      <c r="E933" s="38">
        <v>62</v>
      </c>
      <c r="F933" s="80"/>
      <c r="G933" s="68" t="s">
        <v>1749</v>
      </c>
      <c r="H933" s="68"/>
      <c r="I933" s="38">
        <v>450</v>
      </c>
      <c r="J933" s="38">
        <v>12</v>
      </c>
      <c r="K933" s="58">
        <v>331.02</v>
      </c>
      <c r="L933" s="68"/>
      <c r="M933" s="68"/>
      <c r="N933" s="68"/>
      <c r="O933" s="28"/>
      <c r="P933" s="28"/>
      <c r="Q933" s="43"/>
      <c r="R933" s="54"/>
    </row>
    <row r="934" ht="63" spans="1:18">
      <c r="A934" s="38" t="s">
        <v>1860</v>
      </c>
      <c r="B934" s="38" t="s">
        <v>1861</v>
      </c>
      <c r="C934" s="68" t="s">
        <v>36</v>
      </c>
      <c r="D934" s="68" t="s">
        <v>22</v>
      </c>
      <c r="E934" s="38">
        <v>180</v>
      </c>
      <c r="F934" s="80"/>
      <c r="G934" s="68" t="s">
        <v>1749</v>
      </c>
      <c r="H934" s="68" t="s">
        <v>571</v>
      </c>
      <c r="I934" s="38">
        <v>553</v>
      </c>
      <c r="J934" s="38"/>
      <c r="K934" s="58">
        <v>46.61</v>
      </c>
      <c r="L934" s="68" t="s">
        <v>700</v>
      </c>
      <c r="M934" s="68" t="s">
        <v>700</v>
      </c>
      <c r="N934" s="68" t="s">
        <v>14</v>
      </c>
      <c r="O934" s="28" t="s">
        <v>582</v>
      </c>
      <c r="P934" s="28" t="s">
        <v>417</v>
      </c>
      <c r="Q934" s="43">
        <v>43221</v>
      </c>
      <c r="R934" s="54"/>
    </row>
    <row r="935" spans="1:18">
      <c r="A935" s="75" t="s">
        <v>1862</v>
      </c>
      <c r="B935" s="75">
        <v>3</v>
      </c>
      <c r="C935" s="76"/>
      <c r="D935" s="76"/>
      <c r="E935" s="75">
        <v>320</v>
      </c>
      <c r="F935" s="75"/>
      <c r="G935" s="75"/>
      <c r="H935" s="75"/>
      <c r="I935" s="75">
        <v>371</v>
      </c>
      <c r="J935" s="75">
        <v>0</v>
      </c>
      <c r="K935" s="81">
        <f>SUM(K936:K938)</f>
        <v>176.76</v>
      </c>
      <c r="L935" s="76"/>
      <c r="M935" s="76"/>
      <c r="N935" s="27"/>
      <c r="O935" s="28" t="s">
        <v>582</v>
      </c>
      <c r="P935" s="28" t="s">
        <v>417</v>
      </c>
      <c r="Q935" s="43">
        <v>43221</v>
      </c>
      <c r="R935" s="54"/>
    </row>
    <row r="936" ht="63" spans="1:18">
      <c r="A936" s="38" t="s">
        <v>1863</v>
      </c>
      <c r="B936" s="38" t="s">
        <v>1864</v>
      </c>
      <c r="C936" s="68" t="s">
        <v>36</v>
      </c>
      <c r="D936" s="68" t="s">
        <v>22</v>
      </c>
      <c r="E936" s="38">
        <v>78</v>
      </c>
      <c r="F936" s="80"/>
      <c r="G936" s="68" t="s">
        <v>1749</v>
      </c>
      <c r="H936" s="68" t="s">
        <v>391</v>
      </c>
      <c r="I936" s="38">
        <v>149</v>
      </c>
      <c r="J936" s="38"/>
      <c r="K936" s="58">
        <v>76.3</v>
      </c>
      <c r="L936" s="68" t="s">
        <v>700</v>
      </c>
      <c r="M936" s="68" t="s">
        <v>700</v>
      </c>
      <c r="N936" s="68" t="s">
        <v>14</v>
      </c>
      <c r="O936" s="28" t="s">
        <v>582</v>
      </c>
      <c r="P936" s="28" t="s">
        <v>417</v>
      </c>
      <c r="Q936" s="43">
        <v>43221</v>
      </c>
      <c r="R936" s="54"/>
    </row>
    <row r="937" ht="63" spans="1:18">
      <c r="A937" s="38" t="s">
        <v>1865</v>
      </c>
      <c r="B937" s="38" t="s">
        <v>1866</v>
      </c>
      <c r="C937" s="68" t="s">
        <v>36</v>
      </c>
      <c r="D937" s="68" t="s">
        <v>22</v>
      </c>
      <c r="E937" s="38">
        <v>180</v>
      </c>
      <c r="F937" s="80"/>
      <c r="G937" s="68" t="s">
        <v>1749</v>
      </c>
      <c r="H937" s="68" t="s">
        <v>391</v>
      </c>
      <c r="I937" s="38">
        <v>104</v>
      </c>
      <c r="J937" s="38"/>
      <c r="K937" s="58">
        <v>30.4</v>
      </c>
      <c r="L937" s="68" t="s">
        <v>700</v>
      </c>
      <c r="M937" s="68" t="s">
        <v>700</v>
      </c>
      <c r="N937" s="68" t="s">
        <v>14</v>
      </c>
      <c r="O937" s="28" t="s">
        <v>582</v>
      </c>
      <c r="P937" s="28" t="s">
        <v>417</v>
      </c>
      <c r="Q937" s="43">
        <v>43221</v>
      </c>
      <c r="R937" s="54"/>
    </row>
    <row r="938" ht="63" spans="1:18">
      <c r="A938" s="38" t="s">
        <v>1867</v>
      </c>
      <c r="B938" s="38" t="s">
        <v>1868</v>
      </c>
      <c r="C938" s="68" t="s">
        <v>36</v>
      </c>
      <c r="D938" s="68" t="s">
        <v>22</v>
      </c>
      <c r="E938" s="38">
        <v>62</v>
      </c>
      <c r="F938" s="80"/>
      <c r="G938" s="68" t="s">
        <v>1749</v>
      </c>
      <c r="H938" s="68" t="s">
        <v>391</v>
      </c>
      <c r="I938" s="38">
        <v>118</v>
      </c>
      <c r="J938" s="38"/>
      <c r="K938" s="58">
        <v>70.06</v>
      </c>
      <c r="L938" s="68" t="s">
        <v>700</v>
      </c>
      <c r="M938" s="68" t="s">
        <v>700</v>
      </c>
      <c r="N938" s="68" t="s">
        <v>14</v>
      </c>
      <c r="O938" s="28" t="s">
        <v>582</v>
      </c>
      <c r="P938" s="28" t="s">
        <v>417</v>
      </c>
      <c r="Q938" s="43">
        <v>43221</v>
      </c>
      <c r="R938" s="54"/>
    </row>
    <row r="939" spans="1:18">
      <c r="A939" s="75" t="s">
        <v>1869</v>
      </c>
      <c r="B939" s="75">
        <v>4</v>
      </c>
      <c r="C939" s="76"/>
      <c r="D939" s="76"/>
      <c r="E939" s="75">
        <f>SUM(E940:E943)</f>
        <v>540</v>
      </c>
      <c r="F939" s="75"/>
      <c r="G939" s="75"/>
      <c r="H939" s="75"/>
      <c r="I939" s="75">
        <f>SUM(I940:I943)</f>
        <v>299</v>
      </c>
      <c r="J939" s="75">
        <v>0</v>
      </c>
      <c r="K939" s="81">
        <f>SUM(K940:K943)</f>
        <v>253.42</v>
      </c>
      <c r="L939" s="76"/>
      <c r="M939" s="76"/>
      <c r="N939" s="27"/>
      <c r="O939" s="28" t="s">
        <v>582</v>
      </c>
      <c r="P939" s="28" t="s">
        <v>417</v>
      </c>
      <c r="Q939" s="43">
        <v>43221</v>
      </c>
      <c r="R939" s="54"/>
    </row>
    <row r="940" ht="63" spans="1:18">
      <c r="A940" s="38" t="s">
        <v>1870</v>
      </c>
      <c r="B940" s="38" t="s">
        <v>1871</v>
      </c>
      <c r="C940" s="68" t="s">
        <v>36</v>
      </c>
      <c r="D940" s="68" t="s">
        <v>22</v>
      </c>
      <c r="E940" s="38">
        <v>120</v>
      </c>
      <c r="F940" s="80"/>
      <c r="G940" s="68" t="s">
        <v>1749</v>
      </c>
      <c r="H940" s="68" t="s">
        <v>391</v>
      </c>
      <c r="I940" s="38">
        <v>175</v>
      </c>
      <c r="J940" s="38"/>
      <c r="K940" s="58">
        <v>35.24</v>
      </c>
      <c r="L940" s="68" t="s">
        <v>700</v>
      </c>
      <c r="M940" s="68" t="s">
        <v>700</v>
      </c>
      <c r="N940" s="68" t="s">
        <v>14</v>
      </c>
      <c r="O940" s="28" t="s">
        <v>582</v>
      </c>
      <c r="P940" s="28" t="s">
        <v>417</v>
      </c>
      <c r="Q940" s="43">
        <v>43221</v>
      </c>
      <c r="R940" s="54"/>
    </row>
    <row r="941" ht="63" spans="1:18">
      <c r="A941" s="38" t="s">
        <v>1872</v>
      </c>
      <c r="B941" s="38" t="s">
        <v>1873</v>
      </c>
      <c r="C941" s="68" t="s">
        <v>36</v>
      </c>
      <c r="D941" s="68" t="s">
        <v>22</v>
      </c>
      <c r="E941" s="38">
        <v>85</v>
      </c>
      <c r="F941" s="80"/>
      <c r="G941" s="68" t="s">
        <v>1749</v>
      </c>
      <c r="H941" s="68" t="s">
        <v>391</v>
      </c>
      <c r="I941" s="38">
        <v>39</v>
      </c>
      <c r="J941" s="38"/>
      <c r="K941" s="58">
        <v>20.57</v>
      </c>
      <c r="L941" s="68" t="s">
        <v>700</v>
      </c>
      <c r="M941" s="68" t="s">
        <v>700</v>
      </c>
      <c r="N941" s="68" t="s">
        <v>14</v>
      </c>
      <c r="O941" s="28" t="s">
        <v>582</v>
      </c>
      <c r="P941" s="28" t="s">
        <v>417</v>
      </c>
      <c r="Q941" s="43">
        <v>43221</v>
      </c>
      <c r="R941" s="54"/>
    </row>
    <row r="942" ht="63" spans="1:18">
      <c r="A942" s="38" t="s">
        <v>1874</v>
      </c>
      <c r="B942" s="38" t="s">
        <v>1875</v>
      </c>
      <c r="C942" s="68" t="s">
        <v>36</v>
      </c>
      <c r="D942" s="68" t="s">
        <v>22</v>
      </c>
      <c r="E942" s="38">
        <v>300</v>
      </c>
      <c r="F942" s="80"/>
      <c r="G942" s="68" t="s">
        <v>1749</v>
      </c>
      <c r="H942" s="68" t="s">
        <v>391</v>
      </c>
      <c r="I942" s="38">
        <v>40</v>
      </c>
      <c r="J942" s="38"/>
      <c r="K942" s="58">
        <v>145.75</v>
      </c>
      <c r="L942" s="68" t="s">
        <v>700</v>
      </c>
      <c r="M942" s="68" t="s">
        <v>700</v>
      </c>
      <c r="N942" s="68" t="s">
        <v>14</v>
      </c>
      <c r="O942" s="28" t="s">
        <v>582</v>
      </c>
      <c r="P942" s="28" t="s">
        <v>417</v>
      </c>
      <c r="Q942" s="43">
        <v>43221</v>
      </c>
      <c r="R942" s="54"/>
    </row>
    <row r="943" ht="63" spans="1:18">
      <c r="A943" s="38" t="s">
        <v>1876</v>
      </c>
      <c r="B943" s="38" t="s">
        <v>1877</v>
      </c>
      <c r="C943" s="68" t="s">
        <v>36</v>
      </c>
      <c r="D943" s="68" t="s">
        <v>22</v>
      </c>
      <c r="E943" s="38">
        <v>35</v>
      </c>
      <c r="F943" s="80"/>
      <c r="G943" s="68" t="s">
        <v>1749</v>
      </c>
      <c r="H943" s="68" t="s">
        <v>391</v>
      </c>
      <c r="I943" s="38">
        <v>45</v>
      </c>
      <c r="J943" s="38"/>
      <c r="K943" s="58">
        <v>51.86</v>
      </c>
      <c r="L943" s="68" t="s">
        <v>700</v>
      </c>
      <c r="M943" s="68" t="s">
        <v>700</v>
      </c>
      <c r="N943" s="68" t="s">
        <v>14</v>
      </c>
      <c r="O943" s="28" t="s">
        <v>582</v>
      </c>
      <c r="P943" s="28" t="s">
        <v>417</v>
      </c>
      <c r="Q943" s="43">
        <v>43221</v>
      </c>
      <c r="R943" s="54"/>
    </row>
    <row r="944" spans="1:18">
      <c r="A944" s="75" t="s">
        <v>1878</v>
      </c>
      <c r="B944" s="75">
        <v>4</v>
      </c>
      <c r="C944" s="76"/>
      <c r="D944" s="76"/>
      <c r="E944" s="75">
        <v>289</v>
      </c>
      <c r="F944" s="75"/>
      <c r="G944" s="75"/>
      <c r="H944" s="75"/>
      <c r="I944" s="75">
        <v>411</v>
      </c>
      <c r="J944" s="75">
        <v>0</v>
      </c>
      <c r="K944" s="81">
        <f>SUM(K945:K948)</f>
        <v>182.74</v>
      </c>
      <c r="L944" s="76"/>
      <c r="M944" s="76"/>
      <c r="N944" s="27"/>
      <c r="O944" s="28" t="s">
        <v>582</v>
      </c>
      <c r="P944" s="28" t="s">
        <v>417</v>
      </c>
      <c r="Q944" s="43">
        <v>43221</v>
      </c>
      <c r="R944" s="54"/>
    </row>
    <row r="945" ht="63" spans="1:18">
      <c r="A945" s="38" t="s">
        <v>1879</v>
      </c>
      <c r="B945" s="38" t="s">
        <v>1880</v>
      </c>
      <c r="C945" s="68" t="s">
        <v>36</v>
      </c>
      <c r="D945" s="68" t="s">
        <v>22</v>
      </c>
      <c r="E945" s="38">
        <v>40</v>
      </c>
      <c r="F945" s="80"/>
      <c r="G945" s="68" t="s">
        <v>1749</v>
      </c>
      <c r="H945" s="68" t="s">
        <v>391</v>
      </c>
      <c r="I945" s="38">
        <v>89</v>
      </c>
      <c r="J945" s="38"/>
      <c r="K945" s="84">
        <v>9.01</v>
      </c>
      <c r="L945" s="68" t="s">
        <v>700</v>
      </c>
      <c r="M945" s="68" t="s">
        <v>700</v>
      </c>
      <c r="N945" s="68" t="s">
        <v>14</v>
      </c>
      <c r="O945" s="28" t="s">
        <v>582</v>
      </c>
      <c r="P945" s="28" t="s">
        <v>417</v>
      </c>
      <c r="Q945" s="43">
        <v>43221</v>
      </c>
      <c r="R945" s="54"/>
    </row>
    <row r="946" ht="63" spans="1:18">
      <c r="A946" s="38" t="s">
        <v>1881</v>
      </c>
      <c r="B946" s="38" t="s">
        <v>1880</v>
      </c>
      <c r="C946" s="68" t="s">
        <v>36</v>
      </c>
      <c r="D946" s="68" t="s">
        <v>22</v>
      </c>
      <c r="E946" s="38">
        <v>42</v>
      </c>
      <c r="F946" s="80"/>
      <c r="G946" s="68" t="s">
        <v>1749</v>
      </c>
      <c r="H946" s="68" t="s">
        <v>391</v>
      </c>
      <c r="I946" s="38">
        <v>89</v>
      </c>
      <c r="J946" s="38"/>
      <c r="K946" s="84">
        <v>8.96</v>
      </c>
      <c r="L946" s="68" t="s">
        <v>700</v>
      </c>
      <c r="M946" s="68" t="s">
        <v>700</v>
      </c>
      <c r="N946" s="68" t="s">
        <v>14</v>
      </c>
      <c r="O946" s="28" t="s">
        <v>582</v>
      </c>
      <c r="P946" s="28" t="s">
        <v>417</v>
      </c>
      <c r="Q946" s="43">
        <v>43221</v>
      </c>
      <c r="R946" s="54"/>
    </row>
    <row r="947" ht="63" spans="1:18">
      <c r="A947" s="38" t="s">
        <v>1882</v>
      </c>
      <c r="B947" s="38" t="s">
        <v>1880</v>
      </c>
      <c r="C947" s="68" t="s">
        <v>36</v>
      </c>
      <c r="D947" s="68" t="s">
        <v>22</v>
      </c>
      <c r="E947" s="38">
        <v>75</v>
      </c>
      <c r="F947" s="80"/>
      <c r="G947" s="68" t="s">
        <v>1749</v>
      </c>
      <c r="H947" s="68" t="s">
        <v>391</v>
      </c>
      <c r="I947" s="38">
        <v>89</v>
      </c>
      <c r="J947" s="38"/>
      <c r="K947" s="84">
        <v>48.83</v>
      </c>
      <c r="L947" s="68" t="s">
        <v>700</v>
      </c>
      <c r="M947" s="68" t="s">
        <v>700</v>
      </c>
      <c r="N947" s="68" t="s">
        <v>14</v>
      </c>
      <c r="O947" s="28" t="s">
        <v>582</v>
      </c>
      <c r="P947" s="28" t="s">
        <v>417</v>
      </c>
      <c r="Q947" s="43">
        <v>43221</v>
      </c>
      <c r="R947" s="54"/>
    </row>
    <row r="948" ht="63" spans="1:18">
      <c r="A948" s="38" t="s">
        <v>1883</v>
      </c>
      <c r="B948" s="38" t="s">
        <v>1884</v>
      </c>
      <c r="C948" s="68" t="s">
        <v>36</v>
      </c>
      <c r="D948" s="68" t="s">
        <v>22</v>
      </c>
      <c r="E948" s="38">
        <v>132</v>
      </c>
      <c r="F948" s="80"/>
      <c r="G948" s="68" t="s">
        <v>1749</v>
      </c>
      <c r="H948" s="68" t="s">
        <v>391</v>
      </c>
      <c r="I948" s="38">
        <v>144</v>
      </c>
      <c r="J948" s="38"/>
      <c r="K948" s="84">
        <v>115.94</v>
      </c>
      <c r="L948" s="68" t="s">
        <v>700</v>
      </c>
      <c r="M948" s="68" t="s">
        <v>700</v>
      </c>
      <c r="N948" s="68" t="s">
        <v>14</v>
      </c>
      <c r="O948" s="28" t="s">
        <v>582</v>
      </c>
      <c r="P948" s="28" t="s">
        <v>417</v>
      </c>
      <c r="Q948" s="43">
        <v>43221</v>
      </c>
      <c r="R948" s="54"/>
    </row>
    <row r="949" spans="1:18">
      <c r="A949" s="75" t="s">
        <v>1885</v>
      </c>
      <c r="B949" s="38">
        <v>5</v>
      </c>
      <c r="C949" s="68"/>
      <c r="D949" s="68"/>
      <c r="E949" s="38">
        <f t="shared" ref="E949:K949" si="33">SUM(E950:E954)</f>
        <v>5</v>
      </c>
      <c r="F949" s="80"/>
      <c r="G949" s="68"/>
      <c r="H949" s="38">
        <f t="shared" si="33"/>
        <v>0</v>
      </c>
      <c r="I949" s="38">
        <f t="shared" si="33"/>
        <v>9301</v>
      </c>
      <c r="J949" s="38">
        <f t="shared" si="33"/>
        <v>2</v>
      </c>
      <c r="K949" s="68">
        <f t="shared" si="33"/>
        <v>292.79</v>
      </c>
      <c r="L949" s="68"/>
      <c r="M949" s="68"/>
      <c r="N949" s="68"/>
      <c r="O949" s="28"/>
      <c r="P949" s="28"/>
      <c r="Q949" s="43"/>
      <c r="R949" s="54"/>
    </row>
    <row r="950" ht="42" spans="1:18">
      <c r="A950" s="38" t="s">
        <v>1886</v>
      </c>
      <c r="B950" s="38" t="s">
        <v>1887</v>
      </c>
      <c r="C950" s="68"/>
      <c r="D950" s="28" t="s">
        <v>200</v>
      </c>
      <c r="E950" s="38">
        <v>1</v>
      </c>
      <c r="F950" s="80"/>
      <c r="G950" s="68"/>
      <c r="H950" s="68"/>
      <c r="I950" s="38"/>
      <c r="J950" s="38"/>
      <c r="K950" s="84">
        <v>57</v>
      </c>
      <c r="L950" s="68"/>
      <c r="M950" s="68"/>
      <c r="N950" s="68"/>
      <c r="O950" s="28"/>
      <c r="P950" s="28"/>
      <c r="Q950" s="43"/>
      <c r="R950" s="54"/>
    </row>
    <row r="951" ht="42" spans="1:18">
      <c r="A951" s="38" t="s">
        <v>1888</v>
      </c>
      <c r="B951" s="38" t="s">
        <v>384</v>
      </c>
      <c r="C951" s="68"/>
      <c r="D951" s="28" t="s">
        <v>200</v>
      </c>
      <c r="E951" s="38">
        <v>1</v>
      </c>
      <c r="F951" s="80"/>
      <c r="G951" s="68"/>
      <c r="H951" s="68"/>
      <c r="I951" s="38">
        <v>9172</v>
      </c>
      <c r="J951" s="38"/>
      <c r="K951" s="84">
        <v>44</v>
      </c>
      <c r="L951" s="68"/>
      <c r="M951" s="68"/>
      <c r="N951" s="68"/>
      <c r="O951" s="28"/>
      <c r="P951" s="28"/>
      <c r="Q951" s="43"/>
      <c r="R951" s="54"/>
    </row>
    <row r="952" ht="42" spans="1:18">
      <c r="A952" s="38" t="s">
        <v>1889</v>
      </c>
      <c r="B952" s="38" t="s">
        <v>384</v>
      </c>
      <c r="C952" s="68"/>
      <c r="D952" s="28" t="s">
        <v>200</v>
      </c>
      <c r="E952" s="38">
        <v>1</v>
      </c>
      <c r="F952" s="80"/>
      <c r="G952" s="68"/>
      <c r="H952" s="68"/>
      <c r="I952" s="38"/>
      <c r="J952" s="38"/>
      <c r="K952" s="84">
        <v>47</v>
      </c>
      <c r="L952" s="68"/>
      <c r="M952" s="68"/>
      <c r="N952" s="68"/>
      <c r="O952" s="28"/>
      <c r="P952" s="28"/>
      <c r="Q952" s="43"/>
      <c r="R952" s="54"/>
    </row>
    <row r="953" ht="42" spans="1:18">
      <c r="A953" s="28" t="s">
        <v>1890</v>
      </c>
      <c r="B953" s="28" t="s">
        <v>1891</v>
      </c>
      <c r="C953" s="28" t="s">
        <v>36</v>
      </c>
      <c r="D953" s="28" t="s">
        <v>200</v>
      </c>
      <c r="E953" s="38">
        <v>1</v>
      </c>
      <c r="F953" s="28"/>
      <c r="G953" s="28" t="s">
        <v>1892</v>
      </c>
      <c r="H953" s="28"/>
      <c r="I953" s="38">
        <v>129</v>
      </c>
      <c r="J953" s="38">
        <v>2</v>
      </c>
      <c r="K953" s="58">
        <v>86.96</v>
      </c>
      <c r="L953" s="28" t="s">
        <v>700</v>
      </c>
      <c r="M953" s="28" t="s">
        <v>695</v>
      </c>
      <c r="N953" s="68" t="s">
        <v>14</v>
      </c>
      <c r="O953" s="28" t="s">
        <v>362</v>
      </c>
      <c r="P953" s="28" t="s">
        <v>417</v>
      </c>
      <c r="Q953" s="43">
        <v>43344</v>
      </c>
      <c r="R953" s="54"/>
    </row>
    <row r="954" ht="42" spans="1:18">
      <c r="A954" s="28" t="s">
        <v>1893</v>
      </c>
      <c r="B954" s="28" t="s">
        <v>1894</v>
      </c>
      <c r="C954" s="28" t="s">
        <v>36</v>
      </c>
      <c r="D954" s="28" t="s">
        <v>200</v>
      </c>
      <c r="E954" s="38">
        <v>1</v>
      </c>
      <c r="F954" s="28"/>
      <c r="G954" s="68" t="s">
        <v>1749</v>
      </c>
      <c r="H954" s="28"/>
      <c r="I954" s="38"/>
      <c r="J954" s="38"/>
      <c r="K954" s="58">
        <v>57.83</v>
      </c>
      <c r="L954" s="28" t="s">
        <v>700</v>
      </c>
      <c r="M954" s="28" t="s">
        <v>695</v>
      </c>
      <c r="N954" s="68" t="s">
        <v>14</v>
      </c>
      <c r="O954" s="28" t="s">
        <v>362</v>
      </c>
      <c r="P954" s="28" t="s">
        <v>417</v>
      </c>
      <c r="Q954" s="43">
        <v>43344</v>
      </c>
      <c r="R954" s="54"/>
    </row>
    <row r="955" spans="1:18">
      <c r="A955" s="33" t="s">
        <v>1895</v>
      </c>
      <c r="B955" s="75">
        <v>16</v>
      </c>
      <c r="C955" s="76"/>
      <c r="D955" s="76"/>
      <c r="E955" s="75">
        <v>4725</v>
      </c>
      <c r="F955" s="75"/>
      <c r="G955" s="75"/>
      <c r="H955" s="75"/>
      <c r="I955" s="75">
        <v>3343</v>
      </c>
      <c r="J955" s="75">
        <v>345</v>
      </c>
      <c r="K955" s="81">
        <f>SUM(K956+K960+K966+K968+K970)</f>
        <v>1082.69</v>
      </c>
      <c r="L955" s="76"/>
      <c r="M955" s="76"/>
      <c r="N955" s="27"/>
      <c r="O955" s="28" t="s">
        <v>582</v>
      </c>
      <c r="P955" s="28" t="s">
        <v>417</v>
      </c>
      <c r="Q955" s="43">
        <v>43221</v>
      </c>
      <c r="R955" s="54"/>
    </row>
    <row r="956" spans="1:18">
      <c r="A956" s="75" t="s">
        <v>1896</v>
      </c>
      <c r="B956" s="75">
        <v>3</v>
      </c>
      <c r="C956" s="76"/>
      <c r="D956" s="76"/>
      <c r="E956" s="75">
        <v>720</v>
      </c>
      <c r="F956" s="75"/>
      <c r="G956" s="75"/>
      <c r="H956" s="75"/>
      <c r="I956" s="75">
        <v>411</v>
      </c>
      <c r="J956" s="75">
        <v>10</v>
      </c>
      <c r="K956" s="81">
        <f>SUM(K957:K959)</f>
        <v>276.21</v>
      </c>
      <c r="L956" s="76"/>
      <c r="M956" s="76"/>
      <c r="N956" s="27"/>
      <c r="O956" s="28" t="s">
        <v>582</v>
      </c>
      <c r="P956" s="28" t="s">
        <v>417</v>
      </c>
      <c r="Q956" s="43">
        <v>43221</v>
      </c>
      <c r="R956" s="54"/>
    </row>
    <row r="957" ht="63" spans="1:18">
      <c r="A957" s="38" t="s">
        <v>1897</v>
      </c>
      <c r="B957" s="38" t="s">
        <v>1898</v>
      </c>
      <c r="C957" s="68" t="s">
        <v>36</v>
      </c>
      <c r="D957" s="68" t="s">
        <v>22</v>
      </c>
      <c r="E957" s="38">
        <v>320</v>
      </c>
      <c r="F957" s="80"/>
      <c r="G957" s="68" t="s">
        <v>1749</v>
      </c>
      <c r="H957" s="68" t="s">
        <v>391</v>
      </c>
      <c r="I957" s="38">
        <v>169</v>
      </c>
      <c r="J957" s="38">
        <v>5</v>
      </c>
      <c r="K957" s="58">
        <v>131.29</v>
      </c>
      <c r="L957" s="68" t="s">
        <v>700</v>
      </c>
      <c r="M957" s="68" t="s">
        <v>700</v>
      </c>
      <c r="N957" s="68" t="s">
        <v>14</v>
      </c>
      <c r="O957" s="28" t="s">
        <v>582</v>
      </c>
      <c r="P957" s="28" t="s">
        <v>417</v>
      </c>
      <c r="Q957" s="43">
        <v>43221</v>
      </c>
      <c r="R957" s="54"/>
    </row>
    <row r="958" ht="42" spans="1:18">
      <c r="A958" s="38" t="s">
        <v>1899</v>
      </c>
      <c r="B958" s="38" t="s">
        <v>1544</v>
      </c>
      <c r="C958" s="68" t="s">
        <v>36</v>
      </c>
      <c r="D958" s="68" t="s">
        <v>22</v>
      </c>
      <c r="E958" s="38">
        <v>180</v>
      </c>
      <c r="F958" s="80"/>
      <c r="G958" s="68" t="s">
        <v>1749</v>
      </c>
      <c r="H958" s="68" t="s">
        <v>391</v>
      </c>
      <c r="I958" s="38">
        <v>97</v>
      </c>
      <c r="J958" s="38">
        <v>5</v>
      </c>
      <c r="K958" s="58">
        <v>69.19</v>
      </c>
      <c r="L958" s="68" t="s">
        <v>700</v>
      </c>
      <c r="M958" s="68" t="s">
        <v>700</v>
      </c>
      <c r="N958" s="68" t="s">
        <v>14</v>
      </c>
      <c r="O958" s="28" t="s">
        <v>582</v>
      </c>
      <c r="P958" s="28" t="s">
        <v>417</v>
      </c>
      <c r="Q958" s="43">
        <v>43221</v>
      </c>
      <c r="R958" s="54"/>
    </row>
    <row r="959" ht="42" spans="1:18">
      <c r="A959" s="38" t="s">
        <v>1900</v>
      </c>
      <c r="B959" s="38" t="s">
        <v>1901</v>
      </c>
      <c r="C959" s="68" t="s">
        <v>36</v>
      </c>
      <c r="D959" s="68" t="s">
        <v>22</v>
      </c>
      <c r="E959" s="38">
        <v>220</v>
      </c>
      <c r="F959" s="80"/>
      <c r="G959" s="68" t="s">
        <v>1749</v>
      </c>
      <c r="H959" s="68" t="s">
        <v>391</v>
      </c>
      <c r="I959" s="38">
        <v>145</v>
      </c>
      <c r="J959" s="38"/>
      <c r="K959" s="58">
        <v>75.73</v>
      </c>
      <c r="L959" s="68" t="s">
        <v>700</v>
      </c>
      <c r="M959" s="68" t="s">
        <v>700</v>
      </c>
      <c r="N959" s="68" t="s">
        <v>14</v>
      </c>
      <c r="O959" s="28" t="s">
        <v>582</v>
      </c>
      <c r="P959" s="28" t="s">
        <v>417</v>
      </c>
      <c r="Q959" s="43">
        <v>43221</v>
      </c>
      <c r="R959" s="54"/>
    </row>
    <row r="960" spans="1:18">
      <c r="A960" s="75" t="s">
        <v>1902</v>
      </c>
      <c r="B960" s="75">
        <v>4</v>
      </c>
      <c r="C960" s="76"/>
      <c r="D960" s="76"/>
      <c r="E960" s="75">
        <v>2038</v>
      </c>
      <c r="F960" s="75"/>
      <c r="G960" s="75"/>
      <c r="H960" s="75"/>
      <c r="I960" s="75">
        <v>997</v>
      </c>
      <c r="J960" s="75">
        <v>3</v>
      </c>
      <c r="K960" s="81">
        <f>SUM(K961:K964)</f>
        <v>226.48</v>
      </c>
      <c r="L960" s="76"/>
      <c r="M960" s="76"/>
      <c r="N960" s="27"/>
      <c r="O960" s="28" t="s">
        <v>582</v>
      </c>
      <c r="P960" s="28" t="s">
        <v>417</v>
      </c>
      <c r="Q960" s="43">
        <v>43221</v>
      </c>
      <c r="R960" s="54"/>
    </row>
    <row r="961" ht="42" spans="1:18">
      <c r="A961" s="38" t="s">
        <v>1903</v>
      </c>
      <c r="B961" s="38" t="s">
        <v>1904</v>
      </c>
      <c r="C961" s="68" t="s">
        <v>36</v>
      </c>
      <c r="D961" s="68" t="s">
        <v>22</v>
      </c>
      <c r="E961" s="38">
        <v>338</v>
      </c>
      <c r="F961" s="80"/>
      <c r="G961" s="68" t="s">
        <v>1749</v>
      </c>
      <c r="H961" s="68" t="s">
        <v>571</v>
      </c>
      <c r="I961" s="38">
        <v>247</v>
      </c>
      <c r="J961" s="38"/>
      <c r="K961" s="58">
        <v>16.14</v>
      </c>
      <c r="L961" s="68" t="s">
        <v>700</v>
      </c>
      <c r="M961" s="68" t="s">
        <v>700</v>
      </c>
      <c r="N961" s="68" t="s">
        <v>14</v>
      </c>
      <c r="O961" s="28" t="s">
        <v>582</v>
      </c>
      <c r="P961" s="28" t="s">
        <v>417</v>
      </c>
      <c r="Q961" s="43">
        <v>43221</v>
      </c>
      <c r="R961" s="54"/>
    </row>
    <row r="962" ht="63" spans="1:18">
      <c r="A962" s="38" t="s">
        <v>1905</v>
      </c>
      <c r="B962" s="38" t="s">
        <v>1906</v>
      </c>
      <c r="C962" s="68" t="s">
        <v>36</v>
      </c>
      <c r="D962" s="68" t="s">
        <v>22</v>
      </c>
      <c r="E962" s="38">
        <v>150</v>
      </c>
      <c r="F962" s="80"/>
      <c r="G962" s="68" t="s">
        <v>1749</v>
      </c>
      <c r="H962" s="68" t="s">
        <v>571</v>
      </c>
      <c r="I962" s="38">
        <v>160</v>
      </c>
      <c r="J962" s="38"/>
      <c r="K962" s="58">
        <v>42.68</v>
      </c>
      <c r="L962" s="68" t="s">
        <v>700</v>
      </c>
      <c r="M962" s="68" t="s">
        <v>700</v>
      </c>
      <c r="N962" s="68" t="s">
        <v>14</v>
      </c>
      <c r="O962" s="28" t="s">
        <v>582</v>
      </c>
      <c r="P962" s="28" t="s">
        <v>417</v>
      </c>
      <c r="Q962" s="43">
        <v>43221</v>
      </c>
      <c r="R962" s="54"/>
    </row>
    <row r="963" ht="42" spans="1:18">
      <c r="A963" s="38" t="s">
        <v>1907</v>
      </c>
      <c r="B963" s="38" t="s">
        <v>1904</v>
      </c>
      <c r="C963" s="68" t="s">
        <v>36</v>
      </c>
      <c r="D963" s="68" t="s">
        <v>22</v>
      </c>
      <c r="E963" s="38">
        <v>400</v>
      </c>
      <c r="F963" s="80"/>
      <c r="G963" s="68" t="s">
        <v>1749</v>
      </c>
      <c r="H963" s="68" t="s">
        <v>571</v>
      </c>
      <c r="I963" s="38">
        <v>160</v>
      </c>
      <c r="J963" s="38"/>
      <c r="K963" s="58">
        <v>135.6</v>
      </c>
      <c r="L963" s="68" t="s">
        <v>700</v>
      </c>
      <c r="M963" s="68" t="s">
        <v>700</v>
      </c>
      <c r="N963" s="68" t="s">
        <v>14</v>
      </c>
      <c r="O963" s="28" t="s">
        <v>582</v>
      </c>
      <c r="P963" s="28" t="s">
        <v>417</v>
      </c>
      <c r="Q963" s="43">
        <v>43221</v>
      </c>
      <c r="R963" s="54"/>
    </row>
    <row r="964" ht="42" spans="1:18">
      <c r="A964" s="38" t="s">
        <v>1908</v>
      </c>
      <c r="B964" s="38" t="s">
        <v>1904</v>
      </c>
      <c r="C964" s="68" t="s">
        <v>36</v>
      </c>
      <c r="D964" s="68" t="s">
        <v>22</v>
      </c>
      <c r="E964" s="38">
        <v>800</v>
      </c>
      <c r="F964" s="80"/>
      <c r="G964" s="68" t="s">
        <v>1749</v>
      </c>
      <c r="H964" s="68" t="s">
        <v>571</v>
      </c>
      <c r="I964" s="38">
        <v>324</v>
      </c>
      <c r="J964" s="38">
        <v>3</v>
      </c>
      <c r="K964" s="58">
        <v>32.06</v>
      </c>
      <c r="L964" s="68" t="s">
        <v>700</v>
      </c>
      <c r="M964" s="68" t="s">
        <v>700</v>
      </c>
      <c r="N964" s="68" t="s">
        <v>14</v>
      </c>
      <c r="O964" s="28" t="s">
        <v>582</v>
      </c>
      <c r="P964" s="28" t="s">
        <v>417</v>
      </c>
      <c r="Q964" s="43">
        <v>43221</v>
      </c>
      <c r="R964" s="54"/>
    </row>
    <row r="965" spans="1:18">
      <c r="A965" s="75" t="s">
        <v>1909</v>
      </c>
      <c r="B965" s="75" t="s">
        <v>1910</v>
      </c>
      <c r="C965" s="68"/>
      <c r="D965" s="68"/>
      <c r="E965" s="38"/>
      <c r="F965" s="68"/>
      <c r="G965" s="68"/>
      <c r="H965" s="68"/>
      <c r="I965" s="88"/>
      <c r="J965" s="59"/>
      <c r="K965" s="68"/>
      <c r="L965" s="68"/>
      <c r="M965" s="68"/>
      <c r="N965" s="68"/>
      <c r="O965" s="68"/>
      <c r="P965" s="68"/>
      <c r="Q965" s="68"/>
      <c r="R965" s="68"/>
    </row>
    <row r="966" ht="42" spans="1:18">
      <c r="A966" s="68" t="s">
        <v>1911</v>
      </c>
      <c r="B966" s="59" t="s">
        <v>1912</v>
      </c>
      <c r="C966" s="68" t="s">
        <v>36</v>
      </c>
      <c r="D966" s="68" t="s">
        <v>22</v>
      </c>
      <c r="E966" s="38">
        <v>450</v>
      </c>
      <c r="F966" s="68"/>
      <c r="G966" s="68" t="s">
        <v>1913</v>
      </c>
      <c r="H966" s="68"/>
      <c r="I966" s="88">
        <v>133</v>
      </c>
      <c r="J966" s="59" t="s">
        <v>1914</v>
      </c>
      <c r="K966" s="68">
        <v>380</v>
      </c>
      <c r="L966" s="68" t="s">
        <v>700</v>
      </c>
      <c r="M966" s="68" t="s">
        <v>700</v>
      </c>
      <c r="N966" s="68" t="s">
        <v>14</v>
      </c>
      <c r="O966" s="68" t="s">
        <v>1915</v>
      </c>
      <c r="P966" s="68" t="s">
        <v>417</v>
      </c>
      <c r="Q966" s="48">
        <v>43466</v>
      </c>
      <c r="R966" s="68"/>
    </row>
    <row r="967" spans="1:18">
      <c r="A967" s="75" t="s">
        <v>1916</v>
      </c>
      <c r="B967" s="86" t="s">
        <v>1910</v>
      </c>
      <c r="C967" s="68"/>
      <c r="D967" s="68"/>
      <c r="E967" s="38"/>
      <c r="F967" s="68"/>
      <c r="G967" s="68"/>
      <c r="H967" s="68"/>
      <c r="I967" s="88"/>
      <c r="J967" s="59"/>
      <c r="K967" s="68"/>
      <c r="L967" s="68"/>
      <c r="M967" s="68"/>
      <c r="N967" s="68"/>
      <c r="O967" s="68"/>
      <c r="P967" s="68"/>
      <c r="Q967" s="48"/>
      <c r="R967" s="68"/>
    </row>
    <row r="968" ht="63" spans="1:18">
      <c r="A968" s="68" t="s">
        <v>1917</v>
      </c>
      <c r="B968" s="59" t="s">
        <v>1918</v>
      </c>
      <c r="C968" s="68" t="s">
        <v>36</v>
      </c>
      <c r="D968" s="68" t="s">
        <v>22</v>
      </c>
      <c r="E968" s="38">
        <v>500</v>
      </c>
      <c r="F968" s="68"/>
      <c r="G968" s="68" t="s">
        <v>1749</v>
      </c>
      <c r="H968" s="68"/>
      <c r="I968" s="88">
        <v>263</v>
      </c>
      <c r="J968" s="59" t="s">
        <v>1919</v>
      </c>
      <c r="K968" s="68">
        <v>150</v>
      </c>
      <c r="L968" s="68" t="s">
        <v>700</v>
      </c>
      <c r="M968" s="68" t="s">
        <v>700</v>
      </c>
      <c r="N968" s="68" t="s">
        <v>14</v>
      </c>
      <c r="O968" s="68" t="s">
        <v>1915</v>
      </c>
      <c r="P968" s="68" t="s">
        <v>417</v>
      </c>
      <c r="Q968" s="48">
        <v>43466</v>
      </c>
      <c r="R968" s="68"/>
    </row>
    <row r="969" spans="1:18">
      <c r="A969" s="75" t="s">
        <v>1920</v>
      </c>
      <c r="B969" s="86" t="s">
        <v>1910</v>
      </c>
      <c r="C969" s="76"/>
      <c r="D969" s="76"/>
      <c r="E969" s="75"/>
      <c r="F969" s="76"/>
      <c r="G969" s="76"/>
      <c r="H969" s="76"/>
      <c r="I969" s="89"/>
      <c r="J969" s="86"/>
      <c r="K969" s="76"/>
      <c r="L969" s="76"/>
      <c r="M969" s="76"/>
      <c r="N969" s="76"/>
      <c r="O969" s="76"/>
      <c r="P969" s="76"/>
      <c r="Q969" s="90"/>
      <c r="R969" s="76"/>
    </row>
    <row r="970" ht="42" spans="1:18">
      <c r="A970" s="68" t="s">
        <v>1921</v>
      </c>
      <c r="B970" s="59" t="s">
        <v>1922</v>
      </c>
      <c r="C970" s="68" t="s">
        <v>36</v>
      </c>
      <c r="D970" s="68" t="s">
        <v>22</v>
      </c>
      <c r="E970" s="38">
        <v>150</v>
      </c>
      <c r="F970" s="68"/>
      <c r="G970" s="68" t="s">
        <v>1923</v>
      </c>
      <c r="H970" s="68"/>
      <c r="I970" s="88">
        <v>921</v>
      </c>
      <c r="J970" s="59" t="s">
        <v>1924</v>
      </c>
      <c r="K970" s="59" t="s">
        <v>1925</v>
      </c>
      <c r="L970" s="59" t="s">
        <v>700</v>
      </c>
      <c r="M970" s="59" t="s">
        <v>700</v>
      </c>
      <c r="N970" s="59" t="s">
        <v>14</v>
      </c>
      <c r="O970" s="59" t="s">
        <v>1915</v>
      </c>
      <c r="P970" s="59" t="s">
        <v>417</v>
      </c>
      <c r="Q970" s="59" t="s">
        <v>1926</v>
      </c>
      <c r="R970" s="59"/>
    </row>
    <row r="971" ht="63" spans="1:18">
      <c r="A971" s="76" t="s">
        <v>1927</v>
      </c>
      <c r="B971" s="59" t="s">
        <v>1928</v>
      </c>
      <c r="C971" s="68" t="s">
        <v>36</v>
      </c>
      <c r="D971" s="68" t="s">
        <v>105</v>
      </c>
      <c r="E971" s="38">
        <v>1</v>
      </c>
      <c r="F971" s="68"/>
      <c r="G971" s="68" t="s">
        <v>1929</v>
      </c>
      <c r="H971" s="68"/>
      <c r="I971" s="88"/>
      <c r="J971" s="59"/>
      <c r="K971" s="59" t="s">
        <v>1930</v>
      </c>
      <c r="L971" s="59" t="s">
        <v>700</v>
      </c>
      <c r="M971" s="59" t="s">
        <v>695</v>
      </c>
      <c r="N971" s="59" t="s">
        <v>14</v>
      </c>
      <c r="O971" s="59" t="s">
        <v>477</v>
      </c>
      <c r="P971" s="59" t="s">
        <v>417</v>
      </c>
      <c r="Q971" s="43">
        <v>43484</v>
      </c>
      <c r="R971" s="59" t="s">
        <v>1668</v>
      </c>
    </row>
    <row r="972" ht="63" spans="1:18">
      <c r="A972" s="76" t="s">
        <v>1931</v>
      </c>
      <c r="B972" s="59" t="s">
        <v>1932</v>
      </c>
      <c r="C972" s="68" t="s">
        <v>36</v>
      </c>
      <c r="D972" s="68" t="s">
        <v>200</v>
      </c>
      <c r="E972" s="38">
        <v>14</v>
      </c>
      <c r="F972" s="68"/>
      <c r="G972" s="68" t="s">
        <v>1933</v>
      </c>
      <c r="H972" s="68"/>
      <c r="I972" s="88"/>
      <c r="J972" s="59"/>
      <c r="K972" s="28">
        <v>800</v>
      </c>
      <c r="L972" s="59" t="s">
        <v>700</v>
      </c>
      <c r="M972" s="59" t="s">
        <v>700</v>
      </c>
      <c r="N972" s="59" t="s">
        <v>14</v>
      </c>
      <c r="O972" s="59" t="s">
        <v>1915</v>
      </c>
      <c r="P972" s="59" t="s">
        <v>417</v>
      </c>
      <c r="Q972" s="59" t="s">
        <v>1926</v>
      </c>
      <c r="R972" s="59"/>
    </row>
    <row r="973" ht="42" spans="1:18">
      <c r="A973" s="76" t="s">
        <v>1934</v>
      </c>
      <c r="B973" s="59"/>
      <c r="C973" s="68" t="s">
        <v>36</v>
      </c>
      <c r="D973" s="68" t="s">
        <v>200</v>
      </c>
      <c r="E973" s="38">
        <v>1</v>
      </c>
      <c r="F973" s="68"/>
      <c r="G973" s="68" t="s">
        <v>1935</v>
      </c>
      <c r="H973" s="68"/>
      <c r="I973" s="88"/>
      <c r="J973" s="59"/>
      <c r="K973" s="59">
        <v>8.8823</v>
      </c>
      <c r="L973" s="59" t="s">
        <v>700</v>
      </c>
      <c r="M973" s="59" t="s">
        <v>695</v>
      </c>
      <c r="N973" s="59" t="s">
        <v>14</v>
      </c>
      <c r="O973" s="59" t="s">
        <v>477</v>
      </c>
      <c r="P973" s="59" t="s">
        <v>417</v>
      </c>
      <c r="Q973" s="43">
        <v>43484</v>
      </c>
      <c r="R973" s="59" t="s">
        <v>1668</v>
      </c>
    </row>
    <row r="974" spans="1:18">
      <c r="A974" s="33" t="s">
        <v>205</v>
      </c>
      <c r="B974" s="28"/>
      <c r="C974" s="28"/>
      <c r="D974" s="28" t="s">
        <v>200</v>
      </c>
      <c r="E974" s="28"/>
      <c r="F974" s="28"/>
      <c r="G974" s="28"/>
      <c r="H974" s="28"/>
      <c r="I974" s="28"/>
      <c r="J974" s="28"/>
      <c r="K974" s="28">
        <f>SUM(K975:K982)</f>
        <v>2422.26</v>
      </c>
      <c r="L974" s="28"/>
      <c r="M974" s="28"/>
      <c r="N974" s="28"/>
      <c r="O974" s="28"/>
      <c r="P974" s="28"/>
      <c r="Q974" s="43"/>
      <c r="R974" s="28"/>
    </row>
    <row r="975" ht="42" spans="1:18">
      <c r="A975" s="28" t="s">
        <v>1936</v>
      </c>
      <c r="B975" s="28" t="s">
        <v>1937</v>
      </c>
      <c r="C975" s="28" t="s">
        <v>36</v>
      </c>
      <c r="D975" s="28" t="s">
        <v>200</v>
      </c>
      <c r="E975" s="38">
        <v>1</v>
      </c>
      <c r="F975" s="28"/>
      <c r="G975" s="28" t="s">
        <v>1937</v>
      </c>
      <c r="H975" s="28"/>
      <c r="I975" s="38"/>
      <c r="J975" s="38"/>
      <c r="K975" s="58">
        <v>1200</v>
      </c>
      <c r="L975" s="28" t="s">
        <v>700</v>
      </c>
      <c r="M975" s="28" t="s">
        <v>695</v>
      </c>
      <c r="N975" s="28" t="s">
        <v>14</v>
      </c>
      <c r="O975" s="28"/>
      <c r="P975" s="28"/>
      <c r="Q975" s="43">
        <v>43332</v>
      </c>
      <c r="R975" s="28"/>
    </row>
    <row r="976" ht="42" spans="1:18">
      <c r="A976" s="28" t="s">
        <v>1938</v>
      </c>
      <c r="B976" s="28" t="s">
        <v>627</v>
      </c>
      <c r="C976" s="28" t="s">
        <v>36</v>
      </c>
      <c r="D976" s="28" t="s">
        <v>200</v>
      </c>
      <c r="E976" s="38">
        <v>1</v>
      </c>
      <c r="F976" s="28"/>
      <c r="G976" s="28" t="s">
        <v>1939</v>
      </c>
      <c r="H976" s="28"/>
      <c r="I976" s="38"/>
      <c r="J976" s="38"/>
      <c r="K976" s="58">
        <v>182.57</v>
      </c>
      <c r="L976" s="28" t="s">
        <v>700</v>
      </c>
      <c r="M976" s="28" t="s">
        <v>695</v>
      </c>
      <c r="N976" s="23" t="s">
        <v>14</v>
      </c>
      <c r="O976" s="23" t="s">
        <v>477</v>
      </c>
      <c r="P976" s="23" t="s">
        <v>417</v>
      </c>
      <c r="Q976" s="43">
        <v>43484</v>
      </c>
      <c r="R976" s="23" t="s">
        <v>1668</v>
      </c>
    </row>
    <row r="977" ht="147" spans="1:18">
      <c r="A977" s="28" t="s">
        <v>1940</v>
      </c>
      <c r="B977" s="28" t="s">
        <v>1941</v>
      </c>
      <c r="C977" s="28" t="s">
        <v>36</v>
      </c>
      <c r="D977" s="28" t="s">
        <v>200</v>
      </c>
      <c r="E977" s="38">
        <v>3</v>
      </c>
      <c r="F977" s="28"/>
      <c r="G977" s="28" t="s">
        <v>1942</v>
      </c>
      <c r="H977" s="28"/>
      <c r="I977" s="38"/>
      <c r="J977" s="38"/>
      <c r="K977" s="58">
        <v>385</v>
      </c>
      <c r="L977" s="28" t="s">
        <v>700</v>
      </c>
      <c r="M977" s="28" t="s">
        <v>695</v>
      </c>
      <c r="N977" s="28" t="s">
        <v>14</v>
      </c>
      <c r="O977" s="28" t="s">
        <v>582</v>
      </c>
      <c r="P977" s="28" t="s">
        <v>417</v>
      </c>
      <c r="Q977" s="43">
        <v>43221</v>
      </c>
      <c r="R977" s="28"/>
    </row>
    <row r="978" spans="1:18">
      <c r="A978" s="28" t="s">
        <v>1943</v>
      </c>
      <c r="B978" s="28" t="s">
        <v>1944</v>
      </c>
      <c r="C978" s="28" t="s">
        <v>36</v>
      </c>
      <c r="D978" s="28" t="s">
        <v>105</v>
      </c>
      <c r="E978" s="38">
        <v>1</v>
      </c>
      <c r="F978" s="28"/>
      <c r="G978" s="28" t="s">
        <v>1944</v>
      </c>
      <c r="H978" s="28"/>
      <c r="I978" s="38"/>
      <c r="J978" s="38"/>
      <c r="K978" s="58">
        <v>220</v>
      </c>
      <c r="L978" s="28" t="s">
        <v>700</v>
      </c>
      <c r="M978" s="28" t="s">
        <v>695</v>
      </c>
      <c r="N978" s="28" t="s">
        <v>15</v>
      </c>
      <c r="O978" s="28" t="s">
        <v>477</v>
      </c>
      <c r="P978" s="28" t="s">
        <v>417</v>
      </c>
      <c r="Q978" s="48">
        <v>43466</v>
      </c>
      <c r="R978" s="28"/>
    </row>
    <row r="979" spans="1:18">
      <c r="A979" s="28" t="s">
        <v>1945</v>
      </c>
      <c r="B979" s="28" t="s">
        <v>792</v>
      </c>
      <c r="C979" s="28" t="s">
        <v>36</v>
      </c>
      <c r="D979" s="28" t="s">
        <v>200</v>
      </c>
      <c r="E979" s="38">
        <v>1</v>
      </c>
      <c r="F979" s="28"/>
      <c r="G979" s="28" t="s">
        <v>1946</v>
      </c>
      <c r="H979" s="28"/>
      <c r="I979" s="38">
        <v>6500</v>
      </c>
      <c r="J979" s="38">
        <v>275</v>
      </c>
      <c r="K979" s="58">
        <v>246.93</v>
      </c>
      <c r="L979" s="28" t="s">
        <v>700</v>
      </c>
      <c r="M979" s="28" t="s">
        <v>695</v>
      </c>
      <c r="N979" s="28" t="s">
        <v>14</v>
      </c>
      <c r="O979" s="28" t="s">
        <v>477</v>
      </c>
      <c r="P979" s="28" t="s">
        <v>417</v>
      </c>
      <c r="Q979" s="48">
        <v>43466</v>
      </c>
      <c r="R979" s="28"/>
    </row>
    <row r="980" ht="42" spans="1:18">
      <c r="A980" s="28" t="s">
        <v>1947</v>
      </c>
      <c r="B980" s="28" t="s">
        <v>1948</v>
      </c>
      <c r="C980" s="28" t="s">
        <v>36</v>
      </c>
      <c r="D980" s="28" t="s">
        <v>200</v>
      </c>
      <c r="E980" s="38">
        <v>4</v>
      </c>
      <c r="F980" s="28"/>
      <c r="G980" s="28" t="s">
        <v>1949</v>
      </c>
      <c r="H980" s="28"/>
      <c r="I980" s="38"/>
      <c r="J980" s="38"/>
      <c r="K980" s="58">
        <v>84.84</v>
      </c>
      <c r="L980" s="28" t="s">
        <v>700</v>
      </c>
      <c r="M980" s="28" t="s">
        <v>695</v>
      </c>
      <c r="N980" s="28" t="s">
        <v>14</v>
      </c>
      <c r="O980" s="28" t="s">
        <v>477</v>
      </c>
      <c r="P980" s="28"/>
      <c r="Q980" s="43">
        <v>43484</v>
      </c>
      <c r="R980" s="28"/>
    </row>
    <row r="981" ht="63" spans="1:18">
      <c r="A981" s="28" t="s">
        <v>1950</v>
      </c>
      <c r="B981" s="28" t="s">
        <v>1951</v>
      </c>
      <c r="C981" s="28" t="s">
        <v>36</v>
      </c>
      <c r="D981" s="28" t="s">
        <v>200</v>
      </c>
      <c r="E981" s="38">
        <v>1</v>
      </c>
      <c r="F981" s="28"/>
      <c r="G981" s="28" t="s">
        <v>1952</v>
      </c>
      <c r="H981" s="28"/>
      <c r="I981" s="38">
        <v>1132</v>
      </c>
      <c r="J981" s="38">
        <v>55</v>
      </c>
      <c r="K981" s="58">
        <v>31.82</v>
      </c>
      <c r="L981" s="28" t="s">
        <v>700</v>
      </c>
      <c r="M981" s="28" t="s">
        <v>695</v>
      </c>
      <c r="N981" s="28" t="s">
        <v>14</v>
      </c>
      <c r="O981" s="28" t="s">
        <v>477</v>
      </c>
      <c r="P981" s="28" t="s">
        <v>417</v>
      </c>
      <c r="Q981" s="43">
        <v>43484</v>
      </c>
      <c r="R981" s="28" t="s">
        <v>1668</v>
      </c>
    </row>
    <row r="982" ht="42" spans="1:18">
      <c r="A982" s="28" t="s">
        <v>1953</v>
      </c>
      <c r="B982" s="28" t="s">
        <v>1954</v>
      </c>
      <c r="C982" s="28" t="s">
        <v>477</v>
      </c>
      <c r="D982" s="28" t="s">
        <v>200</v>
      </c>
      <c r="E982" s="38">
        <v>1</v>
      </c>
      <c r="F982" s="28"/>
      <c r="G982" s="28" t="s">
        <v>1955</v>
      </c>
      <c r="H982" s="28" t="s">
        <v>391</v>
      </c>
      <c r="I982" s="38">
        <v>537</v>
      </c>
      <c r="J982" s="38">
        <v>310</v>
      </c>
      <c r="K982" s="58">
        <v>71.1</v>
      </c>
      <c r="L982" s="28" t="s">
        <v>700</v>
      </c>
      <c r="M982" s="28" t="s">
        <v>700</v>
      </c>
      <c r="N982" s="54" t="s">
        <v>14</v>
      </c>
      <c r="O982" s="54" t="s">
        <v>1738</v>
      </c>
      <c r="P982" s="54" t="s">
        <v>417</v>
      </c>
      <c r="Q982" s="43">
        <v>43484</v>
      </c>
      <c r="R982" s="23" t="s">
        <v>1956</v>
      </c>
    </row>
    <row r="983" spans="1:18">
      <c r="A983" s="37" t="s">
        <v>1957</v>
      </c>
      <c r="B983" s="27">
        <v>2</v>
      </c>
      <c r="C983" s="27" t="s">
        <v>36</v>
      </c>
      <c r="D983" s="27" t="s">
        <v>200</v>
      </c>
      <c r="E983" s="75">
        <f t="shared" ref="E983:K983" si="34">SUM(E984:E985)</f>
        <v>2</v>
      </c>
      <c r="F983" s="27"/>
      <c r="G983" s="33"/>
      <c r="H983" s="27"/>
      <c r="I983" s="75">
        <f t="shared" si="34"/>
        <v>1600</v>
      </c>
      <c r="J983" s="75">
        <f t="shared" si="34"/>
        <v>157</v>
      </c>
      <c r="K983" s="81">
        <f t="shared" si="34"/>
        <v>3027</v>
      </c>
      <c r="L983" s="27" t="s">
        <v>700</v>
      </c>
      <c r="M983" s="27" t="s">
        <v>695</v>
      </c>
      <c r="N983" s="27" t="s">
        <v>14</v>
      </c>
      <c r="O983" s="27" t="s">
        <v>582</v>
      </c>
      <c r="P983" s="27" t="s">
        <v>417</v>
      </c>
      <c r="Q983" s="83">
        <v>43221</v>
      </c>
      <c r="R983" s="27"/>
    </row>
    <row r="984" spans="1:18">
      <c r="A984" s="28" t="s">
        <v>1958</v>
      </c>
      <c r="B984" s="28" t="s">
        <v>361</v>
      </c>
      <c r="C984" s="28" t="s">
        <v>36</v>
      </c>
      <c r="D984" s="28" t="s">
        <v>200</v>
      </c>
      <c r="E984" s="38">
        <v>1</v>
      </c>
      <c r="F984" s="28"/>
      <c r="G984" s="28" t="s">
        <v>1959</v>
      </c>
      <c r="H984" s="28"/>
      <c r="I984" s="38">
        <v>1200</v>
      </c>
      <c r="J984" s="38">
        <v>113</v>
      </c>
      <c r="K984" s="58">
        <v>2152.74</v>
      </c>
      <c r="L984" s="28" t="s">
        <v>700</v>
      </c>
      <c r="M984" s="28" t="s">
        <v>695</v>
      </c>
      <c r="N984" s="28" t="s">
        <v>14</v>
      </c>
      <c r="O984" s="28" t="s">
        <v>477</v>
      </c>
      <c r="P984" s="28" t="s">
        <v>417</v>
      </c>
      <c r="Q984" s="43">
        <v>43221</v>
      </c>
      <c r="R984" s="28"/>
    </row>
    <row r="985" spans="1:18">
      <c r="A985" s="28" t="s">
        <v>1960</v>
      </c>
      <c r="B985" s="28" t="s">
        <v>381</v>
      </c>
      <c r="C985" s="28" t="s">
        <v>36</v>
      </c>
      <c r="D985" s="28" t="s">
        <v>200</v>
      </c>
      <c r="E985" s="38">
        <v>1</v>
      </c>
      <c r="F985" s="28"/>
      <c r="G985" s="28" t="s">
        <v>1961</v>
      </c>
      <c r="H985" s="28"/>
      <c r="I985" s="38">
        <v>400</v>
      </c>
      <c r="J985" s="38">
        <v>44</v>
      </c>
      <c r="K985" s="58">
        <v>874.26</v>
      </c>
      <c r="L985" s="28" t="s">
        <v>700</v>
      </c>
      <c r="M985" s="28" t="s">
        <v>695</v>
      </c>
      <c r="N985" s="28" t="s">
        <v>14</v>
      </c>
      <c r="O985" s="28" t="s">
        <v>477</v>
      </c>
      <c r="P985" s="28" t="s">
        <v>417</v>
      </c>
      <c r="Q985" s="43">
        <v>43221</v>
      </c>
      <c r="R985" s="28"/>
    </row>
    <row r="986" spans="1:18">
      <c r="A986" s="32" t="s">
        <v>212</v>
      </c>
      <c r="B986" s="28"/>
      <c r="C986" s="28"/>
      <c r="D986" s="28"/>
      <c r="E986" s="28"/>
      <c r="F986" s="28"/>
      <c r="G986" s="28"/>
      <c r="H986" s="28"/>
      <c r="I986" s="28"/>
      <c r="J986" s="28"/>
      <c r="K986" s="68">
        <f>K987+K1245+K1362+K1365+K1384+K1385+K1391</f>
        <v>14483.5708778666</v>
      </c>
      <c r="L986" s="28"/>
      <c r="M986" s="28"/>
      <c r="N986" s="28"/>
      <c r="O986" s="28"/>
      <c r="P986" s="28"/>
      <c r="Q986" s="43"/>
      <c r="R986" s="28"/>
    </row>
    <row r="987" spans="1:18">
      <c r="A987" s="37" t="s">
        <v>1962</v>
      </c>
      <c r="B987" s="28"/>
      <c r="C987" s="28"/>
      <c r="D987" s="28"/>
      <c r="E987" s="68">
        <f>E988+E1001+E1035+E1124+E1190+E1210</f>
        <v>493879.241253679</v>
      </c>
      <c r="F987" s="68"/>
      <c r="G987" s="68"/>
      <c r="H987" s="68"/>
      <c r="I987" s="68"/>
      <c r="J987" s="68"/>
      <c r="K987" s="68">
        <f>K988+K1001+K1035+K1124+K1190+K1210+K1238+K1243+K1244</f>
        <v>8815.69967786657</v>
      </c>
      <c r="L987" s="28"/>
      <c r="M987" s="28"/>
      <c r="N987" s="28"/>
      <c r="O987" s="28"/>
      <c r="P987" s="28"/>
      <c r="Q987" s="28"/>
      <c r="R987" s="28"/>
    </row>
    <row r="988" spans="1:18">
      <c r="A988" s="37" t="s">
        <v>1963</v>
      </c>
      <c r="B988" s="28"/>
      <c r="C988" s="28"/>
      <c r="D988" s="28"/>
      <c r="E988" s="68">
        <f>E989+E993+E995</f>
        <v>61425.9273414719</v>
      </c>
      <c r="F988" s="68"/>
      <c r="G988" s="68"/>
      <c r="H988" s="68"/>
      <c r="I988" s="68"/>
      <c r="J988" s="68"/>
      <c r="K988" s="68">
        <f>K989+K993+K995</f>
        <v>1303.64276939217</v>
      </c>
      <c r="L988" s="28"/>
      <c r="M988" s="28"/>
      <c r="N988" s="28"/>
      <c r="O988" s="28"/>
      <c r="P988" s="28"/>
      <c r="Q988" s="28"/>
      <c r="R988" s="28"/>
    </row>
    <row r="989" spans="1:18">
      <c r="A989" s="37" t="s">
        <v>1964</v>
      </c>
      <c r="B989" s="28"/>
      <c r="C989" s="28"/>
      <c r="D989" s="28"/>
      <c r="E989" s="68">
        <f>SUM(E990:E992)</f>
        <v>32608.28</v>
      </c>
      <c r="F989" s="68"/>
      <c r="G989" s="28"/>
      <c r="H989" s="28"/>
      <c r="I989" s="66"/>
      <c r="J989" s="66"/>
      <c r="K989" s="68">
        <f>SUM(K990:K992)</f>
        <v>892.212588915153</v>
      </c>
      <c r="L989" s="28"/>
      <c r="M989" s="28"/>
      <c r="N989" s="28"/>
      <c r="O989" s="28"/>
      <c r="P989" s="28"/>
      <c r="Q989" s="28"/>
      <c r="R989" s="28"/>
    </row>
    <row r="990" ht="42" spans="1:18">
      <c r="A990" s="28" t="s">
        <v>1965</v>
      </c>
      <c r="B990" s="28" t="s">
        <v>1965</v>
      </c>
      <c r="C990" s="28" t="s">
        <v>36</v>
      </c>
      <c r="D990" s="28" t="s">
        <v>214</v>
      </c>
      <c r="E990" s="87">
        <v>8170.2</v>
      </c>
      <c r="F990" s="68">
        <v>206.352144076464</v>
      </c>
      <c r="G990" s="28" t="s">
        <v>1966</v>
      </c>
      <c r="H990" s="28" t="s">
        <v>571</v>
      </c>
      <c r="I990" s="66">
        <v>139</v>
      </c>
      <c r="J990" s="66">
        <v>13</v>
      </c>
      <c r="K990" s="68">
        <v>168.593828753353</v>
      </c>
      <c r="L990" s="28" t="s">
        <v>179</v>
      </c>
      <c r="M990" s="28" t="s">
        <v>381</v>
      </c>
      <c r="N990" s="28" t="s">
        <v>14</v>
      </c>
      <c r="O990" s="28" t="s">
        <v>1967</v>
      </c>
      <c r="P990" s="28" t="s">
        <v>417</v>
      </c>
      <c r="Q990" s="48">
        <v>43221</v>
      </c>
      <c r="R990" s="28"/>
    </row>
    <row r="991" ht="42" spans="1:18">
      <c r="A991" s="28" t="s">
        <v>1968</v>
      </c>
      <c r="B991" s="28" t="s">
        <v>1968</v>
      </c>
      <c r="C991" s="28" t="s">
        <v>36</v>
      </c>
      <c r="D991" s="28" t="s">
        <v>214</v>
      </c>
      <c r="E991" s="87">
        <v>2785.1</v>
      </c>
      <c r="F991" s="68">
        <v>129.326631581631</v>
      </c>
      <c r="G991" s="28" t="s">
        <v>1969</v>
      </c>
      <c r="H991" s="28" t="s">
        <v>571</v>
      </c>
      <c r="I991" s="66">
        <v>69</v>
      </c>
      <c r="J991" s="66">
        <v>3</v>
      </c>
      <c r="K991" s="68">
        <v>36.0187601618</v>
      </c>
      <c r="L991" s="28" t="s">
        <v>179</v>
      </c>
      <c r="M991" s="28" t="s">
        <v>381</v>
      </c>
      <c r="N991" s="28" t="s">
        <v>14</v>
      </c>
      <c r="O991" s="28" t="s">
        <v>1967</v>
      </c>
      <c r="P991" s="28" t="s">
        <v>417</v>
      </c>
      <c r="Q991" s="48">
        <v>43221</v>
      </c>
      <c r="R991" s="28"/>
    </row>
    <row r="992" ht="42" spans="1:18">
      <c r="A992" s="28" t="s">
        <v>1970</v>
      </c>
      <c r="B992" s="28" t="s">
        <v>1970</v>
      </c>
      <c r="C992" s="28" t="s">
        <v>36</v>
      </c>
      <c r="D992" s="28" t="s">
        <v>214</v>
      </c>
      <c r="E992" s="68">
        <v>21652.98</v>
      </c>
      <c r="F992" s="68">
        <f>K992/E992*10000</f>
        <v>317.55444285267</v>
      </c>
      <c r="G992" s="28" t="s">
        <v>1971</v>
      </c>
      <c r="H992" s="28" t="s">
        <v>571</v>
      </c>
      <c r="I992" s="66">
        <v>171</v>
      </c>
      <c r="J992" s="66">
        <v>8</v>
      </c>
      <c r="K992" s="68">
        <v>687.6</v>
      </c>
      <c r="L992" s="28" t="s">
        <v>179</v>
      </c>
      <c r="M992" s="28" t="s">
        <v>381</v>
      </c>
      <c r="N992" s="28" t="s">
        <v>14</v>
      </c>
      <c r="O992" s="28" t="s">
        <v>573</v>
      </c>
      <c r="P992" s="28" t="s">
        <v>417</v>
      </c>
      <c r="Q992" s="48">
        <v>43221</v>
      </c>
      <c r="R992" s="28" t="s">
        <v>559</v>
      </c>
    </row>
    <row r="993" spans="1:18">
      <c r="A993" s="37" t="s">
        <v>1972</v>
      </c>
      <c r="B993" s="28"/>
      <c r="C993" s="28"/>
      <c r="D993" s="28"/>
      <c r="E993" s="68">
        <f>SUM(E994)</f>
        <v>1942.6</v>
      </c>
      <c r="F993" s="68"/>
      <c r="G993" s="68"/>
      <c r="H993" s="68"/>
      <c r="I993" s="68"/>
      <c r="J993" s="68"/>
      <c r="K993" s="68">
        <f>SUM(K994)</f>
        <v>22.90277</v>
      </c>
      <c r="L993" s="28"/>
      <c r="M993" s="28"/>
      <c r="N993" s="28"/>
      <c r="O993" s="28"/>
      <c r="P993" s="28"/>
      <c r="Q993" s="48"/>
      <c r="R993" s="28"/>
    </row>
    <row r="994" ht="42" spans="1:18">
      <c r="A994" s="28" t="s">
        <v>1973</v>
      </c>
      <c r="B994" s="28" t="s">
        <v>1973</v>
      </c>
      <c r="C994" s="28" t="s">
        <v>477</v>
      </c>
      <c r="D994" s="28" t="s">
        <v>214</v>
      </c>
      <c r="E994" s="28">
        <v>1942.6</v>
      </c>
      <c r="F994" s="68">
        <v>117.9</v>
      </c>
      <c r="G994" s="28" t="s">
        <v>1974</v>
      </c>
      <c r="H994" s="28" t="s">
        <v>391</v>
      </c>
      <c r="I994" s="66">
        <v>126</v>
      </c>
      <c r="J994" s="66">
        <v>23</v>
      </c>
      <c r="K994" s="68">
        <v>22.90277</v>
      </c>
      <c r="L994" s="28" t="s">
        <v>179</v>
      </c>
      <c r="M994" s="28" t="s">
        <v>381</v>
      </c>
      <c r="N994" s="28" t="s">
        <v>1975</v>
      </c>
      <c r="O994" s="28" t="s">
        <v>949</v>
      </c>
      <c r="P994" s="28" t="s">
        <v>417</v>
      </c>
      <c r="Q994" s="48">
        <v>43466</v>
      </c>
      <c r="R994" s="28"/>
    </row>
    <row r="995" spans="1:18">
      <c r="A995" s="37" t="s">
        <v>1976</v>
      </c>
      <c r="B995" s="28"/>
      <c r="C995" s="28"/>
      <c r="D995" s="28"/>
      <c r="E995" s="68">
        <f>SUM(E996:E1000)</f>
        <v>26875.0473414719</v>
      </c>
      <c r="F995" s="68"/>
      <c r="G995" s="68"/>
      <c r="H995" s="68"/>
      <c r="I995" s="68"/>
      <c r="J995" s="68"/>
      <c r="K995" s="68">
        <f>SUM(K996:K1000)</f>
        <v>388.527410477015</v>
      </c>
      <c r="L995" s="28"/>
      <c r="M995" s="28"/>
      <c r="N995" s="28"/>
      <c r="O995" s="28"/>
      <c r="P995" s="28"/>
      <c r="Q995" s="48"/>
      <c r="R995" s="28"/>
    </row>
    <row r="996" ht="42" spans="1:18">
      <c r="A996" s="28" t="s">
        <v>1977</v>
      </c>
      <c r="B996" s="28" t="s">
        <v>1977</v>
      </c>
      <c r="C996" s="28" t="s">
        <v>477</v>
      </c>
      <c r="D996" s="28" t="s">
        <v>214</v>
      </c>
      <c r="E996" s="68">
        <v>1382.0244966443</v>
      </c>
      <c r="F996" s="68">
        <v>149</v>
      </c>
      <c r="G996" s="28" t="s">
        <v>1978</v>
      </c>
      <c r="H996" s="28" t="s">
        <v>391</v>
      </c>
      <c r="I996" s="66">
        <v>260</v>
      </c>
      <c r="J996" s="66">
        <v>27</v>
      </c>
      <c r="K996" s="28">
        <v>20.592165</v>
      </c>
      <c r="L996" s="28" t="s">
        <v>179</v>
      </c>
      <c r="M996" s="28" t="s">
        <v>381</v>
      </c>
      <c r="N996" s="28" t="s">
        <v>1975</v>
      </c>
      <c r="O996" s="28" t="s">
        <v>949</v>
      </c>
      <c r="P996" s="28" t="s">
        <v>417</v>
      </c>
      <c r="Q996" s="48">
        <v>43466</v>
      </c>
      <c r="R996" s="28"/>
    </row>
    <row r="997" ht="42" spans="1:18">
      <c r="A997" s="28" t="s">
        <v>1979</v>
      </c>
      <c r="B997" s="28" t="s">
        <v>1979</v>
      </c>
      <c r="C997" s="28" t="s">
        <v>477</v>
      </c>
      <c r="D997" s="28" t="s">
        <v>214</v>
      </c>
      <c r="E997" s="68">
        <v>1076.62284482759</v>
      </c>
      <c r="F997" s="68">
        <v>116</v>
      </c>
      <c r="G997" s="28" t="s">
        <v>1980</v>
      </c>
      <c r="H997" s="28" t="s">
        <v>391</v>
      </c>
      <c r="I997" s="66">
        <v>148</v>
      </c>
      <c r="J997" s="66">
        <v>30</v>
      </c>
      <c r="K997" s="28">
        <v>12.488825</v>
      </c>
      <c r="L997" s="28" t="s">
        <v>179</v>
      </c>
      <c r="M997" s="28" t="s">
        <v>381</v>
      </c>
      <c r="N997" s="28" t="s">
        <v>1975</v>
      </c>
      <c r="O997" s="28" t="s">
        <v>949</v>
      </c>
      <c r="P997" s="28" t="s">
        <v>417</v>
      </c>
      <c r="Q997" s="48">
        <v>43466</v>
      </c>
      <c r="R997" s="28"/>
    </row>
    <row r="998" ht="42" spans="1:18">
      <c r="A998" s="28" t="s">
        <v>1981</v>
      </c>
      <c r="B998" s="28" t="s">
        <v>1981</v>
      </c>
      <c r="C998" s="28" t="s">
        <v>36</v>
      </c>
      <c r="D998" s="28" t="s">
        <v>214</v>
      </c>
      <c r="E998" s="87">
        <v>20441.1</v>
      </c>
      <c r="F998" s="68">
        <f t="shared" ref="F998:F1000" si="35">K998/E998*10000</f>
        <v>148.460581922014</v>
      </c>
      <c r="G998" s="58" t="s">
        <v>1982</v>
      </c>
      <c r="H998" s="28" t="s">
        <v>391</v>
      </c>
      <c r="I998" s="66">
        <v>184</v>
      </c>
      <c r="J998" s="66">
        <v>32</v>
      </c>
      <c r="K998" s="68">
        <v>303.469760112609</v>
      </c>
      <c r="L998" s="28" t="s">
        <v>179</v>
      </c>
      <c r="M998" s="28" t="s">
        <v>381</v>
      </c>
      <c r="N998" s="28" t="s">
        <v>14</v>
      </c>
      <c r="O998" s="28" t="s">
        <v>1967</v>
      </c>
      <c r="P998" s="28" t="s">
        <v>417</v>
      </c>
      <c r="Q998" s="48">
        <v>43221</v>
      </c>
      <c r="R998" s="28"/>
    </row>
    <row r="999" ht="42" spans="1:18">
      <c r="A999" s="28" t="s">
        <v>1983</v>
      </c>
      <c r="B999" s="28" t="s">
        <v>1983</v>
      </c>
      <c r="C999" s="28" t="s">
        <v>36</v>
      </c>
      <c r="D999" s="28" t="s">
        <v>214</v>
      </c>
      <c r="E999" s="87">
        <v>600</v>
      </c>
      <c r="F999" s="68">
        <f t="shared" si="35"/>
        <v>120</v>
      </c>
      <c r="G999" s="58" t="s">
        <v>1984</v>
      </c>
      <c r="H999" s="28" t="s">
        <v>391</v>
      </c>
      <c r="I999" s="66">
        <v>158</v>
      </c>
      <c r="J999" s="66">
        <v>39</v>
      </c>
      <c r="K999" s="68">
        <v>7.2</v>
      </c>
      <c r="L999" s="28" t="s">
        <v>179</v>
      </c>
      <c r="M999" s="28" t="s">
        <v>381</v>
      </c>
      <c r="N999" s="28" t="s">
        <v>14</v>
      </c>
      <c r="O999" s="28" t="s">
        <v>1967</v>
      </c>
      <c r="P999" s="28" t="s">
        <v>417</v>
      </c>
      <c r="Q999" s="48">
        <v>43222</v>
      </c>
      <c r="R999" s="28"/>
    </row>
    <row r="1000" ht="42" spans="1:18">
      <c r="A1000" s="28" t="s">
        <v>1979</v>
      </c>
      <c r="B1000" s="28" t="s">
        <v>1979</v>
      </c>
      <c r="C1000" s="28" t="s">
        <v>36</v>
      </c>
      <c r="D1000" s="28" t="s">
        <v>214</v>
      </c>
      <c r="E1000" s="87">
        <v>3375.3</v>
      </c>
      <c r="F1000" s="68">
        <f t="shared" si="35"/>
        <v>132.659794283191</v>
      </c>
      <c r="G1000" s="58" t="s">
        <v>1985</v>
      </c>
      <c r="H1000" s="28" t="s">
        <v>391</v>
      </c>
      <c r="I1000" s="66">
        <v>229</v>
      </c>
      <c r="J1000" s="66">
        <v>25</v>
      </c>
      <c r="K1000" s="68">
        <v>44.7766603644056</v>
      </c>
      <c r="L1000" s="28" t="s">
        <v>179</v>
      </c>
      <c r="M1000" s="28" t="s">
        <v>381</v>
      </c>
      <c r="N1000" s="28" t="s">
        <v>14</v>
      </c>
      <c r="O1000" s="28" t="s">
        <v>1967</v>
      </c>
      <c r="P1000" s="28" t="s">
        <v>417</v>
      </c>
      <c r="Q1000" s="48">
        <v>43221</v>
      </c>
      <c r="R1000" s="28"/>
    </row>
    <row r="1001" spans="1:18">
      <c r="A1001" s="37" t="s">
        <v>1986</v>
      </c>
      <c r="B1001" s="28"/>
      <c r="C1001" s="28"/>
      <c r="D1001" s="28"/>
      <c r="E1001" s="68">
        <f>E1002+E1027+E1030</f>
        <v>65553.692241452</v>
      </c>
      <c r="F1001" s="68"/>
      <c r="G1001" s="68"/>
      <c r="H1001" s="68"/>
      <c r="I1001" s="68"/>
      <c r="J1001" s="68"/>
      <c r="K1001" s="68">
        <f>K1002+K1027+K1030</f>
        <v>838.3469090044</v>
      </c>
      <c r="L1001" s="28"/>
      <c r="M1001" s="28"/>
      <c r="N1001" s="28"/>
      <c r="O1001" s="28"/>
      <c r="P1001" s="28"/>
      <c r="Q1001" s="28"/>
      <c r="R1001" s="28"/>
    </row>
    <row r="1002" spans="1:18">
      <c r="A1002" s="37" t="s">
        <v>1987</v>
      </c>
      <c r="B1002" s="28"/>
      <c r="C1002" s="28"/>
      <c r="D1002" s="28"/>
      <c r="E1002" s="68">
        <f>SUM(E1003:E1026)</f>
        <v>61873.692241452</v>
      </c>
      <c r="F1002" s="68"/>
      <c r="G1002" s="68"/>
      <c r="H1002" s="68"/>
      <c r="I1002" s="68"/>
      <c r="J1002" s="68"/>
      <c r="K1002" s="68">
        <f>SUM(K1003:K1026)</f>
        <v>792.3469090044</v>
      </c>
      <c r="L1002" s="28"/>
      <c r="M1002" s="28"/>
      <c r="N1002" s="28"/>
      <c r="O1002" s="28"/>
      <c r="P1002" s="28"/>
      <c r="Q1002" s="48"/>
      <c r="R1002" s="28"/>
    </row>
    <row r="1003" ht="42" spans="1:18">
      <c r="A1003" s="28" t="s">
        <v>1295</v>
      </c>
      <c r="B1003" s="28" t="s">
        <v>1988</v>
      </c>
      <c r="C1003" s="28" t="s">
        <v>36</v>
      </c>
      <c r="D1003" s="28" t="s">
        <v>214</v>
      </c>
      <c r="E1003" s="68">
        <v>1686.8</v>
      </c>
      <c r="F1003" s="68">
        <f t="shared" ref="F1003:F1013" si="36">K1003/E1003*10000</f>
        <v>128.581297626275</v>
      </c>
      <c r="G1003" s="28" t="s">
        <v>1989</v>
      </c>
      <c r="H1003" s="28" t="s">
        <v>391</v>
      </c>
      <c r="I1003" s="66">
        <v>122</v>
      </c>
      <c r="J1003" s="66">
        <v>22</v>
      </c>
      <c r="K1003" s="68">
        <v>21.6890932836</v>
      </c>
      <c r="L1003" s="28" t="s">
        <v>179</v>
      </c>
      <c r="M1003" s="28" t="s">
        <v>372</v>
      </c>
      <c r="N1003" s="28" t="s">
        <v>14</v>
      </c>
      <c r="O1003" s="28" t="s">
        <v>573</v>
      </c>
      <c r="P1003" s="28" t="s">
        <v>417</v>
      </c>
      <c r="Q1003" s="48">
        <v>43221</v>
      </c>
      <c r="R1003" s="28"/>
    </row>
    <row r="1004" ht="42" spans="1:18">
      <c r="A1004" s="28" t="s">
        <v>1990</v>
      </c>
      <c r="B1004" s="28" t="s">
        <v>1991</v>
      </c>
      <c r="C1004" s="28" t="s">
        <v>36</v>
      </c>
      <c r="D1004" s="28" t="s">
        <v>214</v>
      </c>
      <c r="E1004" s="68">
        <v>835.9</v>
      </c>
      <c r="F1004" s="68">
        <f t="shared" si="36"/>
        <v>128.911266036607</v>
      </c>
      <c r="G1004" s="28" t="s">
        <v>1992</v>
      </c>
      <c r="H1004" s="28" t="s">
        <v>391</v>
      </c>
      <c r="I1004" s="66">
        <v>54</v>
      </c>
      <c r="J1004" s="66">
        <v>10</v>
      </c>
      <c r="K1004" s="68">
        <v>10.775692728</v>
      </c>
      <c r="L1004" s="28" t="s">
        <v>179</v>
      </c>
      <c r="M1004" s="28" t="s">
        <v>372</v>
      </c>
      <c r="N1004" s="28" t="s">
        <v>14</v>
      </c>
      <c r="O1004" s="28" t="s">
        <v>573</v>
      </c>
      <c r="P1004" s="28" t="s">
        <v>417</v>
      </c>
      <c r="Q1004" s="48">
        <v>43221</v>
      </c>
      <c r="R1004" s="28"/>
    </row>
    <row r="1005" ht="42" spans="1:18">
      <c r="A1005" s="28" t="s">
        <v>1101</v>
      </c>
      <c r="B1005" s="28" t="s">
        <v>1359</v>
      </c>
      <c r="C1005" s="28" t="s">
        <v>36</v>
      </c>
      <c r="D1005" s="28" t="s">
        <v>214</v>
      </c>
      <c r="E1005" s="68">
        <v>1575.5</v>
      </c>
      <c r="F1005" s="68">
        <f t="shared" si="36"/>
        <v>128.79214156014</v>
      </c>
      <c r="G1005" s="28" t="s">
        <v>1993</v>
      </c>
      <c r="H1005" s="28" t="s">
        <v>391</v>
      </c>
      <c r="I1005" s="66">
        <v>155</v>
      </c>
      <c r="J1005" s="66">
        <v>35</v>
      </c>
      <c r="K1005" s="68">
        <v>20.2912019028</v>
      </c>
      <c r="L1005" s="28" t="s">
        <v>179</v>
      </c>
      <c r="M1005" s="28" t="s">
        <v>372</v>
      </c>
      <c r="N1005" s="28" t="s">
        <v>14</v>
      </c>
      <c r="O1005" s="28" t="s">
        <v>573</v>
      </c>
      <c r="P1005" s="28" t="s">
        <v>417</v>
      </c>
      <c r="Q1005" s="48">
        <v>43221</v>
      </c>
      <c r="R1005" s="28"/>
    </row>
    <row r="1006" ht="42" spans="1:18">
      <c r="A1006" s="28" t="s">
        <v>1103</v>
      </c>
      <c r="B1006" s="28" t="s">
        <v>1994</v>
      </c>
      <c r="C1006" s="28" t="s">
        <v>36</v>
      </c>
      <c r="D1006" s="28" t="s">
        <v>214</v>
      </c>
      <c r="E1006" s="68">
        <v>7211.3</v>
      </c>
      <c r="F1006" s="68">
        <f t="shared" si="36"/>
        <v>128.721174568802</v>
      </c>
      <c r="G1006" s="28" t="s">
        <v>1995</v>
      </c>
      <c r="H1006" s="28" t="s">
        <v>391</v>
      </c>
      <c r="I1006" s="66">
        <v>152</v>
      </c>
      <c r="J1006" s="66">
        <v>23</v>
      </c>
      <c r="K1006" s="68">
        <v>92.8247006168</v>
      </c>
      <c r="L1006" s="28" t="s">
        <v>179</v>
      </c>
      <c r="M1006" s="28" t="s">
        <v>372</v>
      </c>
      <c r="N1006" s="28" t="s">
        <v>14</v>
      </c>
      <c r="O1006" s="28" t="s">
        <v>573</v>
      </c>
      <c r="P1006" s="28" t="s">
        <v>417</v>
      </c>
      <c r="Q1006" s="48">
        <v>43221</v>
      </c>
      <c r="R1006" s="28"/>
    </row>
    <row r="1007" ht="42" spans="1:18">
      <c r="A1007" s="28" t="s">
        <v>1107</v>
      </c>
      <c r="B1007" s="28" t="s">
        <v>1996</v>
      </c>
      <c r="C1007" s="28" t="s">
        <v>36</v>
      </c>
      <c r="D1007" s="28" t="s">
        <v>214</v>
      </c>
      <c r="E1007" s="68">
        <v>4473.2</v>
      </c>
      <c r="F1007" s="68">
        <f t="shared" si="36"/>
        <v>127.951823061567</v>
      </c>
      <c r="G1007" s="28" t="s">
        <v>1997</v>
      </c>
      <c r="H1007" s="28" t="s">
        <v>391</v>
      </c>
      <c r="I1007" s="66">
        <v>85</v>
      </c>
      <c r="J1007" s="66">
        <v>14</v>
      </c>
      <c r="K1007" s="68">
        <v>57.2354094919</v>
      </c>
      <c r="L1007" s="28" t="s">
        <v>179</v>
      </c>
      <c r="M1007" s="28" t="s">
        <v>372</v>
      </c>
      <c r="N1007" s="28" t="s">
        <v>14</v>
      </c>
      <c r="O1007" s="28" t="s">
        <v>573</v>
      </c>
      <c r="P1007" s="28" t="s">
        <v>417</v>
      </c>
      <c r="Q1007" s="48">
        <v>43221</v>
      </c>
      <c r="R1007" s="28"/>
    </row>
    <row r="1008" ht="42" spans="1:18">
      <c r="A1008" s="28" t="s">
        <v>1998</v>
      </c>
      <c r="B1008" s="28" t="s">
        <v>1999</v>
      </c>
      <c r="C1008" s="28" t="s">
        <v>36</v>
      </c>
      <c r="D1008" s="28" t="s">
        <v>214</v>
      </c>
      <c r="E1008" s="68">
        <v>4089.9</v>
      </c>
      <c r="F1008" s="68">
        <f t="shared" si="36"/>
        <v>127.79636921514</v>
      </c>
      <c r="G1008" s="28" t="s">
        <v>2000</v>
      </c>
      <c r="H1008" s="28" t="s">
        <v>391</v>
      </c>
      <c r="I1008" s="66">
        <v>91</v>
      </c>
      <c r="J1008" s="66">
        <v>18</v>
      </c>
      <c r="K1008" s="68">
        <v>52.2674370453</v>
      </c>
      <c r="L1008" s="28" t="s">
        <v>179</v>
      </c>
      <c r="M1008" s="28" t="s">
        <v>372</v>
      </c>
      <c r="N1008" s="28" t="s">
        <v>14</v>
      </c>
      <c r="O1008" s="28" t="s">
        <v>573</v>
      </c>
      <c r="P1008" s="28" t="s">
        <v>417</v>
      </c>
      <c r="Q1008" s="48">
        <v>43221</v>
      </c>
      <c r="R1008" s="28"/>
    </row>
    <row r="1009" ht="42" spans="1:18">
      <c r="A1009" s="28" t="s">
        <v>2001</v>
      </c>
      <c r="B1009" s="28" t="s">
        <v>2002</v>
      </c>
      <c r="C1009" s="28" t="s">
        <v>36</v>
      </c>
      <c r="D1009" s="28" t="s">
        <v>214</v>
      </c>
      <c r="E1009" s="68">
        <v>7471</v>
      </c>
      <c r="F1009" s="68">
        <f t="shared" si="36"/>
        <v>127.894107306652</v>
      </c>
      <c r="G1009" s="28" t="s">
        <v>2003</v>
      </c>
      <c r="H1009" s="28" t="s">
        <v>391</v>
      </c>
      <c r="I1009" s="66">
        <v>94</v>
      </c>
      <c r="J1009" s="66">
        <v>19</v>
      </c>
      <c r="K1009" s="68">
        <v>95.5496875688</v>
      </c>
      <c r="L1009" s="28" t="s">
        <v>179</v>
      </c>
      <c r="M1009" s="28" t="s">
        <v>372</v>
      </c>
      <c r="N1009" s="28" t="s">
        <v>14</v>
      </c>
      <c r="O1009" s="28" t="s">
        <v>573</v>
      </c>
      <c r="P1009" s="28" t="s">
        <v>417</v>
      </c>
      <c r="Q1009" s="48">
        <v>43221</v>
      </c>
      <c r="R1009" s="28"/>
    </row>
    <row r="1010" ht="42" spans="1:18">
      <c r="A1010" s="28" t="s">
        <v>2004</v>
      </c>
      <c r="B1010" s="28" t="s">
        <v>2005</v>
      </c>
      <c r="C1010" s="28" t="s">
        <v>36</v>
      </c>
      <c r="D1010" s="28" t="s">
        <v>214</v>
      </c>
      <c r="E1010" s="68">
        <v>13511</v>
      </c>
      <c r="F1010" s="68">
        <f t="shared" si="36"/>
        <v>128.346659905484</v>
      </c>
      <c r="G1010" s="28" t="s">
        <v>2006</v>
      </c>
      <c r="H1010" s="28" t="s">
        <v>391</v>
      </c>
      <c r="I1010" s="66">
        <v>156</v>
      </c>
      <c r="J1010" s="66">
        <v>37</v>
      </c>
      <c r="K1010" s="68">
        <v>173.4091721983</v>
      </c>
      <c r="L1010" s="28" t="s">
        <v>179</v>
      </c>
      <c r="M1010" s="28" t="s">
        <v>372</v>
      </c>
      <c r="N1010" s="28" t="s">
        <v>14</v>
      </c>
      <c r="O1010" s="28" t="s">
        <v>573</v>
      </c>
      <c r="P1010" s="28" t="s">
        <v>417</v>
      </c>
      <c r="Q1010" s="48">
        <v>43221</v>
      </c>
      <c r="R1010" s="28"/>
    </row>
    <row r="1011" ht="42" spans="1:18">
      <c r="A1011" s="28" t="s">
        <v>2007</v>
      </c>
      <c r="B1011" s="28" t="s">
        <v>2008</v>
      </c>
      <c r="C1011" s="28" t="s">
        <v>36</v>
      </c>
      <c r="D1011" s="28" t="s">
        <v>214</v>
      </c>
      <c r="E1011" s="68">
        <v>5876.7</v>
      </c>
      <c r="F1011" s="68">
        <f t="shared" si="36"/>
        <v>127.638293028911</v>
      </c>
      <c r="G1011" s="28" t="s">
        <v>2009</v>
      </c>
      <c r="H1011" s="28" t="s">
        <v>391</v>
      </c>
      <c r="I1011" s="66">
        <v>170</v>
      </c>
      <c r="J1011" s="66">
        <v>37</v>
      </c>
      <c r="K1011" s="68">
        <v>75.0091956643</v>
      </c>
      <c r="L1011" s="28" t="s">
        <v>179</v>
      </c>
      <c r="M1011" s="28" t="s">
        <v>372</v>
      </c>
      <c r="N1011" s="28" t="s">
        <v>14</v>
      </c>
      <c r="O1011" s="28" t="s">
        <v>573</v>
      </c>
      <c r="P1011" s="28" t="s">
        <v>417</v>
      </c>
      <c r="Q1011" s="48">
        <v>43221</v>
      </c>
      <c r="R1011" s="28"/>
    </row>
    <row r="1012" ht="42" spans="1:18">
      <c r="A1012" s="28" t="s">
        <v>2010</v>
      </c>
      <c r="B1012" s="28" t="s">
        <v>2011</v>
      </c>
      <c r="C1012" s="28" t="s">
        <v>36</v>
      </c>
      <c r="D1012" s="28" t="s">
        <v>214</v>
      </c>
      <c r="E1012" s="68">
        <v>6877.7</v>
      </c>
      <c r="F1012" s="68">
        <f t="shared" si="36"/>
        <v>127.965969951437</v>
      </c>
      <c r="G1012" s="28" t="s">
        <v>2012</v>
      </c>
      <c r="H1012" s="28" t="s">
        <v>391</v>
      </c>
      <c r="I1012" s="66">
        <v>173</v>
      </c>
      <c r="J1012" s="66">
        <v>37</v>
      </c>
      <c r="K1012" s="68">
        <v>88.0111551535</v>
      </c>
      <c r="L1012" s="28" t="s">
        <v>179</v>
      </c>
      <c r="M1012" s="28" t="s">
        <v>372</v>
      </c>
      <c r="N1012" s="28" t="s">
        <v>14</v>
      </c>
      <c r="O1012" s="28" t="s">
        <v>573</v>
      </c>
      <c r="P1012" s="28" t="s">
        <v>417</v>
      </c>
      <c r="Q1012" s="48">
        <v>43221</v>
      </c>
      <c r="R1012" s="28"/>
    </row>
    <row r="1013" ht="42" spans="1:18">
      <c r="A1013" s="28" t="s">
        <v>2013</v>
      </c>
      <c r="B1013" s="28" t="s">
        <v>2014</v>
      </c>
      <c r="C1013" s="28" t="s">
        <v>36</v>
      </c>
      <c r="D1013" s="28" t="s">
        <v>214</v>
      </c>
      <c r="E1013" s="68">
        <v>1458.8</v>
      </c>
      <c r="F1013" s="68">
        <f t="shared" si="36"/>
        <v>129.059249733342</v>
      </c>
      <c r="G1013" s="28" t="s">
        <v>2015</v>
      </c>
      <c r="H1013" s="28" t="s">
        <v>391</v>
      </c>
      <c r="I1013" s="66">
        <v>102</v>
      </c>
      <c r="J1013" s="66">
        <v>20</v>
      </c>
      <c r="K1013" s="68">
        <v>18.8271633511</v>
      </c>
      <c r="L1013" s="28" t="s">
        <v>179</v>
      </c>
      <c r="M1013" s="28" t="s">
        <v>372</v>
      </c>
      <c r="N1013" s="28" t="s">
        <v>14</v>
      </c>
      <c r="O1013" s="28" t="s">
        <v>573</v>
      </c>
      <c r="P1013" s="28" t="s">
        <v>417</v>
      </c>
      <c r="Q1013" s="48">
        <v>43221</v>
      </c>
      <c r="R1013" s="28"/>
    </row>
    <row r="1014" ht="42" spans="1:18">
      <c r="A1014" s="28" t="s">
        <v>1107</v>
      </c>
      <c r="B1014" s="28" t="s">
        <v>1996</v>
      </c>
      <c r="C1014" s="28" t="s">
        <v>477</v>
      </c>
      <c r="D1014" s="28" t="s">
        <v>214</v>
      </c>
      <c r="E1014" s="68">
        <v>266.246853509943</v>
      </c>
      <c r="F1014" s="68">
        <v>129.841910032972</v>
      </c>
      <c r="G1014" s="28" t="s">
        <v>2016</v>
      </c>
      <c r="H1014" s="28" t="s">
        <v>391</v>
      </c>
      <c r="I1014" s="66">
        <v>85</v>
      </c>
      <c r="J1014" s="66">
        <v>13</v>
      </c>
      <c r="K1014" s="28">
        <v>3.457</v>
      </c>
      <c r="L1014" s="28" t="s">
        <v>179</v>
      </c>
      <c r="M1014" s="28" t="s">
        <v>372</v>
      </c>
      <c r="N1014" s="28" t="s">
        <v>1975</v>
      </c>
      <c r="O1014" s="28" t="s">
        <v>949</v>
      </c>
      <c r="P1014" s="28" t="s">
        <v>417</v>
      </c>
      <c r="Q1014" s="48">
        <v>43466</v>
      </c>
      <c r="R1014" s="28"/>
    </row>
    <row r="1015" ht="42" spans="1:18">
      <c r="A1015" s="28" t="s">
        <v>1103</v>
      </c>
      <c r="B1015" s="28" t="s">
        <v>1994</v>
      </c>
      <c r="C1015" s="28" t="s">
        <v>477</v>
      </c>
      <c r="D1015" s="28" t="s">
        <v>214</v>
      </c>
      <c r="E1015" s="68">
        <v>478.703219052604</v>
      </c>
      <c r="F1015" s="68">
        <v>125.338618191758</v>
      </c>
      <c r="G1015" s="28" t="s">
        <v>2017</v>
      </c>
      <c r="H1015" s="28" t="s">
        <v>391</v>
      </c>
      <c r="I1015" s="66">
        <v>153</v>
      </c>
      <c r="J1015" s="66">
        <v>41</v>
      </c>
      <c r="K1015" s="28">
        <v>6</v>
      </c>
      <c r="L1015" s="28" t="s">
        <v>179</v>
      </c>
      <c r="M1015" s="28" t="s">
        <v>372</v>
      </c>
      <c r="N1015" s="28" t="s">
        <v>1975</v>
      </c>
      <c r="O1015" s="28" t="s">
        <v>949</v>
      </c>
      <c r="P1015" s="28" t="s">
        <v>417</v>
      </c>
      <c r="Q1015" s="48">
        <v>43466</v>
      </c>
      <c r="R1015" s="28"/>
    </row>
    <row r="1016" ht="42" spans="1:18">
      <c r="A1016" s="28" t="s">
        <v>1099</v>
      </c>
      <c r="B1016" s="28" t="s">
        <v>2018</v>
      </c>
      <c r="C1016" s="28" t="s">
        <v>477</v>
      </c>
      <c r="D1016" s="28" t="s">
        <v>214</v>
      </c>
      <c r="E1016" s="68">
        <v>477.972014156615</v>
      </c>
      <c r="F1016" s="68">
        <v>125.530362077517</v>
      </c>
      <c r="G1016" s="28" t="s">
        <v>2019</v>
      </c>
      <c r="H1016" s="28" t="s">
        <v>391</v>
      </c>
      <c r="I1016" s="66">
        <v>55</v>
      </c>
      <c r="J1016" s="66">
        <v>35</v>
      </c>
      <c r="K1016" s="28">
        <v>6</v>
      </c>
      <c r="L1016" s="28" t="s">
        <v>179</v>
      </c>
      <c r="M1016" s="28" t="s">
        <v>372</v>
      </c>
      <c r="N1016" s="28" t="s">
        <v>1975</v>
      </c>
      <c r="O1016" s="28" t="s">
        <v>949</v>
      </c>
      <c r="P1016" s="28" t="s">
        <v>417</v>
      </c>
      <c r="Q1016" s="48">
        <v>43466</v>
      </c>
      <c r="R1016" s="28"/>
    </row>
    <row r="1017" ht="42" spans="1:18">
      <c r="A1017" s="28" t="s">
        <v>1295</v>
      </c>
      <c r="B1017" s="28" t="s">
        <v>1988</v>
      </c>
      <c r="C1017" s="28" t="s">
        <v>477</v>
      </c>
      <c r="D1017" s="28" t="s">
        <v>214</v>
      </c>
      <c r="E1017" s="68">
        <v>452.774433621539</v>
      </c>
      <c r="F1017" s="68">
        <v>132.516316171138</v>
      </c>
      <c r="G1017" s="28" t="s">
        <v>2020</v>
      </c>
      <c r="H1017" s="28" t="s">
        <v>391</v>
      </c>
      <c r="I1017" s="66">
        <v>122</v>
      </c>
      <c r="J1017" s="66">
        <v>17</v>
      </c>
      <c r="K1017" s="28">
        <v>6</v>
      </c>
      <c r="L1017" s="28" t="s">
        <v>179</v>
      </c>
      <c r="M1017" s="28" t="s">
        <v>372</v>
      </c>
      <c r="N1017" s="28" t="s">
        <v>1975</v>
      </c>
      <c r="O1017" s="28" t="s">
        <v>949</v>
      </c>
      <c r="P1017" s="28" t="s">
        <v>417</v>
      </c>
      <c r="Q1017" s="48">
        <v>43466</v>
      </c>
      <c r="R1017" s="28"/>
    </row>
    <row r="1018" ht="42" spans="1:18">
      <c r="A1018" s="28" t="s">
        <v>1998</v>
      </c>
      <c r="B1018" s="28" t="s">
        <v>1999</v>
      </c>
      <c r="C1018" s="28" t="s">
        <v>477</v>
      </c>
      <c r="D1018" s="28" t="s">
        <v>214</v>
      </c>
      <c r="E1018" s="68">
        <v>968.850166242877</v>
      </c>
      <c r="F1018" s="68">
        <v>123.858161128619</v>
      </c>
      <c r="G1018" s="28" t="s">
        <v>2021</v>
      </c>
      <c r="H1018" s="28" t="s">
        <v>391</v>
      </c>
      <c r="I1018" s="66">
        <v>91</v>
      </c>
      <c r="J1018" s="66">
        <v>19</v>
      </c>
      <c r="K1018" s="28">
        <v>12</v>
      </c>
      <c r="L1018" s="28" t="s">
        <v>179</v>
      </c>
      <c r="M1018" s="28" t="s">
        <v>372</v>
      </c>
      <c r="N1018" s="28" t="s">
        <v>1975</v>
      </c>
      <c r="O1018" s="28" t="s">
        <v>949</v>
      </c>
      <c r="P1018" s="28" t="s">
        <v>417</v>
      </c>
      <c r="Q1018" s="48">
        <v>43466</v>
      </c>
      <c r="R1018" s="28"/>
    </row>
    <row r="1019" ht="42" spans="1:18">
      <c r="A1019" s="28" t="s">
        <v>2022</v>
      </c>
      <c r="B1019" s="28" t="s">
        <v>2023</v>
      </c>
      <c r="C1019" s="28" t="s">
        <v>477</v>
      </c>
      <c r="D1019" s="28" t="s">
        <v>214</v>
      </c>
      <c r="E1019" s="68">
        <v>489.39702534787</v>
      </c>
      <c r="F1019" s="68">
        <v>122.599846121564</v>
      </c>
      <c r="G1019" s="28" t="s">
        <v>2024</v>
      </c>
      <c r="H1019" s="28" t="s">
        <v>391</v>
      </c>
      <c r="I1019" s="66">
        <v>182</v>
      </c>
      <c r="J1019" s="66">
        <v>33</v>
      </c>
      <c r="K1019" s="28">
        <v>6</v>
      </c>
      <c r="L1019" s="28" t="s">
        <v>179</v>
      </c>
      <c r="M1019" s="28" t="s">
        <v>372</v>
      </c>
      <c r="N1019" s="28" t="s">
        <v>1975</v>
      </c>
      <c r="O1019" s="28" t="s">
        <v>949</v>
      </c>
      <c r="P1019" s="28" t="s">
        <v>417</v>
      </c>
      <c r="Q1019" s="48">
        <v>43466</v>
      </c>
      <c r="R1019" s="28"/>
    </row>
    <row r="1020" ht="42" spans="1:18">
      <c r="A1020" s="28" t="s">
        <v>2025</v>
      </c>
      <c r="B1020" s="28" t="s">
        <v>2026</v>
      </c>
      <c r="C1020" s="28" t="s">
        <v>477</v>
      </c>
      <c r="D1020" s="28" t="s">
        <v>214</v>
      </c>
      <c r="E1020" s="68">
        <v>490.453857232542</v>
      </c>
      <c r="F1020" s="68">
        <v>122.335667494918</v>
      </c>
      <c r="G1020" s="28" t="s">
        <v>2027</v>
      </c>
      <c r="H1020" s="28" t="s">
        <v>391</v>
      </c>
      <c r="I1020" s="66">
        <v>151</v>
      </c>
      <c r="J1020" s="66">
        <v>19</v>
      </c>
      <c r="K1020" s="28">
        <v>6</v>
      </c>
      <c r="L1020" s="28" t="s">
        <v>179</v>
      </c>
      <c r="M1020" s="28" t="s">
        <v>372</v>
      </c>
      <c r="N1020" s="28" t="s">
        <v>1975</v>
      </c>
      <c r="O1020" s="28" t="s">
        <v>949</v>
      </c>
      <c r="P1020" s="28" t="s">
        <v>417</v>
      </c>
      <c r="Q1020" s="48">
        <v>43466</v>
      </c>
      <c r="R1020" s="28"/>
    </row>
    <row r="1021" ht="42" spans="1:18">
      <c r="A1021" s="28" t="s">
        <v>2028</v>
      </c>
      <c r="B1021" s="28" t="s">
        <v>2029</v>
      </c>
      <c r="C1021" s="28" t="s">
        <v>477</v>
      </c>
      <c r="D1021" s="28" t="s">
        <v>214</v>
      </c>
      <c r="E1021" s="68">
        <v>245.257792262054</v>
      </c>
      <c r="F1021" s="68">
        <v>122.320272572402</v>
      </c>
      <c r="G1021" s="28" t="s">
        <v>2030</v>
      </c>
      <c r="H1021" s="28" t="s">
        <v>391</v>
      </c>
      <c r="I1021" s="66">
        <v>192</v>
      </c>
      <c r="J1021" s="66">
        <v>24</v>
      </c>
      <c r="K1021" s="28">
        <v>3</v>
      </c>
      <c r="L1021" s="28" t="s">
        <v>179</v>
      </c>
      <c r="M1021" s="28" t="s">
        <v>372</v>
      </c>
      <c r="N1021" s="28" t="s">
        <v>1975</v>
      </c>
      <c r="O1021" s="28" t="s">
        <v>949</v>
      </c>
      <c r="P1021" s="28" t="s">
        <v>417</v>
      </c>
      <c r="Q1021" s="48">
        <v>43466</v>
      </c>
      <c r="R1021" s="28"/>
    </row>
    <row r="1022" ht="42" spans="1:18">
      <c r="A1022" s="28" t="s">
        <v>2031</v>
      </c>
      <c r="B1022" s="28" t="s">
        <v>2032</v>
      </c>
      <c r="C1022" s="28" t="s">
        <v>477</v>
      </c>
      <c r="D1022" s="28" t="s">
        <v>214</v>
      </c>
      <c r="E1022" s="68">
        <v>962.549242575462</v>
      </c>
      <c r="F1022" s="68">
        <v>145.447104218176</v>
      </c>
      <c r="G1022" s="28" t="s">
        <v>2033</v>
      </c>
      <c r="H1022" s="28" t="s">
        <v>391</v>
      </c>
      <c r="I1022" s="66">
        <v>161</v>
      </c>
      <c r="J1022" s="66">
        <v>27</v>
      </c>
      <c r="K1022" s="28">
        <v>14</v>
      </c>
      <c r="L1022" s="28" t="s">
        <v>179</v>
      </c>
      <c r="M1022" s="28" t="s">
        <v>372</v>
      </c>
      <c r="N1022" s="28" t="s">
        <v>1975</v>
      </c>
      <c r="O1022" s="28" t="s">
        <v>949</v>
      </c>
      <c r="P1022" s="28" t="s">
        <v>417</v>
      </c>
      <c r="Q1022" s="48">
        <v>43466</v>
      </c>
      <c r="R1022" s="28"/>
    </row>
    <row r="1023" ht="42" spans="1:18">
      <c r="A1023" s="28" t="s">
        <v>1101</v>
      </c>
      <c r="B1023" s="28" t="s">
        <v>1359</v>
      </c>
      <c r="C1023" s="28" t="s">
        <v>477</v>
      </c>
      <c r="D1023" s="28" t="s">
        <v>214</v>
      </c>
      <c r="E1023" s="68">
        <v>493.590212100393</v>
      </c>
      <c r="F1023" s="68">
        <v>121.558326176444</v>
      </c>
      <c r="G1023" s="28" t="s">
        <v>2034</v>
      </c>
      <c r="H1023" s="28" t="s">
        <v>391</v>
      </c>
      <c r="I1023" s="66">
        <v>155</v>
      </c>
      <c r="J1023" s="66">
        <v>19</v>
      </c>
      <c r="K1023" s="28">
        <v>6</v>
      </c>
      <c r="L1023" s="28" t="s">
        <v>179</v>
      </c>
      <c r="M1023" s="28" t="s">
        <v>372</v>
      </c>
      <c r="N1023" s="28" t="s">
        <v>1975</v>
      </c>
      <c r="O1023" s="28" t="s">
        <v>949</v>
      </c>
      <c r="P1023" s="28" t="s">
        <v>417</v>
      </c>
      <c r="Q1023" s="48">
        <v>43466</v>
      </c>
      <c r="R1023" s="28"/>
    </row>
    <row r="1024" ht="42" spans="1:18">
      <c r="A1024" s="28" t="s">
        <v>2007</v>
      </c>
      <c r="B1024" s="28" t="s">
        <v>2008</v>
      </c>
      <c r="C1024" s="28" t="s">
        <v>477</v>
      </c>
      <c r="D1024" s="28" t="s">
        <v>214</v>
      </c>
      <c r="E1024" s="68">
        <v>492.049261548625</v>
      </c>
      <c r="F1024" s="68">
        <v>121.939010356732</v>
      </c>
      <c r="G1024" s="28" t="s">
        <v>2035</v>
      </c>
      <c r="H1024" s="28" t="s">
        <v>391</v>
      </c>
      <c r="I1024" s="66">
        <v>170</v>
      </c>
      <c r="J1024" s="66">
        <v>20</v>
      </c>
      <c r="K1024" s="28">
        <v>6</v>
      </c>
      <c r="L1024" s="28" t="s">
        <v>179</v>
      </c>
      <c r="M1024" s="28" t="s">
        <v>372</v>
      </c>
      <c r="N1024" s="28" t="s">
        <v>1975</v>
      </c>
      <c r="O1024" s="28" t="s">
        <v>949</v>
      </c>
      <c r="P1024" s="28" t="s">
        <v>417</v>
      </c>
      <c r="Q1024" s="48">
        <v>43466</v>
      </c>
      <c r="R1024" s="28"/>
    </row>
    <row r="1025" ht="42" spans="1:18">
      <c r="A1025" s="28" t="s">
        <v>2013</v>
      </c>
      <c r="B1025" s="28" t="s">
        <v>2014</v>
      </c>
      <c r="C1025" s="28" t="s">
        <v>477</v>
      </c>
      <c r="D1025" s="28" t="s">
        <v>214</v>
      </c>
      <c r="E1025" s="68">
        <v>497.596623867562</v>
      </c>
      <c r="F1025" s="68">
        <v>120.57959624736</v>
      </c>
      <c r="G1025" s="28" t="s">
        <v>2036</v>
      </c>
      <c r="H1025" s="28" t="s">
        <v>391</v>
      </c>
      <c r="I1025" s="66">
        <v>102</v>
      </c>
      <c r="J1025" s="66">
        <v>15</v>
      </c>
      <c r="K1025" s="28">
        <v>6</v>
      </c>
      <c r="L1025" s="28" t="s">
        <v>179</v>
      </c>
      <c r="M1025" s="28" t="s">
        <v>372</v>
      </c>
      <c r="N1025" s="28" t="s">
        <v>1975</v>
      </c>
      <c r="O1025" s="28" t="s">
        <v>949</v>
      </c>
      <c r="P1025" s="28" t="s">
        <v>417</v>
      </c>
      <c r="Q1025" s="48">
        <v>43466</v>
      </c>
      <c r="R1025" s="28"/>
    </row>
    <row r="1026" ht="42" spans="1:18">
      <c r="A1026" s="28" t="s">
        <v>2001</v>
      </c>
      <c r="B1026" s="28" t="s">
        <v>2002</v>
      </c>
      <c r="C1026" s="28" t="s">
        <v>477</v>
      </c>
      <c r="D1026" s="28" t="s">
        <v>214</v>
      </c>
      <c r="E1026" s="68">
        <v>490.451539933879</v>
      </c>
      <c r="F1026" s="68">
        <v>122.336245509779</v>
      </c>
      <c r="G1026" s="28" t="s">
        <v>2027</v>
      </c>
      <c r="H1026" s="28" t="s">
        <v>391</v>
      </c>
      <c r="I1026" s="66">
        <v>94</v>
      </c>
      <c r="J1026" s="66">
        <v>22</v>
      </c>
      <c r="K1026" s="28">
        <v>6</v>
      </c>
      <c r="L1026" s="28" t="s">
        <v>179</v>
      </c>
      <c r="M1026" s="28" t="s">
        <v>372</v>
      </c>
      <c r="N1026" s="28" t="s">
        <v>1975</v>
      </c>
      <c r="O1026" s="28" t="s">
        <v>949</v>
      </c>
      <c r="P1026" s="28" t="s">
        <v>417</v>
      </c>
      <c r="Q1026" s="48">
        <v>43466</v>
      </c>
      <c r="R1026" s="28"/>
    </row>
    <row r="1027" spans="1:18">
      <c r="A1027" s="37" t="s">
        <v>2037</v>
      </c>
      <c r="B1027" s="28"/>
      <c r="C1027" s="28"/>
      <c r="D1027" s="28"/>
      <c r="E1027" s="68">
        <f>SUM(E1028:E1029)</f>
        <v>1440</v>
      </c>
      <c r="F1027" s="68"/>
      <c r="G1027" s="68"/>
      <c r="H1027" s="68"/>
      <c r="I1027" s="68"/>
      <c r="J1027" s="68"/>
      <c r="K1027" s="68">
        <f>SUM(K1028:K1029)</f>
        <v>18</v>
      </c>
      <c r="L1027" s="28"/>
      <c r="M1027" s="28"/>
      <c r="N1027" s="28"/>
      <c r="O1027" s="28"/>
      <c r="P1027" s="28"/>
      <c r="Q1027" s="48"/>
      <c r="R1027" s="28"/>
    </row>
    <row r="1028" ht="42" spans="1:18">
      <c r="A1028" s="28" t="s">
        <v>2038</v>
      </c>
      <c r="B1028" s="28" t="s">
        <v>1608</v>
      </c>
      <c r="C1028" s="28" t="s">
        <v>477</v>
      </c>
      <c r="D1028" s="28" t="s">
        <v>214</v>
      </c>
      <c r="E1028" s="28">
        <v>640</v>
      </c>
      <c r="F1028" s="28">
        <v>125</v>
      </c>
      <c r="G1028" s="28" t="s">
        <v>2039</v>
      </c>
      <c r="H1028" s="28" t="s">
        <v>571</v>
      </c>
      <c r="I1028" s="28">
        <v>89</v>
      </c>
      <c r="J1028" s="28">
        <v>7</v>
      </c>
      <c r="K1028" s="68">
        <v>8</v>
      </c>
      <c r="L1028" s="28" t="s">
        <v>179</v>
      </c>
      <c r="M1028" s="28" t="s">
        <v>372</v>
      </c>
      <c r="N1028" s="28" t="s">
        <v>1975</v>
      </c>
      <c r="O1028" s="28" t="s">
        <v>949</v>
      </c>
      <c r="P1028" s="28" t="s">
        <v>417</v>
      </c>
      <c r="Q1028" s="48">
        <v>43466</v>
      </c>
      <c r="R1028" s="28"/>
    </row>
    <row r="1029" ht="63" spans="1:18">
      <c r="A1029" s="28" t="s">
        <v>2040</v>
      </c>
      <c r="B1029" s="28" t="s">
        <v>2040</v>
      </c>
      <c r="C1029" s="28" t="s">
        <v>477</v>
      </c>
      <c r="D1029" s="28" t="s">
        <v>214</v>
      </c>
      <c r="E1029" s="28">
        <v>800</v>
      </c>
      <c r="F1029" s="28">
        <v>125</v>
      </c>
      <c r="G1029" s="28" t="s">
        <v>2041</v>
      </c>
      <c r="H1029" s="28" t="s">
        <v>571</v>
      </c>
      <c r="I1029" s="28">
        <v>467</v>
      </c>
      <c r="J1029" s="28">
        <v>0</v>
      </c>
      <c r="K1029" s="68">
        <v>10</v>
      </c>
      <c r="L1029" s="28" t="s">
        <v>179</v>
      </c>
      <c r="M1029" s="28" t="s">
        <v>372</v>
      </c>
      <c r="N1029" s="28" t="s">
        <v>1975</v>
      </c>
      <c r="O1029" s="28" t="s">
        <v>949</v>
      </c>
      <c r="P1029" s="28" t="s">
        <v>417</v>
      </c>
      <c r="Q1029" s="48">
        <v>43466</v>
      </c>
      <c r="R1029" s="28"/>
    </row>
    <row r="1030" spans="1:18">
      <c r="A1030" s="37" t="s">
        <v>2042</v>
      </c>
      <c r="B1030" s="28"/>
      <c r="C1030" s="28"/>
      <c r="D1030" s="28"/>
      <c r="E1030" s="68">
        <f>SUM(E1031:E1034)</f>
        <v>2240</v>
      </c>
      <c r="F1030" s="68"/>
      <c r="G1030" s="68"/>
      <c r="H1030" s="68"/>
      <c r="I1030" s="68"/>
      <c r="J1030" s="68"/>
      <c r="K1030" s="68">
        <f>SUM(K1031:K1034)</f>
        <v>28</v>
      </c>
      <c r="L1030" s="28"/>
      <c r="M1030" s="28"/>
      <c r="N1030" s="28"/>
      <c r="O1030" s="28"/>
      <c r="P1030" s="28"/>
      <c r="Q1030" s="48"/>
      <c r="R1030" s="28"/>
    </row>
    <row r="1031" ht="42" spans="1:18">
      <c r="A1031" s="28" t="s">
        <v>2043</v>
      </c>
      <c r="B1031" s="28" t="s">
        <v>2043</v>
      </c>
      <c r="C1031" s="28" t="s">
        <v>477</v>
      </c>
      <c r="D1031" s="28" t="s">
        <v>214</v>
      </c>
      <c r="E1031" s="28">
        <v>560</v>
      </c>
      <c r="F1031" s="28">
        <v>125</v>
      </c>
      <c r="G1031" s="28" t="s">
        <v>2044</v>
      </c>
      <c r="H1031" s="28" t="s">
        <v>571</v>
      </c>
      <c r="I1031" s="28">
        <v>127</v>
      </c>
      <c r="J1031" s="28">
        <v>0</v>
      </c>
      <c r="K1031" s="68">
        <v>7</v>
      </c>
      <c r="L1031" s="28" t="s">
        <v>179</v>
      </c>
      <c r="M1031" s="28" t="s">
        <v>372</v>
      </c>
      <c r="N1031" s="28" t="s">
        <v>1975</v>
      </c>
      <c r="O1031" s="28" t="s">
        <v>949</v>
      </c>
      <c r="P1031" s="28" t="s">
        <v>417</v>
      </c>
      <c r="Q1031" s="48">
        <v>43466</v>
      </c>
      <c r="R1031" s="28"/>
    </row>
    <row r="1032" ht="42" spans="1:18">
      <c r="A1032" s="28" t="s">
        <v>2045</v>
      </c>
      <c r="B1032" s="28" t="s">
        <v>2045</v>
      </c>
      <c r="C1032" s="28" t="s">
        <v>477</v>
      </c>
      <c r="D1032" s="28" t="s">
        <v>214</v>
      </c>
      <c r="E1032" s="28">
        <v>560</v>
      </c>
      <c r="F1032" s="28">
        <v>125</v>
      </c>
      <c r="G1032" s="28" t="s">
        <v>2044</v>
      </c>
      <c r="H1032" s="28" t="s">
        <v>571</v>
      </c>
      <c r="I1032" s="28">
        <v>87</v>
      </c>
      <c r="J1032" s="28">
        <v>0</v>
      </c>
      <c r="K1032" s="68">
        <v>7</v>
      </c>
      <c r="L1032" s="28" t="s">
        <v>179</v>
      </c>
      <c r="M1032" s="28" t="s">
        <v>372</v>
      </c>
      <c r="N1032" s="28" t="s">
        <v>1975</v>
      </c>
      <c r="O1032" s="28" t="s">
        <v>949</v>
      </c>
      <c r="P1032" s="28" t="s">
        <v>417</v>
      </c>
      <c r="Q1032" s="48">
        <v>43466</v>
      </c>
      <c r="R1032" s="28"/>
    </row>
    <row r="1033" ht="42" spans="1:18">
      <c r="A1033" s="28" t="s">
        <v>2046</v>
      </c>
      <c r="B1033" s="28" t="s">
        <v>2046</v>
      </c>
      <c r="C1033" s="28" t="s">
        <v>477</v>
      </c>
      <c r="D1033" s="28" t="s">
        <v>214</v>
      </c>
      <c r="E1033" s="28">
        <v>560</v>
      </c>
      <c r="F1033" s="28">
        <v>125</v>
      </c>
      <c r="G1033" s="28" t="s">
        <v>2044</v>
      </c>
      <c r="H1033" s="28" t="s">
        <v>571</v>
      </c>
      <c r="I1033" s="28">
        <v>382</v>
      </c>
      <c r="J1033" s="28">
        <v>0</v>
      </c>
      <c r="K1033" s="68">
        <v>7</v>
      </c>
      <c r="L1033" s="28" t="s">
        <v>179</v>
      </c>
      <c r="M1033" s="28" t="s">
        <v>372</v>
      </c>
      <c r="N1033" s="28" t="s">
        <v>1975</v>
      </c>
      <c r="O1033" s="28" t="s">
        <v>949</v>
      </c>
      <c r="P1033" s="28" t="s">
        <v>417</v>
      </c>
      <c r="Q1033" s="48">
        <v>43466</v>
      </c>
      <c r="R1033" s="28"/>
    </row>
    <row r="1034" ht="42" spans="1:18">
      <c r="A1034" s="28" t="s">
        <v>2047</v>
      </c>
      <c r="B1034" s="28" t="s">
        <v>2047</v>
      </c>
      <c r="C1034" s="28" t="s">
        <v>477</v>
      </c>
      <c r="D1034" s="28" t="s">
        <v>214</v>
      </c>
      <c r="E1034" s="28">
        <v>560</v>
      </c>
      <c r="F1034" s="28">
        <v>125</v>
      </c>
      <c r="G1034" s="28" t="s">
        <v>2044</v>
      </c>
      <c r="H1034" s="28" t="s">
        <v>571</v>
      </c>
      <c r="I1034" s="28">
        <v>214</v>
      </c>
      <c r="J1034" s="28">
        <v>0</v>
      </c>
      <c r="K1034" s="68">
        <v>7</v>
      </c>
      <c r="L1034" s="28" t="s">
        <v>179</v>
      </c>
      <c r="M1034" s="28" t="s">
        <v>372</v>
      </c>
      <c r="N1034" s="28" t="s">
        <v>1975</v>
      </c>
      <c r="O1034" s="28" t="s">
        <v>949</v>
      </c>
      <c r="P1034" s="28" t="s">
        <v>417</v>
      </c>
      <c r="Q1034" s="48">
        <v>43466</v>
      </c>
      <c r="R1034" s="28"/>
    </row>
    <row r="1035" spans="1:18">
      <c r="A1035" s="37" t="s">
        <v>2048</v>
      </c>
      <c r="B1035" s="28"/>
      <c r="C1035" s="28"/>
      <c r="D1035" s="28"/>
      <c r="E1035" s="68">
        <f>E1036+E1041+E1053+E1059+E1079+E1097+E1114</f>
        <v>55967.7484376</v>
      </c>
      <c r="F1035" s="68"/>
      <c r="G1035" s="68"/>
      <c r="H1035" s="68"/>
      <c r="I1035" s="68"/>
      <c r="J1035" s="68"/>
      <c r="K1035" s="68">
        <f>K1036+K1041+K1053+K1059+K1079+K1097+K1114</f>
        <v>1075.16093047</v>
      </c>
      <c r="L1035" s="28"/>
      <c r="M1035" s="28"/>
      <c r="N1035" s="28"/>
      <c r="O1035" s="28"/>
      <c r="P1035" s="28"/>
      <c r="Q1035" s="28"/>
      <c r="R1035" s="28"/>
    </row>
    <row r="1036" spans="1:18">
      <c r="A1036" s="37" t="s">
        <v>2049</v>
      </c>
      <c r="B1036" s="28"/>
      <c r="C1036" s="28"/>
      <c r="D1036" s="28"/>
      <c r="E1036" s="68">
        <f>SUM(E1037:E1040)</f>
        <v>16544.65</v>
      </c>
      <c r="F1036" s="68"/>
      <c r="G1036" s="68"/>
      <c r="H1036" s="68"/>
      <c r="I1036" s="68"/>
      <c r="J1036" s="68"/>
      <c r="K1036" s="68">
        <f>SUM(K1037:K1040)</f>
        <v>255.3942</v>
      </c>
      <c r="L1036" s="28"/>
      <c r="M1036" s="28"/>
      <c r="N1036" s="28"/>
      <c r="O1036" s="28"/>
      <c r="P1036" s="28"/>
      <c r="Q1036" s="28"/>
      <c r="R1036" s="28"/>
    </row>
    <row r="1037" ht="42" spans="1:18">
      <c r="A1037" s="28" t="s">
        <v>1259</v>
      </c>
      <c r="B1037" s="28" t="s">
        <v>1259</v>
      </c>
      <c r="C1037" s="28" t="s">
        <v>36</v>
      </c>
      <c r="D1037" s="28" t="s">
        <v>214</v>
      </c>
      <c r="E1037" s="68">
        <v>4626.93</v>
      </c>
      <c r="F1037" s="68">
        <f t="shared" ref="F1037:F1040" si="37">K1037/E1037*10000</f>
        <v>152.973137696053</v>
      </c>
      <c r="G1037" s="91" t="s">
        <v>2050</v>
      </c>
      <c r="H1037" s="28" t="s">
        <v>571</v>
      </c>
      <c r="I1037" s="66">
        <v>106</v>
      </c>
      <c r="J1037" s="66">
        <v>21</v>
      </c>
      <c r="K1037" s="68">
        <v>70.7796</v>
      </c>
      <c r="L1037" s="28" t="s">
        <v>179</v>
      </c>
      <c r="M1037" s="28" t="s">
        <v>366</v>
      </c>
      <c r="N1037" s="28" t="s">
        <v>14</v>
      </c>
      <c r="O1037" s="28" t="s">
        <v>573</v>
      </c>
      <c r="P1037" s="28" t="s">
        <v>417</v>
      </c>
      <c r="Q1037" s="48">
        <v>43221</v>
      </c>
      <c r="R1037" s="28"/>
    </row>
    <row r="1038" ht="42" spans="1:18">
      <c r="A1038" s="28" t="s">
        <v>2051</v>
      </c>
      <c r="B1038" s="28" t="s">
        <v>2051</v>
      </c>
      <c r="C1038" s="28" t="s">
        <v>36</v>
      </c>
      <c r="D1038" s="28" t="s">
        <v>214</v>
      </c>
      <c r="E1038" s="68">
        <v>2821.1</v>
      </c>
      <c r="F1038" s="68">
        <f t="shared" si="37"/>
        <v>156.052958066003</v>
      </c>
      <c r="G1038" s="91" t="s">
        <v>2052</v>
      </c>
      <c r="H1038" s="28" t="s">
        <v>571</v>
      </c>
      <c r="I1038" s="66">
        <v>80</v>
      </c>
      <c r="J1038" s="66">
        <v>24</v>
      </c>
      <c r="K1038" s="68">
        <v>44.0241</v>
      </c>
      <c r="L1038" s="28" t="s">
        <v>179</v>
      </c>
      <c r="M1038" s="28" t="s">
        <v>366</v>
      </c>
      <c r="N1038" s="28" t="s">
        <v>14</v>
      </c>
      <c r="O1038" s="28" t="s">
        <v>573</v>
      </c>
      <c r="P1038" s="28" t="s">
        <v>417</v>
      </c>
      <c r="Q1038" s="48">
        <v>43221</v>
      </c>
      <c r="R1038" s="28"/>
    </row>
    <row r="1039" ht="42" spans="1:18">
      <c r="A1039" s="28" t="s">
        <v>2053</v>
      </c>
      <c r="B1039" s="28" t="s">
        <v>2053</v>
      </c>
      <c r="C1039" s="28" t="s">
        <v>36</v>
      </c>
      <c r="D1039" s="28" t="s">
        <v>214</v>
      </c>
      <c r="E1039" s="68">
        <v>6645.74</v>
      </c>
      <c r="F1039" s="68">
        <f t="shared" si="37"/>
        <v>157.080776557614</v>
      </c>
      <c r="G1039" s="91" t="s">
        <v>2054</v>
      </c>
      <c r="H1039" s="28" t="s">
        <v>571</v>
      </c>
      <c r="I1039" s="66">
        <v>106</v>
      </c>
      <c r="J1039" s="66">
        <v>7</v>
      </c>
      <c r="K1039" s="68">
        <v>104.3918</v>
      </c>
      <c r="L1039" s="28" t="s">
        <v>179</v>
      </c>
      <c r="M1039" s="28" t="s">
        <v>366</v>
      </c>
      <c r="N1039" s="28" t="s">
        <v>14</v>
      </c>
      <c r="O1039" s="28" t="s">
        <v>573</v>
      </c>
      <c r="P1039" s="28" t="s">
        <v>417</v>
      </c>
      <c r="Q1039" s="48">
        <v>43221</v>
      </c>
      <c r="R1039" s="28"/>
    </row>
    <row r="1040" ht="42" spans="1:18">
      <c r="A1040" s="28" t="s">
        <v>2055</v>
      </c>
      <c r="B1040" s="28" t="s">
        <v>2055</v>
      </c>
      <c r="C1040" s="28" t="s">
        <v>36</v>
      </c>
      <c r="D1040" s="28" t="s">
        <v>214</v>
      </c>
      <c r="E1040" s="68">
        <v>2450.88</v>
      </c>
      <c r="F1040" s="68">
        <f t="shared" si="37"/>
        <v>147.696745658702</v>
      </c>
      <c r="G1040" s="91" t="s">
        <v>2056</v>
      </c>
      <c r="H1040" s="28" t="s">
        <v>571</v>
      </c>
      <c r="I1040" s="66">
        <v>58</v>
      </c>
      <c r="J1040" s="66">
        <v>31</v>
      </c>
      <c r="K1040" s="68">
        <v>36.1987</v>
      </c>
      <c r="L1040" s="28" t="s">
        <v>179</v>
      </c>
      <c r="M1040" s="28" t="s">
        <v>366</v>
      </c>
      <c r="N1040" s="28" t="s">
        <v>14</v>
      </c>
      <c r="O1040" s="28" t="s">
        <v>573</v>
      </c>
      <c r="P1040" s="28" t="s">
        <v>417</v>
      </c>
      <c r="Q1040" s="48">
        <v>43221</v>
      </c>
      <c r="R1040" s="28"/>
    </row>
    <row r="1041" spans="1:18">
      <c r="A1041" s="37" t="s">
        <v>2057</v>
      </c>
      <c r="B1041" s="28"/>
      <c r="C1041" s="28"/>
      <c r="D1041" s="28"/>
      <c r="E1041" s="68">
        <f>SUM(E1042:E1052)</f>
        <v>17636.06</v>
      </c>
      <c r="F1041" s="68"/>
      <c r="G1041" s="68"/>
      <c r="H1041" s="68"/>
      <c r="I1041" s="68"/>
      <c r="J1041" s="68"/>
      <c r="K1041" s="68">
        <f>SUM(K1042:K1052)</f>
        <v>254.1607</v>
      </c>
      <c r="L1041" s="28"/>
      <c r="M1041" s="28"/>
      <c r="N1041" s="28"/>
      <c r="O1041" s="28"/>
      <c r="P1041" s="28"/>
      <c r="Q1041" s="28"/>
      <c r="R1041" s="28"/>
    </row>
    <row r="1042" ht="42" spans="1:18">
      <c r="A1042" s="28" t="s">
        <v>2058</v>
      </c>
      <c r="B1042" s="28" t="s">
        <v>2058</v>
      </c>
      <c r="C1042" s="28" t="s">
        <v>36</v>
      </c>
      <c r="D1042" s="28" t="s">
        <v>214</v>
      </c>
      <c r="E1042" s="68">
        <v>208.76</v>
      </c>
      <c r="F1042" s="68">
        <f t="shared" ref="F1042:F1048" si="38">K1042/E1042*10000</f>
        <v>137.329948265951</v>
      </c>
      <c r="G1042" s="91" t="s">
        <v>2059</v>
      </c>
      <c r="H1042" s="28" t="s">
        <v>391</v>
      </c>
      <c r="I1042" s="66">
        <v>74</v>
      </c>
      <c r="J1042" s="66">
        <v>18</v>
      </c>
      <c r="K1042" s="68">
        <v>2.8669</v>
      </c>
      <c r="L1042" s="28" t="s">
        <v>179</v>
      </c>
      <c r="M1042" s="28" t="s">
        <v>366</v>
      </c>
      <c r="N1042" s="28" t="s">
        <v>14</v>
      </c>
      <c r="O1042" s="28" t="s">
        <v>573</v>
      </c>
      <c r="P1042" s="28" t="s">
        <v>417</v>
      </c>
      <c r="Q1042" s="48">
        <v>43221</v>
      </c>
      <c r="R1042" s="28"/>
    </row>
    <row r="1043" ht="42" spans="1:18">
      <c r="A1043" s="28" t="s">
        <v>2060</v>
      </c>
      <c r="B1043" s="28" t="s">
        <v>2060</v>
      </c>
      <c r="C1043" s="28" t="s">
        <v>36</v>
      </c>
      <c r="D1043" s="28" t="s">
        <v>214</v>
      </c>
      <c r="E1043" s="68">
        <v>3533.25</v>
      </c>
      <c r="F1043" s="68">
        <f t="shared" si="38"/>
        <v>139.223943960942</v>
      </c>
      <c r="G1043" s="91" t="s">
        <v>2061</v>
      </c>
      <c r="H1043" s="28" t="s">
        <v>391</v>
      </c>
      <c r="I1043" s="66">
        <v>134</v>
      </c>
      <c r="J1043" s="66">
        <v>60</v>
      </c>
      <c r="K1043" s="68">
        <v>49.1913</v>
      </c>
      <c r="L1043" s="28" t="s">
        <v>179</v>
      </c>
      <c r="M1043" s="28" t="s">
        <v>366</v>
      </c>
      <c r="N1043" s="28" t="s">
        <v>14</v>
      </c>
      <c r="O1043" s="28" t="s">
        <v>573</v>
      </c>
      <c r="P1043" s="28" t="s">
        <v>417</v>
      </c>
      <c r="Q1043" s="48">
        <v>43221</v>
      </c>
      <c r="R1043" s="28"/>
    </row>
    <row r="1044" ht="42" spans="1:18">
      <c r="A1044" s="28" t="s">
        <v>2062</v>
      </c>
      <c r="B1044" s="28" t="s">
        <v>2062</v>
      </c>
      <c r="C1044" s="28" t="s">
        <v>36</v>
      </c>
      <c r="D1044" s="28" t="s">
        <v>214</v>
      </c>
      <c r="E1044" s="68">
        <v>175.09</v>
      </c>
      <c r="F1044" s="68">
        <f t="shared" si="38"/>
        <v>139.105602832829</v>
      </c>
      <c r="G1044" s="91" t="s">
        <v>2063</v>
      </c>
      <c r="H1044" s="28" t="s">
        <v>391</v>
      </c>
      <c r="I1044" s="66">
        <v>73</v>
      </c>
      <c r="J1044" s="66">
        <v>10</v>
      </c>
      <c r="K1044" s="68">
        <v>2.4356</v>
      </c>
      <c r="L1044" s="28" t="s">
        <v>179</v>
      </c>
      <c r="M1044" s="28" t="s">
        <v>366</v>
      </c>
      <c r="N1044" s="28" t="s">
        <v>14</v>
      </c>
      <c r="O1044" s="28" t="s">
        <v>573</v>
      </c>
      <c r="P1044" s="28" t="s">
        <v>417</v>
      </c>
      <c r="Q1044" s="48">
        <v>43221</v>
      </c>
      <c r="R1044" s="28"/>
    </row>
    <row r="1045" ht="42" spans="1:18">
      <c r="A1045" s="28" t="s">
        <v>2064</v>
      </c>
      <c r="B1045" s="28" t="s">
        <v>2064</v>
      </c>
      <c r="C1045" s="28" t="s">
        <v>36</v>
      </c>
      <c r="D1045" s="28" t="s">
        <v>214</v>
      </c>
      <c r="E1045" s="68">
        <v>3623.29</v>
      </c>
      <c r="F1045" s="68">
        <f t="shared" si="38"/>
        <v>136.824819432063</v>
      </c>
      <c r="G1045" s="91" t="s">
        <v>2065</v>
      </c>
      <c r="H1045" s="28" t="s">
        <v>391</v>
      </c>
      <c r="I1045" s="66">
        <v>48</v>
      </c>
      <c r="J1045" s="66">
        <v>26</v>
      </c>
      <c r="K1045" s="68">
        <v>49.5756</v>
      </c>
      <c r="L1045" s="28" t="s">
        <v>179</v>
      </c>
      <c r="M1045" s="28" t="s">
        <v>366</v>
      </c>
      <c r="N1045" s="28" t="s">
        <v>14</v>
      </c>
      <c r="O1045" s="28" t="s">
        <v>573</v>
      </c>
      <c r="P1045" s="28" t="s">
        <v>417</v>
      </c>
      <c r="Q1045" s="48">
        <v>43221</v>
      </c>
      <c r="R1045" s="28"/>
    </row>
    <row r="1046" ht="42" spans="1:18">
      <c r="A1046" s="28" t="s">
        <v>2066</v>
      </c>
      <c r="B1046" s="28" t="s">
        <v>2066</v>
      </c>
      <c r="C1046" s="28" t="s">
        <v>36</v>
      </c>
      <c r="D1046" s="28" t="s">
        <v>214</v>
      </c>
      <c r="E1046" s="68">
        <v>218.91</v>
      </c>
      <c r="F1046" s="68">
        <f t="shared" si="38"/>
        <v>136.750262665022</v>
      </c>
      <c r="G1046" s="91" t="s">
        <v>2067</v>
      </c>
      <c r="H1046" s="28" t="s">
        <v>391</v>
      </c>
      <c r="I1046" s="66">
        <v>153</v>
      </c>
      <c r="J1046" s="66">
        <v>29</v>
      </c>
      <c r="K1046" s="68">
        <v>2.9936</v>
      </c>
      <c r="L1046" s="28" t="s">
        <v>179</v>
      </c>
      <c r="M1046" s="28" t="s">
        <v>366</v>
      </c>
      <c r="N1046" s="28" t="s">
        <v>14</v>
      </c>
      <c r="O1046" s="28" t="s">
        <v>573</v>
      </c>
      <c r="P1046" s="28" t="s">
        <v>417</v>
      </c>
      <c r="Q1046" s="48">
        <v>43221</v>
      </c>
      <c r="R1046" s="28"/>
    </row>
    <row r="1047" ht="42" spans="1:18">
      <c r="A1047" s="28" t="s">
        <v>2068</v>
      </c>
      <c r="B1047" s="28" t="s">
        <v>2068</v>
      </c>
      <c r="C1047" s="28" t="s">
        <v>36</v>
      </c>
      <c r="D1047" s="28" t="s">
        <v>214</v>
      </c>
      <c r="E1047" s="68">
        <v>1639.32</v>
      </c>
      <c r="F1047" s="68">
        <f t="shared" si="38"/>
        <v>139.796988995437</v>
      </c>
      <c r="G1047" s="91" t="s">
        <v>2069</v>
      </c>
      <c r="H1047" s="28" t="s">
        <v>391</v>
      </c>
      <c r="I1047" s="66">
        <v>125</v>
      </c>
      <c r="J1047" s="66">
        <v>31</v>
      </c>
      <c r="K1047" s="68">
        <v>22.9172</v>
      </c>
      <c r="L1047" s="28" t="s">
        <v>179</v>
      </c>
      <c r="M1047" s="28" t="s">
        <v>366</v>
      </c>
      <c r="N1047" s="28" t="s">
        <v>14</v>
      </c>
      <c r="O1047" s="28" t="s">
        <v>573</v>
      </c>
      <c r="P1047" s="28" t="s">
        <v>417</v>
      </c>
      <c r="Q1047" s="48">
        <v>43221</v>
      </c>
      <c r="R1047" s="28"/>
    </row>
    <row r="1048" ht="42" spans="1:18">
      <c r="A1048" s="28" t="s">
        <v>2070</v>
      </c>
      <c r="B1048" s="28" t="s">
        <v>2070</v>
      </c>
      <c r="C1048" s="28" t="s">
        <v>36</v>
      </c>
      <c r="D1048" s="28" t="s">
        <v>214</v>
      </c>
      <c r="E1048" s="68">
        <v>525.74</v>
      </c>
      <c r="F1048" s="68">
        <f t="shared" si="38"/>
        <v>136.894662761061</v>
      </c>
      <c r="G1048" s="91" t="s">
        <v>2071</v>
      </c>
      <c r="H1048" s="28" t="s">
        <v>391</v>
      </c>
      <c r="I1048" s="66">
        <v>176</v>
      </c>
      <c r="J1048" s="66">
        <v>40</v>
      </c>
      <c r="K1048" s="68">
        <v>7.1971</v>
      </c>
      <c r="L1048" s="28" t="s">
        <v>179</v>
      </c>
      <c r="M1048" s="28" t="s">
        <v>366</v>
      </c>
      <c r="N1048" s="28" t="s">
        <v>14</v>
      </c>
      <c r="O1048" s="28" t="s">
        <v>573</v>
      </c>
      <c r="P1048" s="28" t="s">
        <v>417</v>
      </c>
      <c r="Q1048" s="48">
        <v>43221</v>
      </c>
      <c r="R1048" s="28"/>
    </row>
    <row r="1049" ht="42" spans="1:18">
      <c r="A1049" s="28" t="s">
        <v>2066</v>
      </c>
      <c r="B1049" s="28" t="s">
        <v>692</v>
      </c>
      <c r="C1049" s="28" t="s">
        <v>477</v>
      </c>
      <c r="D1049" s="28" t="s">
        <v>214</v>
      </c>
      <c r="E1049" s="28">
        <v>1760.1</v>
      </c>
      <c r="F1049" s="68">
        <v>229.741491960684</v>
      </c>
      <c r="G1049" s="91" t="s">
        <v>2072</v>
      </c>
      <c r="H1049" s="28" t="s">
        <v>391</v>
      </c>
      <c r="I1049" s="66">
        <v>153</v>
      </c>
      <c r="J1049" s="66">
        <v>29</v>
      </c>
      <c r="K1049" s="68">
        <v>40.4368</v>
      </c>
      <c r="L1049" s="28" t="s">
        <v>179</v>
      </c>
      <c r="M1049" s="28" t="s">
        <v>366</v>
      </c>
      <c r="N1049" s="28" t="s">
        <v>1975</v>
      </c>
      <c r="O1049" s="28" t="s">
        <v>949</v>
      </c>
      <c r="P1049" s="28" t="s">
        <v>417</v>
      </c>
      <c r="Q1049" s="48">
        <v>43466</v>
      </c>
      <c r="R1049" s="28"/>
    </row>
    <row r="1050" ht="42" spans="1:18">
      <c r="A1050" s="28" t="s">
        <v>2058</v>
      </c>
      <c r="B1050" s="28" t="s">
        <v>2073</v>
      </c>
      <c r="C1050" s="28" t="s">
        <v>477</v>
      </c>
      <c r="D1050" s="28" t="s">
        <v>214</v>
      </c>
      <c r="E1050" s="28">
        <v>359.3</v>
      </c>
      <c r="F1050" s="68">
        <v>116.983022543835</v>
      </c>
      <c r="G1050" s="91" t="s">
        <v>2074</v>
      </c>
      <c r="H1050" s="28" t="s">
        <v>391</v>
      </c>
      <c r="I1050" s="66">
        <v>74</v>
      </c>
      <c r="J1050" s="66">
        <v>18</v>
      </c>
      <c r="K1050" s="68">
        <v>4.2032</v>
      </c>
      <c r="L1050" s="28" t="s">
        <v>179</v>
      </c>
      <c r="M1050" s="28" t="s">
        <v>366</v>
      </c>
      <c r="N1050" s="28" t="s">
        <v>1975</v>
      </c>
      <c r="O1050" s="28" t="s">
        <v>949</v>
      </c>
      <c r="P1050" s="28" t="s">
        <v>417</v>
      </c>
      <c r="Q1050" s="48">
        <v>43466</v>
      </c>
      <c r="R1050" s="28"/>
    </row>
    <row r="1051" ht="42" spans="1:18">
      <c r="A1051" s="28" t="s">
        <v>2070</v>
      </c>
      <c r="B1051" s="28" t="s">
        <v>2075</v>
      </c>
      <c r="C1051" s="28" t="s">
        <v>477</v>
      </c>
      <c r="D1051" s="28" t="s">
        <v>214</v>
      </c>
      <c r="E1051" s="28">
        <v>2389.4</v>
      </c>
      <c r="F1051" s="68">
        <v>117.087971875785</v>
      </c>
      <c r="G1051" s="91" t="s">
        <v>2076</v>
      </c>
      <c r="H1051" s="28" t="s">
        <v>391</v>
      </c>
      <c r="I1051" s="66">
        <v>176</v>
      </c>
      <c r="J1051" s="66">
        <v>40</v>
      </c>
      <c r="K1051" s="68">
        <v>27.977</v>
      </c>
      <c r="L1051" s="28" t="s">
        <v>179</v>
      </c>
      <c r="M1051" s="28" t="s">
        <v>366</v>
      </c>
      <c r="N1051" s="28" t="s">
        <v>1975</v>
      </c>
      <c r="O1051" s="28" t="s">
        <v>949</v>
      </c>
      <c r="P1051" s="28" t="s">
        <v>417</v>
      </c>
      <c r="Q1051" s="48">
        <v>43466</v>
      </c>
      <c r="R1051" s="28"/>
    </row>
    <row r="1052" ht="42" spans="1:18">
      <c r="A1052" s="28" t="s">
        <v>2077</v>
      </c>
      <c r="B1052" s="28" t="s">
        <v>2078</v>
      </c>
      <c r="C1052" s="28" t="s">
        <v>477</v>
      </c>
      <c r="D1052" s="28" t="s">
        <v>214</v>
      </c>
      <c r="E1052" s="28">
        <v>3202.9</v>
      </c>
      <c r="F1052" s="68">
        <v>138.519466733273</v>
      </c>
      <c r="G1052" s="91" t="s">
        <v>2079</v>
      </c>
      <c r="H1052" s="28" t="s">
        <v>391</v>
      </c>
      <c r="I1052" s="66">
        <v>134</v>
      </c>
      <c r="J1052" s="66">
        <v>60</v>
      </c>
      <c r="K1052" s="68">
        <v>44.3664</v>
      </c>
      <c r="L1052" s="28" t="s">
        <v>179</v>
      </c>
      <c r="M1052" s="28" t="s">
        <v>366</v>
      </c>
      <c r="N1052" s="28" t="s">
        <v>1975</v>
      </c>
      <c r="O1052" s="28" t="s">
        <v>949</v>
      </c>
      <c r="P1052" s="28" t="s">
        <v>417</v>
      </c>
      <c r="Q1052" s="48">
        <v>43466</v>
      </c>
      <c r="R1052" s="28"/>
    </row>
    <row r="1053" spans="1:18">
      <c r="A1053" s="37" t="s">
        <v>2080</v>
      </c>
      <c r="B1053" s="28"/>
      <c r="C1053" s="28"/>
      <c r="D1053" s="28"/>
      <c r="E1053" s="68">
        <f>SUM(E1054:E1057)</f>
        <v>2503.25144</v>
      </c>
      <c r="F1053" s="68"/>
      <c r="G1053" s="68"/>
      <c r="H1053" s="68"/>
      <c r="I1053" s="68"/>
      <c r="J1053" s="68"/>
      <c r="K1053" s="68">
        <f>SUM(K1054:K1058)</f>
        <v>324.558693</v>
      </c>
      <c r="L1053" s="28"/>
      <c r="M1053" s="28"/>
      <c r="N1053" s="28"/>
      <c r="O1053" s="28"/>
      <c r="P1053" s="28"/>
      <c r="Q1053" s="48"/>
      <c r="R1053" s="28"/>
    </row>
    <row r="1054" ht="42" spans="1:18">
      <c r="A1054" s="28" t="s">
        <v>2081</v>
      </c>
      <c r="B1054" s="28" t="s">
        <v>2082</v>
      </c>
      <c r="C1054" s="28" t="s">
        <v>477</v>
      </c>
      <c r="D1054" s="28" t="s">
        <v>214</v>
      </c>
      <c r="E1054" s="28">
        <v>460.1</v>
      </c>
      <c r="F1054" s="68">
        <v>119.224081721365</v>
      </c>
      <c r="G1054" s="91" t="s">
        <v>2083</v>
      </c>
      <c r="H1054" s="28" t="s">
        <v>391</v>
      </c>
      <c r="I1054" s="66">
        <v>44</v>
      </c>
      <c r="J1054" s="66">
        <v>28</v>
      </c>
      <c r="K1054" s="68">
        <v>5.4855</v>
      </c>
      <c r="L1054" s="28" t="s">
        <v>179</v>
      </c>
      <c r="M1054" s="28" t="s">
        <v>366</v>
      </c>
      <c r="N1054" s="28" t="s">
        <v>1975</v>
      </c>
      <c r="O1054" s="28" t="s">
        <v>949</v>
      </c>
      <c r="P1054" s="28" t="s">
        <v>417</v>
      </c>
      <c r="Q1054" s="48">
        <v>43466</v>
      </c>
      <c r="R1054" s="28"/>
    </row>
    <row r="1055" ht="42" spans="1:18">
      <c r="A1055" s="28" t="s">
        <v>2084</v>
      </c>
      <c r="B1055" s="28" t="s">
        <v>2085</v>
      </c>
      <c r="C1055" s="28" t="s">
        <v>477</v>
      </c>
      <c r="D1055" s="28" t="s">
        <v>214</v>
      </c>
      <c r="E1055" s="28">
        <v>1254.1</v>
      </c>
      <c r="F1055" s="68">
        <v>129.507216330436</v>
      </c>
      <c r="G1055" s="91" t="s">
        <v>2086</v>
      </c>
      <c r="H1055" s="28" t="s">
        <v>391</v>
      </c>
      <c r="I1055" s="66">
        <v>37</v>
      </c>
      <c r="J1055" s="66">
        <v>32</v>
      </c>
      <c r="K1055" s="68">
        <v>16.2415</v>
      </c>
      <c r="L1055" s="28" t="s">
        <v>179</v>
      </c>
      <c r="M1055" s="28" t="s">
        <v>366</v>
      </c>
      <c r="N1055" s="28" t="s">
        <v>1975</v>
      </c>
      <c r="O1055" s="28" t="s">
        <v>949</v>
      </c>
      <c r="P1055" s="28" t="s">
        <v>417</v>
      </c>
      <c r="Q1055" s="48">
        <v>43466</v>
      </c>
      <c r="R1055" s="28"/>
    </row>
    <row r="1056" ht="42" spans="1:18">
      <c r="A1056" s="28" t="s">
        <v>2087</v>
      </c>
      <c r="B1056" s="28" t="s">
        <v>2088</v>
      </c>
      <c r="C1056" s="28" t="s">
        <v>477</v>
      </c>
      <c r="D1056" s="28" t="s">
        <v>214</v>
      </c>
      <c r="E1056" s="28">
        <v>648.5</v>
      </c>
      <c r="F1056" s="68">
        <v>217.036237471087</v>
      </c>
      <c r="G1056" s="91" t="s">
        <v>2089</v>
      </c>
      <c r="H1056" s="28" t="s">
        <v>391</v>
      </c>
      <c r="I1056" s="66">
        <v>69</v>
      </c>
      <c r="J1056" s="66">
        <v>41</v>
      </c>
      <c r="K1056" s="68">
        <v>14.0748</v>
      </c>
      <c r="L1056" s="28" t="s">
        <v>179</v>
      </c>
      <c r="M1056" s="28" t="s">
        <v>366</v>
      </c>
      <c r="N1056" s="28" t="s">
        <v>1975</v>
      </c>
      <c r="O1056" s="28" t="s">
        <v>949</v>
      </c>
      <c r="P1056" s="28" t="s">
        <v>417</v>
      </c>
      <c r="Q1056" s="48">
        <v>43466</v>
      </c>
      <c r="R1056" s="28"/>
    </row>
    <row r="1057" ht="42" spans="1:18">
      <c r="A1057" s="28" t="s">
        <v>2090</v>
      </c>
      <c r="B1057" s="28" t="s">
        <v>2090</v>
      </c>
      <c r="C1057" s="28" t="s">
        <v>477</v>
      </c>
      <c r="D1057" s="28" t="s">
        <v>214</v>
      </c>
      <c r="E1057" s="68">
        <v>140.55144</v>
      </c>
      <c r="F1057" s="68">
        <v>125</v>
      </c>
      <c r="G1057" s="28" t="s">
        <v>2091</v>
      </c>
      <c r="H1057" s="28" t="s">
        <v>391</v>
      </c>
      <c r="I1057" s="28">
        <v>56</v>
      </c>
      <c r="J1057" s="28">
        <v>47</v>
      </c>
      <c r="K1057" s="68">
        <v>1.756893</v>
      </c>
      <c r="L1057" s="28" t="s">
        <v>179</v>
      </c>
      <c r="M1057" s="28" t="s">
        <v>366</v>
      </c>
      <c r="N1057" s="28" t="s">
        <v>256</v>
      </c>
      <c r="O1057" s="28" t="s">
        <v>949</v>
      </c>
      <c r="P1057" s="28" t="s">
        <v>417</v>
      </c>
      <c r="Q1057" s="48">
        <v>43466</v>
      </c>
      <c r="R1057" s="28"/>
    </row>
    <row r="1058" ht="84" spans="1:18">
      <c r="A1058" s="28" t="s">
        <v>2090</v>
      </c>
      <c r="B1058" s="28" t="s">
        <v>2092</v>
      </c>
      <c r="C1058" s="28" t="s">
        <v>477</v>
      </c>
      <c r="D1058" s="28" t="s">
        <v>214</v>
      </c>
      <c r="E1058" s="68"/>
      <c r="F1058" s="68">
        <v>134</v>
      </c>
      <c r="G1058" s="28" t="s">
        <v>2093</v>
      </c>
      <c r="H1058" s="28"/>
      <c r="I1058" s="28">
        <v>336</v>
      </c>
      <c r="J1058" s="28"/>
      <c r="K1058" s="68">
        <v>287</v>
      </c>
      <c r="L1058" s="28" t="s">
        <v>1080</v>
      </c>
      <c r="M1058" s="28" t="s">
        <v>1080</v>
      </c>
      <c r="N1058" s="28" t="s">
        <v>14</v>
      </c>
      <c r="O1058" s="28" t="s">
        <v>362</v>
      </c>
      <c r="P1058" s="28" t="s">
        <v>417</v>
      </c>
      <c r="Q1058" s="48">
        <v>43466</v>
      </c>
      <c r="R1058" s="28" t="s">
        <v>559</v>
      </c>
    </row>
    <row r="1059" spans="1:18">
      <c r="A1059" s="37" t="s">
        <v>2094</v>
      </c>
      <c r="B1059" s="28"/>
      <c r="C1059" s="28"/>
      <c r="D1059" s="28"/>
      <c r="E1059" s="68">
        <f>SUM(E1060:E1078)</f>
        <v>5420.16016</v>
      </c>
      <c r="F1059" s="68"/>
      <c r="G1059" s="68"/>
      <c r="H1059" s="68"/>
      <c r="I1059" s="68"/>
      <c r="J1059" s="68"/>
      <c r="K1059" s="68">
        <f>SUM(K1060:K1078)</f>
        <v>67.752002</v>
      </c>
      <c r="L1059" s="28"/>
      <c r="M1059" s="28"/>
      <c r="N1059" s="28"/>
      <c r="O1059" s="28"/>
      <c r="P1059" s="28"/>
      <c r="Q1059" s="48"/>
      <c r="R1059" s="28"/>
    </row>
    <row r="1060" ht="42" spans="1:18">
      <c r="A1060" s="28" t="s">
        <v>2095</v>
      </c>
      <c r="B1060" s="28" t="s">
        <v>2095</v>
      </c>
      <c r="C1060" s="28" t="s">
        <v>477</v>
      </c>
      <c r="D1060" s="28" t="s">
        <v>214</v>
      </c>
      <c r="E1060" s="68">
        <v>64.6680000000001</v>
      </c>
      <c r="F1060" s="68">
        <v>125</v>
      </c>
      <c r="G1060" s="91" t="s">
        <v>2096</v>
      </c>
      <c r="H1060" s="28" t="s">
        <v>391</v>
      </c>
      <c r="I1060" s="66">
        <v>119</v>
      </c>
      <c r="J1060" s="66">
        <v>32</v>
      </c>
      <c r="K1060" s="68">
        <v>0.808350000000001</v>
      </c>
      <c r="L1060" s="28" t="s">
        <v>179</v>
      </c>
      <c r="M1060" s="28" t="s">
        <v>366</v>
      </c>
      <c r="N1060" s="28" t="s">
        <v>1975</v>
      </c>
      <c r="O1060" s="28" t="s">
        <v>949</v>
      </c>
      <c r="P1060" s="28" t="s">
        <v>417</v>
      </c>
      <c r="Q1060" s="48">
        <v>43466</v>
      </c>
      <c r="R1060" s="28"/>
    </row>
    <row r="1061" ht="42" spans="1:18">
      <c r="A1061" s="28" t="s">
        <v>1494</v>
      </c>
      <c r="B1061" s="28" t="s">
        <v>1494</v>
      </c>
      <c r="C1061" s="28" t="s">
        <v>477</v>
      </c>
      <c r="D1061" s="28" t="s">
        <v>214</v>
      </c>
      <c r="E1061" s="68">
        <v>249.712320000001</v>
      </c>
      <c r="F1061" s="68">
        <v>125</v>
      </c>
      <c r="G1061" s="91" t="s">
        <v>2097</v>
      </c>
      <c r="H1061" s="28" t="s">
        <v>391</v>
      </c>
      <c r="I1061" s="66">
        <v>134</v>
      </c>
      <c r="J1061" s="66">
        <v>23</v>
      </c>
      <c r="K1061" s="68">
        <v>3.12140400000001</v>
      </c>
      <c r="L1061" s="28" t="s">
        <v>179</v>
      </c>
      <c r="M1061" s="28" t="s">
        <v>366</v>
      </c>
      <c r="N1061" s="28" t="s">
        <v>1975</v>
      </c>
      <c r="O1061" s="28" t="s">
        <v>949</v>
      </c>
      <c r="P1061" s="28" t="s">
        <v>417</v>
      </c>
      <c r="Q1061" s="48">
        <v>43466</v>
      </c>
      <c r="R1061" s="28"/>
    </row>
    <row r="1062" ht="42" spans="1:18">
      <c r="A1062" s="28" t="s">
        <v>2098</v>
      </c>
      <c r="B1062" s="28" t="s">
        <v>2099</v>
      </c>
      <c r="C1062" s="28" t="s">
        <v>477</v>
      </c>
      <c r="D1062" s="28" t="s">
        <v>214</v>
      </c>
      <c r="E1062" s="68">
        <v>112.4064</v>
      </c>
      <c r="F1062" s="68">
        <v>125</v>
      </c>
      <c r="G1062" s="91" t="s">
        <v>2100</v>
      </c>
      <c r="H1062" s="28" t="s">
        <v>391</v>
      </c>
      <c r="I1062" s="66">
        <v>70</v>
      </c>
      <c r="J1062" s="66">
        <v>20</v>
      </c>
      <c r="K1062" s="68">
        <v>1.40508</v>
      </c>
      <c r="L1062" s="28" t="s">
        <v>179</v>
      </c>
      <c r="M1062" s="28" t="s">
        <v>366</v>
      </c>
      <c r="N1062" s="28" t="s">
        <v>1975</v>
      </c>
      <c r="O1062" s="28" t="s">
        <v>949</v>
      </c>
      <c r="P1062" s="28" t="s">
        <v>417</v>
      </c>
      <c r="Q1062" s="48">
        <v>43466</v>
      </c>
      <c r="R1062" s="28"/>
    </row>
    <row r="1063" ht="42" spans="1:18">
      <c r="A1063" s="28" t="s">
        <v>2101</v>
      </c>
      <c r="B1063" s="28" t="s">
        <v>2101</v>
      </c>
      <c r="C1063" s="28" t="s">
        <v>477</v>
      </c>
      <c r="D1063" s="28" t="s">
        <v>214</v>
      </c>
      <c r="E1063" s="68">
        <v>48.4320000000001</v>
      </c>
      <c r="F1063" s="68">
        <v>125</v>
      </c>
      <c r="G1063" s="91" t="s">
        <v>2102</v>
      </c>
      <c r="H1063" s="28" t="s">
        <v>391</v>
      </c>
      <c r="I1063" s="66">
        <v>56</v>
      </c>
      <c r="J1063" s="66">
        <v>20</v>
      </c>
      <c r="K1063" s="68">
        <v>0.605400000000001</v>
      </c>
      <c r="L1063" s="28" t="s">
        <v>179</v>
      </c>
      <c r="M1063" s="28" t="s">
        <v>366</v>
      </c>
      <c r="N1063" s="28" t="s">
        <v>1975</v>
      </c>
      <c r="O1063" s="28" t="s">
        <v>949</v>
      </c>
      <c r="P1063" s="28" t="s">
        <v>417</v>
      </c>
      <c r="Q1063" s="48">
        <v>43466</v>
      </c>
      <c r="R1063" s="28"/>
    </row>
    <row r="1064" ht="42" spans="1:18">
      <c r="A1064" s="28" t="s">
        <v>2103</v>
      </c>
      <c r="B1064" s="28" t="s">
        <v>2103</v>
      </c>
      <c r="C1064" s="28" t="s">
        <v>477</v>
      </c>
      <c r="D1064" s="28" t="s">
        <v>214</v>
      </c>
      <c r="E1064" s="68">
        <v>31.16112</v>
      </c>
      <c r="F1064" s="68">
        <v>125</v>
      </c>
      <c r="G1064" s="91" t="s">
        <v>2104</v>
      </c>
      <c r="H1064" s="28" t="s">
        <v>391</v>
      </c>
      <c r="I1064" s="66">
        <v>69</v>
      </c>
      <c r="J1064" s="66">
        <v>26</v>
      </c>
      <c r="K1064" s="68">
        <v>0.389514</v>
      </c>
      <c r="L1064" s="28" t="s">
        <v>179</v>
      </c>
      <c r="M1064" s="28" t="s">
        <v>366</v>
      </c>
      <c r="N1064" s="28" t="s">
        <v>1975</v>
      </c>
      <c r="O1064" s="28" t="s">
        <v>949</v>
      </c>
      <c r="P1064" s="28" t="s">
        <v>417</v>
      </c>
      <c r="Q1064" s="48">
        <v>43466</v>
      </c>
      <c r="R1064" s="28"/>
    </row>
    <row r="1065" ht="42" spans="1:18">
      <c r="A1065" s="28" t="s">
        <v>2105</v>
      </c>
      <c r="B1065" s="28" t="s">
        <v>2106</v>
      </c>
      <c r="C1065" s="28" t="s">
        <v>477</v>
      </c>
      <c r="D1065" s="28" t="s">
        <v>214</v>
      </c>
      <c r="E1065" s="68">
        <v>56.95008</v>
      </c>
      <c r="F1065" s="68">
        <v>125</v>
      </c>
      <c r="G1065" s="91" t="s">
        <v>2107</v>
      </c>
      <c r="H1065" s="28" t="s">
        <v>391</v>
      </c>
      <c r="I1065" s="66">
        <v>96</v>
      </c>
      <c r="J1065" s="66">
        <v>27</v>
      </c>
      <c r="K1065" s="68">
        <v>0.711876</v>
      </c>
      <c r="L1065" s="28" t="s">
        <v>179</v>
      </c>
      <c r="M1065" s="28" t="s">
        <v>366</v>
      </c>
      <c r="N1065" s="28" t="s">
        <v>1975</v>
      </c>
      <c r="O1065" s="28" t="s">
        <v>949</v>
      </c>
      <c r="P1065" s="28" t="s">
        <v>417</v>
      </c>
      <c r="Q1065" s="48">
        <v>43466</v>
      </c>
      <c r="R1065" s="28"/>
    </row>
    <row r="1066" ht="42" spans="1:18">
      <c r="A1066" s="28" t="s">
        <v>2108</v>
      </c>
      <c r="B1066" s="28" t="s">
        <v>2108</v>
      </c>
      <c r="C1066" s="28" t="s">
        <v>477</v>
      </c>
      <c r="D1066" s="28" t="s">
        <v>214</v>
      </c>
      <c r="E1066" s="68">
        <v>318.74496</v>
      </c>
      <c r="F1066" s="68">
        <v>125</v>
      </c>
      <c r="G1066" s="91" t="s">
        <v>2109</v>
      </c>
      <c r="H1066" s="28" t="s">
        <v>391</v>
      </c>
      <c r="I1066" s="66">
        <v>230</v>
      </c>
      <c r="J1066" s="66">
        <v>31</v>
      </c>
      <c r="K1066" s="68">
        <v>3.984312</v>
      </c>
      <c r="L1066" s="28" t="s">
        <v>179</v>
      </c>
      <c r="M1066" s="28" t="s">
        <v>366</v>
      </c>
      <c r="N1066" s="28" t="s">
        <v>1975</v>
      </c>
      <c r="O1066" s="28" t="s">
        <v>949</v>
      </c>
      <c r="P1066" s="28" t="s">
        <v>417</v>
      </c>
      <c r="Q1066" s="48">
        <v>43466</v>
      </c>
      <c r="R1066" s="28"/>
    </row>
    <row r="1067" ht="42" spans="1:18">
      <c r="A1067" s="28" t="s">
        <v>2110</v>
      </c>
      <c r="B1067" s="28" t="s">
        <v>2110</v>
      </c>
      <c r="C1067" s="28" t="s">
        <v>477</v>
      </c>
      <c r="D1067" s="28" t="s">
        <v>214</v>
      </c>
      <c r="E1067" s="68">
        <v>12.73104</v>
      </c>
      <c r="F1067" s="68">
        <v>125</v>
      </c>
      <c r="G1067" s="91" t="s">
        <v>2111</v>
      </c>
      <c r="H1067" s="28" t="s">
        <v>391</v>
      </c>
      <c r="I1067" s="66">
        <v>105</v>
      </c>
      <c r="J1067" s="66">
        <v>34</v>
      </c>
      <c r="K1067" s="68">
        <v>0.159138</v>
      </c>
      <c r="L1067" s="28" t="s">
        <v>179</v>
      </c>
      <c r="M1067" s="28" t="s">
        <v>366</v>
      </c>
      <c r="N1067" s="28" t="s">
        <v>1975</v>
      </c>
      <c r="O1067" s="28" t="s">
        <v>949</v>
      </c>
      <c r="P1067" s="28" t="s">
        <v>417</v>
      </c>
      <c r="Q1067" s="48">
        <v>43466</v>
      </c>
      <c r="R1067" s="28"/>
    </row>
    <row r="1068" ht="42" spans="1:18">
      <c r="A1068" s="28" t="s">
        <v>2112</v>
      </c>
      <c r="B1068" s="28" t="s">
        <v>2112</v>
      </c>
      <c r="C1068" s="28" t="s">
        <v>477</v>
      </c>
      <c r="D1068" s="28" t="s">
        <v>214</v>
      </c>
      <c r="E1068" s="68">
        <v>362.26176</v>
      </c>
      <c r="F1068" s="68">
        <v>125</v>
      </c>
      <c r="G1068" s="28" t="s">
        <v>2113</v>
      </c>
      <c r="H1068" s="28" t="s">
        <v>391</v>
      </c>
      <c r="I1068" s="28">
        <v>56</v>
      </c>
      <c r="J1068" s="28">
        <v>20</v>
      </c>
      <c r="K1068" s="68">
        <v>4.528272</v>
      </c>
      <c r="L1068" s="28" t="s">
        <v>179</v>
      </c>
      <c r="M1068" s="28" t="s">
        <v>366</v>
      </c>
      <c r="N1068" s="28" t="s">
        <v>256</v>
      </c>
      <c r="O1068" s="28" t="s">
        <v>949</v>
      </c>
      <c r="P1068" s="28" t="s">
        <v>417</v>
      </c>
      <c r="Q1068" s="48">
        <v>43466</v>
      </c>
      <c r="R1068" s="28"/>
    </row>
    <row r="1069" ht="42" spans="1:18">
      <c r="A1069" s="28" t="s">
        <v>1477</v>
      </c>
      <c r="B1069" s="28" t="s">
        <v>1477</v>
      </c>
      <c r="C1069" s="28" t="s">
        <v>477</v>
      </c>
      <c r="D1069" s="28" t="s">
        <v>214</v>
      </c>
      <c r="E1069" s="68">
        <v>782.7498112</v>
      </c>
      <c r="F1069" s="68">
        <v>125</v>
      </c>
      <c r="G1069" s="28" t="s">
        <v>2114</v>
      </c>
      <c r="H1069" s="28" t="s">
        <v>391</v>
      </c>
      <c r="I1069" s="28">
        <v>82</v>
      </c>
      <c r="J1069" s="28">
        <v>12</v>
      </c>
      <c r="K1069" s="68">
        <v>9.78437264</v>
      </c>
      <c r="L1069" s="28" t="s">
        <v>179</v>
      </c>
      <c r="M1069" s="28" t="s">
        <v>366</v>
      </c>
      <c r="N1069" s="28" t="s">
        <v>256</v>
      </c>
      <c r="O1069" s="28" t="s">
        <v>949</v>
      </c>
      <c r="P1069" s="28" t="s">
        <v>417</v>
      </c>
      <c r="Q1069" s="48">
        <v>43466</v>
      </c>
      <c r="R1069" s="28"/>
    </row>
    <row r="1070" ht="42" spans="1:18">
      <c r="A1070" s="28" t="s">
        <v>1481</v>
      </c>
      <c r="B1070" s="28" t="s">
        <v>1481</v>
      </c>
      <c r="C1070" s="28" t="s">
        <v>477</v>
      </c>
      <c r="D1070" s="28" t="s">
        <v>214</v>
      </c>
      <c r="E1070" s="68">
        <v>745.4161472</v>
      </c>
      <c r="F1070" s="68">
        <v>125</v>
      </c>
      <c r="G1070" s="28" t="s">
        <v>2115</v>
      </c>
      <c r="H1070" s="28" t="s">
        <v>391</v>
      </c>
      <c r="I1070" s="28">
        <v>134</v>
      </c>
      <c r="J1070" s="28">
        <v>23</v>
      </c>
      <c r="K1070" s="68">
        <v>9.31770184</v>
      </c>
      <c r="L1070" s="28" t="s">
        <v>179</v>
      </c>
      <c r="M1070" s="28" t="s">
        <v>366</v>
      </c>
      <c r="N1070" s="28" t="s">
        <v>256</v>
      </c>
      <c r="O1070" s="28" t="s">
        <v>949</v>
      </c>
      <c r="P1070" s="28" t="s">
        <v>417</v>
      </c>
      <c r="Q1070" s="48">
        <v>43466</v>
      </c>
      <c r="R1070" s="28"/>
    </row>
    <row r="1071" ht="42" spans="1:18">
      <c r="A1071" s="28" t="s">
        <v>2116</v>
      </c>
      <c r="B1071" s="28" t="s">
        <v>2116</v>
      </c>
      <c r="C1071" s="28" t="s">
        <v>477</v>
      </c>
      <c r="D1071" s="28" t="s">
        <v>214</v>
      </c>
      <c r="E1071" s="68">
        <v>364.4394176</v>
      </c>
      <c r="F1071" s="68">
        <v>125</v>
      </c>
      <c r="G1071" s="28" t="s">
        <v>2117</v>
      </c>
      <c r="H1071" s="28" t="s">
        <v>391</v>
      </c>
      <c r="I1071" s="28">
        <v>119</v>
      </c>
      <c r="J1071" s="28">
        <v>32</v>
      </c>
      <c r="K1071" s="68">
        <v>4.55549272</v>
      </c>
      <c r="L1071" s="28" t="s">
        <v>179</v>
      </c>
      <c r="M1071" s="28" t="s">
        <v>366</v>
      </c>
      <c r="N1071" s="28" t="s">
        <v>256</v>
      </c>
      <c r="O1071" s="28" t="s">
        <v>949</v>
      </c>
      <c r="P1071" s="28" t="s">
        <v>417</v>
      </c>
      <c r="Q1071" s="48">
        <v>43466</v>
      </c>
      <c r="R1071" s="28"/>
    </row>
    <row r="1072" ht="42" spans="1:18">
      <c r="A1072" s="28" t="s">
        <v>2118</v>
      </c>
      <c r="B1072" s="28" t="s">
        <v>2118</v>
      </c>
      <c r="C1072" s="28" t="s">
        <v>477</v>
      </c>
      <c r="D1072" s="28" t="s">
        <v>214</v>
      </c>
      <c r="E1072" s="68">
        <v>389.7130304</v>
      </c>
      <c r="F1072" s="68">
        <v>125</v>
      </c>
      <c r="G1072" s="28" t="s">
        <v>2119</v>
      </c>
      <c r="H1072" s="28" t="s">
        <v>391</v>
      </c>
      <c r="I1072" s="28">
        <v>69</v>
      </c>
      <c r="J1072" s="28">
        <v>26</v>
      </c>
      <c r="K1072" s="68">
        <v>4.87141288</v>
      </c>
      <c r="L1072" s="28" t="s">
        <v>179</v>
      </c>
      <c r="M1072" s="28" t="s">
        <v>366</v>
      </c>
      <c r="N1072" s="28" t="s">
        <v>256</v>
      </c>
      <c r="O1072" s="28" t="s">
        <v>949</v>
      </c>
      <c r="P1072" s="28" t="s">
        <v>417</v>
      </c>
      <c r="Q1072" s="48">
        <v>43466</v>
      </c>
      <c r="R1072" s="28"/>
    </row>
    <row r="1073" ht="42" spans="1:18">
      <c r="A1073" s="28" t="s">
        <v>2120</v>
      </c>
      <c r="B1073" s="28" t="s">
        <v>2120</v>
      </c>
      <c r="C1073" s="28" t="s">
        <v>477</v>
      </c>
      <c r="D1073" s="28" t="s">
        <v>214</v>
      </c>
      <c r="E1073" s="68">
        <v>460.0903232</v>
      </c>
      <c r="F1073" s="68">
        <v>125</v>
      </c>
      <c r="G1073" s="28" t="s">
        <v>2121</v>
      </c>
      <c r="H1073" s="28" t="s">
        <v>391</v>
      </c>
      <c r="I1073" s="28">
        <v>69</v>
      </c>
      <c r="J1073" s="28">
        <v>27</v>
      </c>
      <c r="K1073" s="68">
        <v>5.75112904</v>
      </c>
      <c r="L1073" s="28" t="s">
        <v>179</v>
      </c>
      <c r="M1073" s="28" t="s">
        <v>366</v>
      </c>
      <c r="N1073" s="28" t="s">
        <v>256</v>
      </c>
      <c r="O1073" s="28" t="s">
        <v>949</v>
      </c>
      <c r="P1073" s="28" t="s">
        <v>417</v>
      </c>
      <c r="Q1073" s="48">
        <v>43466</v>
      </c>
      <c r="R1073" s="28"/>
    </row>
    <row r="1074" ht="42" spans="1:18">
      <c r="A1074" s="28" t="s">
        <v>2122</v>
      </c>
      <c r="B1074" s="28" t="s">
        <v>2122</v>
      </c>
      <c r="C1074" s="28" t="s">
        <v>477</v>
      </c>
      <c r="D1074" s="28" t="s">
        <v>214</v>
      </c>
      <c r="E1074" s="68">
        <v>309.107456</v>
      </c>
      <c r="F1074" s="68">
        <v>125</v>
      </c>
      <c r="G1074" s="28" t="s">
        <v>2123</v>
      </c>
      <c r="H1074" s="28" t="s">
        <v>391</v>
      </c>
      <c r="I1074" s="28">
        <v>46</v>
      </c>
      <c r="J1074" s="28">
        <v>8</v>
      </c>
      <c r="K1074" s="68">
        <v>3.8638432</v>
      </c>
      <c r="L1074" s="28" t="s">
        <v>179</v>
      </c>
      <c r="M1074" s="28" t="s">
        <v>366</v>
      </c>
      <c r="N1074" s="28" t="s">
        <v>256</v>
      </c>
      <c r="O1074" s="28" t="s">
        <v>949</v>
      </c>
      <c r="P1074" s="28" t="s">
        <v>417</v>
      </c>
      <c r="Q1074" s="48">
        <v>43466</v>
      </c>
      <c r="R1074" s="28"/>
    </row>
    <row r="1075" ht="42" spans="1:18">
      <c r="A1075" s="28" t="s">
        <v>2124</v>
      </c>
      <c r="B1075" s="28" t="s">
        <v>2124</v>
      </c>
      <c r="C1075" s="28" t="s">
        <v>477</v>
      </c>
      <c r="D1075" s="28" t="s">
        <v>214</v>
      </c>
      <c r="E1075" s="68">
        <v>294.6182528</v>
      </c>
      <c r="F1075" s="68">
        <v>125</v>
      </c>
      <c r="G1075" s="28" t="s">
        <v>2125</v>
      </c>
      <c r="H1075" s="28" t="s">
        <v>391</v>
      </c>
      <c r="I1075" s="28">
        <v>169</v>
      </c>
      <c r="J1075" s="28">
        <v>23</v>
      </c>
      <c r="K1075" s="68">
        <v>3.68272816</v>
      </c>
      <c r="L1075" s="28" t="s">
        <v>179</v>
      </c>
      <c r="M1075" s="28" t="s">
        <v>366</v>
      </c>
      <c r="N1075" s="28" t="s">
        <v>256</v>
      </c>
      <c r="O1075" s="28" t="s">
        <v>949</v>
      </c>
      <c r="P1075" s="28" t="s">
        <v>417</v>
      </c>
      <c r="Q1075" s="48">
        <v>43466</v>
      </c>
      <c r="R1075" s="28"/>
    </row>
    <row r="1076" ht="42" spans="1:18">
      <c r="A1076" s="28" t="s">
        <v>2126</v>
      </c>
      <c r="B1076" s="28" t="s">
        <v>2126</v>
      </c>
      <c r="C1076" s="28" t="s">
        <v>477</v>
      </c>
      <c r="D1076" s="28" t="s">
        <v>214</v>
      </c>
      <c r="E1076" s="68">
        <v>138.3427584</v>
      </c>
      <c r="F1076" s="68">
        <v>125</v>
      </c>
      <c r="G1076" s="28" t="s">
        <v>2127</v>
      </c>
      <c r="H1076" s="28" t="s">
        <v>391</v>
      </c>
      <c r="I1076" s="28">
        <v>61</v>
      </c>
      <c r="J1076" s="28">
        <v>8</v>
      </c>
      <c r="K1076" s="68">
        <v>1.72928448</v>
      </c>
      <c r="L1076" s="28" t="s">
        <v>179</v>
      </c>
      <c r="M1076" s="28" t="s">
        <v>366</v>
      </c>
      <c r="N1076" s="28" t="s">
        <v>256</v>
      </c>
      <c r="O1076" s="28" t="s">
        <v>949</v>
      </c>
      <c r="P1076" s="28" t="s">
        <v>417</v>
      </c>
      <c r="Q1076" s="48">
        <v>43466</v>
      </c>
      <c r="R1076" s="28"/>
    </row>
    <row r="1077" ht="42" spans="1:18">
      <c r="A1077" s="28" t="s">
        <v>2128</v>
      </c>
      <c r="B1077" s="28" t="s">
        <v>2128</v>
      </c>
      <c r="C1077" s="28" t="s">
        <v>477</v>
      </c>
      <c r="D1077" s="28" t="s">
        <v>214</v>
      </c>
      <c r="E1077" s="68">
        <v>364.0219392</v>
      </c>
      <c r="F1077" s="68">
        <v>125</v>
      </c>
      <c r="G1077" s="28" t="s">
        <v>2129</v>
      </c>
      <c r="H1077" s="28" t="s">
        <v>391</v>
      </c>
      <c r="I1077" s="28">
        <v>105</v>
      </c>
      <c r="J1077" s="28">
        <v>34</v>
      </c>
      <c r="K1077" s="68">
        <v>4.55027424</v>
      </c>
      <c r="L1077" s="28" t="s">
        <v>179</v>
      </c>
      <c r="M1077" s="28" t="s">
        <v>366</v>
      </c>
      <c r="N1077" s="28" t="s">
        <v>256</v>
      </c>
      <c r="O1077" s="28" t="s">
        <v>949</v>
      </c>
      <c r="P1077" s="28" t="s">
        <v>417</v>
      </c>
      <c r="Q1077" s="48">
        <v>43466</v>
      </c>
      <c r="R1077" s="28"/>
    </row>
    <row r="1078" ht="42" spans="1:18">
      <c r="A1078" s="28" t="s">
        <v>2130</v>
      </c>
      <c r="B1078" s="28" t="s">
        <v>2130</v>
      </c>
      <c r="C1078" s="28" t="s">
        <v>477</v>
      </c>
      <c r="D1078" s="28" t="s">
        <v>214</v>
      </c>
      <c r="E1078" s="68">
        <v>314.593344</v>
      </c>
      <c r="F1078" s="68">
        <v>125</v>
      </c>
      <c r="G1078" s="28" t="s">
        <v>2131</v>
      </c>
      <c r="H1078" s="28" t="s">
        <v>391</v>
      </c>
      <c r="I1078" s="28">
        <v>69</v>
      </c>
      <c r="J1078" s="28">
        <v>18</v>
      </c>
      <c r="K1078" s="68">
        <v>3.9324168</v>
      </c>
      <c r="L1078" s="28" t="s">
        <v>179</v>
      </c>
      <c r="M1078" s="28" t="s">
        <v>366</v>
      </c>
      <c r="N1078" s="28" t="s">
        <v>256</v>
      </c>
      <c r="O1078" s="28" t="s">
        <v>949</v>
      </c>
      <c r="P1078" s="28" t="s">
        <v>417</v>
      </c>
      <c r="Q1078" s="48">
        <v>43466</v>
      </c>
      <c r="R1078" s="28"/>
    </row>
    <row r="1079" spans="1:18">
      <c r="A1079" s="37" t="s">
        <v>2132</v>
      </c>
      <c r="B1079" s="28"/>
      <c r="C1079" s="28"/>
      <c r="D1079" s="28"/>
      <c r="E1079" s="68">
        <f>SUM(E1080:E1096)</f>
        <v>2628.4331008</v>
      </c>
      <c r="F1079" s="68"/>
      <c r="G1079" s="68"/>
      <c r="H1079" s="68"/>
      <c r="I1079" s="68"/>
      <c r="J1079" s="68"/>
      <c r="K1079" s="68">
        <f>SUM(K1080:K1096)</f>
        <v>32.85541376</v>
      </c>
      <c r="L1079" s="28"/>
      <c r="M1079" s="28"/>
      <c r="N1079" s="28"/>
      <c r="O1079" s="28"/>
      <c r="P1079" s="28"/>
      <c r="Q1079" s="48"/>
      <c r="R1079" s="28"/>
    </row>
    <row r="1080" ht="42" spans="1:18">
      <c r="A1080" s="28" t="s">
        <v>2133</v>
      </c>
      <c r="B1080" s="28" t="s">
        <v>2134</v>
      </c>
      <c r="C1080" s="28" t="s">
        <v>477</v>
      </c>
      <c r="D1080" s="28" t="s">
        <v>214</v>
      </c>
      <c r="E1080" s="68">
        <v>50.51952</v>
      </c>
      <c r="F1080" s="68">
        <v>125</v>
      </c>
      <c r="G1080" s="91" t="s">
        <v>2135</v>
      </c>
      <c r="H1080" s="28" t="s">
        <v>571</v>
      </c>
      <c r="I1080" s="66">
        <v>38</v>
      </c>
      <c r="J1080" s="66">
        <v>19</v>
      </c>
      <c r="K1080" s="68">
        <v>0.631494</v>
      </c>
      <c r="L1080" s="28" t="s">
        <v>179</v>
      </c>
      <c r="M1080" s="28" t="s">
        <v>366</v>
      </c>
      <c r="N1080" s="28" t="s">
        <v>1975</v>
      </c>
      <c r="O1080" s="28" t="s">
        <v>949</v>
      </c>
      <c r="P1080" s="28" t="s">
        <v>417</v>
      </c>
      <c r="Q1080" s="48">
        <v>43466</v>
      </c>
      <c r="R1080" s="28"/>
    </row>
    <row r="1081" ht="42" spans="1:18">
      <c r="A1081" s="28" t="s">
        <v>1299</v>
      </c>
      <c r="B1081" s="28" t="s">
        <v>1299</v>
      </c>
      <c r="C1081" s="28" t="s">
        <v>477</v>
      </c>
      <c r="D1081" s="28" t="s">
        <v>214</v>
      </c>
      <c r="E1081" s="68">
        <v>27.99072</v>
      </c>
      <c r="F1081" s="68">
        <v>125</v>
      </c>
      <c r="G1081" s="91" t="s">
        <v>2136</v>
      </c>
      <c r="H1081" s="28" t="s">
        <v>571</v>
      </c>
      <c r="I1081" s="66">
        <v>77</v>
      </c>
      <c r="J1081" s="66">
        <v>5</v>
      </c>
      <c r="K1081" s="68">
        <v>0.349884</v>
      </c>
      <c r="L1081" s="28" t="s">
        <v>179</v>
      </c>
      <c r="M1081" s="28" t="s">
        <v>366</v>
      </c>
      <c r="N1081" s="28" t="s">
        <v>1975</v>
      </c>
      <c r="O1081" s="28" t="s">
        <v>949</v>
      </c>
      <c r="P1081" s="28" t="s">
        <v>417</v>
      </c>
      <c r="Q1081" s="48">
        <v>43466</v>
      </c>
      <c r="R1081" s="28"/>
    </row>
    <row r="1082" ht="42" spans="1:18">
      <c r="A1082" s="28" t="s">
        <v>1303</v>
      </c>
      <c r="B1082" s="28" t="s">
        <v>1303</v>
      </c>
      <c r="C1082" s="28" t="s">
        <v>477</v>
      </c>
      <c r="D1082" s="28" t="s">
        <v>214</v>
      </c>
      <c r="E1082" s="68">
        <v>50.50848</v>
      </c>
      <c r="F1082" s="68">
        <v>125</v>
      </c>
      <c r="G1082" s="91" t="s">
        <v>2137</v>
      </c>
      <c r="H1082" s="28" t="s">
        <v>571</v>
      </c>
      <c r="I1082" s="66">
        <v>57</v>
      </c>
      <c r="J1082" s="66">
        <v>20</v>
      </c>
      <c r="K1082" s="68">
        <v>0.631356</v>
      </c>
      <c r="L1082" s="28" t="s">
        <v>179</v>
      </c>
      <c r="M1082" s="28" t="s">
        <v>366</v>
      </c>
      <c r="N1082" s="28" t="s">
        <v>1975</v>
      </c>
      <c r="O1082" s="28" t="s">
        <v>949</v>
      </c>
      <c r="P1082" s="28" t="s">
        <v>417</v>
      </c>
      <c r="Q1082" s="48">
        <v>43466</v>
      </c>
      <c r="R1082" s="28"/>
    </row>
    <row r="1083" ht="42" spans="1:18">
      <c r="A1083" s="28" t="s">
        <v>1301</v>
      </c>
      <c r="B1083" s="28" t="s">
        <v>1301</v>
      </c>
      <c r="C1083" s="28" t="s">
        <v>477</v>
      </c>
      <c r="D1083" s="28" t="s">
        <v>214</v>
      </c>
      <c r="E1083" s="68">
        <v>97.32432</v>
      </c>
      <c r="F1083" s="68">
        <v>125</v>
      </c>
      <c r="G1083" s="91" t="s">
        <v>2138</v>
      </c>
      <c r="H1083" s="28" t="s">
        <v>571</v>
      </c>
      <c r="I1083" s="66">
        <v>83</v>
      </c>
      <c r="J1083" s="66">
        <v>12</v>
      </c>
      <c r="K1083" s="68">
        <v>1.216554</v>
      </c>
      <c r="L1083" s="28" t="s">
        <v>179</v>
      </c>
      <c r="M1083" s="28" t="s">
        <v>366</v>
      </c>
      <c r="N1083" s="28" t="s">
        <v>1975</v>
      </c>
      <c r="O1083" s="28" t="s">
        <v>949</v>
      </c>
      <c r="P1083" s="28" t="s">
        <v>417</v>
      </c>
      <c r="Q1083" s="48">
        <v>43466</v>
      </c>
      <c r="R1083" s="28"/>
    </row>
    <row r="1084" ht="42" spans="1:18">
      <c r="A1084" s="28" t="s">
        <v>1295</v>
      </c>
      <c r="B1084" s="28" t="s">
        <v>1295</v>
      </c>
      <c r="C1084" s="28" t="s">
        <v>477</v>
      </c>
      <c r="D1084" s="28" t="s">
        <v>214</v>
      </c>
      <c r="E1084" s="68">
        <v>91.78032</v>
      </c>
      <c r="F1084" s="68">
        <v>125</v>
      </c>
      <c r="G1084" s="91" t="s">
        <v>2139</v>
      </c>
      <c r="H1084" s="28" t="s">
        <v>571</v>
      </c>
      <c r="I1084" s="66">
        <v>47</v>
      </c>
      <c r="J1084" s="66">
        <v>6</v>
      </c>
      <c r="K1084" s="68">
        <v>1.147254</v>
      </c>
      <c r="L1084" s="28" t="s">
        <v>179</v>
      </c>
      <c r="M1084" s="28" t="s">
        <v>366</v>
      </c>
      <c r="N1084" s="28" t="s">
        <v>1975</v>
      </c>
      <c r="O1084" s="28" t="s">
        <v>949</v>
      </c>
      <c r="P1084" s="28" t="s">
        <v>417</v>
      </c>
      <c r="Q1084" s="48">
        <v>43466</v>
      </c>
      <c r="R1084" s="28"/>
    </row>
    <row r="1085" ht="42" spans="1:18">
      <c r="A1085" s="28" t="s">
        <v>1305</v>
      </c>
      <c r="B1085" s="28" t="s">
        <v>1305</v>
      </c>
      <c r="C1085" s="28" t="s">
        <v>477</v>
      </c>
      <c r="D1085" s="28" t="s">
        <v>214</v>
      </c>
      <c r="E1085" s="68">
        <v>66.66864</v>
      </c>
      <c r="F1085" s="68">
        <v>125</v>
      </c>
      <c r="G1085" s="91" t="s">
        <v>2140</v>
      </c>
      <c r="H1085" s="28" t="s">
        <v>571</v>
      </c>
      <c r="I1085" s="66">
        <v>110</v>
      </c>
      <c r="J1085" s="66">
        <v>19</v>
      </c>
      <c r="K1085" s="68">
        <v>0.833358</v>
      </c>
      <c r="L1085" s="28" t="s">
        <v>179</v>
      </c>
      <c r="M1085" s="28" t="s">
        <v>366</v>
      </c>
      <c r="N1085" s="28" t="s">
        <v>1975</v>
      </c>
      <c r="O1085" s="28" t="s">
        <v>949</v>
      </c>
      <c r="P1085" s="28" t="s">
        <v>417</v>
      </c>
      <c r="Q1085" s="48">
        <v>43466</v>
      </c>
      <c r="R1085" s="28"/>
    </row>
    <row r="1086" ht="42" spans="1:18">
      <c r="A1086" s="28" t="s">
        <v>2141</v>
      </c>
      <c r="B1086" s="28" t="s">
        <v>2141</v>
      </c>
      <c r="C1086" s="28" t="s">
        <v>477</v>
      </c>
      <c r="D1086" s="28" t="s">
        <v>214</v>
      </c>
      <c r="E1086" s="68">
        <v>54.4742400000002</v>
      </c>
      <c r="F1086" s="68">
        <v>125</v>
      </c>
      <c r="G1086" s="91" t="s">
        <v>2142</v>
      </c>
      <c r="H1086" s="28" t="s">
        <v>571</v>
      </c>
      <c r="I1086" s="66">
        <v>141</v>
      </c>
      <c r="J1086" s="66">
        <v>13</v>
      </c>
      <c r="K1086" s="68">
        <v>0.680928000000002</v>
      </c>
      <c r="L1086" s="28" t="s">
        <v>179</v>
      </c>
      <c r="M1086" s="28" t="s">
        <v>366</v>
      </c>
      <c r="N1086" s="28" t="s">
        <v>1975</v>
      </c>
      <c r="O1086" s="28" t="s">
        <v>949</v>
      </c>
      <c r="P1086" s="28" t="s">
        <v>417</v>
      </c>
      <c r="Q1086" s="48">
        <v>43466</v>
      </c>
      <c r="R1086" s="28"/>
    </row>
    <row r="1087" ht="42" spans="1:18">
      <c r="A1087" s="28" t="s">
        <v>2143</v>
      </c>
      <c r="B1087" s="28" t="s">
        <v>2143</v>
      </c>
      <c r="C1087" s="28" t="s">
        <v>477</v>
      </c>
      <c r="D1087" s="28" t="s">
        <v>214</v>
      </c>
      <c r="E1087" s="68">
        <v>24.36672</v>
      </c>
      <c r="F1087" s="68">
        <v>125</v>
      </c>
      <c r="G1087" s="91" t="s">
        <v>2144</v>
      </c>
      <c r="H1087" s="28" t="s">
        <v>571</v>
      </c>
      <c r="I1087" s="66">
        <v>141</v>
      </c>
      <c r="J1087" s="66">
        <v>13</v>
      </c>
      <c r="K1087" s="68">
        <v>0.304584</v>
      </c>
      <c r="L1087" s="28" t="s">
        <v>179</v>
      </c>
      <c r="M1087" s="28" t="s">
        <v>366</v>
      </c>
      <c r="N1087" s="28" t="s">
        <v>1975</v>
      </c>
      <c r="O1087" s="28" t="s">
        <v>949</v>
      </c>
      <c r="P1087" s="28" t="s">
        <v>417</v>
      </c>
      <c r="Q1087" s="48">
        <v>43466</v>
      </c>
      <c r="R1087" s="28"/>
    </row>
    <row r="1088" ht="42" spans="1:18">
      <c r="A1088" s="28" t="s">
        <v>2145</v>
      </c>
      <c r="B1088" s="28" t="s">
        <v>2145</v>
      </c>
      <c r="C1088" s="28" t="s">
        <v>477</v>
      </c>
      <c r="D1088" s="28" t="s">
        <v>214</v>
      </c>
      <c r="E1088" s="68">
        <v>115.99968</v>
      </c>
      <c r="F1088" s="68">
        <v>125</v>
      </c>
      <c r="G1088" s="91" t="s">
        <v>2146</v>
      </c>
      <c r="H1088" s="28" t="s">
        <v>571</v>
      </c>
      <c r="I1088" s="66">
        <v>113</v>
      </c>
      <c r="J1088" s="66">
        <v>44</v>
      </c>
      <c r="K1088" s="68">
        <v>1.449996</v>
      </c>
      <c r="L1088" s="28" t="s">
        <v>179</v>
      </c>
      <c r="M1088" s="28" t="s">
        <v>366</v>
      </c>
      <c r="N1088" s="28" t="s">
        <v>1975</v>
      </c>
      <c r="O1088" s="28" t="s">
        <v>949</v>
      </c>
      <c r="P1088" s="28" t="s">
        <v>417</v>
      </c>
      <c r="Q1088" s="48">
        <v>43466</v>
      </c>
      <c r="R1088" s="28"/>
    </row>
    <row r="1089" ht="42" spans="1:18">
      <c r="A1089" s="28" t="s">
        <v>2147</v>
      </c>
      <c r="B1089" s="28" t="s">
        <v>2147</v>
      </c>
      <c r="C1089" s="28" t="s">
        <v>477</v>
      </c>
      <c r="D1089" s="28" t="s">
        <v>214</v>
      </c>
      <c r="E1089" s="68">
        <v>236.5944</v>
      </c>
      <c r="F1089" s="68">
        <v>125</v>
      </c>
      <c r="G1089" s="28" t="s">
        <v>2148</v>
      </c>
      <c r="H1089" s="28" t="s">
        <v>391</v>
      </c>
      <c r="I1089" s="28">
        <v>113</v>
      </c>
      <c r="J1089" s="28">
        <v>44</v>
      </c>
      <c r="K1089" s="68">
        <v>2.95743</v>
      </c>
      <c r="L1089" s="28" t="s">
        <v>179</v>
      </c>
      <c r="M1089" s="28" t="s">
        <v>366</v>
      </c>
      <c r="N1089" s="28" t="s">
        <v>256</v>
      </c>
      <c r="O1089" s="28" t="s">
        <v>949</v>
      </c>
      <c r="P1089" s="28" t="s">
        <v>417</v>
      </c>
      <c r="Q1089" s="48">
        <v>43466</v>
      </c>
      <c r="R1089" s="28"/>
    </row>
    <row r="1090" ht="42" spans="1:18">
      <c r="A1090" s="28" t="s">
        <v>2149</v>
      </c>
      <c r="B1090" s="28" t="s">
        <v>2149</v>
      </c>
      <c r="C1090" s="28" t="s">
        <v>477</v>
      </c>
      <c r="D1090" s="28" t="s">
        <v>214</v>
      </c>
      <c r="E1090" s="68">
        <v>376.68672</v>
      </c>
      <c r="F1090" s="68">
        <v>125</v>
      </c>
      <c r="G1090" s="28" t="s">
        <v>2150</v>
      </c>
      <c r="H1090" s="28" t="s">
        <v>391</v>
      </c>
      <c r="I1090" s="28">
        <v>110</v>
      </c>
      <c r="J1090" s="28">
        <v>19</v>
      </c>
      <c r="K1090" s="68">
        <v>4.708584</v>
      </c>
      <c r="L1090" s="28" t="s">
        <v>179</v>
      </c>
      <c r="M1090" s="28" t="s">
        <v>366</v>
      </c>
      <c r="N1090" s="28" t="s">
        <v>256</v>
      </c>
      <c r="O1090" s="28" t="s">
        <v>949</v>
      </c>
      <c r="P1090" s="28" t="s">
        <v>417</v>
      </c>
      <c r="Q1090" s="48">
        <v>43466</v>
      </c>
      <c r="R1090" s="28"/>
    </row>
    <row r="1091" ht="42" spans="1:18">
      <c r="A1091" s="28" t="s">
        <v>1988</v>
      </c>
      <c r="B1091" s="28" t="s">
        <v>1988</v>
      </c>
      <c r="C1091" s="28" t="s">
        <v>477</v>
      </c>
      <c r="D1091" s="28" t="s">
        <v>214</v>
      </c>
      <c r="E1091" s="68">
        <v>494.5626496</v>
      </c>
      <c r="F1091" s="68">
        <v>125</v>
      </c>
      <c r="G1091" s="28" t="s">
        <v>2151</v>
      </c>
      <c r="H1091" s="28" t="s">
        <v>391</v>
      </c>
      <c r="I1091" s="28">
        <v>47</v>
      </c>
      <c r="J1091" s="28">
        <v>6</v>
      </c>
      <c r="K1091" s="68">
        <v>6.18203312</v>
      </c>
      <c r="L1091" s="28" t="s">
        <v>179</v>
      </c>
      <c r="M1091" s="28" t="s">
        <v>366</v>
      </c>
      <c r="N1091" s="28" t="s">
        <v>256</v>
      </c>
      <c r="O1091" s="28" t="s">
        <v>949</v>
      </c>
      <c r="P1091" s="28" t="s">
        <v>417</v>
      </c>
      <c r="Q1091" s="48">
        <v>43466</v>
      </c>
      <c r="R1091" s="28"/>
    </row>
    <row r="1092" ht="42" spans="1:18">
      <c r="A1092" s="28" t="s">
        <v>2152</v>
      </c>
      <c r="B1092" s="28" t="s">
        <v>2152</v>
      </c>
      <c r="C1092" s="28" t="s">
        <v>477</v>
      </c>
      <c r="D1092" s="28" t="s">
        <v>214</v>
      </c>
      <c r="E1092" s="68">
        <v>208.7328192</v>
      </c>
      <c r="F1092" s="68">
        <v>125</v>
      </c>
      <c r="G1092" s="28" t="s">
        <v>2153</v>
      </c>
      <c r="H1092" s="28" t="s">
        <v>391</v>
      </c>
      <c r="I1092" s="28">
        <v>141</v>
      </c>
      <c r="J1092" s="28">
        <v>13</v>
      </c>
      <c r="K1092" s="68">
        <v>2.60916024</v>
      </c>
      <c r="L1092" s="28" t="s">
        <v>179</v>
      </c>
      <c r="M1092" s="28" t="s">
        <v>366</v>
      </c>
      <c r="N1092" s="28" t="s">
        <v>256</v>
      </c>
      <c r="O1092" s="28" t="s">
        <v>949</v>
      </c>
      <c r="P1092" s="28" t="s">
        <v>417</v>
      </c>
      <c r="Q1092" s="48">
        <v>43466</v>
      </c>
      <c r="R1092" s="28"/>
    </row>
    <row r="1093" ht="42" spans="1:18">
      <c r="A1093" s="28" t="s">
        <v>2133</v>
      </c>
      <c r="B1093" s="28" t="s">
        <v>2133</v>
      </c>
      <c r="C1093" s="28" t="s">
        <v>477</v>
      </c>
      <c r="D1093" s="28" t="s">
        <v>214</v>
      </c>
      <c r="E1093" s="68">
        <v>129.7297344</v>
      </c>
      <c r="F1093" s="68">
        <v>125</v>
      </c>
      <c r="G1093" s="28" t="s">
        <v>2154</v>
      </c>
      <c r="H1093" s="28" t="s">
        <v>391</v>
      </c>
      <c r="I1093" s="28">
        <v>38</v>
      </c>
      <c r="J1093" s="28">
        <v>19</v>
      </c>
      <c r="K1093" s="68">
        <v>1.62162168</v>
      </c>
      <c r="L1093" s="28" t="s">
        <v>179</v>
      </c>
      <c r="M1093" s="28" t="s">
        <v>366</v>
      </c>
      <c r="N1093" s="28" t="s">
        <v>256</v>
      </c>
      <c r="O1093" s="28" t="s">
        <v>949</v>
      </c>
      <c r="P1093" s="28" t="s">
        <v>417</v>
      </c>
      <c r="Q1093" s="48">
        <v>43466</v>
      </c>
      <c r="R1093" s="28"/>
    </row>
    <row r="1094" ht="42" spans="1:18">
      <c r="A1094" s="28" t="s">
        <v>2155</v>
      </c>
      <c r="B1094" s="28" t="s">
        <v>2155</v>
      </c>
      <c r="C1094" s="28" t="s">
        <v>477</v>
      </c>
      <c r="D1094" s="28" t="s">
        <v>214</v>
      </c>
      <c r="E1094" s="68">
        <v>176.1849984</v>
      </c>
      <c r="F1094" s="68">
        <v>125</v>
      </c>
      <c r="G1094" s="28" t="s">
        <v>2156</v>
      </c>
      <c r="H1094" s="28" t="s">
        <v>391</v>
      </c>
      <c r="I1094" s="28">
        <v>57</v>
      </c>
      <c r="J1094" s="28">
        <v>20</v>
      </c>
      <c r="K1094" s="68">
        <v>2.20231248</v>
      </c>
      <c r="L1094" s="28" t="s">
        <v>179</v>
      </c>
      <c r="M1094" s="28" t="s">
        <v>366</v>
      </c>
      <c r="N1094" s="28" t="s">
        <v>256</v>
      </c>
      <c r="O1094" s="28" t="s">
        <v>949</v>
      </c>
      <c r="P1094" s="28" t="s">
        <v>417</v>
      </c>
      <c r="Q1094" s="48">
        <v>43466</v>
      </c>
      <c r="R1094" s="28"/>
    </row>
    <row r="1095" ht="42" spans="1:18">
      <c r="A1095" s="28" t="s">
        <v>2157</v>
      </c>
      <c r="B1095" s="28" t="s">
        <v>2157</v>
      </c>
      <c r="C1095" s="28" t="s">
        <v>477</v>
      </c>
      <c r="D1095" s="28" t="s">
        <v>214</v>
      </c>
      <c r="E1095" s="68">
        <v>169.7654592</v>
      </c>
      <c r="F1095" s="68">
        <v>125</v>
      </c>
      <c r="G1095" s="28" t="s">
        <v>2158</v>
      </c>
      <c r="H1095" s="28" t="s">
        <v>391</v>
      </c>
      <c r="I1095" s="28">
        <v>83</v>
      </c>
      <c r="J1095" s="28">
        <v>12</v>
      </c>
      <c r="K1095" s="68">
        <v>2.12206824</v>
      </c>
      <c r="L1095" s="28" t="s">
        <v>179</v>
      </c>
      <c r="M1095" s="28" t="s">
        <v>366</v>
      </c>
      <c r="N1095" s="28" t="s">
        <v>256</v>
      </c>
      <c r="O1095" s="28" t="s">
        <v>949</v>
      </c>
      <c r="P1095" s="28" t="s">
        <v>417</v>
      </c>
      <c r="Q1095" s="48">
        <v>43466</v>
      </c>
      <c r="R1095" s="28"/>
    </row>
    <row r="1096" ht="42" spans="1:18">
      <c r="A1096" s="28" t="s">
        <v>2159</v>
      </c>
      <c r="B1096" s="28" t="s">
        <v>2159</v>
      </c>
      <c r="C1096" s="28" t="s">
        <v>477</v>
      </c>
      <c r="D1096" s="28" t="s">
        <v>214</v>
      </c>
      <c r="E1096" s="68">
        <v>256.54368</v>
      </c>
      <c r="F1096" s="68">
        <v>125</v>
      </c>
      <c r="G1096" s="28" t="s">
        <v>2160</v>
      </c>
      <c r="H1096" s="28" t="s">
        <v>391</v>
      </c>
      <c r="I1096" s="28">
        <v>77</v>
      </c>
      <c r="J1096" s="28">
        <v>5</v>
      </c>
      <c r="K1096" s="68">
        <v>3.206796</v>
      </c>
      <c r="L1096" s="28" t="s">
        <v>179</v>
      </c>
      <c r="M1096" s="28" t="s">
        <v>366</v>
      </c>
      <c r="N1096" s="28" t="s">
        <v>256</v>
      </c>
      <c r="O1096" s="28" t="s">
        <v>949</v>
      </c>
      <c r="P1096" s="28" t="s">
        <v>417</v>
      </c>
      <c r="Q1096" s="48">
        <v>43466</v>
      </c>
      <c r="R1096" s="28"/>
    </row>
    <row r="1097" spans="1:18">
      <c r="A1097" s="37" t="s">
        <v>2161</v>
      </c>
      <c r="B1097" s="28"/>
      <c r="C1097" s="28"/>
      <c r="D1097" s="28"/>
      <c r="E1097" s="68">
        <f>SUM(E1098:E1113)</f>
        <v>5905.4193304</v>
      </c>
      <c r="F1097" s="68"/>
      <c r="G1097" s="68"/>
      <c r="H1097" s="68"/>
      <c r="I1097" s="68"/>
      <c r="J1097" s="68"/>
      <c r="K1097" s="68">
        <f>SUM(K1098:K1113)</f>
        <v>73.81774163</v>
      </c>
      <c r="L1097" s="28"/>
      <c r="M1097" s="28"/>
      <c r="N1097" s="28"/>
      <c r="O1097" s="28"/>
      <c r="P1097" s="28"/>
      <c r="Q1097" s="48"/>
      <c r="R1097" s="28"/>
    </row>
    <row r="1098" ht="42" spans="1:18">
      <c r="A1098" s="28" t="s">
        <v>1271</v>
      </c>
      <c r="B1098" s="28" t="s">
        <v>1271</v>
      </c>
      <c r="C1098" s="28" t="s">
        <v>477</v>
      </c>
      <c r="D1098" s="28" t="s">
        <v>214</v>
      </c>
      <c r="E1098" s="68">
        <v>248.875680000001</v>
      </c>
      <c r="F1098" s="68">
        <v>125</v>
      </c>
      <c r="G1098" s="91" t="s">
        <v>2162</v>
      </c>
      <c r="H1098" s="28" t="s">
        <v>391</v>
      </c>
      <c r="I1098" s="66">
        <v>125</v>
      </c>
      <c r="J1098" s="66">
        <v>55</v>
      </c>
      <c r="K1098" s="68">
        <v>3.11094600000001</v>
      </c>
      <c r="L1098" s="28" t="s">
        <v>179</v>
      </c>
      <c r="M1098" s="28" t="s">
        <v>366</v>
      </c>
      <c r="N1098" s="28" t="s">
        <v>1975</v>
      </c>
      <c r="O1098" s="28" t="s">
        <v>949</v>
      </c>
      <c r="P1098" s="28" t="s">
        <v>417</v>
      </c>
      <c r="Q1098" s="48">
        <v>43466</v>
      </c>
      <c r="R1098" s="28"/>
    </row>
    <row r="1099" ht="42" spans="1:18">
      <c r="A1099" s="28" t="s">
        <v>1267</v>
      </c>
      <c r="B1099" s="28" t="s">
        <v>1267</v>
      </c>
      <c r="C1099" s="28" t="s">
        <v>477</v>
      </c>
      <c r="D1099" s="28" t="s">
        <v>214</v>
      </c>
      <c r="E1099" s="68">
        <v>79.1040000000001</v>
      </c>
      <c r="F1099" s="68">
        <v>125</v>
      </c>
      <c r="G1099" s="91" t="s">
        <v>2163</v>
      </c>
      <c r="H1099" s="28" t="s">
        <v>391</v>
      </c>
      <c r="I1099" s="66">
        <v>145</v>
      </c>
      <c r="J1099" s="66">
        <v>38</v>
      </c>
      <c r="K1099" s="68">
        <v>0.988800000000001</v>
      </c>
      <c r="L1099" s="28" t="s">
        <v>179</v>
      </c>
      <c r="M1099" s="28" t="s">
        <v>366</v>
      </c>
      <c r="N1099" s="28" t="s">
        <v>1975</v>
      </c>
      <c r="O1099" s="28" t="s">
        <v>949</v>
      </c>
      <c r="P1099" s="28" t="s">
        <v>417</v>
      </c>
      <c r="Q1099" s="48">
        <v>43466</v>
      </c>
      <c r="R1099" s="28"/>
    </row>
    <row r="1100" ht="42" spans="1:18">
      <c r="A1100" s="28" t="s">
        <v>2164</v>
      </c>
      <c r="B1100" s="28" t="s">
        <v>2164</v>
      </c>
      <c r="C1100" s="28" t="s">
        <v>477</v>
      </c>
      <c r="D1100" s="28" t="s">
        <v>214</v>
      </c>
      <c r="E1100" s="68">
        <v>149.14608</v>
      </c>
      <c r="F1100" s="68">
        <v>125</v>
      </c>
      <c r="G1100" s="91" t="s">
        <v>2165</v>
      </c>
      <c r="H1100" s="28" t="s">
        <v>391</v>
      </c>
      <c r="I1100" s="66">
        <v>70</v>
      </c>
      <c r="J1100" s="66">
        <v>38</v>
      </c>
      <c r="K1100" s="68">
        <v>1.864326</v>
      </c>
      <c r="L1100" s="28" t="s">
        <v>179</v>
      </c>
      <c r="M1100" s="28" t="s">
        <v>366</v>
      </c>
      <c r="N1100" s="28" t="s">
        <v>1975</v>
      </c>
      <c r="O1100" s="28" t="s">
        <v>949</v>
      </c>
      <c r="P1100" s="28" t="s">
        <v>417</v>
      </c>
      <c r="Q1100" s="48">
        <v>43466</v>
      </c>
      <c r="R1100" s="28"/>
    </row>
    <row r="1101" ht="42" spans="1:18">
      <c r="A1101" s="28" t="s">
        <v>2166</v>
      </c>
      <c r="B1101" s="28" t="s">
        <v>2166</v>
      </c>
      <c r="C1101" s="28" t="s">
        <v>477</v>
      </c>
      <c r="D1101" s="28" t="s">
        <v>214</v>
      </c>
      <c r="E1101" s="68">
        <v>54.63504</v>
      </c>
      <c r="F1101" s="68">
        <v>125</v>
      </c>
      <c r="G1101" s="91" t="s">
        <v>2167</v>
      </c>
      <c r="H1101" s="28" t="s">
        <v>391</v>
      </c>
      <c r="I1101" s="66">
        <v>54</v>
      </c>
      <c r="J1101" s="66">
        <v>33</v>
      </c>
      <c r="K1101" s="68">
        <v>0.682938</v>
      </c>
      <c r="L1101" s="28" t="s">
        <v>179</v>
      </c>
      <c r="M1101" s="28" t="s">
        <v>366</v>
      </c>
      <c r="N1101" s="28" t="s">
        <v>1975</v>
      </c>
      <c r="O1101" s="28" t="s">
        <v>949</v>
      </c>
      <c r="P1101" s="28" t="s">
        <v>417</v>
      </c>
      <c r="Q1101" s="48">
        <v>43466</v>
      </c>
      <c r="R1101" s="28"/>
    </row>
    <row r="1102" ht="42" spans="1:18">
      <c r="A1102" s="28" t="s">
        <v>2168</v>
      </c>
      <c r="B1102" s="28" t="s">
        <v>2168</v>
      </c>
      <c r="C1102" s="28" t="s">
        <v>477</v>
      </c>
      <c r="D1102" s="28" t="s">
        <v>214</v>
      </c>
      <c r="E1102" s="68">
        <v>225.31048</v>
      </c>
      <c r="F1102" s="68">
        <v>125</v>
      </c>
      <c r="G1102" s="91" t="s">
        <v>2169</v>
      </c>
      <c r="H1102" s="28" t="s">
        <v>391</v>
      </c>
      <c r="I1102" s="66">
        <v>129</v>
      </c>
      <c r="J1102" s="66">
        <v>71</v>
      </c>
      <c r="K1102" s="68">
        <v>2.816381</v>
      </c>
      <c r="L1102" s="28" t="s">
        <v>179</v>
      </c>
      <c r="M1102" s="28" t="s">
        <v>366</v>
      </c>
      <c r="N1102" s="28" t="s">
        <v>1975</v>
      </c>
      <c r="O1102" s="28" t="s">
        <v>949</v>
      </c>
      <c r="P1102" s="28" t="s">
        <v>417</v>
      </c>
      <c r="Q1102" s="48">
        <v>43466</v>
      </c>
      <c r="R1102" s="28"/>
    </row>
    <row r="1103" ht="42" spans="1:18">
      <c r="A1103" s="28" t="s">
        <v>2170</v>
      </c>
      <c r="B1103" s="28" t="s">
        <v>2170</v>
      </c>
      <c r="C1103" s="28" t="s">
        <v>477</v>
      </c>
      <c r="D1103" s="28" t="s">
        <v>214</v>
      </c>
      <c r="E1103" s="68">
        <v>109.80448</v>
      </c>
      <c r="F1103" s="68">
        <v>125</v>
      </c>
      <c r="G1103" s="91" t="s">
        <v>2171</v>
      </c>
      <c r="H1103" s="28" t="s">
        <v>391</v>
      </c>
      <c r="I1103" s="66">
        <v>109</v>
      </c>
      <c r="J1103" s="66">
        <v>71</v>
      </c>
      <c r="K1103" s="68">
        <v>1.372556</v>
      </c>
      <c r="L1103" s="28" t="s">
        <v>179</v>
      </c>
      <c r="M1103" s="28" t="s">
        <v>366</v>
      </c>
      <c r="N1103" s="28" t="s">
        <v>1975</v>
      </c>
      <c r="O1103" s="28" t="s">
        <v>949</v>
      </c>
      <c r="P1103" s="28" t="s">
        <v>417</v>
      </c>
      <c r="Q1103" s="48">
        <v>43466</v>
      </c>
      <c r="R1103" s="28"/>
    </row>
    <row r="1104" ht="42" spans="1:18">
      <c r="A1104" s="28" t="s">
        <v>2172</v>
      </c>
      <c r="B1104" s="28" t="s">
        <v>2172</v>
      </c>
      <c r="C1104" s="28" t="s">
        <v>477</v>
      </c>
      <c r="D1104" s="28" t="s">
        <v>214</v>
      </c>
      <c r="E1104" s="68">
        <v>120.03168</v>
      </c>
      <c r="F1104" s="68">
        <v>125</v>
      </c>
      <c r="G1104" s="91" t="s">
        <v>2173</v>
      </c>
      <c r="H1104" s="28" t="s">
        <v>391</v>
      </c>
      <c r="I1104" s="66">
        <v>174</v>
      </c>
      <c r="J1104" s="66">
        <v>101</v>
      </c>
      <c r="K1104" s="68">
        <v>1.500396</v>
      </c>
      <c r="L1104" s="28" t="s">
        <v>179</v>
      </c>
      <c r="M1104" s="28" t="s">
        <v>366</v>
      </c>
      <c r="N1104" s="28" t="s">
        <v>1975</v>
      </c>
      <c r="O1104" s="28" t="s">
        <v>949</v>
      </c>
      <c r="P1104" s="28" t="s">
        <v>417</v>
      </c>
      <c r="Q1104" s="48">
        <v>43466</v>
      </c>
      <c r="R1104" s="28"/>
    </row>
    <row r="1105" ht="42" spans="1:18">
      <c r="A1105" s="28" t="s">
        <v>2174</v>
      </c>
      <c r="B1105" s="28" t="s">
        <v>2174</v>
      </c>
      <c r="C1105" s="28" t="s">
        <v>477</v>
      </c>
      <c r="D1105" s="28" t="s">
        <v>214</v>
      </c>
      <c r="E1105" s="68">
        <v>29.8152</v>
      </c>
      <c r="F1105" s="68">
        <v>125</v>
      </c>
      <c r="G1105" s="91" t="s">
        <v>2175</v>
      </c>
      <c r="H1105" s="28" t="s">
        <v>391</v>
      </c>
      <c r="I1105" s="66">
        <v>116</v>
      </c>
      <c r="J1105" s="66">
        <v>26</v>
      </c>
      <c r="K1105" s="68">
        <v>0.37269</v>
      </c>
      <c r="L1105" s="28" t="s">
        <v>179</v>
      </c>
      <c r="M1105" s="28" t="s">
        <v>366</v>
      </c>
      <c r="N1105" s="28" t="s">
        <v>1975</v>
      </c>
      <c r="O1105" s="28" t="s">
        <v>949</v>
      </c>
      <c r="P1105" s="28" t="s">
        <v>417</v>
      </c>
      <c r="Q1105" s="48">
        <v>43466</v>
      </c>
      <c r="R1105" s="28"/>
    </row>
    <row r="1106" ht="42" spans="1:18">
      <c r="A1106" s="28" t="s">
        <v>2176</v>
      </c>
      <c r="B1106" s="28" t="s">
        <v>2176</v>
      </c>
      <c r="C1106" s="28" t="s">
        <v>477</v>
      </c>
      <c r="D1106" s="28" t="s">
        <v>214</v>
      </c>
      <c r="E1106" s="68">
        <v>372.9297024</v>
      </c>
      <c r="F1106" s="68">
        <v>125</v>
      </c>
      <c r="G1106" s="28" t="s">
        <v>2177</v>
      </c>
      <c r="H1106" s="28" t="s">
        <v>391</v>
      </c>
      <c r="I1106" s="28">
        <v>125</v>
      </c>
      <c r="J1106" s="28">
        <v>55</v>
      </c>
      <c r="K1106" s="68">
        <v>4.66162128</v>
      </c>
      <c r="L1106" s="28" t="s">
        <v>179</v>
      </c>
      <c r="M1106" s="28" t="s">
        <v>366</v>
      </c>
      <c r="N1106" s="28" t="s">
        <v>256</v>
      </c>
      <c r="O1106" s="28" t="s">
        <v>949</v>
      </c>
      <c r="P1106" s="28" t="s">
        <v>417</v>
      </c>
      <c r="Q1106" s="48">
        <v>43466</v>
      </c>
      <c r="R1106" s="28"/>
    </row>
    <row r="1107" ht="42" spans="1:18">
      <c r="A1107" s="28" t="s">
        <v>2178</v>
      </c>
      <c r="B1107" s="28" t="s">
        <v>2178</v>
      </c>
      <c r="C1107" s="28" t="s">
        <v>477</v>
      </c>
      <c r="D1107" s="28" t="s">
        <v>214</v>
      </c>
      <c r="E1107" s="68">
        <v>293.329168</v>
      </c>
      <c r="F1107" s="68">
        <v>125</v>
      </c>
      <c r="G1107" s="28" t="s">
        <v>2179</v>
      </c>
      <c r="H1107" s="28" t="s">
        <v>391</v>
      </c>
      <c r="I1107" s="28">
        <v>116</v>
      </c>
      <c r="J1107" s="28">
        <v>26</v>
      </c>
      <c r="K1107" s="68">
        <v>3.6666146</v>
      </c>
      <c r="L1107" s="28" t="s">
        <v>179</v>
      </c>
      <c r="M1107" s="28" t="s">
        <v>366</v>
      </c>
      <c r="N1107" s="28" t="s">
        <v>256</v>
      </c>
      <c r="O1107" s="28" t="s">
        <v>949</v>
      </c>
      <c r="P1107" s="28" t="s">
        <v>417</v>
      </c>
      <c r="Q1107" s="48">
        <v>43466</v>
      </c>
      <c r="R1107" s="28"/>
    </row>
    <row r="1108" ht="42" spans="1:18">
      <c r="A1108" s="28" t="s">
        <v>2180</v>
      </c>
      <c r="B1108" s="28" t="s">
        <v>2180</v>
      </c>
      <c r="C1108" s="28" t="s">
        <v>477</v>
      </c>
      <c r="D1108" s="28" t="s">
        <v>214</v>
      </c>
      <c r="E1108" s="68">
        <v>1030.2624704</v>
      </c>
      <c r="F1108" s="68">
        <v>125</v>
      </c>
      <c r="G1108" s="28" t="s">
        <v>2181</v>
      </c>
      <c r="H1108" s="28" t="s">
        <v>391</v>
      </c>
      <c r="I1108" s="28">
        <v>89</v>
      </c>
      <c r="J1108" s="28">
        <v>64</v>
      </c>
      <c r="K1108" s="68">
        <v>12.87828088</v>
      </c>
      <c r="L1108" s="28" t="s">
        <v>179</v>
      </c>
      <c r="M1108" s="28" t="s">
        <v>366</v>
      </c>
      <c r="N1108" s="28" t="s">
        <v>256</v>
      </c>
      <c r="O1108" s="28" t="s">
        <v>949</v>
      </c>
      <c r="P1108" s="28" t="s">
        <v>417</v>
      </c>
      <c r="Q1108" s="48">
        <v>43466</v>
      </c>
      <c r="R1108" s="28"/>
    </row>
    <row r="1109" ht="42" spans="1:18">
      <c r="A1109" s="28" t="s">
        <v>2182</v>
      </c>
      <c r="B1109" s="28" t="s">
        <v>2182</v>
      </c>
      <c r="C1109" s="28" t="s">
        <v>477</v>
      </c>
      <c r="D1109" s="28" t="s">
        <v>214</v>
      </c>
      <c r="E1109" s="68">
        <v>318.6510784</v>
      </c>
      <c r="F1109" s="68">
        <v>125</v>
      </c>
      <c r="G1109" s="28" t="s">
        <v>2183</v>
      </c>
      <c r="H1109" s="28" t="s">
        <v>391</v>
      </c>
      <c r="I1109" s="28">
        <v>145</v>
      </c>
      <c r="J1109" s="28">
        <v>38</v>
      </c>
      <c r="K1109" s="68">
        <v>3.98313848</v>
      </c>
      <c r="L1109" s="28" t="s">
        <v>179</v>
      </c>
      <c r="M1109" s="28" t="s">
        <v>366</v>
      </c>
      <c r="N1109" s="28" t="s">
        <v>256</v>
      </c>
      <c r="O1109" s="28" t="s">
        <v>949</v>
      </c>
      <c r="P1109" s="28" t="s">
        <v>417</v>
      </c>
      <c r="Q1109" s="48">
        <v>43466</v>
      </c>
      <c r="R1109" s="28"/>
    </row>
    <row r="1110" ht="42" spans="1:18">
      <c r="A1110" s="28" t="s">
        <v>2184</v>
      </c>
      <c r="B1110" s="28" t="s">
        <v>2185</v>
      </c>
      <c r="C1110" s="28" t="s">
        <v>477</v>
      </c>
      <c r="D1110" s="28" t="s">
        <v>214</v>
      </c>
      <c r="E1110" s="68">
        <v>827.1559632</v>
      </c>
      <c r="F1110" s="68">
        <v>125</v>
      </c>
      <c r="G1110" s="28" t="s">
        <v>2186</v>
      </c>
      <c r="H1110" s="28" t="s">
        <v>391</v>
      </c>
      <c r="I1110" s="28">
        <v>129</v>
      </c>
      <c r="J1110" s="28">
        <v>71</v>
      </c>
      <c r="K1110" s="68">
        <v>10.33944954</v>
      </c>
      <c r="L1110" s="28" t="s">
        <v>179</v>
      </c>
      <c r="M1110" s="28" t="s">
        <v>366</v>
      </c>
      <c r="N1110" s="28" t="s">
        <v>256</v>
      </c>
      <c r="O1110" s="28" t="s">
        <v>949</v>
      </c>
      <c r="P1110" s="28" t="s">
        <v>417</v>
      </c>
      <c r="Q1110" s="48">
        <v>43466</v>
      </c>
      <c r="R1110" s="28"/>
    </row>
    <row r="1111" ht="42" spans="1:18">
      <c r="A1111" s="28" t="s">
        <v>2187</v>
      </c>
      <c r="B1111" s="28" t="s">
        <v>2188</v>
      </c>
      <c r="C1111" s="28" t="s">
        <v>477</v>
      </c>
      <c r="D1111" s="28" t="s">
        <v>214</v>
      </c>
      <c r="E1111" s="68">
        <v>679.8371584</v>
      </c>
      <c r="F1111" s="68">
        <v>125</v>
      </c>
      <c r="G1111" s="28" t="s">
        <v>2189</v>
      </c>
      <c r="H1111" s="28" t="s">
        <v>391</v>
      </c>
      <c r="I1111" s="28">
        <v>109</v>
      </c>
      <c r="J1111" s="28">
        <v>71</v>
      </c>
      <c r="K1111" s="68">
        <v>8.49796448</v>
      </c>
      <c r="L1111" s="28" t="s">
        <v>179</v>
      </c>
      <c r="M1111" s="28" t="s">
        <v>366</v>
      </c>
      <c r="N1111" s="28" t="s">
        <v>256</v>
      </c>
      <c r="O1111" s="28" t="s">
        <v>949</v>
      </c>
      <c r="P1111" s="28" t="s">
        <v>417</v>
      </c>
      <c r="Q1111" s="48">
        <v>43466</v>
      </c>
      <c r="R1111" s="28"/>
    </row>
    <row r="1112" ht="42" spans="1:18">
      <c r="A1112" s="28" t="s">
        <v>2190</v>
      </c>
      <c r="B1112" s="28" t="s">
        <v>2190</v>
      </c>
      <c r="C1112" s="28" t="s">
        <v>477</v>
      </c>
      <c r="D1112" s="28" t="s">
        <v>214</v>
      </c>
      <c r="E1112" s="68">
        <v>459.701</v>
      </c>
      <c r="F1112" s="68">
        <v>125</v>
      </c>
      <c r="G1112" s="28" t="s">
        <v>2191</v>
      </c>
      <c r="H1112" s="28" t="s">
        <v>391</v>
      </c>
      <c r="I1112" s="28">
        <v>130</v>
      </c>
      <c r="J1112" s="28">
        <v>26</v>
      </c>
      <c r="K1112" s="68">
        <v>5.7462625</v>
      </c>
      <c r="L1112" s="28" t="s">
        <v>179</v>
      </c>
      <c r="M1112" s="28" t="s">
        <v>366</v>
      </c>
      <c r="N1112" s="28" t="s">
        <v>256</v>
      </c>
      <c r="O1112" s="28" t="s">
        <v>949</v>
      </c>
      <c r="P1112" s="28" t="s">
        <v>417</v>
      </c>
      <c r="Q1112" s="48">
        <v>43466</v>
      </c>
      <c r="R1112" s="28"/>
    </row>
    <row r="1113" ht="42" spans="1:18">
      <c r="A1113" s="28" t="s">
        <v>2192</v>
      </c>
      <c r="B1113" s="28" t="s">
        <v>2192</v>
      </c>
      <c r="C1113" s="28" t="s">
        <v>477</v>
      </c>
      <c r="D1113" s="28" t="s">
        <v>214</v>
      </c>
      <c r="E1113" s="68">
        <v>906.8301496</v>
      </c>
      <c r="F1113" s="68">
        <v>125</v>
      </c>
      <c r="G1113" s="28" t="s">
        <v>2193</v>
      </c>
      <c r="H1113" s="28" t="s">
        <v>391</v>
      </c>
      <c r="I1113" s="28">
        <v>54</v>
      </c>
      <c r="J1113" s="28">
        <v>33</v>
      </c>
      <c r="K1113" s="68">
        <v>11.33537687</v>
      </c>
      <c r="L1113" s="28" t="s">
        <v>179</v>
      </c>
      <c r="M1113" s="28" t="s">
        <v>366</v>
      </c>
      <c r="N1113" s="28" t="s">
        <v>256</v>
      </c>
      <c r="O1113" s="28" t="s">
        <v>949</v>
      </c>
      <c r="P1113" s="28" t="s">
        <v>417</v>
      </c>
      <c r="Q1113" s="48">
        <v>43466</v>
      </c>
      <c r="R1113" s="28"/>
    </row>
    <row r="1114" spans="1:18">
      <c r="A1114" s="37" t="s">
        <v>2194</v>
      </c>
      <c r="B1114" s="28"/>
      <c r="C1114" s="28"/>
      <c r="D1114" s="28"/>
      <c r="E1114" s="68">
        <f>SUM(E1115:E1123)</f>
        <v>5329.7744064</v>
      </c>
      <c r="F1114" s="68"/>
      <c r="G1114" s="68"/>
      <c r="H1114" s="68"/>
      <c r="I1114" s="68"/>
      <c r="J1114" s="68"/>
      <c r="K1114" s="68">
        <f>SUM(K1115:K1123)</f>
        <v>66.62218008</v>
      </c>
      <c r="L1114" s="28"/>
      <c r="M1114" s="28"/>
      <c r="N1114" s="28" t="s">
        <v>256</v>
      </c>
      <c r="O1114" s="28"/>
      <c r="P1114" s="28"/>
      <c r="Q1114" s="48"/>
      <c r="R1114" s="28"/>
    </row>
    <row r="1115" ht="42" spans="1:18">
      <c r="A1115" s="28" t="s">
        <v>2195</v>
      </c>
      <c r="B1115" s="28" t="s">
        <v>2195</v>
      </c>
      <c r="C1115" s="28" t="s">
        <v>477</v>
      </c>
      <c r="D1115" s="28" t="s">
        <v>214</v>
      </c>
      <c r="E1115" s="68">
        <v>2711.6386368</v>
      </c>
      <c r="F1115" s="68">
        <v>125</v>
      </c>
      <c r="G1115" s="28" t="s">
        <v>2196</v>
      </c>
      <c r="H1115" s="28" t="s">
        <v>391</v>
      </c>
      <c r="I1115" s="28">
        <v>138</v>
      </c>
      <c r="J1115" s="28">
        <v>9</v>
      </c>
      <c r="K1115" s="68">
        <v>33.89548296</v>
      </c>
      <c r="L1115" s="28" t="s">
        <v>179</v>
      </c>
      <c r="M1115" s="28" t="s">
        <v>366</v>
      </c>
      <c r="N1115" s="28" t="s">
        <v>256</v>
      </c>
      <c r="O1115" s="28" t="s">
        <v>949</v>
      </c>
      <c r="P1115" s="28" t="s">
        <v>417</v>
      </c>
      <c r="Q1115" s="48">
        <v>43466</v>
      </c>
      <c r="R1115" s="28"/>
    </row>
    <row r="1116" ht="42" spans="1:18">
      <c r="A1116" s="28" t="s">
        <v>2197</v>
      </c>
      <c r="B1116" s="28" t="s">
        <v>2197</v>
      </c>
      <c r="C1116" s="28" t="s">
        <v>477</v>
      </c>
      <c r="D1116" s="28" t="s">
        <v>214</v>
      </c>
      <c r="E1116" s="68">
        <v>687.284096</v>
      </c>
      <c r="F1116" s="68">
        <v>125</v>
      </c>
      <c r="G1116" s="28" t="s">
        <v>2198</v>
      </c>
      <c r="H1116" s="28" t="s">
        <v>391</v>
      </c>
      <c r="I1116" s="28">
        <v>133</v>
      </c>
      <c r="J1116" s="28">
        <v>20</v>
      </c>
      <c r="K1116" s="68">
        <v>8.5910512</v>
      </c>
      <c r="L1116" s="28" t="s">
        <v>179</v>
      </c>
      <c r="M1116" s="28" t="s">
        <v>366</v>
      </c>
      <c r="N1116" s="28" t="s">
        <v>256</v>
      </c>
      <c r="O1116" s="28" t="s">
        <v>949</v>
      </c>
      <c r="P1116" s="28" t="s">
        <v>417</v>
      </c>
      <c r="Q1116" s="48">
        <v>43466</v>
      </c>
      <c r="R1116" s="28"/>
    </row>
    <row r="1117" ht="42" spans="1:18">
      <c r="A1117" s="28" t="s">
        <v>2199</v>
      </c>
      <c r="B1117" s="28" t="s">
        <v>2199</v>
      </c>
      <c r="C1117" s="28" t="s">
        <v>477</v>
      </c>
      <c r="D1117" s="28" t="s">
        <v>214</v>
      </c>
      <c r="E1117" s="68">
        <v>23.4269376</v>
      </c>
      <c r="F1117" s="68">
        <v>125</v>
      </c>
      <c r="G1117" s="28" t="s">
        <v>2200</v>
      </c>
      <c r="H1117" s="28" t="s">
        <v>391</v>
      </c>
      <c r="I1117" s="28">
        <v>64</v>
      </c>
      <c r="J1117" s="28">
        <v>22</v>
      </c>
      <c r="K1117" s="68">
        <v>0.29283672</v>
      </c>
      <c r="L1117" s="28" t="s">
        <v>179</v>
      </c>
      <c r="M1117" s="28" t="s">
        <v>366</v>
      </c>
      <c r="N1117" s="28" t="s">
        <v>256</v>
      </c>
      <c r="O1117" s="28" t="s">
        <v>949</v>
      </c>
      <c r="P1117" s="28" t="s">
        <v>417</v>
      </c>
      <c r="Q1117" s="48">
        <v>43466</v>
      </c>
      <c r="R1117" s="28"/>
    </row>
    <row r="1118" ht="42" spans="1:18">
      <c r="A1118" s="28" t="s">
        <v>2201</v>
      </c>
      <c r="B1118" s="28" t="s">
        <v>2201</v>
      </c>
      <c r="C1118" s="28" t="s">
        <v>477</v>
      </c>
      <c r="D1118" s="28" t="s">
        <v>214</v>
      </c>
      <c r="E1118" s="68">
        <v>139.8091584</v>
      </c>
      <c r="F1118" s="68">
        <v>125</v>
      </c>
      <c r="G1118" s="28" t="s">
        <v>2202</v>
      </c>
      <c r="H1118" s="28" t="s">
        <v>391</v>
      </c>
      <c r="I1118" s="28">
        <v>51</v>
      </c>
      <c r="J1118" s="28">
        <v>17</v>
      </c>
      <c r="K1118" s="68">
        <v>1.74761448</v>
      </c>
      <c r="L1118" s="28" t="s">
        <v>179</v>
      </c>
      <c r="M1118" s="28" t="s">
        <v>366</v>
      </c>
      <c r="N1118" s="28" t="s">
        <v>256</v>
      </c>
      <c r="O1118" s="28" t="s">
        <v>949</v>
      </c>
      <c r="P1118" s="28" t="s">
        <v>417</v>
      </c>
      <c r="Q1118" s="48">
        <v>43466</v>
      </c>
      <c r="R1118" s="28"/>
    </row>
    <row r="1119" ht="42" spans="1:18">
      <c r="A1119" s="28" t="s">
        <v>2203</v>
      </c>
      <c r="B1119" s="28" t="s">
        <v>2203</v>
      </c>
      <c r="C1119" s="28" t="s">
        <v>477</v>
      </c>
      <c r="D1119" s="28" t="s">
        <v>214</v>
      </c>
      <c r="E1119" s="68">
        <v>53.1757696</v>
      </c>
      <c r="F1119" s="68">
        <v>125</v>
      </c>
      <c r="G1119" s="28" t="s">
        <v>2204</v>
      </c>
      <c r="H1119" s="28" t="s">
        <v>391</v>
      </c>
      <c r="I1119" s="28">
        <v>57</v>
      </c>
      <c r="J1119" s="28">
        <v>21</v>
      </c>
      <c r="K1119" s="68">
        <v>0.66469712</v>
      </c>
      <c r="L1119" s="28" t="s">
        <v>179</v>
      </c>
      <c r="M1119" s="28" t="s">
        <v>366</v>
      </c>
      <c r="N1119" s="28" t="s">
        <v>256</v>
      </c>
      <c r="O1119" s="28" t="s">
        <v>949</v>
      </c>
      <c r="P1119" s="28" t="s">
        <v>417</v>
      </c>
      <c r="Q1119" s="48">
        <v>43466</v>
      </c>
      <c r="R1119" s="28"/>
    </row>
    <row r="1120" ht="42" spans="1:18">
      <c r="A1120" s="28" t="s">
        <v>2205</v>
      </c>
      <c r="B1120" s="28" t="s">
        <v>2205</v>
      </c>
      <c r="C1120" s="28" t="s">
        <v>477</v>
      </c>
      <c r="D1120" s="28" t="s">
        <v>214</v>
      </c>
      <c r="E1120" s="68">
        <v>204.2894528</v>
      </c>
      <c r="F1120" s="68">
        <v>125</v>
      </c>
      <c r="G1120" s="28" t="s">
        <v>2206</v>
      </c>
      <c r="H1120" s="28" t="s">
        <v>391</v>
      </c>
      <c r="I1120" s="28">
        <v>67</v>
      </c>
      <c r="J1120" s="28">
        <v>13</v>
      </c>
      <c r="K1120" s="68">
        <v>2.55361816</v>
      </c>
      <c r="L1120" s="28" t="s">
        <v>179</v>
      </c>
      <c r="M1120" s="28" t="s">
        <v>366</v>
      </c>
      <c r="N1120" s="28" t="s">
        <v>256</v>
      </c>
      <c r="O1120" s="28" t="s">
        <v>949</v>
      </c>
      <c r="P1120" s="28" t="s">
        <v>417</v>
      </c>
      <c r="Q1120" s="48">
        <v>43466</v>
      </c>
      <c r="R1120" s="28"/>
    </row>
    <row r="1121" ht="42" spans="1:18">
      <c r="A1121" s="28" t="s">
        <v>2207</v>
      </c>
      <c r="B1121" s="28" t="s">
        <v>2207</v>
      </c>
      <c r="C1121" s="28" t="s">
        <v>477</v>
      </c>
      <c r="D1121" s="28" t="s">
        <v>214</v>
      </c>
      <c r="E1121" s="68">
        <v>125.36256</v>
      </c>
      <c r="F1121" s="68">
        <v>125</v>
      </c>
      <c r="G1121" s="28" t="s">
        <v>2208</v>
      </c>
      <c r="H1121" s="28" t="s">
        <v>391</v>
      </c>
      <c r="I1121" s="28">
        <v>65</v>
      </c>
      <c r="J1121" s="28">
        <v>4</v>
      </c>
      <c r="K1121" s="68">
        <v>1.567032</v>
      </c>
      <c r="L1121" s="28" t="s">
        <v>179</v>
      </c>
      <c r="M1121" s="28" t="s">
        <v>366</v>
      </c>
      <c r="N1121" s="28" t="s">
        <v>256</v>
      </c>
      <c r="O1121" s="28" t="s">
        <v>949</v>
      </c>
      <c r="P1121" s="28" t="s">
        <v>417</v>
      </c>
      <c r="Q1121" s="48">
        <v>43466</v>
      </c>
      <c r="R1121" s="28"/>
    </row>
    <row r="1122" ht="42" spans="1:18">
      <c r="A1122" s="28" t="s">
        <v>2209</v>
      </c>
      <c r="B1122" s="28" t="s">
        <v>2209</v>
      </c>
      <c r="C1122" s="28" t="s">
        <v>477</v>
      </c>
      <c r="D1122" s="28" t="s">
        <v>214</v>
      </c>
      <c r="E1122" s="68">
        <v>467.1890432</v>
      </c>
      <c r="F1122" s="68">
        <v>125</v>
      </c>
      <c r="G1122" s="28" t="s">
        <v>2210</v>
      </c>
      <c r="H1122" s="28" t="s">
        <v>391</v>
      </c>
      <c r="I1122" s="28">
        <v>59</v>
      </c>
      <c r="J1122" s="28">
        <v>7</v>
      </c>
      <c r="K1122" s="68">
        <v>5.83986304</v>
      </c>
      <c r="L1122" s="28" t="s">
        <v>179</v>
      </c>
      <c r="M1122" s="28" t="s">
        <v>366</v>
      </c>
      <c r="N1122" s="28" t="s">
        <v>256</v>
      </c>
      <c r="O1122" s="28" t="s">
        <v>949</v>
      </c>
      <c r="P1122" s="28" t="s">
        <v>417</v>
      </c>
      <c r="Q1122" s="48">
        <v>43466</v>
      </c>
      <c r="R1122" s="28"/>
    </row>
    <row r="1123" ht="42" spans="1:18">
      <c r="A1123" s="28" t="s">
        <v>2211</v>
      </c>
      <c r="B1123" s="28" t="s">
        <v>2211</v>
      </c>
      <c r="C1123" s="28" t="s">
        <v>477</v>
      </c>
      <c r="D1123" s="28" t="s">
        <v>214</v>
      </c>
      <c r="E1123" s="68">
        <v>917.598752</v>
      </c>
      <c r="F1123" s="68">
        <v>125</v>
      </c>
      <c r="G1123" s="28" t="s">
        <v>2212</v>
      </c>
      <c r="H1123" s="28" t="s">
        <v>391</v>
      </c>
      <c r="I1123" s="28">
        <v>91</v>
      </c>
      <c r="J1123" s="28">
        <v>29</v>
      </c>
      <c r="K1123" s="68">
        <v>11.4699844</v>
      </c>
      <c r="L1123" s="28" t="s">
        <v>179</v>
      </c>
      <c r="M1123" s="28" t="s">
        <v>366</v>
      </c>
      <c r="N1123" s="28" t="s">
        <v>256</v>
      </c>
      <c r="O1123" s="28" t="s">
        <v>949</v>
      </c>
      <c r="P1123" s="28" t="s">
        <v>417</v>
      </c>
      <c r="Q1123" s="48">
        <v>43466</v>
      </c>
      <c r="R1123" s="28"/>
    </row>
    <row r="1124" spans="1:18">
      <c r="A1124" s="37" t="s">
        <v>2213</v>
      </c>
      <c r="B1124" s="28"/>
      <c r="C1124" s="28"/>
      <c r="D1124" s="28"/>
      <c r="E1124" s="68">
        <f>E1125+E1130+E1144+E1148+E1160+E1173+E1186</f>
        <v>239837.78</v>
      </c>
      <c r="F1124" s="68"/>
      <c r="G1124" s="68"/>
      <c r="H1124" s="68"/>
      <c r="I1124" s="66"/>
      <c r="J1124" s="66"/>
      <c r="K1124" s="68">
        <f>K1125+K1130+K1144+K1148+K1160+K1173+K1186</f>
        <v>3656.8766</v>
      </c>
      <c r="L1124" s="28"/>
      <c r="M1124" s="28"/>
      <c r="N1124" s="28"/>
      <c r="O1124" s="28"/>
      <c r="P1124" s="28"/>
      <c r="Q1124" s="28"/>
      <c r="R1124" s="28"/>
    </row>
    <row r="1125" spans="1:18">
      <c r="A1125" s="37" t="s">
        <v>2214</v>
      </c>
      <c r="B1125" s="28"/>
      <c r="C1125" s="28"/>
      <c r="D1125" s="28"/>
      <c r="E1125" s="68">
        <f>SUM(E1126:E1129)</f>
        <v>4471.33</v>
      </c>
      <c r="F1125" s="68"/>
      <c r="G1125" s="28"/>
      <c r="H1125" s="28"/>
      <c r="I1125" s="66"/>
      <c r="J1125" s="66"/>
      <c r="K1125" s="68">
        <f>SUM(K1126:K1129)</f>
        <v>79.3529</v>
      </c>
      <c r="L1125" s="28"/>
      <c r="M1125" s="28"/>
      <c r="N1125" s="28"/>
      <c r="O1125" s="28"/>
      <c r="P1125" s="28"/>
      <c r="Q1125" s="48"/>
      <c r="R1125" s="28"/>
    </row>
    <row r="1126" ht="42" spans="1:18">
      <c r="A1126" s="28" t="s">
        <v>2215</v>
      </c>
      <c r="B1126" s="28" t="s">
        <v>2215</v>
      </c>
      <c r="C1126" s="28" t="s">
        <v>36</v>
      </c>
      <c r="D1126" s="28" t="s">
        <v>214</v>
      </c>
      <c r="E1126" s="68">
        <v>231.72</v>
      </c>
      <c r="F1126" s="68">
        <f t="shared" ref="F1126:F1129" si="39">K1126/E1126*10000</f>
        <v>175.785430692215</v>
      </c>
      <c r="G1126" s="58" t="s">
        <v>2216</v>
      </c>
      <c r="H1126" s="28" t="s">
        <v>391</v>
      </c>
      <c r="I1126" s="66">
        <v>117</v>
      </c>
      <c r="J1126" s="66">
        <v>49</v>
      </c>
      <c r="K1126" s="87">
        <v>4.0733</v>
      </c>
      <c r="L1126" s="28" t="s">
        <v>179</v>
      </c>
      <c r="M1126" s="28" t="s">
        <v>361</v>
      </c>
      <c r="N1126" s="28" t="s">
        <v>14</v>
      </c>
      <c r="O1126" s="28" t="s">
        <v>573</v>
      </c>
      <c r="P1126" s="28" t="s">
        <v>417</v>
      </c>
      <c r="Q1126" s="48">
        <v>43221</v>
      </c>
      <c r="R1126" s="28"/>
    </row>
    <row r="1127" ht="42" spans="1:18">
      <c r="A1127" s="28" t="s">
        <v>2217</v>
      </c>
      <c r="B1127" s="28" t="s">
        <v>2217</v>
      </c>
      <c r="C1127" s="28" t="s">
        <v>36</v>
      </c>
      <c r="D1127" s="28" t="s">
        <v>214</v>
      </c>
      <c r="E1127" s="68">
        <v>1048.45</v>
      </c>
      <c r="F1127" s="68">
        <f t="shared" si="39"/>
        <v>166.221565167628</v>
      </c>
      <c r="G1127" s="58" t="s">
        <v>2218</v>
      </c>
      <c r="H1127" s="28" t="s">
        <v>391</v>
      </c>
      <c r="I1127" s="66">
        <v>129</v>
      </c>
      <c r="J1127" s="66">
        <v>8</v>
      </c>
      <c r="K1127" s="87">
        <v>17.4275</v>
      </c>
      <c r="L1127" s="28" t="s">
        <v>179</v>
      </c>
      <c r="M1127" s="28" t="s">
        <v>361</v>
      </c>
      <c r="N1127" s="28" t="s">
        <v>14</v>
      </c>
      <c r="O1127" s="28" t="s">
        <v>573</v>
      </c>
      <c r="P1127" s="28" t="s">
        <v>417</v>
      </c>
      <c r="Q1127" s="48">
        <v>43221</v>
      </c>
      <c r="R1127" s="28"/>
    </row>
    <row r="1128" ht="42" spans="1:18">
      <c r="A1128" s="28" t="s">
        <v>2219</v>
      </c>
      <c r="B1128" s="28" t="s">
        <v>2219</v>
      </c>
      <c r="C1128" s="28" t="s">
        <v>36</v>
      </c>
      <c r="D1128" s="28" t="s">
        <v>214</v>
      </c>
      <c r="E1128" s="68">
        <v>1333.1</v>
      </c>
      <c r="F1128" s="68">
        <f t="shared" si="39"/>
        <v>168.73827919886</v>
      </c>
      <c r="G1128" s="58" t="s">
        <v>2220</v>
      </c>
      <c r="H1128" s="28" t="s">
        <v>391</v>
      </c>
      <c r="I1128" s="66">
        <v>153</v>
      </c>
      <c r="J1128" s="66">
        <v>16</v>
      </c>
      <c r="K1128" s="87">
        <v>22.4945</v>
      </c>
      <c r="L1128" s="28" t="s">
        <v>179</v>
      </c>
      <c r="M1128" s="28" t="s">
        <v>361</v>
      </c>
      <c r="N1128" s="28" t="s">
        <v>14</v>
      </c>
      <c r="O1128" s="28" t="s">
        <v>573</v>
      </c>
      <c r="P1128" s="28" t="s">
        <v>417</v>
      </c>
      <c r="Q1128" s="48">
        <v>43221</v>
      </c>
      <c r="R1128" s="28"/>
    </row>
    <row r="1129" ht="42" spans="1:18">
      <c r="A1129" s="28" t="s">
        <v>2221</v>
      </c>
      <c r="B1129" s="28" t="s">
        <v>2221</v>
      </c>
      <c r="C1129" s="28" t="s">
        <v>36</v>
      </c>
      <c r="D1129" s="28" t="s">
        <v>214</v>
      </c>
      <c r="E1129" s="68">
        <v>1858.06</v>
      </c>
      <c r="F1129" s="68">
        <f t="shared" si="39"/>
        <v>190.293101406844</v>
      </c>
      <c r="G1129" s="58" t="s">
        <v>2222</v>
      </c>
      <c r="H1129" s="28" t="s">
        <v>391</v>
      </c>
      <c r="I1129" s="66">
        <v>117</v>
      </c>
      <c r="J1129" s="66">
        <v>66</v>
      </c>
      <c r="K1129" s="87">
        <v>35.3576</v>
      </c>
      <c r="L1129" s="28" t="s">
        <v>179</v>
      </c>
      <c r="M1129" s="28" t="s">
        <v>361</v>
      </c>
      <c r="N1129" s="28" t="s">
        <v>14</v>
      </c>
      <c r="O1129" s="28" t="s">
        <v>573</v>
      </c>
      <c r="P1129" s="28" t="s">
        <v>417</v>
      </c>
      <c r="Q1129" s="48">
        <v>43221</v>
      </c>
      <c r="R1129" s="28"/>
    </row>
    <row r="1130" spans="1:18">
      <c r="A1130" s="37" t="s">
        <v>2223</v>
      </c>
      <c r="B1130" s="28"/>
      <c r="C1130" s="28"/>
      <c r="D1130" s="28"/>
      <c r="E1130" s="68">
        <f>SUM(E1131:E1143)</f>
        <v>36827.09</v>
      </c>
      <c r="F1130" s="68"/>
      <c r="G1130" s="28"/>
      <c r="H1130" s="28"/>
      <c r="I1130" s="66"/>
      <c r="J1130" s="66"/>
      <c r="K1130" s="68">
        <f>SUM(K1131:K1143)</f>
        <v>548.6148</v>
      </c>
      <c r="L1130" s="28"/>
      <c r="M1130" s="28"/>
      <c r="N1130" s="28"/>
      <c r="O1130" s="28"/>
      <c r="P1130" s="28"/>
      <c r="Q1130" s="48"/>
      <c r="R1130" s="28"/>
    </row>
    <row r="1131" ht="42" spans="1:18">
      <c r="A1131" s="28" t="s">
        <v>2224</v>
      </c>
      <c r="B1131" s="28" t="s">
        <v>2224</v>
      </c>
      <c r="C1131" s="28" t="s">
        <v>36</v>
      </c>
      <c r="D1131" s="28" t="s">
        <v>214</v>
      </c>
      <c r="E1131" s="68">
        <v>1543.27</v>
      </c>
      <c r="F1131" s="68">
        <f t="shared" ref="F1131:F1143" si="40">K1131/E1131*10000</f>
        <v>142.078832608682</v>
      </c>
      <c r="G1131" s="58" t="s">
        <v>2225</v>
      </c>
      <c r="H1131" s="28" t="s">
        <v>391</v>
      </c>
      <c r="I1131" s="66">
        <v>73</v>
      </c>
      <c r="J1131" s="66">
        <v>7</v>
      </c>
      <c r="K1131" s="87">
        <v>21.9266</v>
      </c>
      <c r="L1131" s="28" t="s">
        <v>179</v>
      </c>
      <c r="M1131" s="28" t="s">
        <v>361</v>
      </c>
      <c r="N1131" s="28" t="s">
        <v>14</v>
      </c>
      <c r="O1131" s="28" t="s">
        <v>573</v>
      </c>
      <c r="P1131" s="28" t="s">
        <v>417</v>
      </c>
      <c r="Q1131" s="48">
        <v>43221</v>
      </c>
      <c r="R1131" s="28"/>
    </row>
    <row r="1132" ht="42" spans="1:18">
      <c r="A1132" s="28" t="s">
        <v>2226</v>
      </c>
      <c r="B1132" s="28" t="s">
        <v>2226</v>
      </c>
      <c r="C1132" s="28" t="s">
        <v>36</v>
      </c>
      <c r="D1132" s="28" t="s">
        <v>214</v>
      </c>
      <c r="E1132" s="68">
        <v>4580.52</v>
      </c>
      <c r="F1132" s="68">
        <f t="shared" si="40"/>
        <v>155.462698558242</v>
      </c>
      <c r="G1132" s="58" t="s">
        <v>2227</v>
      </c>
      <c r="H1132" s="28" t="s">
        <v>391</v>
      </c>
      <c r="I1132" s="66">
        <v>126</v>
      </c>
      <c r="J1132" s="66">
        <v>15</v>
      </c>
      <c r="K1132" s="87">
        <v>71.21</v>
      </c>
      <c r="L1132" s="28" t="s">
        <v>179</v>
      </c>
      <c r="M1132" s="28" t="s">
        <v>361</v>
      </c>
      <c r="N1132" s="28" t="s">
        <v>14</v>
      </c>
      <c r="O1132" s="28" t="s">
        <v>573</v>
      </c>
      <c r="P1132" s="28" t="s">
        <v>417</v>
      </c>
      <c r="Q1132" s="48">
        <v>43221</v>
      </c>
      <c r="R1132" s="28"/>
    </row>
    <row r="1133" ht="42" spans="1:18">
      <c r="A1133" s="28" t="s">
        <v>2228</v>
      </c>
      <c r="B1133" s="28" t="s">
        <v>2228</v>
      </c>
      <c r="C1133" s="28" t="s">
        <v>36</v>
      </c>
      <c r="D1133" s="28" t="s">
        <v>214</v>
      </c>
      <c r="E1133" s="68">
        <v>2824</v>
      </c>
      <c r="F1133" s="68">
        <f t="shared" si="40"/>
        <v>144.688385269122</v>
      </c>
      <c r="G1133" s="58" t="s">
        <v>2229</v>
      </c>
      <c r="H1133" s="28" t="s">
        <v>391</v>
      </c>
      <c r="I1133" s="66">
        <v>87</v>
      </c>
      <c r="J1133" s="66">
        <v>16</v>
      </c>
      <c r="K1133" s="87">
        <v>40.86</v>
      </c>
      <c r="L1133" s="28" t="s">
        <v>179</v>
      </c>
      <c r="M1133" s="28" t="s">
        <v>361</v>
      </c>
      <c r="N1133" s="28" t="s">
        <v>14</v>
      </c>
      <c r="O1133" s="28" t="s">
        <v>573</v>
      </c>
      <c r="P1133" s="28" t="s">
        <v>417</v>
      </c>
      <c r="Q1133" s="48">
        <v>43221</v>
      </c>
      <c r="R1133" s="28"/>
    </row>
    <row r="1134" ht="42" spans="1:18">
      <c r="A1134" s="28" t="s">
        <v>2230</v>
      </c>
      <c r="B1134" s="28" t="s">
        <v>2230</v>
      </c>
      <c r="C1134" s="28" t="s">
        <v>36</v>
      </c>
      <c r="D1134" s="28" t="s">
        <v>214</v>
      </c>
      <c r="E1134" s="68">
        <v>8020.91</v>
      </c>
      <c r="F1134" s="68">
        <f t="shared" si="40"/>
        <v>148.880488622862</v>
      </c>
      <c r="G1134" s="58" t="s">
        <v>2231</v>
      </c>
      <c r="H1134" s="28" t="s">
        <v>391</v>
      </c>
      <c r="I1134" s="66">
        <v>260</v>
      </c>
      <c r="J1134" s="66">
        <v>39</v>
      </c>
      <c r="K1134" s="87">
        <v>119.4157</v>
      </c>
      <c r="L1134" s="28" t="s">
        <v>179</v>
      </c>
      <c r="M1134" s="28" t="s">
        <v>361</v>
      </c>
      <c r="N1134" s="28" t="s">
        <v>14</v>
      </c>
      <c r="O1134" s="28" t="s">
        <v>573</v>
      </c>
      <c r="P1134" s="28" t="s">
        <v>417</v>
      </c>
      <c r="Q1134" s="48">
        <v>43221</v>
      </c>
      <c r="R1134" s="28"/>
    </row>
    <row r="1135" ht="42" spans="1:18">
      <c r="A1135" s="28" t="s">
        <v>2232</v>
      </c>
      <c r="B1135" s="28" t="s">
        <v>2232</v>
      </c>
      <c r="C1135" s="28" t="s">
        <v>36</v>
      </c>
      <c r="D1135" s="28" t="s">
        <v>214</v>
      </c>
      <c r="E1135" s="68">
        <v>1646.79</v>
      </c>
      <c r="F1135" s="68">
        <f t="shared" si="40"/>
        <v>143.462129354684</v>
      </c>
      <c r="G1135" s="58" t="s">
        <v>2233</v>
      </c>
      <c r="H1135" s="28" t="s">
        <v>391</v>
      </c>
      <c r="I1135" s="66">
        <v>112</v>
      </c>
      <c r="J1135" s="66">
        <v>36</v>
      </c>
      <c r="K1135" s="87">
        <v>23.6252</v>
      </c>
      <c r="L1135" s="28" t="s">
        <v>179</v>
      </c>
      <c r="M1135" s="28" t="s">
        <v>361</v>
      </c>
      <c r="N1135" s="28" t="s">
        <v>14</v>
      </c>
      <c r="O1135" s="28" t="s">
        <v>573</v>
      </c>
      <c r="P1135" s="28" t="s">
        <v>417</v>
      </c>
      <c r="Q1135" s="48">
        <v>43221</v>
      </c>
      <c r="R1135" s="28"/>
    </row>
    <row r="1136" ht="42" spans="1:18">
      <c r="A1136" s="28" t="s">
        <v>2234</v>
      </c>
      <c r="B1136" s="28" t="s">
        <v>2234</v>
      </c>
      <c r="C1136" s="28" t="s">
        <v>36</v>
      </c>
      <c r="D1136" s="28" t="s">
        <v>214</v>
      </c>
      <c r="E1136" s="68">
        <v>635.12</v>
      </c>
      <c r="F1136" s="68">
        <f t="shared" si="40"/>
        <v>140.214447663434</v>
      </c>
      <c r="G1136" s="58" t="s">
        <v>2235</v>
      </c>
      <c r="H1136" s="28" t="s">
        <v>391</v>
      </c>
      <c r="I1136" s="66">
        <v>86</v>
      </c>
      <c r="J1136" s="66">
        <v>9</v>
      </c>
      <c r="K1136" s="87">
        <v>8.9053</v>
      </c>
      <c r="L1136" s="28" t="s">
        <v>179</v>
      </c>
      <c r="M1136" s="28" t="s">
        <v>361</v>
      </c>
      <c r="N1136" s="28" t="s">
        <v>14</v>
      </c>
      <c r="O1136" s="28" t="s">
        <v>573</v>
      </c>
      <c r="P1136" s="28" t="s">
        <v>417</v>
      </c>
      <c r="Q1136" s="48">
        <v>43221</v>
      </c>
      <c r="R1136" s="28"/>
    </row>
    <row r="1137" ht="42" spans="1:18">
      <c r="A1137" s="28" t="s">
        <v>2236</v>
      </c>
      <c r="B1137" s="28" t="s">
        <v>2236</v>
      </c>
      <c r="C1137" s="28" t="s">
        <v>36</v>
      </c>
      <c r="D1137" s="28" t="s">
        <v>214</v>
      </c>
      <c r="E1137" s="68">
        <v>3447.38</v>
      </c>
      <c r="F1137" s="68">
        <f t="shared" si="40"/>
        <v>140.554276000905</v>
      </c>
      <c r="G1137" s="58" t="s">
        <v>2237</v>
      </c>
      <c r="H1137" s="28" t="s">
        <v>391</v>
      </c>
      <c r="I1137" s="66">
        <v>73</v>
      </c>
      <c r="J1137" s="66">
        <v>16</v>
      </c>
      <c r="K1137" s="87">
        <v>48.4544</v>
      </c>
      <c r="L1137" s="28" t="s">
        <v>179</v>
      </c>
      <c r="M1137" s="28" t="s">
        <v>361</v>
      </c>
      <c r="N1137" s="28" t="s">
        <v>14</v>
      </c>
      <c r="O1137" s="28" t="s">
        <v>573</v>
      </c>
      <c r="P1137" s="28" t="s">
        <v>417</v>
      </c>
      <c r="Q1137" s="48">
        <v>43221</v>
      </c>
      <c r="R1137" s="28"/>
    </row>
    <row r="1138" ht="42" spans="1:18">
      <c r="A1138" s="28" t="s">
        <v>2238</v>
      </c>
      <c r="B1138" s="28" t="s">
        <v>2238</v>
      </c>
      <c r="C1138" s="28" t="s">
        <v>36</v>
      </c>
      <c r="D1138" s="28" t="s">
        <v>214</v>
      </c>
      <c r="E1138" s="68">
        <v>3446.66</v>
      </c>
      <c r="F1138" s="68">
        <f t="shared" si="40"/>
        <v>145.30501993234</v>
      </c>
      <c r="G1138" s="58" t="s">
        <v>2239</v>
      </c>
      <c r="H1138" s="28" t="s">
        <v>391</v>
      </c>
      <c r="I1138" s="66">
        <v>185</v>
      </c>
      <c r="J1138" s="66">
        <v>17</v>
      </c>
      <c r="K1138" s="87">
        <v>50.0817</v>
      </c>
      <c r="L1138" s="28" t="s">
        <v>179</v>
      </c>
      <c r="M1138" s="28" t="s">
        <v>361</v>
      </c>
      <c r="N1138" s="28" t="s">
        <v>14</v>
      </c>
      <c r="O1138" s="28" t="s">
        <v>573</v>
      </c>
      <c r="P1138" s="28" t="s">
        <v>417</v>
      </c>
      <c r="Q1138" s="48">
        <v>43221</v>
      </c>
      <c r="R1138" s="28"/>
    </row>
    <row r="1139" ht="42" spans="1:18">
      <c r="A1139" s="28" t="s">
        <v>2240</v>
      </c>
      <c r="B1139" s="28" t="s">
        <v>2240</v>
      </c>
      <c r="C1139" s="28" t="s">
        <v>36</v>
      </c>
      <c r="D1139" s="28" t="s">
        <v>214</v>
      </c>
      <c r="E1139" s="68">
        <v>759.19</v>
      </c>
      <c r="F1139" s="68">
        <f t="shared" si="40"/>
        <v>210.014620845902</v>
      </c>
      <c r="G1139" s="58" t="s">
        <v>2241</v>
      </c>
      <c r="H1139" s="28" t="s">
        <v>391</v>
      </c>
      <c r="I1139" s="66">
        <v>176</v>
      </c>
      <c r="J1139" s="66">
        <v>25</v>
      </c>
      <c r="K1139" s="87">
        <v>15.9441</v>
      </c>
      <c r="L1139" s="28" t="s">
        <v>179</v>
      </c>
      <c r="M1139" s="28" t="s">
        <v>361</v>
      </c>
      <c r="N1139" s="28" t="s">
        <v>14</v>
      </c>
      <c r="O1139" s="28" t="s">
        <v>573</v>
      </c>
      <c r="P1139" s="28" t="s">
        <v>417</v>
      </c>
      <c r="Q1139" s="48">
        <v>43221</v>
      </c>
      <c r="R1139" s="28"/>
    </row>
    <row r="1140" ht="42" spans="1:18">
      <c r="A1140" s="28" t="s">
        <v>2242</v>
      </c>
      <c r="B1140" s="28" t="s">
        <v>2242</v>
      </c>
      <c r="C1140" s="28" t="s">
        <v>36</v>
      </c>
      <c r="D1140" s="28" t="s">
        <v>214</v>
      </c>
      <c r="E1140" s="68">
        <v>2017.55</v>
      </c>
      <c r="F1140" s="68">
        <f t="shared" si="40"/>
        <v>140.741493395455</v>
      </c>
      <c r="G1140" s="58" t="s">
        <v>2243</v>
      </c>
      <c r="H1140" s="28" t="s">
        <v>391</v>
      </c>
      <c r="I1140" s="66">
        <v>77</v>
      </c>
      <c r="J1140" s="66">
        <v>16</v>
      </c>
      <c r="K1140" s="87">
        <v>28.3953</v>
      </c>
      <c r="L1140" s="28" t="s">
        <v>179</v>
      </c>
      <c r="M1140" s="28" t="s">
        <v>361</v>
      </c>
      <c r="N1140" s="28" t="s">
        <v>14</v>
      </c>
      <c r="O1140" s="28" t="s">
        <v>573</v>
      </c>
      <c r="P1140" s="28" t="s">
        <v>417</v>
      </c>
      <c r="Q1140" s="48">
        <v>43221</v>
      </c>
      <c r="R1140" s="28"/>
    </row>
    <row r="1141" ht="42" spans="1:18">
      <c r="A1141" s="28" t="s">
        <v>2244</v>
      </c>
      <c r="B1141" s="28" t="s">
        <v>2244</v>
      </c>
      <c r="C1141" s="28" t="s">
        <v>36</v>
      </c>
      <c r="D1141" s="28" t="s">
        <v>214</v>
      </c>
      <c r="E1141" s="68">
        <v>1843.37</v>
      </c>
      <c r="F1141" s="68">
        <f t="shared" si="40"/>
        <v>154.610848608798</v>
      </c>
      <c r="G1141" s="58" t="s">
        <v>2245</v>
      </c>
      <c r="H1141" s="28" t="s">
        <v>391</v>
      </c>
      <c r="I1141" s="66">
        <v>77</v>
      </c>
      <c r="J1141" s="66">
        <v>14</v>
      </c>
      <c r="K1141" s="87">
        <v>28.5005</v>
      </c>
      <c r="L1141" s="28" t="s">
        <v>179</v>
      </c>
      <c r="M1141" s="28" t="s">
        <v>361</v>
      </c>
      <c r="N1141" s="28" t="s">
        <v>14</v>
      </c>
      <c r="O1141" s="28" t="s">
        <v>573</v>
      </c>
      <c r="P1141" s="28" t="s">
        <v>417</v>
      </c>
      <c r="Q1141" s="48">
        <v>43221</v>
      </c>
      <c r="R1141" s="28"/>
    </row>
    <row r="1142" ht="42" spans="1:18">
      <c r="A1142" s="28" t="s">
        <v>2246</v>
      </c>
      <c r="B1142" s="28" t="s">
        <v>2246</v>
      </c>
      <c r="C1142" s="28" t="s">
        <v>36</v>
      </c>
      <c r="D1142" s="28" t="s">
        <v>214</v>
      </c>
      <c r="E1142" s="68">
        <v>5393.54</v>
      </c>
      <c r="F1142" s="68">
        <f t="shared" si="40"/>
        <v>150.93500743482</v>
      </c>
      <c r="G1142" s="58" t="s">
        <v>2247</v>
      </c>
      <c r="H1142" s="28" t="s">
        <v>391</v>
      </c>
      <c r="I1142" s="66">
        <v>106</v>
      </c>
      <c r="J1142" s="66">
        <v>80</v>
      </c>
      <c r="K1142" s="87">
        <v>81.4074</v>
      </c>
      <c r="L1142" s="28" t="s">
        <v>179</v>
      </c>
      <c r="M1142" s="28" t="s">
        <v>361</v>
      </c>
      <c r="N1142" s="28" t="s">
        <v>14</v>
      </c>
      <c r="O1142" s="28" t="s">
        <v>573</v>
      </c>
      <c r="P1142" s="28" t="s">
        <v>417</v>
      </c>
      <c r="Q1142" s="48">
        <v>43221</v>
      </c>
      <c r="R1142" s="28"/>
    </row>
    <row r="1143" ht="42" spans="1:18">
      <c r="A1143" s="28" t="s">
        <v>2002</v>
      </c>
      <c r="B1143" s="28" t="s">
        <v>2002</v>
      </c>
      <c r="C1143" s="28" t="s">
        <v>36</v>
      </c>
      <c r="D1143" s="28" t="s">
        <v>214</v>
      </c>
      <c r="E1143" s="68">
        <v>668.79</v>
      </c>
      <c r="F1143" s="68">
        <f t="shared" si="40"/>
        <v>147.858072040551</v>
      </c>
      <c r="G1143" s="58" t="s">
        <v>2248</v>
      </c>
      <c r="H1143" s="28" t="s">
        <v>391</v>
      </c>
      <c r="I1143" s="66">
        <v>77</v>
      </c>
      <c r="J1143" s="66">
        <v>7</v>
      </c>
      <c r="K1143" s="87">
        <v>9.8886</v>
      </c>
      <c r="L1143" s="28" t="s">
        <v>179</v>
      </c>
      <c r="M1143" s="28" t="s">
        <v>361</v>
      </c>
      <c r="N1143" s="28" t="s">
        <v>14</v>
      </c>
      <c r="O1143" s="28" t="s">
        <v>573</v>
      </c>
      <c r="P1143" s="28" t="s">
        <v>417</v>
      </c>
      <c r="Q1143" s="48">
        <v>43221</v>
      </c>
      <c r="R1143" s="28"/>
    </row>
    <row r="1144" spans="1:18">
      <c r="A1144" s="37" t="s">
        <v>2249</v>
      </c>
      <c r="B1144" s="28"/>
      <c r="C1144" s="28"/>
      <c r="D1144" s="28"/>
      <c r="E1144" s="68">
        <f>SUM(E1145:E1147)</f>
        <v>11424.76</v>
      </c>
      <c r="F1144" s="68"/>
      <c r="G1144" s="28"/>
      <c r="H1144" s="28"/>
      <c r="I1144" s="66"/>
      <c r="J1144" s="66"/>
      <c r="K1144" s="68">
        <f>SUM(K1145:K1147)</f>
        <v>211.1655</v>
      </c>
      <c r="L1144" s="28"/>
      <c r="M1144" s="28"/>
      <c r="N1144" s="28"/>
      <c r="O1144" s="28"/>
      <c r="P1144" s="28"/>
      <c r="Q1144" s="48"/>
      <c r="R1144" s="28"/>
    </row>
    <row r="1145" ht="42" spans="1:18">
      <c r="A1145" s="28" t="s">
        <v>1455</v>
      </c>
      <c r="B1145" s="28" t="s">
        <v>1455</v>
      </c>
      <c r="C1145" s="28" t="s">
        <v>36</v>
      </c>
      <c r="D1145" s="28" t="s">
        <v>214</v>
      </c>
      <c r="E1145" s="68">
        <v>945.34</v>
      </c>
      <c r="F1145" s="68">
        <f t="shared" ref="F1145:F1147" si="41">K1145/E1145*10000</f>
        <v>144.994393551526</v>
      </c>
      <c r="G1145" s="58" t="s">
        <v>2250</v>
      </c>
      <c r="H1145" s="28" t="s">
        <v>571</v>
      </c>
      <c r="I1145" s="66">
        <v>127</v>
      </c>
      <c r="J1145" s="66">
        <v>38</v>
      </c>
      <c r="K1145" s="87">
        <v>13.7069</v>
      </c>
      <c r="L1145" s="28" t="s">
        <v>179</v>
      </c>
      <c r="M1145" s="28" t="s">
        <v>361</v>
      </c>
      <c r="N1145" s="28" t="s">
        <v>14</v>
      </c>
      <c r="O1145" s="28" t="s">
        <v>573</v>
      </c>
      <c r="P1145" s="28" t="s">
        <v>417</v>
      </c>
      <c r="Q1145" s="48">
        <v>43221</v>
      </c>
      <c r="R1145" s="28"/>
    </row>
    <row r="1146" ht="42" spans="1:18">
      <c r="A1146" s="28" t="s">
        <v>2251</v>
      </c>
      <c r="B1146" s="28" t="s">
        <v>2251</v>
      </c>
      <c r="C1146" s="28" t="s">
        <v>36</v>
      </c>
      <c r="D1146" s="28" t="s">
        <v>214</v>
      </c>
      <c r="E1146" s="68">
        <v>8071.34</v>
      </c>
      <c r="F1146" s="68">
        <f t="shared" si="41"/>
        <v>201.216898309327</v>
      </c>
      <c r="G1146" s="58" t="s">
        <v>2252</v>
      </c>
      <c r="H1146" s="28" t="s">
        <v>571</v>
      </c>
      <c r="I1146" s="66">
        <v>131</v>
      </c>
      <c r="J1146" s="66">
        <v>25</v>
      </c>
      <c r="K1146" s="87">
        <v>162.409</v>
      </c>
      <c r="L1146" s="28" t="s">
        <v>179</v>
      </c>
      <c r="M1146" s="28" t="s">
        <v>361</v>
      </c>
      <c r="N1146" s="28" t="s">
        <v>14</v>
      </c>
      <c r="O1146" s="28" t="s">
        <v>573</v>
      </c>
      <c r="P1146" s="28" t="s">
        <v>417</v>
      </c>
      <c r="Q1146" s="48">
        <v>43221</v>
      </c>
      <c r="R1146" s="28"/>
    </row>
    <row r="1147" ht="42" spans="1:18">
      <c r="A1147" s="28" t="s">
        <v>2253</v>
      </c>
      <c r="B1147" s="28" t="s">
        <v>2253</v>
      </c>
      <c r="C1147" s="28" t="s">
        <v>36</v>
      </c>
      <c r="D1147" s="28" t="s">
        <v>214</v>
      </c>
      <c r="E1147" s="68">
        <v>2408.08</v>
      </c>
      <c r="F1147" s="68">
        <f t="shared" si="41"/>
        <v>145.549981728182</v>
      </c>
      <c r="G1147" s="58" t="s">
        <v>2254</v>
      </c>
      <c r="H1147" s="28" t="s">
        <v>571</v>
      </c>
      <c r="I1147" s="66">
        <v>122</v>
      </c>
      <c r="J1147" s="66">
        <v>36</v>
      </c>
      <c r="K1147" s="87">
        <v>35.0496</v>
      </c>
      <c r="L1147" s="28" t="s">
        <v>179</v>
      </c>
      <c r="M1147" s="28" t="s">
        <v>361</v>
      </c>
      <c r="N1147" s="28" t="s">
        <v>14</v>
      </c>
      <c r="O1147" s="28" t="s">
        <v>573</v>
      </c>
      <c r="P1147" s="28" t="s">
        <v>417</v>
      </c>
      <c r="Q1147" s="48">
        <v>43221</v>
      </c>
      <c r="R1147" s="28"/>
    </row>
    <row r="1148" spans="1:18">
      <c r="A1148" s="37" t="s">
        <v>2255</v>
      </c>
      <c r="B1148" s="28"/>
      <c r="C1148" s="28"/>
      <c r="D1148" s="28"/>
      <c r="E1148" s="68">
        <f>SUM(E1149:E1159)</f>
        <v>45601.59</v>
      </c>
      <c r="F1148" s="68"/>
      <c r="G1148" s="28"/>
      <c r="H1148" s="28"/>
      <c r="I1148" s="66"/>
      <c r="J1148" s="66"/>
      <c r="K1148" s="68">
        <f>SUM(K1149:K1159)</f>
        <v>659.5422</v>
      </c>
      <c r="L1148" s="28"/>
      <c r="M1148" s="28"/>
      <c r="N1148" s="28"/>
      <c r="O1148" s="28"/>
      <c r="P1148" s="28"/>
      <c r="Q1148" s="28"/>
      <c r="R1148" s="28"/>
    </row>
    <row r="1149" ht="42" spans="1:18">
      <c r="A1149" s="28" t="s">
        <v>2256</v>
      </c>
      <c r="B1149" s="28" t="s">
        <v>2256</v>
      </c>
      <c r="C1149" s="28" t="s">
        <v>36</v>
      </c>
      <c r="D1149" s="28" t="s">
        <v>214</v>
      </c>
      <c r="E1149" s="68">
        <v>9913.43</v>
      </c>
      <c r="F1149" s="68">
        <f t="shared" ref="F1149:F1159" si="42">K1149/E1149*10000</f>
        <v>142.244208109605</v>
      </c>
      <c r="G1149" s="58" t="s">
        <v>2257</v>
      </c>
      <c r="H1149" s="28" t="s">
        <v>391</v>
      </c>
      <c r="I1149" s="66">
        <v>104</v>
      </c>
      <c r="J1149" s="66">
        <v>27</v>
      </c>
      <c r="K1149" s="87">
        <v>141.0128</v>
      </c>
      <c r="L1149" s="28" t="s">
        <v>179</v>
      </c>
      <c r="M1149" s="28" t="s">
        <v>361</v>
      </c>
      <c r="N1149" s="28" t="s">
        <v>14</v>
      </c>
      <c r="O1149" s="28" t="s">
        <v>573</v>
      </c>
      <c r="P1149" s="28" t="s">
        <v>417</v>
      </c>
      <c r="Q1149" s="48">
        <v>43221</v>
      </c>
      <c r="R1149" s="28"/>
    </row>
    <row r="1150" ht="42" spans="1:18">
      <c r="A1150" s="28" t="s">
        <v>2258</v>
      </c>
      <c r="B1150" s="28" t="s">
        <v>2258</v>
      </c>
      <c r="C1150" s="28" t="s">
        <v>36</v>
      </c>
      <c r="D1150" s="28" t="s">
        <v>214</v>
      </c>
      <c r="E1150" s="68">
        <v>2266.6</v>
      </c>
      <c r="F1150" s="68">
        <f t="shared" si="42"/>
        <v>139.37042265949</v>
      </c>
      <c r="G1150" s="58" t="s">
        <v>2259</v>
      </c>
      <c r="H1150" s="28" t="s">
        <v>391</v>
      </c>
      <c r="I1150" s="66">
        <v>68</v>
      </c>
      <c r="J1150" s="66">
        <v>3</v>
      </c>
      <c r="K1150" s="87">
        <v>31.5897</v>
      </c>
      <c r="L1150" s="28" t="s">
        <v>179</v>
      </c>
      <c r="M1150" s="28" t="s">
        <v>361</v>
      </c>
      <c r="N1150" s="28" t="s">
        <v>14</v>
      </c>
      <c r="O1150" s="28" t="s">
        <v>573</v>
      </c>
      <c r="P1150" s="28" t="s">
        <v>417</v>
      </c>
      <c r="Q1150" s="48">
        <v>43221</v>
      </c>
      <c r="R1150" s="28"/>
    </row>
    <row r="1151" ht="42" spans="1:18">
      <c r="A1151" s="28" t="s">
        <v>1463</v>
      </c>
      <c r="B1151" s="28" t="s">
        <v>1463</v>
      </c>
      <c r="C1151" s="28" t="s">
        <v>36</v>
      </c>
      <c r="D1151" s="28" t="s">
        <v>214</v>
      </c>
      <c r="E1151" s="68">
        <v>6574.75</v>
      </c>
      <c r="F1151" s="68">
        <f t="shared" si="42"/>
        <v>145.838548994258</v>
      </c>
      <c r="G1151" s="58" t="s">
        <v>2260</v>
      </c>
      <c r="H1151" s="28" t="s">
        <v>391</v>
      </c>
      <c r="I1151" s="66">
        <v>105</v>
      </c>
      <c r="J1151" s="66">
        <v>13</v>
      </c>
      <c r="K1151" s="87">
        <v>95.8852</v>
      </c>
      <c r="L1151" s="28" t="s">
        <v>179</v>
      </c>
      <c r="M1151" s="28" t="s">
        <v>361</v>
      </c>
      <c r="N1151" s="28" t="s">
        <v>14</v>
      </c>
      <c r="O1151" s="28" t="s">
        <v>573</v>
      </c>
      <c r="P1151" s="28" t="s">
        <v>417</v>
      </c>
      <c r="Q1151" s="48">
        <v>43221</v>
      </c>
      <c r="R1151" s="28"/>
    </row>
    <row r="1152" ht="42" spans="1:18">
      <c r="A1152" s="28" t="s">
        <v>2133</v>
      </c>
      <c r="B1152" s="28" t="s">
        <v>2133</v>
      </c>
      <c r="C1152" s="28" t="s">
        <v>36</v>
      </c>
      <c r="D1152" s="28" t="s">
        <v>214</v>
      </c>
      <c r="E1152" s="68">
        <v>6265.91</v>
      </c>
      <c r="F1152" s="68">
        <f t="shared" si="42"/>
        <v>139.37863773977</v>
      </c>
      <c r="G1152" s="58" t="s">
        <v>2261</v>
      </c>
      <c r="H1152" s="28" t="s">
        <v>391</v>
      </c>
      <c r="I1152" s="66">
        <v>142</v>
      </c>
      <c r="J1152" s="66">
        <v>38</v>
      </c>
      <c r="K1152" s="87">
        <v>87.3334</v>
      </c>
      <c r="L1152" s="28" t="s">
        <v>179</v>
      </c>
      <c r="M1152" s="28" t="s">
        <v>361</v>
      </c>
      <c r="N1152" s="28" t="s">
        <v>14</v>
      </c>
      <c r="O1152" s="28" t="s">
        <v>573</v>
      </c>
      <c r="P1152" s="28" t="s">
        <v>417</v>
      </c>
      <c r="Q1152" s="48">
        <v>43221</v>
      </c>
      <c r="R1152" s="28"/>
    </row>
    <row r="1153" ht="42" spans="1:18">
      <c r="A1153" s="28" t="s">
        <v>1422</v>
      </c>
      <c r="B1153" s="28" t="s">
        <v>1422</v>
      </c>
      <c r="C1153" s="28" t="s">
        <v>36</v>
      </c>
      <c r="D1153" s="28" t="s">
        <v>214</v>
      </c>
      <c r="E1153" s="68">
        <v>2250.04</v>
      </c>
      <c r="F1153" s="68">
        <f t="shared" si="42"/>
        <v>160.870028977263</v>
      </c>
      <c r="G1153" s="58" t="s">
        <v>2262</v>
      </c>
      <c r="H1153" s="28" t="s">
        <v>391</v>
      </c>
      <c r="I1153" s="66">
        <v>134</v>
      </c>
      <c r="J1153" s="66">
        <v>26</v>
      </c>
      <c r="K1153" s="87">
        <v>36.1964</v>
      </c>
      <c r="L1153" s="28" t="s">
        <v>179</v>
      </c>
      <c r="M1153" s="28" t="s">
        <v>361</v>
      </c>
      <c r="N1153" s="28" t="s">
        <v>14</v>
      </c>
      <c r="O1153" s="28" t="s">
        <v>573</v>
      </c>
      <c r="P1153" s="28" t="s">
        <v>417</v>
      </c>
      <c r="Q1153" s="48">
        <v>43221</v>
      </c>
      <c r="R1153" s="28"/>
    </row>
    <row r="1154" ht="42" spans="1:18">
      <c r="A1154" s="28" t="s">
        <v>2263</v>
      </c>
      <c r="B1154" s="28" t="s">
        <v>2263</v>
      </c>
      <c r="C1154" s="28" t="s">
        <v>36</v>
      </c>
      <c r="D1154" s="28" t="s">
        <v>214</v>
      </c>
      <c r="E1154" s="68">
        <v>352.93</v>
      </c>
      <c r="F1154" s="68">
        <f t="shared" si="42"/>
        <v>141.104468308163</v>
      </c>
      <c r="G1154" s="58" t="s">
        <v>2264</v>
      </c>
      <c r="H1154" s="28" t="s">
        <v>391</v>
      </c>
      <c r="I1154" s="66">
        <v>76</v>
      </c>
      <c r="J1154" s="66">
        <v>20</v>
      </c>
      <c r="K1154" s="87">
        <v>4.98</v>
      </c>
      <c r="L1154" s="28" t="s">
        <v>179</v>
      </c>
      <c r="M1154" s="28" t="s">
        <v>361</v>
      </c>
      <c r="N1154" s="28" t="s">
        <v>14</v>
      </c>
      <c r="O1154" s="28" t="s">
        <v>573</v>
      </c>
      <c r="P1154" s="28" t="s">
        <v>417</v>
      </c>
      <c r="Q1154" s="48">
        <v>43221</v>
      </c>
      <c r="R1154" s="28"/>
    </row>
    <row r="1155" ht="42" spans="1:18">
      <c r="A1155" s="28" t="s">
        <v>1459</v>
      </c>
      <c r="B1155" s="28" t="s">
        <v>1459</v>
      </c>
      <c r="C1155" s="28" t="s">
        <v>36</v>
      </c>
      <c r="D1155" s="28" t="s">
        <v>214</v>
      </c>
      <c r="E1155" s="68">
        <v>5263.22</v>
      </c>
      <c r="F1155" s="68">
        <f t="shared" si="42"/>
        <v>144.190058557309</v>
      </c>
      <c r="G1155" s="58" t="s">
        <v>2265</v>
      </c>
      <c r="H1155" s="28" t="s">
        <v>391</v>
      </c>
      <c r="I1155" s="66">
        <v>117</v>
      </c>
      <c r="J1155" s="66">
        <v>15</v>
      </c>
      <c r="K1155" s="87">
        <v>75.8904</v>
      </c>
      <c r="L1155" s="28" t="s">
        <v>179</v>
      </c>
      <c r="M1155" s="28" t="s">
        <v>361</v>
      </c>
      <c r="N1155" s="28" t="s">
        <v>14</v>
      </c>
      <c r="O1155" s="28" t="s">
        <v>573</v>
      </c>
      <c r="P1155" s="28" t="s">
        <v>417</v>
      </c>
      <c r="Q1155" s="48">
        <v>43221</v>
      </c>
      <c r="R1155" s="28"/>
    </row>
    <row r="1156" ht="42" spans="1:18">
      <c r="A1156" s="28" t="s">
        <v>2266</v>
      </c>
      <c r="B1156" s="28" t="s">
        <v>2266</v>
      </c>
      <c r="C1156" s="28" t="s">
        <v>36</v>
      </c>
      <c r="D1156" s="28" t="s">
        <v>214</v>
      </c>
      <c r="E1156" s="68">
        <v>1312.35</v>
      </c>
      <c r="F1156" s="68">
        <f t="shared" si="42"/>
        <v>191.763630129158</v>
      </c>
      <c r="G1156" s="58" t="s">
        <v>2267</v>
      </c>
      <c r="H1156" s="28" t="s">
        <v>391</v>
      </c>
      <c r="I1156" s="66">
        <v>206</v>
      </c>
      <c r="J1156" s="66">
        <v>10</v>
      </c>
      <c r="K1156" s="87">
        <v>25.1661</v>
      </c>
      <c r="L1156" s="28" t="s">
        <v>179</v>
      </c>
      <c r="M1156" s="28" t="s">
        <v>361</v>
      </c>
      <c r="N1156" s="28" t="s">
        <v>14</v>
      </c>
      <c r="O1156" s="28" t="s">
        <v>573</v>
      </c>
      <c r="P1156" s="28" t="s">
        <v>417</v>
      </c>
      <c r="Q1156" s="48">
        <v>43221</v>
      </c>
      <c r="R1156" s="28"/>
    </row>
    <row r="1157" ht="42" spans="1:18">
      <c r="A1157" s="28" t="s">
        <v>2268</v>
      </c>
      <c r="B1157" s="28" t="s">
        <v>2268</v>
      </c>
      <c r="C1157" s="28" t="s">
        <v>36</v>
      </c>
      <c r="D1157" s="28" t="s">
        <v>214</v>
      </c>
      <c r="E1157" s="68">
        <v>7673.8</v>
      </c>
      <c r="F1157" s="68">
        <f t="shared" si="42"/>
        <v>142.182621387057</v>
      </c>
      <c r="G1157" s="58" t="s">
        <v>2269</v>
      </c>
      <c r="H1157" s="28" t="s">
        <v>391</v>
      </c>
      <c r="I1157" s="66">
        <v>119</v>
      </c>
      <c r="J1157" s="66">
        <v>14</v>
      </c>
      <c r="K1157" s="87">
        <v>109.1081</v>
      </c>
      <c r="L1157" s="28" t="s">
        <v>179</v>
      </c>
      <c r="M1157" s="28" t="s">
        <v>361</v>
      </c>
      <c r="N1157" s="28" t="s">
        <v>14</v>
      </c>
      <c r="O1157" s="28" t="s">
        <v>573</v>
      </c>
      <c r="P1157" s="28" t="s">
        <v>417</v>
      </c>
      <c r="Q1157" s="48">
        <v>43221</v>
      </c>
      <c r="R1157" s="28"/>
    </row>
    <row r="1158" ht="42" spans="1:18">
      <c r="A1158" s="28" t="s">
        <v>2270</v>
      </c>
      <c r="B1158" s="28" t="s">
        <v>2270</v>
      </c>
      <c r="C1158" s="28" t="s">
        <v>36</v>
      </c>
      <c r="D1158" s="28" t="s">
        <v>214</v>
      </c>
      <c r="E1158" s="68">
        <v>2125.36</v>
      </c>
      <c r="F1158" s="68">
        <f t="shared" si="42"/>
        <v>139.558945308089</v>
      </c>
      <c r="G1158" s="58" t="s">
        <v>2271</v>
      </c>
      <c r="H1158" s="28" t="s">
        <v>391</v>
      </c>
      <c r="I1158" s="66">
        <v>186</v>
      </c>
      <c r="J1158" s="66">
        <v>19</v>
      </c>
      <c r="K1158" s="87">
        <v>29.6613</v>
      </c>
      <c r="L1158" s="28" t="s">
        <v>179</v>
      </c>
      <c r="M1158" s="28" t="s">
        <v>361</v>
      </c>
      <c r="N1158" s="28" t="s">
        <v>14</v>
      </c>
      <c r="O1158" s="28" t="s">
        <v>573</v>
      </c>
      <c r="P1158" s="28" t="s">
        <v>417</v>
      </c>
      <c r="Q1158" s="48">
        <v>43221</v>
      </c>
      <c r="R1158" s="28"/>
    </row>
    <row r="1159" ht="42" spans="1:18">
      <c r="A1159" s="28" t="s">
        <v>2272</v>
      </c>
      <c r="B1159" s="28" t="s">
        <v>2272</v>
      </c>
      <c r="C1159" s="28" t="s">
        <v>36</v>
      </c>
      <c r="D1159" s="28" t="s">
        <v>214</v>
      </c>
      <c r="E1159" s="68">
        <v>1603.2</v>
      </c>
      <c r="F1159" s="68">
        <f t="shared" si="42"/>
        <v>141.709081836327</v>
      </c>
      <c r="G1159" s="58" t="s">
        <v>2273</v>
      </c>
      <c r="H1159" s="28" t="s">
        <v>391</v>
      </c>
      <c r="I1159" s="66">
        <v>73</v>
      </c>
      <c r="J1159" s="66">
        <v>32</v>
      </c>
      <c r="K1159" s="87">
        <v>22.7188</v>
      </c>
      <c r="L1159" s="28" t="s">
        <v>179</v>
      </c>
      <c r="M1159" s="28" t="s">
        <v>361</v>
      </c>
      <c r="N1159" s="28" t="s">
        <v>14</v>
      </c>
      <c r="O1159" s="28" t="s">
        <v>573</v>
      </c>
      <c r="P1159" s="28" t="s">
        <v>417</v>
      </c>
      <c r="Q1159" s="48">
        <v>43221</v>
      </c>
      <c r="R1159" s="28"/>
    </row>
    <row r="1160" spans="1:18">
      <c r="A1160" s="37" t="s">
        <v>2274</v>
      </c>
      <c r="B1160" s="28"/>
      <c r="C1160" s="28"/>
      <c r="D1160" s="28"/>
      <c r="E1160" s="68">
        <f>SUM(E1161:E1172)</f>
        <v>46466.42</v>
      </c>
      <c r="F1160" s="68"/>
      <c r="G1160" s="28"/>
      <c r="H1160" s="28"/>
      <c r="I1160" s="66"/>
      <c r="J1160" s="66"/>
      <c r="K1160" s="68">
        <f>SUM(K1161:K1172)</f>
        <v>683.6</v>
      </c>
      <c r="L1160" s="28"/>
      <c r="M1160" s="28"/>
      <c r="N1160" s="28"/>
      <c r="O1160" s="28"/>
      <c r="P1160" s="28"/>
      <c r="Q1160" s="28"/>
      <c r="R1160" s="28"/>
    </row>
    <row r="1161" ht="42" spans="1:18">
      <c r="A1161" s="28" t="s">
        <v>2275</v>
      </c>
      <c r="B1161" s="28" t="s">
        <v>2275</v>
      </c>
      <c r="C1161" s="28" t="s">
        <v>36</v>
      </c>
      <c r="D1161" s="28" t="s">
        <v>214</v>
      </c>
      <c r="E1161" s="87">
        <v>4878.79</v>
      </c>
      <c r="F1161" s="68">
        <f t="shared" ref="F1161:F1172" si="43">K1161/E1161*10000</f>
        <v>141.968602870794</v>
      </c>
      <c r="G1161" s="58" t="s">
        <v>2276</v>
      </c>
      <c r="H1161" s="28" t="s">
        <v>391</v>
      </c>
      <c r="I1161" s="66">
        <v>117</v>
      </c>
      <c r="J1161" s="66">
        <v>34</v>
      </c>
      <c r="K1161" s="87">
        <v>69.2635</v>
      </c>
      <c r="L1161" s="28" t="s">
        <v>179</v>
      </c>
      <c r="M1161" s="28" t="s">
        <v>361</v>
      </c>
      <c r="N1161" s="28" t="s">
        <v>14</v>
      </c>
      <c r="O1161" s="28" t="s">
        <v>573</v>
      </c>
      <c r="P1161" s="28" t="s">
        <v>417</v>
      </c>
      <c r="Q1161" s="48">
        <v>43221</v>
      </c>
      <c r="R1161" s="28"/>
    </row>
    <row r="1162" ht="42" spans="1:18">
      <c r="A1162" s="28" t="s">
        <v>1448</v>
      </c>
      <c r="B1162" s="28" t="s">
        <v>1448</v>
      </c>
      <c r="C1162" s="28" t="s">
        <v>36</v>
      </c>
      <c r="D1162" s="28" t="s">
        <v>214</v>
      </c>
      <c r="E1162" s="87">
        <v>1439.71</v>
      </c>
      <c r="F1162" s="68">
        <f t="shared" si="43"/>
        <v>222.26906807621</v>
      </c>
      <c r="G1162" s="58" t="s">
        <v>2277</v>
      </c>
      <c r="H1162" s="28" t="s">
        <v>391</v>
      </c>
      <c r="I1162" s="66">
        <v>78</v>
      </c>
      <c r="J1162" s="66">
        <v>43</v>
      </c>
      <c r="K1162" s="87">
        <v>32.0003</v>
      </c>
      <c r="L1162" s="28" t="s">
        <v>179</v>
      </c>
      <c r="M1162" s="28" t="s">
        <v>361</v>
      </c>
      <c r="N1162" s="28" t="s">
        <v>14</v>
      </c>
      <c r="O1162" s="28" t="s">
        <v>573</v>
      </c>
      <c r="P1162" s="28" t="s">
        <v>417</v>
      </c>
      <c r="Q1162" s="48">
        <v>43221</v>
      </c>
      <c r="R1162" s="28"/>
    </row>
    <row r="1163" ht="42" spans="1:18">
      <c r="A1163" s="28" t="s">
        <v>2278</v>
      </c>
      <c r="B1163" s="28" t="s">
        <v>2278</v>
      </c>
      <c r="C1163" s="28" t="s">
        <v>36</v>
      </c>
      <c r="D1163" s="28" t="s">
        <v>214</v>
      </c>
      <c r="E1163" s="87">
        <v>7316.95</v>
      </c>
      <c r="F1163" s="68">
        <f t="shared" si="43"/>
        <v>141.78380336069</v>
      </c>
      <c r="G1163" s="58" t="s">
        <v>2279</v>
      </c>
      <c r="H1163" s="28" t="s">
        <v>391</v>
      </c>
      <c r="I1163" s="66">
        <v>157</v>
      </c>
      <c r="J1163" s="66">
        <v>46</v>
      </c>
      <c r="K1163" s="87">
        <v>103.7425</v>
      </c>
      <c r="L1163" s="28" t="s">
        <v>179</v>
      </c>
      <c r="M1163" s="28" t="s">
        <v>361</v>
      </c>
      <c r="N1163" s="28" t="s">
        <v>14</v>
      </c>
      <c r="O1163" s="28" t="s">
        <v>573</v>
      </c>
      <c r="P1163" s="28" t="s">
        <v>417</v>
      </c>
      <c r="Q1163" s="48">
        <v>43221</v>
      </c>
      <c r="R1163" s="28"/>
    </row>
    <row r="1164" ht="42" spans="1:18">
      <c r="A1164" s="28" t="s">
        <v>1451</v>
      </c>
      <c r="B1164" s="28" t="s">
        <v>1451</v>
      </c>
      <c r="C1164" s="28" t="s">
        <v>36</v>
      </c>
      <c r="D1164" s="28" t="s">
        <v>214</v>
      </c>
      <c r="E1164" s="87">
        <v>3143.48</v>
      </c>
      <c r="F1164" s="68">
        <f t="shared" si="43"/>
        <v>150.334342830239</v>
      </c>
      <c r="G1164" s="58" t="s">
        <v>2280</v>
      </c>
      <c r="H1164" s="28" t="s">
        <v>391</v>
      </c>
      <c r="I1164" s="66">
        <v>105</v>
      </c>
      <c r="J1164" s="66">
        <v>20</v>
      </c>
      <c r="K1164" s="87">
        <v>47.2573</v>
      </c>
      <c r="L1164" s="28" t="s">
        <v>179</v>
      </c>
      <c r="M1164" s="28" t="s">
        <v>361</v>
      </c>
      <c r="N1164" s="28" t="s">
        <v>14</v>
      </c>
      <c r="O1164" s="28" t="s">
        <v>573</v>
      </c>
      <c r="P1164" s="28" t="s">
        <v>417</v>
      </c>
      <c r="Q1164" s="48">
        <v>43221</v>
      </c>
      <c r="R1164" s="28"/>
    </row>
    <row r="1165" ht="42" spans="1:18">
      <c r="A1165" s="28" t="s">
        <v>2281</v>
      </c>
      <c r="B1165" s="28" t="s">
        <v>2281</v>
      </c>
      <c r="C1165" s="28" t="s">
        <v>36</v>
      </c>
      <c r="D1165" s="28" t="s">
        <v>214</v>
      </c>
      <c r="E1165" s="92">
        <v>2548.35</v>
      </c>
      <c r="F1165" s="68">
        <f t="shared" si="43"/>
        <v>141.548452920517</v>
      </c>
      <c r="G1165" s="58" t="s">
        <v>2282</v>
      </c>
      <c r="H1165" s="28" t="s">
        <v>391</v>
      </c>
      <c r="I1165" s="66">
        <v>162</v>
      </c>
      <c r="J1165" s="66">
        <v>40</v>
      </c>
      <c r="K1165" s="87">
        <v>36.0715</v>
      </c>
      <c r="L1165" s="28" t="s">
        <v>179</v>
      </c>
      <c r="M1165" s="28" t="s">
        <v>361</v>
      </c>
      <c r="N1165" s="28" t="s">
        <v>14</v>
      </c>
      <c r="O1165" s="28" t="s">
        <v>573</v>
      </c>
      <c r="P1165" s="28" t="s">
        <v>417</v>
      </c>
      <c r="Q1165" s="48">
        <v>43221</v>
      </c>
      <c r="R1165" s="28"/>
    </row>
    <row r="1166" ht="42" spans="1:18">
      <c r="A1166" s="28" t="s">
        <v>2283</v>
      </c>
      <c r="B1166" s="28" t="s">
        <v>2283</v>
      </c>
      <c r="C1166" s="28" t="s">
        <v>36</v>
      </c>
      <c r="D1166" s="28" t="s">
        <v>214</v>
      </c>
      <c r="E1166" s="87">
        <v>6082.11</v>
      </c>
      <c r="F1166" s="68">
        <f t="shared" si="43"/>
        <v>144.956273398541</v>
      </c>
      <c r="G1166" s="58" t="s">
        <v>2284</v>
      </c>
      <c r="H1166" s="28" t="s">
        <v>391</v>
      </c>
      <c r="I1166" s="66">
        <v>47</v>
      </c>
      <c r="J1166" s="66">
        <v>8</v>
      </c>
      <c r="K1166" s="87">
        <v>88.164</v>
      </c>
      <c r="L1166" s="28" t="s">
        <v>179</v>
      </c>
      <c r="M1166" s="28" t="s">
        <v>361</v>
      </c>
      <c r="N1166" s="28" t="s">
        <v>14</v>
      </c>
      <c r="O1166" s="28" t="s">
        <v>573</v>
      </c>
      <c r="P1166" s="28" t="s">
        <v>417</v>
      </c>
      <c r="Q1166" s="48">
        <v>43221</v>
      </c>
      <c r="R1166" s="28"/>
    </row>
    <row r="1167" ht="42" spans="1:18">
      <c r="A1167" s="28" t="s">
        <v>1446</v>
      </c>
      <c r="B1167" s="28" t="s">
        <v>1446</v>
      </c>
      <c r="C1167" s="28" t="s">
        <v>36</v>
      </c>
      <c r="D1167" s="28" t="s">
        <v>214</v>
      </c>
      <c r="E1167" s="87">
        <v>2178.07</v>
      </c>
      <c r="F1167" s="68">
        <f t="shared" si="43"/>
        <v>144.928767211338</v>
      </c>
      <c r="G1167" s="58" t="s">
        <v>2285</v>
      </c>
      <c r="H1167" s="28" t="s">
        <v>391</v>
      </c>
      <c r="I1167" s="66">
        <v>78</v>
      </c>
      <c r="J1167" s="66">
        <v>18</v>
      </c>
      <c r="K1167" s="87">
        <v>31.5665</v>
      </c>
      <c r="L1167" s="28" t="s">
        <v>179</v>
      </c>
      <c r="M1167" s="28" t="s">
        <v>361</v>
      </c>
      <c r="N1167" s="28" t="s">
        <v>14</v>
      </c>
      <c r="O1167" s="28" t="s">
        <v>573</v>
      </c>
      <c r="P1167" s="28" t="s">
        <v>417</v>
      </c>
      <c r="Q1167" s="48">
        <v>43221</v>
      </c>
      <c r="R1167" s="28"/>
    </row>
    <row r="1168" ht="42" spans="1:18">
      <c r="A1168" s="28" t="s">
        <v>2286</v>
      </c>
      <c r="B1168" s="28" t="s">
        <v>2286</v>
      </c>
      <c r="C1168" s="28" t="s">
        <v>36</v>
      </c>
      <c r="D1168" s="28" t="s">
        <v>214</v>
      </c>
      <c r="E1168" s="87">
        <v>7066.16</v>
      </c>
      <c r="F1168" s="68">
        <f t="shared" si="43"/>
        <v>141.622889943053</v>
      </c>
      <c r="G1168" s="58" t="s">
        <v>2287</v>
      </c>
      <c r="H1168" s="28" t="s">
        <v>391</v>
      </c>
      <c r="I1168" s="66">
        <v>139</v>
      </c>
      <c r="J1168" s="66">
        <v>21</v>
      </c>
      <c r="K1168" s="87">
        <v>100.073</v>
      </c>
      <c r="L1168" s="28" t="s">
        <v>179</v>
      </c>
      <c r="M1168" s="28" t="s">
        <v>361</v>
      </c>
      <c r="N1168" s="28" t="s">
        <v>14</v>
      </c>
      <c r="O1168" s="28" t="s">
        <v>573</v>
      </c>
      <c r="P1168" s="28" t="s">
        <v>417</v>
      </c>
      <c r="Q1168" s="48">
        <v>43221</v>
      </c>
      <c r="R1168" s="28"/>
    </row>
    <row r="1169" ht="42" spans="1:18">
      <c r="A1169" s="28" t="s">
        <v>2288</v>
      </c>
      <c r="B1169" s="28" t="s">
        <v>2288</v>
      </c>
      <c r="C1169" s="28" t="s">
        <v>36</v>
      </c>
      <c r="D1169" s="28" t="s">
        <v>214</v>
      </c>
      <c r="E1169" s="87">
        <v>2810.86</v>
      </c>
      <c r="F1169" s="68">
        <f t="shared" si="43"/>
        <v>147.107291007023</v>
      </c>
      <c r="G1169" s="58" t="s">
        <v>2289</v>
      </c>
      <c r="H1169" s="28" t="s">
        <v>391</v>
      </c>
      <c r="I1169" s="66">
        <v>80</v>
      </c>
      <c r="J1169" s="66">
        <v>28</v>
      </c>
      <c r="K1169" s="87">
        <v>41.3498</v>
      </c>
      <c r="L1169" s="28" t="s">
        <v>179</v>
      </c>
      <c r="M1169" s="28" t="s">
        <v>361</v>
      </c>
      <c r="N1169" s="28" t="s">
        <v>14</v>
      </c>
      <c r="O1169" s="28" t="s">
        <v>573</v>
      </c>
      <c r="P1169" s="28" t="s">
        <v>417</v>
      </c>
      <c r="Q1169" s="48">
        <v>43221</v>
      </c>
      <c r="R1169" s="28"/>
    </row>
    <row r="1170" ht="42" spans="1:18">
      <c r="A1170" s="28" t="s">
        <v>1432</v>
      </c>
      <c r="B1170" s="28" t="s">
        <v>1432</v>
      </c>
      <c r="C1170" s="28" t="s">
        <v>36</v>
      </c>
      <c r="D1170" s="28" t="s">
        <v>214</v>
      </c>
      <c r="E1170" s="87">
        <v>3699.65</v>
      </c>
      <c r="F1170" s="68">
        <f t="shared" si="43"/>
        <v>156.395334693822</v>
      </c>
      <c r="G1170" s="58" t="s">
        <v>2290</v>
      </c>
      <c r="H1170" s="28" t="s">
        <v>391</v>
      </c>
      <c r="I1170" s="66">
        <v>80</v>
      </c>
      <c r="J1170" s="66">
        <v>12</v>
      </c>
      <c r="K1170" s="87">
        <v>57.8608</v>
      </c>
      <c r="L1170" s="28" t="s">
        <v>179</v>
      </c>
      <c r="M1170" s="28" t="s">
        <v>361</v>
      </c>
      <c r="N1170" s="28" t="s">
        <v>14</v>
      </c>
      <c r="O1170" s="28" t="s">
        <v>573</v>
      </c>
      <c r="P1170" s="28" t="s">
        <v>417</v>
      </c>
      <c r="Q1170" s="48">
        <v>43221</v>
      </c>
      <c r="R1170" s="28"/>
    </row>
    <row r="1171" ht="42" spans="1:18">
      <c r="A1171" s="28" t="s">
        <v>1444</v>
      </c>
      <c r="B1171" s="28" t="s">
        <v>1444</v>
      </c>
      <c r="C1171" s="28" t="s">
        <v>36</v>
      </c>
      <c r="D1171" s="28" t="s">
        <v>214</v>
      </c>
      <c r="E1171" s="87">
        <v>2550.7</v>
      </c>
      <c r="F1171" s="68">
        <f t="shared" si="43"/>
        <v>146.056768730153</v>
      </c>
      <c r="G1171" s="58" t="s">
        <v>2291</v>
      </c>
      <c r="H1171" s="28" t="s">
        <v>391</v>
      </c>
      <c r="I1171" s="66">
        <v>103</v>
      </c>
      <c r="J1171" s="66">
        <v>42</v>
      </c>
      <c r="K1171" s="87">
        <v>37.2547</v>
      </c>
      <c r="L1171" s="28" t="s">
        <v>179</v>
      </c>
      <c r="M1171" s="28" t="s">
        <v>361</v>
      </c>
      <c r="N1171" s="28" t="s">
        <v>14</v>
      </c>
      <c r="O1171" s="28" t="s">
        <v>573</v>
      </c>
      <c r="P1171" s="28" t="s">
        <v>417</v>
      </c>
      <c r="Q1171" s="48">
        <v>43221</v>
      </c>
      <c r="R1171" s="28"/>
    </row>
    <row r="1172" ht="42" spans="1:18">
      <c r="A1172" s="28" t="s">
        <v>1442</v>
      </c>
      <c r="B1172" s="28" t="s">
        <v>1442</v>
      </c>
      <c r="C1172" s="28" t="s">
        <v>36</v>
      </c>
      <c r="D1172" s="28" t="s">
        <v>214</v>
      </c>
      <c r="E1172" s="87">
        <v>2751.59</v>
      </c>
      <c r="F1172" s="68">
        <f t="shared" si="43"/>
        <v>141.722058882319</v>
      </c>
      <c r="G1172" s="58" t="s">
        <v>2292</v>
      </c>
      <c r="H1172" s="28" t="s">
        <v>391</v>
      </c>
      <c r="I1172" s="66">
        <v>111</v>
      </c>
      <c r="J1172" s="66">
        <v>37</v>
      </c>
      <c r="K1172" s="87">
        <v>38.9961</v>
      </c>
      <c r="L1172" s="28" t="s">
        <v>179</v>
      </c>
      <c r="M1172" s="28" t="s">
        <v>361</v>
      </c>
      <c r="N1172" s="28" t="s">
        <v>14</v>
      </c>
      <c r="O1172" s="28" t="s">
        <v>573</v>
      </c>
      <c r="P1172" s="28" t="s">
        <v>417</v>
      </c>
      <c r="Q1172" s="48">
        <v>43221</v>
      </c>
      <c r="R1172" s="28"/>
    </row>
    <row r="1173" spans="1:18">
      <c r="A1173" s="37" t="s">
        <v>2293</v>
      </c>
      <c r="B1173" s="28"/>
      <c r="C1173" s="28"/>
      <c r="D1173" s="28"/>
      <c r="E1173" s="68">
        <f>SUM(E1174:E1185)</f>
        <v>80465.59</v>
      </c>
      <c r="F1173" s="68"/>
      <c r="G1173" s="28"/>
      <c r="H1173" s="28"/>
      <c r="I1173" s="66"/>
      <c r="J1173" s="66"/>
      <c r="K1173" s="68">
        <f>SUM(K1174:K1185)</f>
        <v>1258.6087</v>
      </c>
      <c r="L1173" s="28"/>
      <c r="M1173" s="28"/>
      <c r="N1173" s="28"/>
      <c r="O1173" s="28"/>
      <c r="P1173" s="28"/>
      <c r="Q1173" s="28"/>
      <c r="R1173" s="28"/>
    </row>
    <row r="1174" ht="42" spans="1:18">
      <c r="A1174" s="28" t="s">
        <v>1426</v>
      </c>
      <c r="B1174" s="28" t="s">
        <v>1426</v>
      </c>
      <c r="C1174" s="28" t="s">
        <v>36</v>
      </c>
      <c r="D1174" s="28" t="s">
        <v>214</v>
      </c>
      <c r="E1174" s="68">
        <v>7554.58</v>
      </c>
      <c r="F1174" s="68">
        <f t="shared" ref="F1174:F1185" si="44">K1174/E1174*10000</f>
        <v>156.392281238666</v>
      </c>
      <c r="G1174" s="58" t="s">
        <v>2294</v>
      </c>
      <c r="H1174" s="28" t="s">
        <v>391</v>
      </c>
      <c r="I1174" s="66">
        <v>209</v>
      </c>
      <c r="J1174" s="66">
        <v>35</v>
      </c>
      <c r="K1174" s="87">
        <v>118.1478</v>
      </c>
      <c r="L1174" s="28" t="s">
        <v>179</v>
      </c>
      <c r="M1174" s="28" t="s">
        <v>361</v>
      </c>
      <c r="N1174" s="28" t="s">
        <v>14</v>
      </c>
      <c r="O1174" s="28" t="s">
        <v>573</v>
      </c>
      <c r="P1174" s="28" t="s">
        <v>417</v>
      </c>
      <c r="Q1174" s="48">
        <v>43221</v>
      </c>
      <c r="R1174" s="28"/>
    </row>
    <row r="1175" ht="42" spans="1:18">
      <c r="A1175" s="28" t="s">
        <v>2295</v>
      </c>
      <c r="B1175" s="28" t="s">
        <v>2295</v>
      </c>
      <c r="C1175" s="28" t="s">
        <v>36</v>
      </c>
      <c r="D1175" s="28" t="s">
        <v>214</v>
      </c>
      <c r="E1175" s="68">
        <v>733.64</v>
      </c>
      <c r="F1175" s="68">
        <f t="shared" si="44"/>
        <v>149.139905130582</v>
      </c>
      <c r="G1175" s="58" t="s">
        <v>2296</v>
      </c>
      <c r="H1175" s="28" t="s">
        <v>391</v>
      </c>
      <c r="I1175" s="66">
        <v>40</v>
      </c>
      <c r="J1175" s="66">
        <v>6</v>
      </c>
      <c r="K1175" s="87">
        <v>10.9415</v>
      </c>
      <c r="L1175" s="28" t="s">
        <v>179</v>
      </c>
      <c r="M1175" s="28" t="s">
        <v>361</v>
      </c>
      <c r="N1175" s="28" t="s">
        <v>14</v>
      </c>
      <c r="O1175" s="28" t="s">
        <v>573</v>
      </c>
      <c r="P1175" s="28" t="s">
        <v>417</v>
      </c>
      <c r="Q1175" s="48">
        <v>43221</v>
      </c>
      <c r="R1175" s="28"/>
    </row>
    <row r="1176" ht="42" spans="1:18">
      <c r="A1176" s="28" t="s">
        <v>2297</v>
      </c>
      <c r="B1176" s="28" t="s">
        <v>2297</v>
      </c>
      <c r="C1176" s="28" t="s">
        <v>36</v>
      </c>
      <c r="D1176" s="28" t="s">
        <v>214</v>
      </c>
      <c r="E1176" s="68">
        <v>3795.13</v>
      </c>
      <c r="F1176" s="68">
        <f t="shared" si="44"/>
        <v>150.82724438952</v>
      </c>
      <c r="G1176" s="58" t="s">
        <v>2298</v>
      </c>
      <c r="H1176" s="28" t="s">
        <v>391</v>
      </c>
      <c r="I1176" s="66">
        <v>65</v>
      </c>
      <c r="J1176" s="66">
        <v>32</v>
      </c>
      <c r="K1176" s="87">
        <v>57.2409</v>
      </c>
      <c r="L1176" s="28" t="s">
        <v>179</v>
      </c>
      <c r="M1176" s="28" t="s">
        <v>361</v>
      </c>
      <c r="N1176" s="28" t="s">
        <v>14</v>
      </c>
      <c r="O1176" s="28" t="s">
        <v>573</v>
      </c>
      <c r="P1176" s="28" t="s">
        <v>417</v>
      </c>
      <c r="Q1176" s="48">
        <v>43221</v>
      </c>
      <c r="R1176" s="28"/>
    </row>
    <row r="1177" ht="42" spans="1:18">
      <c r="A1177" s="28" t="s">
        <v>2299</v>
      </c>
      <c r="B1177" s="28" t="s">
        <v>2299</v>
      </c>
      <c r="C1177" s="28" t="s">
        <v>36</v>
      </c>
      <c r="D1177" s="28" t="s">
        <v>214</v>
      </c>
      <c r="E1177" s="68">
        <v>6783.76</v>
      </c>
      <c r="F1177" s="68">
        <f t="shared" si="44"/>
        <v>153.500418646886</v>
      </c>
      <c r="G1177" s="58" t="s">
        <v>2300</v>
      </c>
      <c r="H1177" s="28" t="s">
        <v>391</v>
      </c>
      <c r="I1177" s="66">
        <v>219</v>
      </c>
      <c r="J1177" s="66">
        <v>34</v>
      </c>
      <c r="K1177" s="87">
        <v>104.131</v>
      </c>
      <c r="L1177" s="28" t="s">
        <v>179</v>
      </c>
      <c r="M1177" s="28" t="s">
        <v>361</v>
      </c>
      <c r="N1177" s="28" t="s">
        <v>14</v>
      </c>
      <c r="O1177" s="28" t="s">
        <v>573</v>
      </c>
      <c r="P1177" s="28" t="s">
        <v>417</v>
      </c>
      <c r="Q1177" s="48">
        <v>43221</v>
      </c>
      <c r="R1177" s="28"/>
    </row>
    <row r="1178" ht="42" spans="1:18">
      <c r="A1178" s="28" t="s">
        <v>2301</v>
      </c>
      <c r="B1178" s="28" t="s">
        <v>2301</v>
      </c>
      <c r="C1178" s="28" t="s">
        <v>36</v>
      </c>
      <c r="D1178" s="28" t="s">
        <v>214</v>
      </c>
      <c r="E1178" s="68">
        <v>9450.01</v>
      </c>
      <c r="F1178" s="68">
        <f t="shared" si="44"/>
        <v>162.960039195726</v>
      </c>
      <c r="G1178" s="58" t="s">
        <v>2302</v>
      </c>
      <c r="H1178" s="28" t="s">
        <v>391</v>
      </c>
      <c r="I1178" s="66">
        <v>195</v>
      </c>
      <c r="J1178" s="66">
        <v>53</v>
      </c>
      <c r="K1178" s="87">
        <v>153.9974</v>
      </c>
      <c r="L1178" s="28" t="s">
        <v>179</v>
      </c>
      <c r="M1178" s="28" t="s">
        <v>361</v>
      </c>
      <c r="N1178" s="28" t="s">
        <v>14</v>
      </c>
      <c r="O1178" s="28" t="s">
        <v>573</v>
      </c>
      <c r="P1178" s="28" t="s">
        <v>417</v>
      </c>
      <c r="Q1178" s="48">
        <v>43221</v>
      </c>
      <c r="R1178" s="28"/>
    </row>
    <row r="1179" ht="42" spans="1:18">
      <c r="A1179" s="28" t="s">
        <v>1434</v>
      </c>
      <c r="B1179" s="28" t="s">
        <v>1434</v>
      </c>
      <c r="C1179" s="28" t="s">
        <v>36</v>
      </c>
      <c r="D1179" s="28" t="s">
        <v>214</v>
      </c>
      <c r="E1179" s="68">
        <v>7769.04</v>
      </c>
      <c r="F1179" s="68">
        <f t="shared" si="44"/>
        <v>155.042321831269</v>
      </c>
      <c r="G1179" s="58" t="s">
        <v>2303</v>
      </c>
      <c r="H1179" s="28" t="s">
        <v>391</v>
      </c>
      <c r="I1179" s="66">
        <v>184</v>
      </c>
      <c r="J1179" s="66">
        <v>18</v>
      </c>
      <c r="K1179" s="87">
        <v>120.453</v>
      </c>
      <c r="L1179" s="28" t="s">
        <v>179</v>
      </c>
      <c r="M1179" s="28" t="s">
        <v>361</v>
      </c>
      <c r="N1179" s="28" t="s">
        <v>14</v>
      </c>
      <c r="O1179" s="28" t="s">
        <v>573</v>
      </c>
      <c r="P1179" s="28" t="s">
        <v>417</v>
      </c>
      <c r="Q1179" s="48">
        <v>43221</v>
      </c>
      <c r="R1179" s="28"/>
    </row>
    <row r="1180" ht="42" spans="1:18">
      <c r="A1180" s="28" t="s">
        <v>2304</v>
      </c>
      <c r="B1180" s="28" t="s">
        <v>2304</v>
      </c>
      <c r="C1180" s="28" t="s">
        <v>36</v>
      </c>
      <c r="D1180" s="28" t="s">
        <v>214</v>
      </c>
      <c r="E1180" s="68">
        <v>10144.46</v>
      </c>
      <c r="F1180" s="68">
        <f t="shared" si="44"/>
        <v>153.103467311222</v>
      </c>
      <c r="G1180" s="58" t="s">
        <v>2305</v>
      </c>
      <c r="H1180" s="28" t="s">
        <v>391</v>
      </c>
      <c r="I1180" s="66">
        <v>134</v>
      </c>
      <c r="J1180" s="66">
        <v>42</v>
      </c>
      <c r="K1180" s="87">
        <v>155.3152</v>
      </c>
      <c r="L1180" s="28" t="s">
        <v>179</v>
      </c>
      <c r="M1180" s="28" t="s">
        <v>361</v>
      </c>
      <c r="N1180" s="28" t="s">
        <v>14</v>
      </c>
      <c r="O1180" s="28" t="s">
        <v>573</v>
      </c>
      <c r="P1180" s="28" t="s">
        <v>417</v>
      </c>
      <c r="Q1180" s="48">
        <v>43221</v>
      </c>
      <c r="R1180" s="28"/>
    </row>
    <row r="1181" ht="42" spans="1:18">
      <c r="A1181" s="28" t="s">
        <v>1422</v>
      </c>
      <c r="B1181" s="28" t="s">
        <v>1422</v>
      </c>
      <c r="C1181" s="28" t="s">
        <v>36</v>
      </c>
      <c r="D1181" s="28" t="s">
        <v>214</v>
      </c>
      <c r="E1181" s="68">
        <v>12663.23</v>
      </c>
      <c r="F1181" s="68">
        <f t="shared" si="44"/>
        <v>149.878901354552</v>
      </c>
      <c r="G1181" s="58" t="s">
        <v>2306</v>
      </c>
      <c r="H1181" s="28" t="s">
        <v>391</v>
      </c>
      <c r="I1181" s="66">
        <v>189</v>
      </c>
      <c r="J1181" s="66">
        <v>36</v>
      </c>
      <c r="K1181" s="87">
        <v>189.7951</v>
      </c>
      <c r="L1181" s="28" t="s">
        <v>179</v>
      </c>
      <c r="M1181" s="28" t="s">
        <v>361</v>
      </c>
      <c r="N1181" s="28" t="s">
        <v>14</v>
      </c>
      <c r="O1181" s="28" t="s">
        <v>573</v>
      </c>
      <c r="P1181" s="28" t="s">
        <v>417</v>
      </c>
      <c r="Q1181" s="48">
        <v>43221</v>
      </c>
      <c r="R1181" s="28"/>
    </row>
    <row r="1182" ht="42" spans="1:18">
      <c r="A1182" s="28" t="s">
        <v>2307</v>
      </c>
      <c r="B1182" s="28" t="s">
        <v>2307</v>
      </c>
      <c r="C1182" s="28" t="s">
        <v>36</v>
      </c>
      <c r="D1182" s="28" t="s">
        <v>214</v>
      </c>
      <c r="E1182" s="68">
        <v>6842.9</v>
      </c>
      <c r="F1182" s="68">
        <f t="shared" si="44"/>
        <v>156.466994987505</v>
      </c>
      <c r="G1182" s="58" t="s">
        <v>2308</v>
      </c>
      <c r="H1182" s="28" t="s">
        <v>391</v>
      </c>
      <c r="I1182" s="66">
        <v>142</v>
      </c>
      <c r="J1182" s="66">
        <v>33</v>
      </c>
      <c r="K1182" s="87">
        <v>107.0688</v>
      </c>
      <c r="L1182" s="28" t="s">
        <v>179</v>
      </c>
      <c r="M1182" s="28" t="s">
        <v>361</v>
      </c>
      <c r="N1182" s="28" t="s">
        <v>14</v>
      </c>
      <c r="O1182" s="28" t="s">
        <v>573</v>
      </c>
      <c r="P1182" s="28" t="s">
        <v>417</v>
      </c>
      <c r="Q1182" s="48">
        <v>43221</v>
      </c>
      <c r="R1182" s="28"/>
    </row>
    <row r="1183" ht="42" spans="1:18">
      <c r="A1183" s="28" t="s">
        <v>1430</v>
      </c>
      <c r="B1183" s="28" t="s">
        <v>1430</v>
      </c>
      <c r="C1183" s="28" t="s">
        <v>36</v>
      </c>
      <c r="D1183" s="28" t="s">
        <v>214</v>
      </c>
      <c r="E1183" s="68">
        <v>7374.86</v>
      </c>
      <c r="F1183" s="68">
        <f t="shared" si="44"/>
        <v>165.715010183244</v>
      </c>
      <c r="G1183" s="58" t="s">
        <v>2309</v>
      </c>
      <c r="H1183" s="28" t="s">
        <v>391</v>
      </c>
      <c r="I1183" s="66">
        <v>243</v>
      </c>
      <c r="J1183" s="66">
        <v>37</v>
      </c>
      <c r="K1183" s="87">
        <v>122.2125</v>
      </c>
      <c r="L1183" s="28" t="s">
        <v>179</v>
      </c>
      <c r="M1183" s="28" t="s">
        <v>361</v>
      </c>
      <c r="N1183" s="28" t="s">
        <v>14</v>
      </c>
      <c r="O1183" s="28" t="s">
        <v>573</v>
      </c>
      <c r="P1183" s="28" t="s">
        <v>417</v>
      </c>
      <c r="Q1183" s="48">
        <v>43221</v>
      </c>
      <c r="R1183" s="28"/>
    </row>
    <row r="1184" ht="42" spans="1:18">
      <c r="A1184" s="28" t="s">
        <v>1432</v>
      </c>
      <c r="B1184" s="28" t="s">
        <v>1432</v>
      </c>
      <c r="C1184" s="28" t="s">
        <v>36</v>
      </c>
      <c r="D1184" s="28" t="s">
        <v>214</v>
      </c>
      <c r="E1184" s="68">
        <v>4055.77</v>
      </c>
      <c r="F1184" s="68">
        <f t="shared" si="44"/>
        <v>164.124198364306</v>
      </c>
      <c r="G1184" s="58" t="s">
        <v>2310</v>
      </c>
      <c r="H1184" s="28" t="s">
        <v>391</v>
      </c>
      <c r="I1184" s="66">
        <v>118</v>
      </c>
      <c r="J1184" s="66">
        <v>6</v>
      </c>
      <c r="K1184" s="87">
        <v>66.565</v>
      </c>
      <c r="L1184" s="28" t="s">
        <v>179</v>
      </c>
      <c r="M1184" s="28" t="s">
        <v>361</v>
      </c>
      <c r="N1184" s="28" t="s">
        <v>14</v>
      </c>
      <c r="O1184" s="28" t="s">
        <v>573</v>
      </c>
      <c r="P1184" s="28" t="s">
        <v>417</v>
      </c>
      <c r="Q1184" s="48">
        <v>43221</v>
      </c>
      <c r="R1184" s="28"/>
    </row>
    <row r="1185" ht="42" spans="1:18">
      <c r="A1185" s="28" t="s">
        <v>1428</v>
      </c>
      <c r="B1185" s="28" t="s">
        <v>1428</v>
      </c>
      <c r="C1185" s="28" t="s">
        <v>36</v>
      </c>
      <c r="D1185" s="28" t="s">
        <v>214</v>
      </c>
      <c r="E1185" s="68">
        <v>3298.21</v>
      </c>
      <c r="F1185" s="68">
        <f t="shared" si="44"/>
        <v>159.90643409607</v>
      </c>
      <c r="G1185" s="58" t="s">
        <v>2311</v>
      </c>
      <c r="H1185" s="28" t="s">
        <v>391</v>
      </c>
      <c r="I1185" s="66">
        <v>73</v>
      </c>
      <c r="J1185" s="66">
        <v>5</v>
      </c>
      <c r="K1185" s="87">
        <v>52.7405</v>
      </c>
      <c r="L1185" s="28" t="s">
        <v>179</v>
      </c>
      <c r="M1185" s="28" t="s">
        <v>361</v>
      </c>
      <c r="N1185" s="28" t="s">
        <v>14</v>
      </c>
      <c r="O1185" s="28" t="s">
        <v>573</v>
      </c>
      <c r="P1185" s="28" t="s">
        <v>417</v>
      </c>
      <c r="Q1185" s="48">
        <v>43221</v>
      </c>
      <c r="R1185" s="28"/>
    </row>
    <row r="1186" spans="1:18">
      <c r="A1186" s="37" t="s">
        <v>2312</v>
      </c>
      <c r="B1186" s="28"/>
      <c r="C1186" s="28"/>
      <c r="D1186" s="28"/>
      <c r="E1186" s="68">
        <f>SUM(E1187:E1189)</f>
        <v>14581</v>
      </c>
      <c r="F1186" s="68"/>
      <c r="G1186" s="28"/>
      <c r="H1186" s="28"/>
      <c r="I1186" s="66"/>
      <c r="J1186" s="66"/>
      <c r="K1186" s="68">
        <f>K1187+K1188+K1189</f>
        <v>215.9925</v>
      </c>
      <c r="L1186" s="28"/>
      <c r="M1186" s="28"/>
      <c r="N1186" s="28"/>
      <c r="O1186" s="28"/>
      <c r="P1186" s="28"/>
      <c r="Q1186" s="28"/>
      <c r="R1186" s="28"/>
    </row>
    <row r="1187" ht="42" spans="1:18">
      <c r="A1187" s="28" t="s">
        <v>2313</v>
      </c>
      <c r="B1187" s="28" t="s">
        <v>2313</v>
      </c>
      <c r="C1187" s="28" t="s">
        <v>36</v>
      </c>
      <c r="D1187" s="28" t="s">
        <v>214</v>
      </c>
      <c r="E1187" s="68">
        <v>1943.21</v>
      </c>
      <c r="F1187" s="68">
        <f t="shared" ref="F1187:F1189" si="45">K1187/E1187*10000</f>
        <v>146.716000843964</v>
      </c>
      <c r="G1187" s="58" t="s">
        <v>2314</v>
      </c>
      <c r="H1187" s="28" t="s">
        <v>571</v>
      </c>
      <c r="I1187" s="66">
        <v>127</v>
      </c>
      <c r="J1187" s="66">
        <v>29</v>
      </c>
      <c r="K1187" s="87">
        <v>28.51</v>
      </c>
      <c r="L1187" s="28" t="s">
        <v>179</v>
      </c>
      <c r="M1187" s="28" t="s">
        <v>361</v>
      </c>
      <c r="N1187" s="28" t="s">
        <v>14</v>
      </c>
      <c r="O1187" s="28" t="s">
        <v>573</v>
      </c>
      <c r="P1187" s="28" t="s">
        <v>417</v>
      </c>
      <c r="Q1187" s="48">
        <v>43221</v>
      </c>
      <c r="R1187" s="28"/>
    </row>
    <row r="1188" ht="42" spans="1:18">
      <c r="A1188" s="28" t="s">
        <v>2315</v>
      </c>
      <c r="B1188" s="28" t="s">
        <v>2315</v>
      </c>
      <c r="C1188" s="28" t="s">
        <v>36</v>
      </c>
      <c r="D1188" s="28" t="s">
        <v>214</v>
      </c>
      <c r="E1188" s="68">
        <v>4023.15</v>
      </c>
      <c r="F1188" s="68">
        <f t="shared" si="45"/>
        <v>151.495469967563</v>
      </c>
      <c r="G1188" s="58" t="s">
        <v>2316</v>
      </c>
      <c r="H1188" s="28" t="s">
        <v>571</v>
      </c>
      <c r="I1188" s="66">
        <v>102</v>
      </c>
      <c r="J1188" s="66">
        <v>23</v>
      </c>
      <c r="K1188" s="87">
        <v>60.9489</v>
      </c>
      <c r="L1188" s="28" t="s">
        <v>179</v>
      </c>
      <c r="M1188" s="28" t="s">
        <v>361</v>
      </c>
      <c r="N1188" s="28" t="s">
        <v>14</v>
      </c>
      <c r="O1188" s="28" t="s">
        <v>573</v>
      </c>
      <c r="P1188" s="28" t="s">
        <v>417</v>
      </c>
      <c r="Q1188" s="48">
        <v>43221</v>
      </c>
      <c r="R1188" s="28"/>
    </row>
    <row r="1189" ht="42" spans="1:18">
      <c r="A1189" s="28" t="s">
        <v>2317</v>
      </c>
      <c r="B1189" s="28" t="s">
        <v>2317</v>
      </c>
      <c r="C1189" s="28" t="s">
        <v>36</v>
      </c>
      <c r="D1189" s="28" t="s">
        <v>214</v>
      </c>
      <c r="E1189" s="68">
        <v>8614.64</v>
      </c>
      <c r="F1189" s="68">
        <f t="shared" si="45"/>
        <v>146.882051948776</v>
      </c>
      <c r="G1189" s="58" t="s">
        <v>2318</v>
      </c>
      <c r="H1189" s="28" t="s">
        <v>571</v>
      </c>
      <c r="I1189" s="66">
        <v>153</v>
      </c>
      <c r="J1189" s="66">
        <v>40</v>
      </c>
      <c r="K1189" s="87">
        <v>126.5336</v>
      </c>
      <c r="L1189" s="28" t="s">
        <v>179</v>
      </c>
      <c r="M1189" s="28" t="s">
        <v>361</v>
      </c>
      <c r="N1189" s="28" t="s">
        <v>14</v>
      </c>
      <c r="O1189" s="28" t="s">
        <v>573</v>
      </c>
      <c r="P1189" s="28" t="s">
        <v>417</v>
      </c>
      <c r="Q1189" s="48">
        <v>43221</v>
      </c>
      <c r="R1189" s="28"/>
    </row>
    <row r="1190" spans="1:18">
      <c r="A1190" s="37" t="s">
        <v>2319</v>
      </c>
      <c r="B1190" s="28"/>
      <c r="C1190" s="28"/>
      <c r="D1190" s="28"/>
      <c r="E1190" s="68">
        <f t="shared" ref="E1190:K1190" si="46">E1191+E1199+E1207</f>
        <v>31668.42</v>
      </c>
      <c r="F1190" s="68"/>
      <c r="G1190" s="68"/>
      <c r="H1190" s="68"/>
      <c r="I1190" s="66">
        <f t="shared" si="46"/>
        <v>1699</v>
      </c>
      <c r="J1190" s="66">
        <f t="shared" si="46"/>
        <v>528</v>
      </c>
      <c r="K1190" s="68">
        <f t="shared" si="46"/>
        <v>406.56053</v>
      </c>
      <c r="L1190" s="28"/>
      <c r="M1190" s="28"/>
      <c r="N1190" s="28"/>
      <c r="O1190" s="28"/>
      <c r="P1190" s="28"/>
      <c r="Q1190" s="28"/>
      <c r="R1190" s="28"/>
    </row>
    <row r="1191" spans="1:18">
      <c r="A1191" s="37" t="s">
        <v>2320</v>
      </c>
      <c r="B1191" s="28"/>
      <c r="C1191" s="28"/>
      <c r="D1191" s="28"/>
      <c r="E1191" s="68">
        <f t="shared" ref="E1191:K1191" si="47">SUM(E1192:E1198)</f>
        <v>15248</v>
      </c>
      <c r="F1191" s="68"/>
      <c r="G1191" s="68"/>
      <c r="H1191" s="68"/>
      <c r="I1191" s="66">
        <f t="shared" si="47"/>
        <v>729</v>
      </c>
      <c r="J1191" s="66">
        <f t="shared" si="47"/>
        <v>184</v>
      </c>
      <c r="K1191" s="68">
        <f t="shared" si="47"/>
        <v>198.66</v>
      </c>
      <c r="L1191" s="28"/>
      <c r="M1191" s="28"/>
      <c r="N1191" s="28"/>
      <c r="O1191" s="28"/>
      <c r="P1191" s="28"/>
      <c r="Q1191" s="28"/>
      <c r="R1191" s="28"/>
    </row>
    <row r="1192" ht="42" spans="1:18">
      <c r="A1192" s="28" t="s">
        <v>2321</v>
      </c>
      <c r="B1192" s="28" t="s">
        <v>2322</v>
      </c>
      <c r="C1192" s="28" t="s">
        <v>477</v>
      </c>
      <c r="D1192" s="28" t="s">
        <v>214</v>
      </c>
      <c r="E1192" s="28">
        <v>4537</v>
      </c>
      <c r="F1192" s="68">
        <f>K1192/E1192*10000</f>
        <v>122.988759091911</v>
      </c>
      <c r="G1192" s="91" t="s">
        <v>2323</v>
      </c>
      <c r="H1192" s="28" t="s">
        <v>391</v>
      </c>
      <c r="I1192" s="66">
        <v>114</v>
      </c>
      <c r="J1192" s="66">
        <v>42</v>
      </c>
      <c r="K1192" s="68">
        <v>55.8</v>
      </c>
      <c r="L1192" s="28" t="s">
        <v>179</v>
      </c>
      <c r="M1192" s="28" t="s">
        <v>2324</v>
      </c>
      <c r="N1192" s="28" t="s">
        <v>1975</v>
      </c>
      <c r="O1192" s="28" t="s">
        <v>949</v>
      </c>
      <c r="P1192" s="28" t="s">
        <v>417</v>
      </c>
      <c r="Q1192" s="48">
        <v>43466</v>
      </c>
      <c r="R1192" s="28"/>
    </row>
    <row r="1193" ht="42" spans="1:18">
      <c r="A1193" s="58" t="s">
        <v>2325</v>
      </c>
      <c r="B1193" s="28" t="s">
        <v>2326</v>
      </c>
      <c r="C1193" s="28" t="s">
        <v>477</v>
      </c>
      <c r="D1193" s="28" t="s">
        <v>214</v>
      </c>
      <c r="E1193" s="28">
        <v>595</v>
      </c>
      <c r="F1193" s="28">
        <v>168</v>
      </c>
      <c r="G1193" s="58" t="s">
        <v>2327</v>
      </c>
      <c r="H1193" s="28" t="s">
        <v>391</v>
      </c>
      <c r="I1193" s="66">
        <v>60</v>
      </c>
      <c r="J1193" s="66">
        <v>25</v>
      </c>
      <c r="K1193" s="68">
        <v>10</v>
      </c>
      <c r="L1193" s="28" t="s">
        <v>179</v>
      </c>
      <c r="M1193" s="28" t="s">
        <v>2324</v>
      </c>
      <c r="N1193" s="28" t="s">
        <v>1975</v>
      </c>
      <c r="O1193" s="28" t="s">
        <v>949</v>
      </c>
      <c r="P1193" s="28" t="s">
        <v>417</v>
      </c>
      <c r="Q1193" s="48">
        <v>43467</v>
      </c>
      <c r="R1193" s="28"/>
    </row>
    <row r="1194" ht="42" spans="1:18">
      <c r="A1194" s="58" t="s">
        <v>2328</v>
      </c>
      <c r="B1194" s="28" t="s">
        <v>2329</v>
      </c>
      <c r="C1194" s="28" t="s">
        <v>477</v>
      </c>
      <c r="D1194" s="28" t="s">
        <v>214</v>
      </c>
      <c r="E1194" s="28">
        <v>2771</v>
      </c>
      <c r="F1194" s="28">
        <v>129</v>
      </c>
      <c r="G1194" s="58" t="s">
        <v>2330</v>
      </c>
      <c r="H1194" s="28" t="s">
        <v>391</v>
      </c>
      <c r="I1194" s="66">
        <v>70</v>
      </c>
      <c r="J1194" s="66">
        <v>55</v>
      </c>
      <c r="K1194" s="68">
        <v>35.75</v>
      </c>
      <c r="L1194" s="28" t="s">
        <v>179</v>
      </c>
      <c r="M1194" s="28" t="s">
        <v>2324</v>
      </c>
      <c r="N1194" s="28" t="s">
        <v>1975</v>
      </c>
      <c r="O1194" s="28" t="s">
        <v>949</v>
      </c>
      <c r="P1194" s="28" t="s">
        <v>417</v>
      </c>
      <c r="Q1194" s="48">
        <v>43468</v>
      </c>
      <c r="R1194" s="28"/>
    </row>
    <row r="1195" ht="42" spans="1:18">
      <c r="A1195" s="58" t="s">
        <v>2331</v>
      </c>
      <c r="B1195" s="28" t="s">
        <v>1183</v>
      </c>
      <c r="C1195" s="28" t="s">
        <v>477</v>
      </c>
      <c r="D1195" s="28" t="s">
        <v>214</v>
      </c>
      <c r="E1195" s="28">
        <v>1342</v>
      </c>
      <c r="F1195" s="28">
        <v>149</v>
      </c>
      <c r="G1195" s="58" t="s">
        <v>2332</v>
      </c>
      <c r="H1195" s="28" t="s">
        <v>391</v>
      </c>
      <c r="I1195" s="66">
        <v>86</v>
      </c>
      <c r="J1195" s="66">
        <v>28</v>
      </c>
      <c r="K1195" s="68">
        <v>20</v>
      </c>
      <c r="L1195" s="28" t="s">
        <v>179</v>
      </c>
      <c r="M1195" s="28" t="s">
        <v>2324</v>
      </c>
      <c r="N1195" s="28" t="s">
        <v>1975</v>
      </c>
      <c r="O1195" s="28" t="s">
        <v>949</v>
      </c>
      <c r="P1195" s="28" t="s">
        <v>417</v>
      </c>
      <c r="Q1195" s="48">
        <v>43469</v>
      </c>
      <c r="R1195" s="28"/>
    </row>
    <row r="1196" ht="42" spans="1:18">
      <c r="A1196" s="58" t="s">
        <v>2333</v>
      </c>
      <c r="B1196" s="28" t="s">
        <v>2334</v>
      </c>
      <c r="C1196" s="28" t="s">
        <v>477</v>
      </c>
      <c r="D1196" s="28" t="s">
        <v>214</v>
      </c>
      <c r="E1196" s="28">
        <v>1470</v>
      </c>
      <c r="F1196" s="28">
        <v>136</v>
      </c>
      <c r="G1196" s="58" t="s">
        <v>2335</v>
      </c>
      <c r="H1196" s="28" t="s">
        <v>391</v>
      </c>
      <c r="I1196" s="66">
        <v>56</v>
      </c>
      <c r="J1196" s="66">
        <v>0</v>
      </c>
      <c r="K1196" s="87">
        <v>20</v>
      </c>
      <c r="L1196" s="28" t="s">
        <v>179</v>
      </c>
      <c r="M1196" s="28" t="s">
        <v>2324</v>
      </c>
      <c r="N1196" s="28" t="s">
        <v>1975</v>
      </c>
      <c r="O1196" s="28" t="s">
        <v>949</v>
      </c>
      <c r="P1196" s="28" t="s">
        <v>417</v>
      </c>
      <c r="Q1196" s="48">
        <v>43470</v>
      </c>
      <c r="R1196" s="28"/>
    </row>
    <row r="1197" ht="42" spans="1:18">
      <c r="A1197" s="58" t="s">
        <v>2336</v>
      </c>
      <c r="B1197" s="28" t="s">
        <v>1179</v>
      </c>
      <c r="C1197" s="28" t="s">
        <v>477</v>
      </c>
      <c r="D1197" s="28" t="s">
        <v>214</v>
      </c>
      <c r="E1197" s="28">
        <v>3968</v>
      </c>
      <c r="F1197" s="28">
        <v>126</v>
      </c>
      <c r="G1197" s="58" t="s">
        <v>2337</v>
      </c>
      <c r="H1197" s="28" t="s">
        <v>391</v>
      </c>
      <c r="I1197" s="66">
        <v>72</v>
      </c>
      <c r="J1197" s="66">
        <v>34</v>
      </c>
      <c r="K1197" s="87">
        <v>50</v>
      </c>
      <c r="L1197" s="28" t="s">
        <v>179</v>
      </c>
      <c r="M1197" s="28" t="s">
        <v>2324</v>
      </c>
      <c r="N1197" s="28" t="s">
        <v>1975</v>
      </c>
      <c r="O1197" s="28" t="s">
        <v>949</v>
      </c>
      <c r="P1197" s="28" t="s">
        <v>417</v>
      </c>
      <c r="Q1197" s="48">
        <v>43471</v>
      </c>
      <c r="R1197" s="28"/>
    </row>
    <row r="1198" ht="42" spans="1:18">
      <c r="A1198" s="58" t="s">
        <v>2338</v>
      </c>
      <c r="B1198" s="28" t="s">
        <v>2339</v>
      </c>
      <c r="C1198" s="28" t="s">
        <v>477</v>
      </c>
      <c r="D1198" s="28" t="s">
        <v>214</v>
      </c>
      <c r="E1198" s="28">
        <v>565</v>
      </c>
      <c r="F1198" s="28">
        <v>126</v>
      </c>
      <c r="G1198" s="58" t="s">
        <v>2340</v>
      </c>
      <c r="H1198" s="28" t="s">
        <v>391</v>
      </c>
      <c r="I1198" s="66">
        <v>271</v>
      </c>
      <c r="J1198" s="66">
        <v>0</v>
      </c>
      <c r="K1198" s="87">
        <v>7.11</v>
      </c>
      <c r="L1198" s="28" t="s">
        <v>179</v>
      </c>
      <c r="M1198" s="28" t="s">
        <v>2324</v>
      </c>
      <c r="N1198" s="28" t="s">
        <v>1975</v>
      </c>
      <c r="O1198" s="28" t="s">
        <v>949</v>
      </c>
      <c r="P1198" s="28" t="s">
        <v>417</v>
      </c>
      <c r="Q1198" s="48">
        <v>43472</v>
      </c>
      <c r="R1198" s="28"/>
    </row>
    <row r="1199" spans="1:18">
      <c r="A1199" s="37" t="s">
        <v>2341</v>
      </c>
      <c r="B1199" s="28"/>
      <c r="C1199" s="28"/>
      <c r="D1199" s="28"/>
      <c r="E1199" s="68">
        <f t="shared" ref="E1199:K1199" si="48">SUM(E1200:E1206)</f>
        <v>12517.04</v>
      </c>
      <c r="F1199" s="68"/>
      <c r="G1199" s="68"/>
      <c r="H1199" s="68"/>
      <c r="I1199" s="66">
        <f t="shared" si="48"/>
        <v>653</v>
      </c>
      <c r="J1199" s="66">
        <f t="shared" si="48"/>
        <v>272</v>
      </c>
      <c r="K1199" s="68">
        <f t="shared" si="48"/>
        <v>149.77053</v>
      </c>
      <c r="L1199" s="28"/>
      <c r="M1199" s="28"/>
      <c r="N1199" s="28"/>
      <c r="O1199" s="28"/>
      <c r="P1199" s="28"/>
      <c r="Q1199" s="48"/>
      <c r="R1199" s="28"/>
    </row>
    <row r="1200" ht="42" spans="1:18">
      <c r="A1200" s="28" t="s">
        <v>2342</v>
      </c>
      <c r="B1200" s="28" t="s">
        <v>2343</v>
      </c>
      <c r="C1200" s="28" t="s">
        <v>477</v>
      </c>
      <c r="D1200" s="28" t="s">
        <v>214</v>
      </c>
      <c r="E1200" s="28">
        <v>1516</v>
      </c>
      <c r="F1200" s="28">
        <v>120</v>
      </c>
      <c r="G1200" s="58" t="s">
        <v>2344</v>
      </c>
      <c r="H1200" s="28" t="s">
        <v>391</v>
      </c>
      <c r="I1200" s="66">
        <v>90</v>
      </c>
      <c r="J1200" s="66">
        <v>49</v>
      </c>
      <c r="K1200" s="68">
        <v>18.1984</v>
      </c>
      <c r="L1200" s="28" t="s">
        <v>179</v>
      </c>
      <c r="M1200" s="28" t="s">
        <v>2324</v>
      </c>
      <c r="N1200" s="28" t="s">
        <v>256</v>
      </c>
      <c r="O1200" s="28" t="s">
        <v>949</v>
      </c>
      <c r="P1200" s="28" t="s">
        <v>417</v>
      </c>
      <c r="Q1200" s="48">
        <v>43466</v>
      </c>
      <c r="R1200" s="28"/>
    </row>
    <row r="1201" ht="42" spans="1:18">
      <c r="A1201" s="28" t="s">
        <v>2345</v>
      </c>
      <c r="B1201" s="28" t="s">
        <v>2346</v>
      </c>
      <c r="C1201" s="28" t="s">
        <v>477</v>
      </c>
      <c r="D1201" s="28" t="s">
        <v>214</v>
      </c>
      <c r="E1201" s="28">
        <v>346</v>
      </c>
      <c r="F1201" s="28">
        <v>120</v>
      </c>
      <c r="G1201" s="58" t="s">
        <v>2347</v>
      </c>
      <c r="H1201" s="28" t="s">
        <v>391</v>
      </c>
      <c r="I1201" s="66">
        <v>84</v>
      </c>
      <c r="J1201" s="66">
        <v>62</v>
      </c>
      <c r="K1201" s="68">
        <v>4.16333</v>
      </c>
      <c r="L1201" s="28" t="s">
        <v>179</v>
      </c>
      <c r="M1201" s="28" t="s">
        <v>2324</v>
      </c>
      <c r="N1201" s="28" t="s">
        <v>256</v>
      </c>
      <c r="O1201" s="28" t="s">
        <v>949</v>
      </c>
      <c r="P1201" s="28" t="s">
        <v>417</v>
      </c>
      <c r="Q1201" s="48">
        <v>43467</v>
      </c>
      <c r="R1201" s="28"/>
    </row>
    <row r="1202" ht="42" spans="1:18">
      <c r="A1202" s="28" t="s">
        <v>2348</v>
      </c>
      <c r="B1202" s="28" t="s">
        <v>2349</v>
      </c>
      <c r="C1202" s="28" t="s">
        <v>477</v>
      </c>
      <c r="D1202" s="28" t="s">
        <v>214</v>
      </c>
      <c r="E1202" s="28">
        <v>4012</v>
      </c>
      <c r="F1202" s="28">
        <v>120</v>
      </c>
      <c r="G1202" s="58" t="s">
        <v>2350</v>
      </c>
      <c r="H1202" s="28" t="s">
        <v>391</v>
      </c>
      <c r="I1202" s="66">
        <v>78</v>
      </c>
      <c r="J1202" s="66">
        <v>49</v>
      </c>
      <c r="K1202" s="68">
        <v>48.14452</v>
      </c>
      <c r="L1202" s="28" t="s">
        <v>179</v>
      </c>
      <c r="M1202" s="28" t="s">
        <v>2324</v>
      </c>
      <c r="N1202" s="28" t="s">
        <v>256</v>
      </c>
      <c r="O1202" s="28" t="s">
        <v>949</v>
      </c>
      <c r="P1202" s="28" t="s">
        <v>417</v>
      </c>
      <c r="Q1202" s="48">
        <v>43468</v>
      </c>
      <c r="R1202" s="28"/>
    </row>
    <row r="1203" ht="42" spans="1:18">
      <c r="A1203" s="28" t="s">
        <v>2351</v>
      </c>
      <c r="B1203" s="28" t="s">
        <v>2352</v>
      </c>
      <c r="C1203" s="28" t="s">
        <v>477</v>
      </c>
      <c r="D1203" s="28" t="s">
        <v>214</v>
      </c>
      <c r="E1203" s="28">
        <v>2274</v>
      </c>
      <c r="F1203" s="28">
        <v>120</v>
      </c>
      <c r="G1203" s="58" t="s">
        <v>2353</v>
      </c>
      <c r="H1203" s="28" t="s">
        <v>391</v>
      </c>
      <c r="I1203" s="66">
        <v>117</v>
      </c>
      <c r="J1203" s="66">
        <v>33</v>
      </c>
      <c r="K1203" s="68">
        <v>27.293758</v>
      </c>
      <c r="L1203" s="28" t="s">
        <v>179</v>
      </c>
      <c r="M1203" s="28" t="s">
        <v>2324</v>
      </c>
      <c r="N1203" s="28" t="s">
        <v>256</v>
      </c>
      <c r="O1203" s="28" t="s">
        <v>949</v>
      </c>
      <c r="P1203" s="28" t="s">
        <v>417</v>
      </c>
      <c r="Q1203" s="48">
        <v>43469</v>
      </c>
      <c r="R1203" s="28"/>
    </row>
    <row r="1204" ht="42" spans="1:18">
      <c r="A1204" s="28" t="s">
        <v>1341</v>
      </c>
      <c r="B1204" s="28" t="s">
        <v>1340</v>
      </c>
      <c r="C1204" s="28" t="s">
        <v>477</v>
      </c>
      <c r="D1204" s="28" t="s">
        <v>214</v>
      </c>
      <c r="E1204" s="28">
        <v>1958</v>
      </c>
      <c r="F1204" s="28">
        <v>120</v>
      </c>
      <c r="G1204" s="58" t="s">
        <v>2354</v>
      </c>
      <c r="H1204" s="28" t="s">
        <v>391</v>
      </c>
      <c r="I1204" s="66">
        <v>124</v>
      </c>
      <c r="J1204" s="66">
        <v>37</v>
      </c>
      <c r="K1204" s="68">
        <v>23.500522</v>
      </c>
      <c r="L1204" s="28" t="s">
        <v>179</v>
      </c>
      <c r="M1204" s="28" t="s">
        <v>2324</v>
      </c>
      <c r="N1204" s="28" t="s">
        <v>256</v>
      </c>
      <c r="O1204" s="28" t="s">
        <v>949</v>
      </c>
      <c r="P1204" s="28" t="s">
        <v>417</v>
      </c>
      <c r="Q1204" s="48">
        <v>43470</v>
      </c>
      <c r="R1204" s="28"/>
    </row>
    <row r="1205" ht="42" spans="1:18">
      <c r="A1205" s="28" t="s">
        <v>2355</v>
      </c>
      <c r="B1205" s="28" t="s">
        <v>2356</v>
      </c>
      <c r="C1205" s="28" t="s">
        <v>477</v>
      </c>
      <c r="D1205" s="28" t="s">
        <v>214</v>
      </c>
      <c r="E1205" s="68">
        <v>1367.71</v>
      </c>
      <c r="F1205" s="68">
        <v>116.62</v>
      </c>
      <c r="G1205" s="58" t="s">
        <v>2357</v>
      </c>
      <c r="H1205" s="28" t="s">
        <v>391</v>
      </c>
      <c r="I1205" s="66">
        <v>74</v>
      </c>
      <c r="J1205" s="66">
        <v>0</v>
      </c>
      <c r="K1205" s="28">
        <v>15.95</v>
      </c>
      <c r="L1205" s="28" t="s">
        <v>179</v>
      </c>
      <c r="M1205" s="28" t="s">
        <v>2324</v>
      </c>
      <c r="N1205" s="28" t="s">
        <v>1975</v>
      </c>
      <c r="O1205" s="28" t="s">
        <v>949</v>
      </c>
      <c r="P1205" s="28" t="s">
        <v>417</v>
      </c>
      <c r="Q1205" s="48">
        <v>43466</v>
      </c>
      <c r="R1205" s="28"/>
    </row>
    <row r="1206" ht="42" spans="1:18">
      <c r="A1206" s="28" t="s">
        <v>2358</v>
      </c>
      <c r="B1206" s="28" t="s">
        <v>2359</v>
      </c>
      <c r="C1206" s="28" t="s">
        <v>477</v>
      </c>
      <c r="D1206" s="28" t="s">
        <v>214</v>
      </c>
      <c r="E1206" s="68">
        <v>1043.33</v>
      </c>
      <c r="F1206" s="28">
        <v>120</v>
      </c>
      <c r="G1206" s="58" t="s">
        <v>2360</v>
      </c>
      <c r="H1206" s="28" t="s">
        <v>391</v>
      </c>
      <c r="I1206" s="66">
        <v>86</v>
      </c>
      <c r="J1206" s="66">
        <v>42</v>
      </c>
      <c r="K1206" s="28">
        <v>12.52</v>
      </c>
      <c r="L1206" s="28" t="s">
        <v>179</v>
      </c>
      <c r="M1206" s="28" t="s">
        <v>2324</v>
      </c>
      <c r="N1206" s="28" t="s">
        <v>256</v>
      </c>
      <c r="O1206" s="28" t="s">
        <v>949</v>
      </c>
      <c r="P1206" s="28" t="s">
        <v>417</v>
      </c>
      <c r="Q1206" s="48">
        <v>43471</v>
      </c>
      <c r="R1206" s="28"/>
    </row>
    <row r="1207" spans="1:18">
      <c r="A1207" s="33" t="s">
        <v>2361</v>
      </c>
      <c r="B1207" s="28"/>
      <c r="C1207" s="28"/>
      <c r="D1207" s="28"/>
      <c r="E1207" s="68">
        <f t="shared" ref="E1207:K1207" si="49">SUM(E1208:E1209)</f>
        <v>3903.38</v>
      </c>
      <c r="F1207" s="68"/>
      <c r="G1207" s="68"/>
      <c r="H1207" s="68"/>
      <c r="I1207" s="66">
        <f t="shared" si="49"/>
        <v>317</v>
      </c>
      <c r="J1207" s="66">
        <f t="shared" si="49"/>
        <v>72</v>
      </c>
      <c r="K1207" s="68">
        <f t="shared" si="49"/>
        <v>58.13</v>
      </c>
      <c r="L1207" s="28"/>
      <c r="M1207" s="28"/>
      <c r="N1207" s="28"/>
      <c r="O1207" s="28"/>
      <c r="P1207" s="28"/>
      <c r="Q1207" s="48"/>
      <c r="R1207" s="28"/>
    </row>
    <row r="1208" ht="42" spans="1:18">
      <c r="A1208" s="28" t="s">
        <v>2362</v>
      </c>
      <c r="B1208" s="28" t="s">
        <v>2363</v>
      </c>
      <c r="C1208" s="28" t="s">
        <v>477</v>
      </c>
      <c r="D1208" s="28" t="s">
        <v>214</v>
      </c>
      <c r="E1208" s="28">
        <v>2690</v>
      </c>
      <c r="F1208" s="28">
        <v>120</v>
      </c>
      <c r="G1208" s="58" t="s">
        <v>2364</v>
      </c>
      <c r="H1208" s="28" t="s">
        <v>391</v>
      </c>
      <c r="I1208" s="66">
        <v>129</v>
      </c>
      <c r="J1208" s="66">
        <v>31</v>
      </c>
      <c r="K1208" s="87">
        <v>42.38</v>
      </c>
      <c r="L1208" s="28" t="s">
        <v>179</v>
      </c>
      <c r="M1208" s="28" t="s">
        <v>2324</v>
      </c>
      <c r="N1208" s="28" t="s">
        <v>256</v>
      </c>
      <c r="O1208" s="28" t="s">
        <v>949</v>
      </c>
      <c r="P1208" s="28" t="s">
        <v>417</v>
      </c>
      <c r="Q1208" s="48">
        <v>43473</v>
      </c>
      <c r="R1208" s="28"/>
    </row>
    <row r="1209" ht="42" spans="1:18">
      <c r="A1209" s="28" t="s">
        <v>2365</v>
      </c>
      <c r="B1209" s="28" t="s">
        <v>2366</v>
      </c>
      <c r="C1209" s="28" t="s">
        <v>477</v>
      </c>
      <c r="D1209" s="28" t="s">
        <v>214</v>
      </c>
      <c r="E1209" s="68">
        <v>1213.38</v>
      </c>
      <c r="F1209" s="28">
        <v>120</v>
      </c>
      <c r="G1209" s="58" t="s">
        <v>2367</v>
      </c>
      <c r="H1209" s="28" t="s">
        <v>391</v>
      </c>
      <c r="I1209" s="66">
        <v>188</v>
      </c>
      <c r="J1209" s="66">
        <v>41</v>
      </c>
      <c r="K1209" s="87">
        <v>15.75</v>
      </c>
      <c r="L1209" s="28" t="s">
        <v>179</v>
      </c>
      <c r="M1209" s="28" t="s">
        <v>2324</v>
      </c>
      <c r="N1209" s="28" t="s">
        <v>256</v>
      </c>
      <c r="O1209" s="28" t="s">
        <v>949</v>
      </c>
      <c r="P1209" s="28" t="s">
        <v>417</v>
      </c>
      <c r="Q1209" s="48">
        <v>43474</v>
      </c>
      <c r="R1209" s="28"/>
    </row>
    <row r="1210" spans="1:18">
      <c r="A1210" s="37" t="s">
        <v>2368</v>
      </c>
      <c r="B1210" s="28"/>
      <c r="C1210" s="28"/>
      <c r="D1210" s="28"/>
      <c r="E1210" s="68">
        <f t="shared" ref="E1210:K1210" si="50">E1211+E1219+E1226+E1232</f>
        <v>39425.6732331551</v>
      </c>
      <c r="F1210" s="68"/>
      <c r="G1210" s="68"/>
      <c r="H1210" s="68"/>
      <c r="I1210" s="66">
        <f t="shared" si="50"/>
        <v>3760</v>
      </c>
      <c r="J1210" s="66">
        <f t="shared" si="50"/>
        <v>869</v>
      </c>
      <c r="K1210" s="68">
        <f t="shared" si="50"/>
        <v>484.212939</v>
      </c>
      <c r="L1210" s="28"/>
      <c r="M1210" s="28"/>
      <c r="N1210" s="28"/>
      <c r="O1210" s="28"/>
      <c r="P1210" s="28"/>
      <c r="Q1210" s="48"/>
      <c r="R1210" s="28"/>
    </row>
    <row r="1211" spans="1:18">
      <c r="A1211" s="37" t="s">
        <v>2369</v>
      </c>
      <c r="B1211" s="28"/>
      <c r="C1211" s="28"/>
      <c r="D1211" s="28"/>
      <c r="E1211" s="68">
        <f t="shared" ref="E1211:K1211" si="51">SUM(E1212:E1218)</f>
        <v>5252.86762761165</v>
      </c>
      <c r="F1211" s="68"/>
      <c r="G1211" s="68"/>
      <c r="H1211" s="68"/>
      <c r="I1211" s="66">
        <f t="shared" si="51"/>
        <v>888</v>
      </c>
      <c r="J1211" s="66">
        <f t="shared" si="51"/>
        <v>82</v>
      </c>
      <c r="K1211" s="68">
        <f t="shared" si="51"/>
        <v>71.724</v>
      </c>
      <c r="L1211" s="28"/>
      <c r="M1211" s="28"/>
      <c r="N1211" s="28"/>
      <c r="O1211" s="28"/>
      <c r="P1211" s="28"/>
      <c r="Q1211" s="48"/>
      <c r="R1211" s="28"/>
    </row>
    <row r="1212" ht="42" spans="1:18">
      <c r="A1212" s="28" t="s">
        <v>2370</v>
      </c>
      <c r="B1212" s="28" t="s">
        <v>2370</v>
      </c>
      <c r="C1212" s="28" t="s">
        <v>477</v>
      </c>
      <c r="D1212" s="28" t="s">
        <v>214</v>
      </c>
      <c r="E1212" s="68">
        <v>1201.62882496767</v>
      </c>
      <c r="F1212" s="68">
        <v>114.869081976053</v>
      </c>
      <c r="G1212" s="93" t="s">
        <v>2371</v>
      </c>
      <c r="H1212" s="28" t="s">
        <v>391</v>
      </c>
      <c r="I1212" s="66">
        <v>69</v>
      </c>
      <c r="J1212" s="66">
        <v>7</v>
      </c>
      <c r="K1212" s="68">
        <v>13.803</v>
      </c>
      <c r="L1212" s="28" t="s">
        <v>179</v>
      </c>
      <c r="M1212" s="28" t="s">
        <v>378</v>
      </c>
      <c r="N1212" s="28" t="s">
        <v>1975</v>
      </c>
      <c r="O1212" s="28" t="s">
        <v>949</v>
      </c>
      <c r="P1212" s="28" t="s">
        <v>417</v>
      </c>
      <c r="Q1212" s="48">
        <v>43466</v>
      </c>
      <c r="R1212" s="28"/>
    </row>
    <row r="1213" ht="42" spans="1:18">
      <c r="A1213" s="28" t="s">
        <v>2372</v>
      </c>
      <c r="B1213" s="28" t="s">
        <v>2372</v>
      </c>
      <c r="C1213" s="28" t="s">
        <v>477</v>
      </c>
      <c r="D1213" s="28" t="s">
        <v>214</v>
      </c>
      <c r="E1213" s="68">
        <v>849.302041115</v>
      </c>
      <c r="F1213" s="68">
        <v>113.422546204568</v>
      </c>
      <c r="G1213" s="93" t="s">
        <v>2373</v>
      </c>
      <c r="H1213" s="28" t="s">
        <v>391</v>
      </c>
      <c r="I1213" s="66">
        <v>237</v>
      </c>
      <c r="J1213" s="66">
        <v>15</v>
      </c>
      <c r="K1213" s="68">
        <v>9.633</v>
      </c>
      <c r="L1213" s="28" t="s">
        <v>179</v>
      </c>
      <c r="M1213" s="28" t="s">
        <v>378</v>
      </c>
      <c r="N1213" s="28" t="s">
        <v>1975</v>
      </c>
      <c r="O1213" s="28" t="s">
        <v>949</v>
      </c>
      <c r="P1213" s="28" t="s">
        <v>417</v>
      </c>
      <c r="Q1213" s="48">
        <v>43467</v>
      </c>
      <c r="R1213" s="28"/>
    </row>
    <row r="1214" ht="42" spans="1:18">
      <c r="A1214" s="28" t="s">
        <v>2374</v>
      </c>
      <c r="B1214" s="28" t="s">
        <v>2374</v>
      </c>
      <c r="C1214" s="28" t="s">
        <v>477</v>
      </c>
      <c r="D1214" s="28" t="s">
        <v>214</v>
      </c>
      <c r="E1214" s="68">
        <v>279.789055372106</v>
      </c>
      <c r="F1214" s="68">
        <v>112.370371164756</v>
      </c>
      <c r="G1214" s="93" t="s">
        <v>2375</v>
      </c>
      <c r="H1214" s="28" t="s">
        <v>391</v>
      </c>
      <c r="I1214" s="66">
        <v>184</v>
      </c>
      <c r="J1214" s="66">
        <v>10</v>
      </c>
      <c r="K1214" s="68">
        <v>3.144</v>
      </c>
      <c r="L1214" s="28" t="s">
        <v>179</v>
      </c>
      <c r="M1214" s="28" t="s">
        <v>378</v>
      </c>
      <c r="N1214" s="28" t="s">
        <v>1975</v>
      </c>
      <c r="O1214" s="28" t="s">
        <v>949</v>
      </c>
      <c r="P1214" s="28" t="s">
        <v>417</v>
      </c>
      <c r="Q1214" s="48">
        <v>43468</v>
      </c>
      <c r="R1214" s="28"/>
    </row>
    <row r="1215" ht="42" spans="1:18">
      <c r="A1215" s="28" t="s">
        <v>2376</v>
      </c>
      <c r="B1215" s="28" t="s">
        <v>2376</v>
      </c>
      <c r="C1215" s="28" t="s">
        <v>477</v>
      </c>
      <c r="D1215" s="28" t="s">
        <v>214</v>
      </c>
      <c r="E1215" s="68">
        <v>1230.98225771696</v>
      </c>
      <c r="F1215" s="68">
        <v>118.758819701538</v>
      </c>
      <c r="G1215" s="93" t="s">
        <v>2377</v>
      </c>
      <c r="H1215" s="28" t="s">
        <v>391</v>
      </c>
      <c r="I1215" s="66">
        <v>101</v>
      </c>
      <c r="J1215" s="66">
        <v>20</v>
      </c>
      <c r="K1215" s="68">
        <v>14.619</v>
      </c>
      <c r="L1215" s="28" t="s">
        <v>179</v>
      </c>
      <c r="M1215" s="28" t="s">
        <v>378</v>
      </c>
      <c r="N1215" s="28" t="s">
        <v>1975</v>
      </c>
      <c r="O1215" s="28" t="s">
        <v>949</v>
      </c>
      <c r="P1215" s="28" t="s">
        <v>417</v>
      </c>
      <c r="Q1215" s="48">
        <v>43469</v>
      </c>
      <c r="R1215" s="28"/>
    </row>
    <row r="1216" ht="42" spans="1:18">
      <c r="A1216" s="28" t="s">
        <v>2378</v>
      </c>
      <c r="B1216" s="28" t="s">
        <v>2378</v>
      </c>
      <c r="C1216" s="28" t="s">
        <v>477</v>
      </c>
      <c r="D1216" s="28" t="s">
        <v>214</v>
      </c>
      <c r="E1216" s="68">
        <v>103.481182696963</v>
      </c>
      <c r="F1216" s="68">
        <v>1215.58332366926</v>
      </c>
      <c r="G1216" s="93" t="s">
        <v>2379</v>
      </c>
      <c r="H1216" s="28" t="s">
        <v>391</v>
      </c>
      <c r="I1216" s="66">
        <v>43</v>
      </c>
      <c r="J1216" s="66">
        <v>5</v>
      </c>
      <c r="K1216" s="68">
        <v>12.579</v>
      </c>
      <c r="L1216" s="28" t="s">
        <v>179</v>
      </c>
      <c r="M1216" s="28" t="s">
        <v>378</v>
      </c>
      <c r="N1216" s="28" t="s">
        <v>1975</v>
      </c>
      <c r="O1216" s="28" t="s">
        <v>949</v>
      </c>
      <c r="P1216" s="28" t="s">
        <v>417</v>
      </c>
      <c r="Q1216" s="48">
        <v>43470</v>
      </c>
      <c r="R1216" s="28"/>
    </row>
    <row r="1217" ht="42" spans="1:18">
      <c r="A1217" s="28" t="s">
        <v>2380</v>
      </c>
      <c r="B1217" s="28" t="s">
        <v>2380</v>
      </c>
      <c r="C1217" s="28" t="s">
        <v>477</v>
      </c>
      <c r="D1217" s="28" t="s">
        <v>214</v>
      </c>
      <c r="E1217" s="68">
        <v>814.957647127408</v>
      </c>
      <c r="F1217" s="68">
        <v>113.674618952949</v>
      </c>
      <c r="G1217" s="93" t="s">
        <v>2381</v>
      </c>
      <c r="H1217" s="28" t="s">
        <v>391</v>
      </c>
      <c r="I1217" s="66">
        <v>169</v>
      </c>
      <c r="J1217" s="66">
        <v>16</v>
      </c>
      <c r="K1217" s="68">
        <v>9.264</v>
      </c>
      <c r="L1217" s="28" t="s">
        <v>179</v>
      </c>
      <c r="M1217" s="28" t="s">
        <v>378</v>
      </c>
      <c r="N1217" s="28" t="s">
        <v>1975</v>
      </c>
      <c r="O1217" s="28" t="s">
        <v>949</v>
      </c>
      <c r="P1217" s="28" t="s">
        <v>417</v>
      </c>
      <c r="Q1217" s="48">
        <v>43471</v>
      </c>
      <c r="R1217" s="28"/>
    </row>
    <row r="1218" ht="42" spans="1:18">
      <c r="A1218" s="28" t="s">
        <v>1494</v>
      </c>
      <c r="B1218" s="28" t="s">
        <v>1494</v>
      </c>
      <c r="C1218" s="28" t="s">
        <v>477</v>
      </c>
      <c r="D1218" s="28" t="s">
        <v>214</v>
      </c>
      <c r="E1218" s="68">
        <v>772.726618615547</v>
      </c>
      <c r="F1218" s="68">
        <v>112.355389226206</v>
      </c>
      <c r="G1218" s="93" t="s">
        <v>2382</v>
      </c>
      <c r="H1218" s="28" t="s">
        <v>391</v>
      </c>
      <c r="I1218" s="66">
        <v>85</v>
      </c>
      <c r="J1218" s="66">
        <v>9</v>
      </c>
      <c r="K1218" s="68">
        <v>8.682</v>
      </c>
      <c r="L1218" s="28" t="s">
        <v>179</v>
      </c>
      <c r="M1218" s="28" t="s">
        <v>378</v>
      </c>
      <c r="N1218" s="28" t="s">
        <v>1975</v>
      </c>
      <c r="O1218" s="28" t="s">
        <v>949</v>
      </c>
      <c r="P1218" s="28" t="s">
        <v>417</v>
      </c>
      <c r="Q1218" s="48">
        <v>43472</v>
      </c>
      <c r="R1218" s="28"/>
    </row>
    <row r="1219" spans="1:18">
      <c r="A1219" s="37" t="s">
        <v>2383</v>
      </c>
      <c r="B1219" s="28"/>
      <c r="C1219" s="28"/>
      <c r="D1219" s="28"/>
      <c r="E1219" s="68">
        <f t="shared" ref="E1219:K1219" si="52">SUM(E1220:E1225)</f>
        <v>12445.1846003874</v>
      </c>
      <c r="F1219" s="68"/>
      <c r="G1219" s="68"/>
      <c r="H1219" s="68"/>
      <c r="I1219" s="66">
        <f t="shared" si="52"/>
        <v>902</v>
      </c>
      <c r="J1219" s="66">
        <f t="shared" si="52"/>
        <v>260</v>
      </c>
      <c r="K1219" s="68">
        <f t="shared" si="52"/>
        <v>150.69362</v>
      </c>
      <c r="L1219" s="28"/>
      <c r="M1219" s="28"/>
      <c r="N1219" s="28"/>
      <c r="O1219" s="28"/>
      <c r="P1219" s="28"/>
      <c r="Q1219" s="48"/>
      <c r="R1219" s="28"/>
    </row>
    <row r="1220" ht="42" spans="1:18">
      <c r="A1220" s="28" t="s">
        <v>2384</v>
      </c>
      <c r="B1220" s="28" t="s">
        <v>2384</v>
      </c>
      <c r="C1220" s="28" t="s">
        <v>477</v>
      </c>
      <c r="D1220" s="28" t="s">
        <v>214</v>
      </c>
      <c r="E1220" s="68">
        <v>3542.93796603333</v>
      </c>
      <c r="F1220" s="68">
        <v>133.225589757775</v>
      </c>
      <c r="G1220" s="93" t="s">
        <v>2385</v>
      </c>
      <c r="H1220" s="28" t="s">
        <v>391</v>
      </c>
      <c r="I1220" s="66">
        <v>372</v>
      </c>
      <c r="J1220" s="66">
        <v>145</v>
      </c>
      <c r="K1220" s="68">
        <v>47.201</v>
      </c>
      <c r="L1220" s="28" t="s">
        <v>179</v>
      </c>
      <c r="M1220" s="28" t="s">
        <v>378</v>
      </c>
      <c r="N1220" s="28" t="s">
        <v>1975</v>
      </c>
      <c r="O1220" s="28" t="s">
        <v>949</v>
      </c>
      <c r="P1220" s="28" t="s">
        <v>417</v>
      </c>
      <c r="Q1220" s="48">
        <v>43474</v>
      </c>
      <c r="R1220" s="28"/>
    </row>
    <row r="1221" ht="42" spans="1:18">
      <c r="A1221" s="28" t="s">
        <v>2386</v>
      </c>
      <c r="B1221" s="28" t="s">
        <v>2386</v>
      </c>
      <c r="C1221" s="28" t="s">
        <v>477</v>
      </c>
      <c r="D1221" s="28" t="s">
        <v>214</v>
      </c>
      <c r="E1221" s="68">
        <v>2112.67870963999</v>
      </c>
      <c r="F1221" s="68">
        <v>114.210456563515</v>
      </c>
      <c r="G1221" s="93" t="s">
        <v>2387</v>
      </c>
      <c r="H1221" s="28" t="s">
        <v>391</v>
      </c>
      <c r="I1221" s="66">
        <v>102</v>
      </c>
      <c r="J1221" s="66">
        <v>47</v>
      </c>
      <c r="K1221" s="68">
        <v>24.129</v>
      </c>
      <c r="L1221" s="28" t="s">
        <v>179</v>
      </c>
      <c r="M1221" s="28" t="s">
        <v>378</v>
      </c>
      <c r="N1221" s="28" t="s">
        <v>1975</v>
      </c>
      <c r="O1221" s="28" t="s">
        <v>949</v>
      </c>
      <c r="P1221" s="28" t="s">
        <v>417</v>
      </c>
      <c r="Q1221" s="48">
        <v>43475</v>
      </c>
      <c r="R1221" s="28"/>
    </row>
    <row r="1222" ht="42" spans="1:18">
      <c r="A1222" s="28" t="s">
        <v>2388</v>
      </c>
      <c r="B1222" s="28" t="s">
        <v>2388</v>
      </c>
      <c r="C1222" s="28" t="s">
        <v>477</v>
      </c>
      <c r="D1222" s="28" t="s">
        <v>214</v>
      </c>
      <c r="E1222" s="68">
        <v>3819.85295067893</v>
      </c>
      <c r="F1222" s="68">
        <v>114.927513092349</v>
      </c>
      <c r="G1222" s="93" t="s">
        <v>2389</v>
      </c>
      <c r="H1222" s="28" t="s">
        <v>391</v>
      </c>
      <c r="I1222" s="66">
        <v>121</v>
      </c>
      <c r="J1222" s="66">
        <v>4</v>
      </c>
      <c r="K1222" s="68">
        <v>43.90062</v>
      </c>
      <c r="L1222" s="28" t="s">
        <v>179</v>
      </c>
      <c r="M1222" s="28" t="s">
        <v>378</v>
      </c>
      <c r="N1222" s="28" t="s">
        <v>1975</v>
      </c>
      <c r="O1222" s="28" t="s">
        <v>949</v>
      </c>
      <c r="P1222" s="28" t="s">
        <v>417</v>
      </c>
      <c r="Q1222" s="48">
        <v>43476</v>
      </c>
      <c r="R1222" s="28"/>
    </row>
    <row r="1223" ht="42" spans="1:18">
      <c r="A1223" s="28" t="s">
        <v>2390</v>
      </c>
      <c r="B1223" s="28" t="s">
        <v>2390</v>
      </c>
      <c r="C1223" s="28" t="s">
        <v>477</v>
      </c>
      <c r="D1223" s="28" t="s">
        <v>214</v>
      </c>
      <c r="E1223" s="68">
        <v>863.269238119037</v>
      </c>
      <c r="F1223" s="68">
        <v>126.078858360747</v>
      </c>
      <c r="G1223" s="93" t="s">
        <v>2391</v>
      </c>
      <c r="H1223" s="28" t="s">
        <v>391</v>
      </c>
      <c r="I1223" s="66">
        <v>72</v>
      </c>
      <c r="J1223" s="66">
        <v>18</v>
      </c>
      <c r="K1223" s="68">
        <v>10.884</v>
      </c>
      <c r="L1223" s="28" t="s">
        <v>179</v>
      </c>
      <c r="M1223" s="28" t="s">
        <v>378</v>
      </c>
      <c r="N1223" s="28" t="s">
        <v>1975</v>
      </c>
      <c r="O1223" s="28" t="s">
        <v>949</v>
      </c>
      <c r="P1223" s="28" t="s">
        <v>417</v>
      </c>
      <c r="Q1223" s="48">
        <v>43477</v>
      </c>
      <c r="R1223" s="28"/>
    </row>
    <row r="1224" ht="42" spans="1:18">
      <c r="A1224" s="28" t="s">
        <v>2374</v>
      </c>
      <c r="B1224" s="28" t="s">
        <v>2374</v>
      </c>
      <c r="C1224" s="28" t="s">
        <v>477</v>
      </c>
      <c r="D1224" s="28" t="s">
        <v>214</v>
      </c>
      <c r="E1224" s="68">
        <v>1110.73797808499</v>
      </c>
      <c r="F1224" s="68">
        <v>112.465768223188</v>
      </c>
      <c r="G1224" s="93" t="s">
        <v>2392</v>
      </c>
      <c r="H1224" s="28" t="s">
        <v>391</v>
      </c>
      <c r="I1224" s="66">
        <v>122</v>
      </c>
      <c r="J1224" s="66">
        <v>35</v>
      </c>
      <c r="K1224" s="68">
        <v>12.492</v>
      </c>
      <c r="L1224" s="28" t="s">
        <v>179</v>
      </c>
      <c r="M1224" s="28" t="s">
        <v>378</v>
      </c>
      <c r="N1224" s="28" t="s">
        <v>1975</v>
      </c>
      <c r="O1224" s="28" t="s">
        <v>949</v>
      </c>
      <c r="P1224" s="28" t="s">
        <v>417</v>
      </c>
      <c r="Q1224" s="48">
        <v>43478</v>
      </c>
      <c r="R1224" s="28"/>
    </row>
    <row r="1225" ht="42" spans="1:18">
      <c r="A1225" s="28" t="s">
        <v>2372</v>
      </c>
      <c r="B1225" s="28" t="s">
        <v>2372</v>
      </c>
      <c r="C1225" s="28" t="s">
        <v>477</v>
      </c>
      <c r="D1225" s="28" t="s">
        <v>214</v>
      </c>
      <c r="E1225" s="68">
        <v>995.707757831173</v>
      </c>
      <c r="F1225" s="68">
        <v>121.391039739688</v>
      </c>
      <c r="G1225" s="93" t="s">
        <v>2393</v>
      </c>
      <c r="H1225" s="28" t="s">
        <v>391</v>
      </c>
      <c r="I1225" s="66">
        <v>113</v>
      </c>
      <c r="J1225" s="66">
        <v>11</v>
      </c>
      <c r="K1225" s="68">
        <v>12.087</v>
      </c>
      <c r="L1225" s="28" t="s">
        <v>179</v>
      </c>
      <c r="M1225" s="28" t="s">
        <v>378</v>
      </c>
      <c r="N1225" s="28" t="s">
        <v>1975</v>
      </c>
      <c r="O1225" s="28" t="s">
        <v>949</v>
      </c>
      <c r="P1225" s="28" t="s">
        <v>417</v>
      </c>
      <c r="Q1225" s="48">
        <v>43479</v>
      </c>
      <c r="R1225" s="28"/>
    </row>
    <row r="1226" spans="1:18">
      <c r="A1226" s="37" t="s">
        <v>2394</v>
      </c>
      <c r="B1226" s="28"/>
      <c r="C1226" s="28"/>
      <c r="D1226" s="28"/>
      <c r="E1226" s="68">
        <f t="shared" ref="E1226:K1226" si="53">SUM(E1227:E1231)</f>
        <v>13887.5390371942</v>
      </c>
      <c r="F1226" s="68"/>
      <c r="G1226" s="68"/>
      <c r="H1226" s="68"/>
      <c r="I1226" s="66">
        <f t="shared" si="53"/>
        <v>944</v>
      </c>
      <c r="J1226" s="66">
        <f t="shared" si="53"/>
        <v>392</v>
      </c>
      <c r="K1226" s="68">
        <f t="shared" si="53"/>
        <v>171.490319</v>
      </c>
      <c r="L1226" s="28"/>
      <c r="M1226" s="28"/>
      <c r="N1226" s="28"/>
      <c r="O1226" s="28"/>
      <c r="P1226" s="28"/>
      <c r="Q1226" s="48"/>
      <c r="R1226" s="28"/>
    </row>
    <row r="1227" ht="42" spans="1:18">
      <c r="A1227" s="28" t="s">
        <v>2395</v>
      </c>
      <c r="B1227" s="28" t="s">
        <v>2395</v>
      </c>
      <c r="C1227" s="28" t="s">
        <v>477</v>
      </c>
      <c r="D1227" s="28" t="s">
        <v>214</v>
      </c>
      <c r="E1227" s="68">
        <v>2825.45982015641</v>
      </c>
      <c r="F1227" s="68">
        <v>120.723712850787</v>
      </c>
      <c r="G1227" s="93" t="s">
        <v>2396</v>
      </c>
      <c r="H1227" s="28" t="s">
        <v>391</v>
      </c>
      <c r="I1227" s="66">
        <v>188</v>
      </c>
      <c r="J1227" s="66">
        <v>125</v>
      </c>
      <c r="K1227" s="68">
        <v>34.11</v>
      </c>
      <c r="L1227" s="28" t="s">
        <v>179</v>
      </c>
      <c r="M1227" s="28" t="s">
        <v>378</v>
      </c>
      <c r="N1227" s="28" t="s">
        <v>1975</v>
      </c>
      <c r="O1227" s="28" t="s">
        <v>949</v>
      </c>
      <c r="P1227" s="28" t="s">
        <v>417</v>
      </c>
      <c r="Q1227" s="48">
        <v>43481</v>
      </c>
      <c r="R1227" s="28"/>
    </row>
    <row r="1228" ht="42" spans="1:18">
      <c r="A1228" s="28" t="s">
        <v>2397</v>
      </c>
      <c r="B1228" s="28" t="s">
        <v>2397</v>
      </c>
      <c r="C1228" s="28" t="s">
        <v>477</v>
      </c>
      <c r="D1228" s="28" t="s">
        <v>214</v>
      </c>
      <c r="E1228" s="68">
        <v>926.651890946986</v>
      </c>
      <c r="F1228" s="68">
        <v>112.329129219847</v>
      </c>
      <c r="G1228" s="93" t="s">
        <v>2398</v>
      </c>
      <c r="H1228" s="28" t="s">
        <v>391</v>
      </c>
      <c r="I1228" s="66">
        <v>148</v>
      </c>
      <c r="J1228" s="66">
        <v>60</v>
      </c>
      <c r="K1228" s="68">
        <v>10.409</v>
      </c>
      <c r="L1228" s="28" t="s">
        <v>179</v>
      </c>
      <c r="M1228" s="28" t="s">
        <v>378</v>
      </c>
      <c r="N1228" s="28" t="s">
        <v>1975</v>
      </c>
      <c r="O1228" s="28" t="s">
        <v>949</v>
      </c>
      <c r="P1228" s="28" t="s">
        <v>417</v>
      </c>
      <c r="Q1228" s="48">
        <v>43482</v>
      </c>
      <c r="R1228" s="28"/>
    </row>
    <row r="1229" ht="42" spans="1:18">
      <c r="A1229" s="28" t="s">
        <v>2399</v>
      </c>
      <c r="B1229" s="28" t="s">
        <v>2399</v>
      </c>
      <c r="C1229" s="28" t="s">
        <v>477</v>
      </c>
      <c r="D1229" s="28" t="s">
        <v>214</v>
      </c>
      <c r="E1229" s="68">
        <v>6397.11585289715</v>
      </c>
      <c r="F1229" s="68">
        <v>131.451425820148</v>
      </c>
      <c r="G1229" s="93" t="s">
        <v>2400</v>
      </c>
      <c r="H1229" s="28" t="s">
        <v>391</v>
      </c>
      <c r="I1229" s="66">
        <v>255</v>
      </c>
      <c r="J1229" s="66">
        <v>81</v>
      </c>
      <c r="K1229" s="68">
        <v>84.091</v>
      </c>
      <c r="L1229" s="28" t="s">
        <v>179</v>
      </c>
      <c r="M1229" s="28" t="s">
        <v>378</v>
      </c>
      <c r="N1229" s="28" t="s">
        <v>1975</v>
      </c>
      <c r="O1229" s="28" t="s">
        <v>949</v>
      </c>
      <c r="P1229" s="28" t="s">
        <v>417</v>
      </c>
      <c r="Q1229" s="48">
        <v>43483</v>
      </c>
      <c r="R1229" s="28"/>
    </row>
    <row r="1230" ht="42" spans="1:18">
      <c r="A1230" s="28" t="s">
        <v>2401</v>
      </c>
      <c r="B1230" s="28" t="s">
        <v>2401</v>
      </c>
      <c r="C1230" s="28" t="s">
        <v>477</v>
      </c>
      <c r="D1230" s="28" t="s">
        <v>214</v>
      </c>
      <c r="E1230" s="68">
        <v>1150.59855977561</v>
      </c>
      <c r="F1230" s="68">
        <v>115.835361401801</v>
      </c>
      <c r="G1230" s="93" t="s">
        <v>2402</v>
      </c>
      <c r="H1230" s="28" t="s">
        <v>391</v>
      </c>
      <c r="I1230" s="66">
        <v>255</v>
      </c>
      <c r="J1230" s="66">
        <v>81</v>
      </c>
      <c r="K1230" s="68">
        <v>13.328</v>
      </c>
      <c r="L1230" s="28" t="s">
        <v>179</v>
      </c>
      <c r="M1230" s="28" t="s">
        <v>378</v>
      </c>
      <c r="N1230" s="28" t="s">
        <v>1975</v>
      </c>
      <c r="O1230" s="28" t="s">
        <v>949</v>
      </c>
      <c r="P1230" s="28" t="s">
        <v>417</v>
      </c>
      <c r="Q1230" s="48">
        <v>43484</v>
      </c>
      <c r="R1230" s="28"/>
    </row>
    <row r="1231" ht="42" spans="1:18">
      <c r="A1231" s="28" t="s">
        <v>2403</v>
      </c>
      <c r="B1231" s="28" t="s">
        <v>2403</v>
      </c>
      <c r="C1231" s="28" t="s">
        <v>477</v>
      </c>
      <c r="D1231" s="28" t="s">
        <v>214</v>
      </c>
      <c r="E1231" s="68">
        <v>2587.71291341806</v>
      </c>
      <c r="F1231" s="68">
        <v>114.202463676564</v>
      </c>
      <c r="G1231" s="93" t="s">
        <v>2404</v>
      </c>
      <c r="H1231" s="28" t="s">
        <v>391</v>
      </c>
      <c r="I1231" s="66">
        <v>98</v>
      </c>
      <c r="J1231" s="66">
        <v>45</v>
      </c>
      <c r="K1231" s="68">
        <v>29.552319</v>
      </c>
      <c r="L1231" s="28" t="s">
        <v>179</v>
      </c>
      <c r="M1231" s="28" t="s">
        <v>378</v>
      </c>
      <c r="N1231" s="28" t="s">
        <v>1975</v>
      </c>
      <c r="O1231" s="28" t="s">
        <v>949</v>
      </c>
      <c r="P1231" s="28" t="s">
        <v>417</v>
      </c>
      <c r="Q1231" s="48">
        <v>43485</v>
      </c>
      <c r="R1231" s="28"/>
    </row>
    <row r="1232" spans="1:18">
      <c r="A1232" s="37" t="s">
        <v>2405</v>
      </c>
      <c r="B1232" s="28"/>
      <c r="C1232" s="28"/>
      <c r="D1232" s="28"/>
      <c r="E1232" s="68">
        <f t="shared" ref="E1232:K1232" si="54">SUM(E1233:E1237)</f>
        <v>7840.08196796175</v>
      </c>
      <c r="F1232" s="68"/>
      <c r="G1232" s="68"/>
      <c r="H1232" s="68"/>
      <c r="I1232" s="66">
        <f t="shared" si="54"/>
        <v>1026</v>
      </c>
      <c r="J1232" s="66">
        <f t="shared" si="54"/>
        <v>135</v>
      </c>
      <c r="K1232" s="68">
        <f t="shared" si="54"/>
        <v>90.305</v>
      </c>
      <c r="L1232" s="28"/>
      <c r="M1232" s="28"/>
      <c r="N1232" s="28"/>
      <c r="O1232" s="28"/>
      <c r="P1232" s="28"/>
      <c r="Q1232" s="48"/>
      <c r="R1232" s="28"/>
    </row>
    <row r="1233" ht="42" spans="1:18">
      <c r="A1233" s="28" t="s">
        <v>2406</v>
      </c>
      <c r="B1233" s="28" t="s">
        <v>2406</v>
      </c>
      <c r="C1233" s="28" t="s">
        <v>477</v>
      </c>
      <c r="D1233" s="28" t="s">
        <v>214</v>
      </c>
      <c r="E1233" s="68">
        <v>782.071620986142</v>
      </c>
      <c r="F1233" s="68">
        <v>132.149022195285</v>
      </c>
      <c r="G1233" s="93" t="s">
        <v>2407</v>
      </c>
      <c r="H1233" s="28" t="s">
        <v>391</v>
      </c>
      <c r="I1233" s="66">
        <v>163</v>
      </c>
      <c r="J1233" s="66">
        <v>18</v>
      </c>
      <c r="K1233" s="68">
        <v>10.335</v>
      </c>
      <c r="L1233" s="28" t="s">
        <v>179</v>
      </c>
      <c r="M1233" s="28" t="s">
        <v>378</v>
      </c>
      <c r="N1233" s="28" t="s">
        <v>1975</v>
      </c>
      <c r="O1233" s="28" t="s">
        <v>949</v>
      </c>
      <c r="P1233" s="28" t="s">
        <v>417</v>
      </c>
      <c r="Q1233" s="48">
        <v>43487</v>
      </c>
      <c r="R1233" s="28"/>
    </row>
    <row r="1234" ht="42" spans="1:18">
      <c r="A1234" s="28" t="s">
        <v>2408</v>
      </c>
      <c r="B1234" s="28" t="s">
        <v>2408</v>
      </c>
      <c r="C1234" s="28" t="s">
        <v>477</v>
      </c>
      <c r="D1234" s="28" t="s">
        <v>214</v>
      </c>
      <c r="E1234" s="68">
        <v>2157.00020626784</v>
      </c>
      <c r="F1234" s="68">
        <v>113.282325745711</v>
      </c>
      <c r="G1234" s="93" t="s">
        <v>2409</v>
      </c>
      <c r="H1234" s="28" t="s">
        <v>391</v>
      </c>
      <c r="I1234" s="66">
        <v>340</v>
      </c>
      <c r="J1234" s="66">
        <v>50</v>
      </c>
      <c r="K1234" s="68">
        <v>24.435</v>
      </c>
      <c r="L1234" s="28" t="s">
        <v>179</v>
      </c>
      <c r="M1234" s="28" t="s">
        <v>378</v>
      </c>
      <c r="N1234" s="28" t="s">
        <v>1975</v>
      </c>
      <c r="O1234" s="28" t="s">
        <v>949</v>
      </c>
      <c r="P1234" s="28" t="s">
        <v>417</v>
      </c>
      <c r="Q1234" s="48">
        <v>43488</v>
      </c>
      <c r="R1234" s="28"/>
    </row>
    <row r="1235" ht="42" spans="1:18">
      <c r="A1235" s="28" t="s">
        <v>2410</v>
      </c>
      <c r="B1235" s="28" t="s">
        <v>2410</v>
      </c>
      <c r="C1235" s="28" t="s">
        <v>477</v>
      </c>
      <c r="D1235" s="28" t="s">
        <v>214</v>
      </c>
      <c r="E1235" s="68">
        <v>563.955059849093</v>
      </c>
      <c r="F1235" s="68">
        <v>121.179868513436</v>
      </c>
      <c r="G1235" s="93" t="s">
        <v>2411</v>
      </c>
      <c r="H1235" s="28" t="s">
        <v>391</v>
      </c>
      <c r="I1235" s="66">
        <v>224</v>
      </c>
      <c r="J1235" s="66">
        <v>27</v>
      </c>
      <c r="K1235" s="68">
        <v>6.834</v>
      </c>
      <c r="L1235" s="28" t="s">
        <v>179</v>
      </c>
      <c r="M1235" s="28" t="s">
        <v>378</v>
      </c>
      <c r="N1235" s="28" t="s">
        <v>1975</v>
      </c>
      <c r="O1235" s="28" t="s">
        <v>949</v>
      </c>
      <c r="P1235" s="28" t="s">
        <v>417</v>
      </c>
      <c r="Q1235" s="48">
        <v>43489</v>
      </c>
      <c r="R1235" s="28"/>
    </row>
    <row r="1236" ht="42" spans="1:18">
      <c r="A1236" s="28" t="s">
        <v>1490</v>
      </c>
      <c r="B1236" s="28" t="s">
        <v>1490</v>
      </c>
      <c r="C1236" s="28" t="s">
        <v>477</v>
      </c>
      <c r="D1236" s="28" t="s">
        <v>214</v>
      </c>
      <c r="E1236" s="68">
        <v>3891.05387928134</v>
      </c>
      <c r="F1236" s="68">
        <v>112.293484890191</v>
      </c>
      <c r="G1236" s="93" t="s">
        <v>2412</v>
      </c>
      <c r="H1236" s="28" t="s">
        <v>391</v>
      </c>
      <c r="I1236" s="66">
        <v>223</v>
      </c>
      <c r="J1236" s="66">
        <v>25</v>
      </c>
      <c r="K1236" s="68">
        <v>43.694</v>
      </c>
      <c r="L1236" s="28" t="s">
        <v>179</v>
      </c>
      <c r="M1236" s="28" t="s">
        <v>378</v>
      </c>
      <c r="N1236" s="28" t="s">
        <v>1975</v>
      </c>
      <c r="O1236" s="28" t="s">
        <v>949</v>
      </c>
      <c r="P1236" s="28" t="s">
        <v>417</v>
      </c>
      <c r="Q1236" s="48">
        <v>43490</v>
      </c>
      <c r="R1236" s="28"/>
    </row>
    <row r="1237" ht="42" spans="1:18">
      <c r="A1237" s="28" t="s">
        <v>2413</v>
      </c>
      <c r="B1237" s="28" t="s">
        <v>2413</v>
      </c>
      <c r="C1237" s="28" t="s">
        <v>477</v>
      </c>
      <c r="D1237" s="28" t="s">
        <v>214</v>
      </c>
      <c r="E1237" s="68">
        <v>446.001201577332</v>
      </c>
      <c r="F1237" s="68">
        <v>112.264271537659</v>
      </c>
      <c r="G1237" s="93" t="s">
        <v>2414</v>
      </c>
      <c r="H1237" s="28" t="s">
        <v>391</v>
      </c>
      <c r="I1237" s="66">
        <v>76</v>
      </c>
      <c r="J1237" s="66">
        <v>15</v>
      </c>
      <c r="K1237" s="68">
        <v>5.007</v>
      </c>
      <c r="L1237" s="28" t="s">
        <v>179</v>
      </c>
      <c r="M1237" s="28" t="s">
        <v>378</v>
      </c>
      <c r="N1237" s="28" t="s">
        <v>1975</v>
      </c>
      <c r="O1237" s="28" t="s">
        <v>949</v>
      </c>
      <c r="P1237" s="28" t="s">
        <v>417</v>
      </c>
      <c r="Q1237" s="48">
        <v>43491</v>
      </c>
      <c r="R1237" s="28"/>
    </row>
    <row r="1238" spans="1:18">
      <c r="A1238" s="37" t="s">
        <v>2415</v>
      </c>
      <c r="B1238" s="28"/>
      <c r="C1238" s="28"/>
      <c r="D1238" s="28"/>
      <c r="E1238" s="68">
        <f>E1239</f>
        <v>1630.05</v>
      </c>
      <c r="F1238" s="68"/>
      <c r="G1238" s="68"/>
      <c r="H1238" s="68"/>
      <c r="I1238" s="68"/>
      <c r="J1238" s="68"/>
      <c r="K1238" s="68">
        <f>K1239+K1241</f>
        <v>257.289</v>
      </c>
      <c r="L1238" s="28"/>
      <c r="M1238" s="28"/>
      <c r="N1238" s="28"/>
      <c r="O1238" s="28"/>
      <c r="P1238" s="28"/>
      <c r="Q1238" s="48"/>
      <c r="R1238" s="28"/>
    </row>
    <row r="1239" spans="1:18">
      <c r="A1239" s="37" t="s">
        <v>2416</v>
      </c>
      <c r="B1239" s="28"/>
      <c r="C1239" s="28"/>
      <c r="D1239" s="28"/>
      <c r="E1239" s="68">
        <f>SUM(E1240:E1240)</f>
        <v>1630.05</v>
      </c>
      <c r="F1239" s="68"/>
      <c r="G1239" s="28"/>
      <c r="H1239" s="28"/>
      <c r="I1239" s="28"/>
      <c r="J1239" s="28"/>
      <c r="K1239" s="68">
        <f>SUM(K1240:K1240)</f>
        <v>25.4219</v>
      </c>
      <c r="L1239" s="28"/>
      <c r="M1239" s="28"/>
      <c r="N1239" s="28"/>
      <c r="O1239" s="28"/>
      <c r="P1239" s="28"/>
      <c r="Q1239" s="28"/>
      <c r="R1239" s="28"/>
    </row>
    <row r="1240" ht="42" spans="1:18">
      <c r="A1240" s="28" t="s">
        <v>2417</v>
      </c>
      <c r="B1240" s="28" t="s">
        <v>2417</v>
      </c>
      <c r="C1240" s="28" t="s">
        <v>36</v>
      </c>
      <c r="D1240" s="28" t="s">
        <v>214</v>
      </c>
      <c r="E1240" s="87">
        <v>1630.05</v>
      </c>
      <c r="F1240" s="68">
        <f>K1240/E1240*10000</f>
        <v>155.957792705745</v>
      </c>
      <c r="G1240" s="58" t="s">
        <v>2418</v>
      </c>
      <c r="H1240" s="28" t="s">
        <v>571</v>
      </c>
      <c r="I1240" s="28">
        <v>169</v>
      </c>
      <c r="J1240" s="28">
        <v>0</v>
      </c>
      <c r="K1240" s="87">
        <v>25.4219</v>
      </c>
      <c r="L1240" s="28" t="s">
        <v>179</v>
      </c>
      <c r="M1240" s="28" t="s">
        <v>384</v>
      </c>
      <c r="N1240" s="28" t="s">
        <v>1975</v>
      </c>
      <c r="O1240" s="28" t="s">
        <v>949</v>
      </c>
      <c r="P1240" s="28" t="s">
        <v>417</v>
      </c>
      <c r="Q1240" s="48">
        <v>43221</v>
      </c>
      <c r="R1240" s="28"/>
    </row>
    <row r="1241" spans="1:18">
      <c r="A1241" s="37" t="s">
        <v>2419</v>
      </c>
      <c r="B1241" s="28"/>
      <c r="C1241" s="28"/>
      <c r="D1241" s="28"/>
      <c r="E1241" s="87">
        <f>E1242</f>
        <v>5318.75</v>
      </c>
      <c r="F1241" s="87"/>
      <c r="G1241" s="87"/>
      <c r="H1241" s="87"/>
      <c r="I1241" s="87"/>
      <c r="J1241" s="87"/>
      <c r="K1241" s="87">
        <f>K1242</f>
        <v>231.8671</v>
      </c>
      <c r="L1241" s="28"/>
      <c r="M1241" s="28"/>
      <c r="N1241" s="28"/>
      <c r="O1241" s="28"/>
      <c r="P1241" s="28"/>
      <c r="Q1241" s="48"/>
      <c r="R1241" s="28"/>
    </row>
    <row r="1242" ht="42" spans="1:18">
      <c r="A1242" s="28" t="s">
        <v>2420</v>
      </c>
      <c r="B1242" s="28" t="s">
        <v>2420</v>
      </c>
      <c r="C1242" s="28" t="s">
        <v>36</v>
      </c>
      <c r="D1242" s="28" t="s">
        <v>214</v>
      </c>
      <c r="E1242" s="87">
        <v>5318.75</v>
      </c>
      <c r="F1242" s="68">
        <f>K1242/E1242*10000</f>
        <v>435.942843713278</v>
      </c>
      <c r="G1242" s="58" t="s">
        <v>2421</v>
      </c>
      <c r="H1242" s="28" t="s">
        <v>391</v>
      </c>
      <c r="I1242" s="28">
        <v>380</v>
      </c>
      <c r="J1242" s="28">
        <v>42</v>
      </c>
      <c r="K1242" s="87">
        <v>231.8671</v>
      </c>
      <c r="L1242" s="28" t="s">
        <v>179</v>
      </c>
      <c r="M1242" s="28" t="s">
        <v>384</v>
      </c>
      <c r="N1242" s="28" t="s">
        <v>256</v>
      </c>
      <c r="O1242" s="28" t="s">
        <v>1967</v>
      </c>
      <c r="P1242" s="28" t="s">
        <v>417</v>
      </c>
      <c r="Q1242" s="48">
        <v>43221</v>
      </c>
      <c r="R1242" s="28"/>
    </row>
    <row r="1243" ht="63" spans="1:18">
      <c r="A1243" s="27" t="s">
        <v>2422</v>
      </c>
      <c r="B1243" s="28" t="s">
        <v>2423</v>
      </c>
      <c r="C1243" s="28" t="s">
        <v>36</v>
      </c>
      <c r="D1243" s="28" t="s">
        <v>105</v>
      </c>
      <c r="E1243" s="87">
        <v>1</v>
      </c>
      <c r="F1243" s="68"/>
      <c r="G1243" s="58" t="s">
        <v>2424</v>
      </c>
      <c r="H1243" s="28" t="s">
        <v>391</v>
      </c>
      <c r="I1243" s="28"/>
      <c r="J1243" s="28"/>
      <c r="K1243" s="87">
        <v>453.31</v>
      </c>
      <c r="L1243" s="28" t="s">
        <v>948</v>
      </c>
      <c r="M1243" s="28" t="s">
        <v>695</v>
      </c>
      <c r="N1243" s="28" t="s">
        <v>256</v>
      </c>
      <c r="O1243" s="28" t="s">
        <v>582</v>
      </c>
      <c r="P1243" s="28" t="s">
        <v>417</v>
      </c>
      <c r="Q1243" s="48">
        <v>43248</v>
      </c>
      <c r="R1243" s="28" t="s">
        <v>696</v>
      </c>
    </row>
    <row r="1244" ht="42" spans="1:18">
      <c r="A1244" s="27" t="s">
        <v>2425</v>
      </c>
      <c r="B1244" s="28" t="s">
        <v>2426</v>
      </c>
      <c r="C1244" s="28" t="s">
        <v>36</v>
      </c>
      <c r="D1244" s="28" t="s">
        <v>105</v>
      </c>
      <c r="E1244" s="87">
        <v>1</v>
      </c>
      <c r="F1244" s="68"/>
      <c r="G1244" s="58" t="s">
        <v>2427</v>
      </c>
      <c r="H1244" s="28" t="s">
        <v>391</v>
      </c>
      <c r="I1244" s="28"/>
      <c r="J1244" s="28"/>
      <c r="K1244" s="87">
        <v>340.3</v>
      </c>
      <c r="L1244" s="28" t="s">
        <v>948</v>
      </c>
      <c r="M1244" s="28" t="s">
        <v>695</v>
      </c>
      <c r="N1244" s="28" t="s">
        <v>256</v>
      </c>
      <c r="O1244" s="28" t="s">
        <v>582</v>
      </c>
      <c r="P1244" s="28" t="s">
        <v>417</v>
      </c>
      <c r="Q1244" s="48">
        <v>43248</v>
      </c>
      <c r="R1244" s="28" t="s">
        <v>696</v>
      </c>
    </row>
    <row r="1245" spans="1:18">
      <c r="A1245" s="37" t="s">
        <v>216</v>
      </c>
      <c r="B1245" s="28"/>
      <c r="C1245" s="28"/>
      <c r="D1245" s="28"/>
      <c r="E1245" s="66">
        <v>765</v>
      </c>
      <c r="F1245" s="68"/>
      <c r="G1245" s="66"/>
      <c r="H1245" s="66"/>
      <c r="I1245" s="66"/>
      <c r="J1245" s="66"/>
      <c r="K1245" s="93">
        <f>K1246+K1256+K1278+K1311+K1322+K1339+K1359+K1302</f>
        <v>527.5</v>
      </c>
      <c r="L1245" s="28"/>
      <c r="M1245" s="28"/>
      <c r="N1245" s="28"/>
      <c r="O1245" s="28"/>
      <c r="P1245" s="28"/>
      <c r="Q1245" s="28"/>
      <c r="R1245" s="28"/>
    </row>
    <row r="1246" spans="1:18">
      <c r="A1246" s="37" t="s">
        <v>1963</v>
      </c>
      <c r="B1246" s="28"/>
      <c r="C1246" s="28"/>
      <c r="D1246" s="28"/>
      <c r="E1246" s="66">
        <v>16</v>
      </c>
      <c r="F1246" s="66"/>
      <c r="G1246" s="66"/>
      <c r="H1246" s="66"/>
      <c r="I1246" s="66"/>
      <c r="J1246" s="66"/>
      <c r="K1246" s="66">
        <f>K1247+K1250+K1254</f>
        <v>153</v>
      </c>
      <c r="L1246" s="28"/>
      <c r="M1246" s="28"/>
      <c r="N1246" s="28"/>
      <c r="O1246" s="28"/>
      <c r="P1246" s="28"/>
      <c r="Q1246" s="28"/>
      <c r="R1246" s="28"/>
    </row>
    <row r="1247" spans="1:18">
      <c r="A1247" s="37" t="s">
        <v>2428</v>
      </c>
      <c r="B1247" s="28"/>
      <c r="C1247" s="28"/>
      <c r="D1247" s="28"/>
      <c r="E1247" s="66">
        <v>11</v>
      </c>
      <c r="F1247" s="68"/>
      <c r="G1247" s="28"/>
      <c r="H1247" s="28"/>
      <c r="I1247" s="66"/>
      <c r="J1247" s="66"/>
      <c r="K1247" s="93">
        <v>5.5</v>
      </c>
      <c r="L1247" s="28"/>
      <c r="M1247" s="28"/>
      <c r="N1247" s="28"/>
      <c r="O1247" s="28"/>
      <c r="P1247" s="28"/>
      <c r="Q1247" s="48"/>
      <c r="R1247" s="28"/>
    </row>
    <row r="1248" ht="63" spans="1:18">
      <c r="A1248" s="28" t="s">
        <v>2429</v>
      </c>
      <c r="B1248" s="28" t="s">
        <v>713</v>
      </c>
      <c r="C1248" s="28" t="s">
        <v>36</v>
      </c>
      <c r="D1248" s="28" t="s">
        <v>217</v>
      </c>
      <c r="E1248" s="66">
        <v>1</v>
      </c>
      <c r="F1248" s="68" t="s">
        <v>2430</v>
      </c>
      <c r="G1248" s="28" t="s">
        <v>2431</v>
      </c>
      <c r="H1248" s="28" t="s">
        <v>571</v>
      </c>
      <c r="I1248" s="66">
        <v>1036</v>
      </c>
      <c r="J1248" s="66">
        <v>75</v>
      </c>
      <c r="K1248" s="93">
        <v>0.5</v>
      </c>
      <c r="L1248" s="28" t="s">
        <v>179</v>
      </c>
      <c r="M1248" s="28" t="s">
        <v>2432</v>
      </c>
      <c r="N1248" s="28" t="s">
        <v>14</v>
      </c>
      <c r="O1248" s="28" t="s">
        <v>2433</v>
      </c>
      <c r="P1248" s="28" t="s">
        <v>417</v>
      </c>
      <c r="Q1248" s="48">
        <v>43221</v>
      </c>
      <c r="R1248" s="28"/>
    </row>
    <row r="1249" ht="63" spans="1:18">
      <c r="A1249" s="28" t="s">
        <v>606</v>
      </c>
      <c r="B1249" s="28" t="s">
        <v>2434</v>
      </c>
      <c r="C1249" s="28" t="s">
        <v>36</v>
      </c>
      <c r="D1249" s="28" t="s">
        <v>217</v>
      </c>
      <c r="E1249" s="66">
        <v>10</v>
      </c>
      <c r="F1249" s="68" t="s">
        <v>2430</v>
      </c>
      <c r="G1249" s="28" t="s">
        <v>2435</v>
      </c>
      <c r="H1249" s="28" t="s">
        <v>571</v>
      </c>
      <c r="I1249" s="66">
        <v>1036</v>
      </c>
      <c r="J1249" s="66">
        <v>75</v>
      </c>
      <c r="K1249" s="93">
        <v>5</v>
      </c>
      <c r="L1249" s="28" t="s">
        <v>179</v>
      </c>
      <c r="M1249" s="28" t="s">
        <v>2432</v>
      </c>
      <c r="N1249" s="28" t="s">
        <v>14</v>
      </c>
      <c r="O1249" s="28" t="s">
        <v>2433</v>
      </c>
      <c r="P1249" s="28" t="s">
        <v>417</v>
      </c>
      <c r="Q1249" s="48">
        <v>43221</v>
      </c>
      <c r="R1249" s="28"/>
    </row>
    <row r="1250" spans="1:18">
      <c r="A1250" s="37" t="s">
        <v>2436</v>
      </c>
      <c r="B1250" s="28"/>
      <c r="C1250" s="28"/>
      <c r="D1250" s="28"/>
      <c r="E1250" s="66">
        <v>3</v>
      </c>
      <c r="F1250" s="68"/>
      <c r="G1250" s="28"/>
      <c r="H1250" s="28"/>
      <c r="I1250" s="66"/>
      <c r="J1250" s="66"/>
      <c r="K1250" s="93">
        <f>K1251+K1252+K1253</f>
        <v>146.5</v>
      </c>
      <c r="L1250" s="28"/>
      <c r="M1250" s="28"/>
      <c r="N1250" s="28"/>
      <c r="O1250" s="28"/>
      <c r="P1250" s="28"/>
      <c r="Q1250" s="48"/>
      <c r="R1250" s="28"/>
    </row>
    <row r="1251" ht="63" spans="1:18">
      <c r="A1251" s="28" t="s">
        <v>2429</v>
      </c>
      <c r="B1251" s="28" t="s">
        <v>712</v>
      </c>
      <c r="C1251" s="28" t="s">
        <v>36</v>
      </c>
      <c r="D1251" s="28" t="s">
        <v>217</v>
      </c>
      <c r="E1251" s="66">
        <v>2</v>
      </c>
      <c r="F1251" s="68" t="s">
        <v>2430</v>
      </c>
      <c r="G1251" s="28" t="s">
        <v>2437</v>
      </c>
      <c r="H1251" s="28" t="s">
        <v>391</v>
      </c>
      <c r="I1251" s="66">
        <v>372</v>
      </c>
      <c r="J1251" s="66">
        <v>122</v>
      </c>
      <c r="K1251" s="93">
        <v>1</v>
      </c>
      <c r="L1251" s="28" t="s">
        <v>179</v>
      </c>
      <c r="M1251" s="28" t="s">
        <v>2432</v>
      </c>
      <c r="N1251" s="28" t="s">
        <v>14</v>
      </c>
      <c r="O1251" s="28" t="s">
        <v>2433</v>
      </c>
      <c r="P1251" s="28" t="s">
        <v>417</v>
      </c>
      <c r="Q1251" s="48">
        <v>43221</v>
      </c>
      <c r="R1251" s="28"/>
    </row>
    <row r="1252" ht="63" spans="1:18">
      <c r="A1252" s="28" t="s">
        <v>2438</v>
      </c>
      <c r="B1252" s="28" t="s">
        <v>2439</v>
      </c>
      <c r="C1252" s="28" t="s">
        <v>36</v>
      </c>
      <c r="D1252" s="28" t="s">
        <v>217</v>
      </c>
      <c r="E1252" s="66">
        <v>1</v>
      </c>
      <c r="F1252" s="68" t="s">
        <v>2430</v>
      </c>
      <c r="G1252" s="28" t="s">
        <v>2440</v>
      </c>
      <c r="H1252" s="28" t="s">
        <v>391</v>
      </c>
      <c r="I1252" s="66">
        <v>372</v>
      </c>
      <c r="J1252" s="66">
        <v>122</v>
      </c>
      <c r="K1252" s="93">
        <v>0.5</v>
      </c>
      <c r="L1252" s="28" t="s">
        <v>179</v>
      </c>
      <c r="M1252" s="28" t="s">
        <v>2432</v>
      </c>
      <c r="N1252" s="28" t="s">
        <v>14</v>
      </c>
      <c r="O1252" s="28" t="s">
        <v>2433</v>
      </c>
      <c r="P1252" s="28" t="s">
        <v>417</v>
      </c>
      <c r="Q1252" s="48">
        <v>43221</v>
      </c>
      <c r="R1252" s="28"/>
    </row>
    <row r="1253" spans="1:18">
      <c r="A1253" s="28" t="s">
        <v>2441</v>
      </c>
      <c r="B1253" s="28" t="s">
        <v>2441</v>
      </c>
      <c r="C1253" s="28" t="s">
        <v>36</v>
      </c>
      <c r="D1253" s="28" t="s">
        <v>217</v>
      </c>
      <c r="E1253" s="66">
        <v>207</v>
      </c>
      <c r="F1253" s="68" t="s">
        <v>2442</v>
      </c>
      <c r="G1253" s="28" t="s">
        <v>2443</v>
      </c>
      <c r="H1253" s="28"/>
      <c r="I1253" s="66">
        <v>181</v>
      </c>
      <c r="J1253" s="66"/>
      <c r="K1253" s="93">
        <v>145</v>
      </c>
      <c r="L1253" s="28" t="s">
        <v>179</v>
      </c>
      <c r="M1253" s="28" t="s">
        <v>179</v>
      </c>
      <c r="N1253" s="28" t="s">
        <v>14</v>
      </c>
      <c r="O1253" s="28" t="s">
        <v>2433</v>
      </c>
      <c r="P1253" s="28" t="s">
        <v>417</v>
      </c>
      <c r="Q1253" s="48">
        <v>43221</v>
      </c>
      <c r="R1253" s="28" t="s">
        <v>559</v>
      </c>
    </row>
    <row r="1254" spans="1:18">
      <c r="A1254" s="37" t="s">
        <v>1976</v>
      </c>
      <c r="B1254" s="28"/>
      <c r="C1254" s="28"/>
      <c r="D1254" s="28"/>
      <c r="E1254" s="66">
        <v>2</v>
      </c>
      <c r="F1254" s="68"/>
      <c r="G1254" s="28"/>
      <c r="H1254" s="28"/>
      <c r="I1254" s="66"/>
      <c r="J1254" s="66"/>
      <c r="K1254" s="93">
        <v>1</v>
      </c>
      <c r="L1254" s="28"/>
      <c r="M1254" s="28"/>
      <c r="N1254" s="28"/>
      <c r="O1254" s="28"/>
      <c r="P1254" s="28"/>
      <c r="Q1254" s="48"/>
      <c r="R1254" s="28"/>
    </row>
    <row r="1255" ht="63" spans="1:18">
      <c r="A1255" s="28" t="s">
        <v>714</v>
      </c>
      <c r="B1255" s="28" t="s">
        <v>714</v>
      </c>
      <c r="C1255" s="28" t="s">
        <v>36</v>
      </c>
      <c r="D1255" s="28" t="s">
        <v>217</v>
      </c>
      <c r="E1255" s="66">
        <v>2</v>
      </c>
      <c r="F1255" s="68" t="s">
        <v>2430</v>
      </c>
      <c r="G1255" s="28" t="s">
        <v>2444</v>
      </c>
      <c r="H1255" s="28" t="s">
        <v>391</v>
      </c>
      <c r="I1255" s="66">
        <v>248</v>
      </c>
      <c r="J1255" s="66">
        <v>60</v>
      </c>
      <c r="K1255" s="93">
        <v>1</v>
      </c>
      <c r="L1255" s="28" t="s">
        <v>179</v>
      </c>
      <c r="M1255" s="28" t="s">
        <v>2432</v>
      </c>
      <c r="N1255" s="28" t="s">
        <v>14</v>
      </c>
      <c r="O1255" s="28" t="s">
        <v>2433</v>
      </c>
      <c r="P1255" s="28" t="s">
        <v>417</v>
      </c>
      <c r="Q1255" s="48">
        <v>43221</v>
      </c>
      <c r="R1255" s="28"/>
    </row>
    <row r="1256" spans="1:18">
      <c r="A1256" s="37" t="s">
        <v>2445</v>
      </c>
      <c r="B1256" s="28"/>
      <c r="C1256" s="28"/>
      <c r="D1256" s="28"/>
      <c r="E1256" s="66">
        <v>356</v>
      </c>
      <c r="F1256" s="66"/>
      <c r="G1256" s="66"/>
      <c r="H1256" s="66"/>
      <c r="I1256" s="66"/>
      <c r="J1256" s="66"/>
      <c r="K1256" s="66">
        <v>178</v>
      </c>
      <c r="L1256" s="28"/>
      <c r="M1256" s="28"/>
      <c r="N1256" s="28"/>
      <c r="O1256" s="28"/>
      <c r="P1256" s="28"/>
      <c r="Q1256" s="48"/>
      <c r="R1256" s="28"/>
    </row>
    <row r="1257" spans="1:18">
      <c r="A1257" s="37" t="s">
        <v>2446</v>
      </c>
      <c r="B1257" s="28"/>
      <c r="C1257" s="28"/>
      <c r="D1257" s="28"/>
      <c r="E1257" s="66">
        <v>76</v>
      </c>
      <c r="F1257" s="68"/>
      <c r="G1257" s="66"/>
      <c r="H1257" s="66"/>
      <c r="I1257" s="66"/>
      <c r="J1257" s="66"/>
      <c r="K1257" s="93">
        <v>38</v>
      </c>
      <c r="L1257" s="28"/>
      <c r="M1257" s="28"/>
      <c r="N1257" s="28"/>
      <c r="O1257" s="28"/>
      <c r="P1257" s="28"/>
      <c r="Q1257" s="48"/>
      <c r="R1257" s="28"/>
    </row>
    <row r="1258" ht="63" spans="1:18">
      <c r="A1258" s="28" t="s">
        <v>2447</v>
      </c>
      <c r="B1258" s="28" t="s">
        <v>2448</v>
      </c>
      <c r="C1258" s="28" t="s">
        <v>36</v>
      </c>
      <c r="D1258" s="28" t="s">
        <v>217</v>
      </c>
      <c r="E1258" s="66">
        <v>60</v>
      </c>
      <c r="F1258" s="68" t="s">
        <v>2430</v>
      </c>
      <c r="G1258" s="28" t="s">
        <v>2449</v>
      </c>
      <c r="H1258" s="28" t="s">
        <v>391</v>
      </c>
      <c r="I1258" s="66">
        <v>1855</v>
      </c>
      <c r="J1258" s="66">
        <v>377</v>
      </c>
      <c r="K1258" s="93">
        <v>30</v>
      </c>
      <c r="L1258" s="28" t="s">
        <v>179</v>
      </c>
      <c r="M1258" s="28" t="s">
        <v>2450</v>
      </c>
      <c r="N1258" s="28" t="s">
        <v>14</v>
      </c>
      <c r="O1258" s="28" t="s">
        <v>2433</v>
      </c>
      <c r="P1258" s="28" t="s">
        <v>417</v>
      </c>
      <c r="Q1258" s="48">
        <v>43221</v>
      </c>
      <c r="R1258" s="28"/>
    </row>
    <row r="1259" ht="63" spans="1:18">
      <c r="A1259" s="28" t="s">
        <v>2451</v>
      </c>
      <c r="B1259" s="28" t="s">
        <v>2452</v>
      </c>
      <c r="C1259" s="28" t="s">
        <v>36</v>
      </c>
      <c r="D1259" s="28" t="s">
        <v>217</v>
      </c>
      <c r="E1259" s="66">
        <v>6</v>
      </c>
      <c r="F1259" s="68" t="s">
        <v>2430</v>
      </c>
      <c r="G1259" s="28" t="s">
        <v>2453</v>
      </c>
      <c r="H1259" s="28" t="s">
        <v>391</v>
      </c>
      <c r="I1259" s="66">
        <v>1855</v>
      </c>
      <c r="J1259" s="66">
        <v>377</v>
      </c>
      <c r="K1259" s="93">
        <v>3</v>
      </c>
      <c r="L1259" s="28" t="s">
        <v>179</v>
      </c>
      <c r="M1259" s="28" t="s">
        <v>2450</v>
      </c>
      <c r="N1259" s="28" t="s">
        <v>14</v>
      </c>
      <c r="O1259" s="28" t="s">
        <v>2433</v>
      </c>
      <c r="P1259" s="28" t="s">
        <v>417</v>
      </c>
      <c r="Q1259" s="48">
        <v>43221</v>
      </c>
      <c r="R1259" s="28"/>
    </row>
    <row r="1260" ht="63" spans="1:18">
      <c r="A1260" s="28" t="s">
        <v>2454</v>
      </c>
      <c r="B1260" s="28" t="s">
        <v>2454</v>
      </c>
      <c r="C1260" s="28" t="s">
        <v>36</v>
      </c>
      <c r="D1260" s="28" t="s">
        <v>217</v>
      </c>
      <c r="E1260" s="66">
        <v>4</v>
      </c>
      <c r="F1260" s="68" t="s">
        <v>2430</v>
      </c>
      <c r="G1260" s="28" t="s">
        <v>2455</v>
      </c>
      <c r="H1260" s="28" t="s">
        <v>391</v>
      </c>
      <c r="I1260" s="66">
        <v>1855</v>
      </c>
      <c r="J1260" s="66">
        <v>377</v>
      </c>
      <c r="K1260" s="93">
        <v>2</v>
      </c>
      <c r="L1260" s="28" t="s">
        <v>179</v>
      </c>
      <c r="M1260" s="28" t="s">
        <v>2450</v>
      </c>
      <c r="N1260" s="28" t="s">
        <v>14</v>
      </c>
      <c r="O1260" s="28" t="s">
        <v>2433</v>
      </c>
      <c r="P1260" s="28" t="s">
        <v>417</v>
      </c>
      <c r="Q1260" s="48">
        <v>43221</v>
      </c>
      <c r="R1260" s="28"/>
    </row>
    <row r="1261" ht="63" spans="1:18">
      <c r="A1261" s="28" t="s">
        <v>737</v>
      </c>
      <c r="B1261" s="28" t="s">
        <v>737</v>
      </c>
      <c r="C1261" s="28" t="s">
        <v>36</v>
      </c>
      <c r="D1261" s="28" t="s">
        <v>217</v>
      </c>
      <c r="E1261" s="66">
        <v>4</v>
      </c>
      <c r="F1261" s="68" t="s">
        <v>2430</v>
      </c>
      <c r="G1261" s="28" t="s">
        <v>2456</v>
      </c>
      <c r="H1261" s="28" t="s">
        <v>391</v>
      </c>
      <c r="I1261" s="66">
        <v>1826</v>
      </c>
      <c r="J1261" s="66">
        <v>388</v>
      </c>
      <c r="K1261" s="93">
        <v>2</v>
      </c>
      <c r="L1261" s="28" t="s">
        <v>179</v>
      </c>
      <c r="M1261" s="28" t="s">
        <v>2450</v>
      </c>
      <c r="N1261" s="28" t="s">
        <v>14</v>
      </c>
      <c r="O1261" s="28" t="s">
        <v>2433</v>
      </c>
      <c r="P1261" s="28" t="s">
        <v>417</v>
      </c>
      <c r="Q1261" s="48">
        <v>43221</v>
      </c>
      <c r="R1261" s="28"/>
    </row>
    <row r="1262" ht="63" spans="1:18">
      <c r="A1262" s="28" t="s">
        <v>2457</v>
      </c>
      <c r="B1262" s="28" t="s">
        <v>714</v>
      </c>
      <c r="C1262" s="28" t="s">
        <v>36</v>
      </c>
      <c r="D1262" s="28" t="s">
        <v>217</v>
      </c>
      <c r="E1262" s="66">
        <v>2</v>
      </c>
      <c r="F1262" s="68" t="s">
        <v>2430</v>
      </c>
      <c r="G1262" s="28" t="s">
        <v>2458</v>
      </c>
      <c r="H1262" s="28" t="s">
        <v>391</v>
      </c>
      <c r="I1262" s="66">
        <v>248</v>
      </c>
      <c r="J1262" s="66">
        <v>60</v>
      </c>
      <c r="K1262" s="93">
        <v>1</v>
      </c>
      <c r="L1262" s="28" t="s">
        <v>179</v>
      </c>
      <c r="M1262" s="28" t="s">
        <v>2432</v>
      </c>
      <c r="N1262" s="28" t="s">
        <v>14</v>
      </c>
      <c r="O1262" s="28" t="s">
        <v>2433</v>
      </c>
      <c r="P1262" s="28" t="s">
        <v>417</v>
      </c>
      <c r="Q1262" s="48">
        <v>43221</v>
      </c>
      <c r="R1262" s="28"/>
    </row>
    <row r="1263" spans="1:18">
      <c r="A1263" s="37" t="s">
        <v>2459</v>
      </c>
      <c r="B1263" s="28"/>
      <c r="C1263" s="28"/>
      <c r="D1263" s="28"/>
      <c r="E1263" s="66">
        <v>280</v>
      </c>
      <c r="F1263" s="68"/>
      <c r="G1263" s="66"/>
      <c r="H1263" s="66"/>
      <c r="I1263" s="66"/>
      <c r="J1263" s="66"/>
      <c r="K1263" s="93">
        <v>140</v>
      </c>
      <c r="L1263" s="28"/>
      <c r="M1263" s="28"/>
      <c r="N1263" s="28"/>
      <c r="O1263" s="28"/>
      <c r="P1263" s="28"/>
      <c r="Q1263" s="48"/>
      <c r="R1263" s="28"/>
    </row>
    <row r="1264" ht="63" spans="1:18">
      <c r="A1264" s="28" t="s">
        <v>2460</v>
      </c>
      <c r="B1264" s="28" t="s">
        <v>2460</v>
      </c>
      <c r="C1264" s="28" t="s">
        <v>36</v>
      </c>
      <c r="D1264" s="28" t="s">
        <v>217</v>
      </c>
      <c r="E1264" s="66">
        <v>4</v>
      </c>
      <c r="F1264" s="68" t="s">
        <v>2430</v>
      </c>
      <c r="G1264" s="28" t="s">
        <v>2461</v>
      </c>
      <c r="H1264" s="28" t="s">
        <v>391</v>
      </c>
      <c r="I1264" s="66">
        <v>106</v>
      </c>
      <c r="J1264" s="66">
        <v>80</v>
      </c>
      <c r="K1264" s="93">
        <v>2</v>
      </c>
      <c r="L1264" s="28" t="s">
        <v>179</v>
      </c>
      <c r="M1264" s="28" t="s">
        <v>2450</v>
      </c>
      <c r="N1264" s="28" t="s">
        <v>14</v>
      </c>
      <c r="O1264" s="28" t="s">
        <v>2433</v>
      </c>
      <c r="P1264" s="28" t="s">
        <v>417</v>
      </c>
      <c r="Q1264" s="48">
        <v>43221</v>
      </c>
      <c r="R1264" s="28"/>
    </row>
    <row r="1265" ht="63" spans="1:18">
      <c r="A1265" s="28" t="s">
        <v>1227</v>
      </c>
      <c r="B1265" s="28" t="s">
        <v>1227</v>
      </c>
      <c r="C1265" s="28" t="s">
        <v>36</v>
      </c>
      <c r="D1265" s="28" t="s">
        <v>217</v>
      </c>
      <c r="E1265" s="66">
        <v>65</v>
      </c>
      <c r="F1265" s="68" t="s">
        <v>2430</v>
      </c>
      <c r="G1265" s="28" t="s">
        <v>2462</v>
      </c>
      <c r="H1265" s="28" t="s">
        <v>391</v>
      </c>
      <c r="I1265" s="66">
        <v>176</v>
      </c>
      <c r="J1265" s="66">
        <v>25</v>
      </c>
      <c r="K1265" s="93">
        <v>32.5</v>
      </c>
      <c r="L1265" s="28" t="s">
        <v>179</v>
      </c>
      <c r="M1265" s="28" t="s">
        <v>2450</v>
      </c>
      <c r="N1265" s="28" t="s">
        <v>14</v>
      </c>
      <c r="O1265" s="28" t="s">
        <v>2433</v>
      </c>
      <c r="P1265" s="28" t="s">
        <v>417</v>
      </c>
      <c r="Q1265" s="48">
        <v>43221</v>
      </c>
      <c r="R1265" s="28"/>
    </row>
    <row r="1266" ht="63" spans="1:18">
      <c r="A1266" s="28" t="s">
        <v>2463</v>
      </c>
      <c r="B1266" s="28" t="s">
        <v>2463</v>
      </c>
      <c r="C1266" s="28" t="s">
        <v>36</v>
      </c>
      <c r="D1266" s="28" t="s">
        <v>217</v>
      </c>
      <c r="E1266" s="66">
        <v>13</v>
      </c>
      <c r="F1266" s="68" t="s">
        <v>2430</v>
      </c>
      <c r="G1266" s="28" t="s">
        <v>2464</v>
      </c>
      <c r="H1266" s="28" t="s">
        <v>391</v>
      </c>
      <c r="I1266" s="66">
        <v>77</v>
      </c>
      <c r="J1266" s="66">
        <v>16</v>
      </c>
      <c r="K1266" s="93">
        <v>6.5</v>
      </c>
      <c r="L1266" s="28" t="s">
        <v>179</v>
      </c>
      <c r="M1266" s="28" t="s">
        <v>2450</v>
      </c>
      <c r="N1266" s="28" t="s">
        <v>14</v>
      </c>
      <c r="O1266" s="28" t="s">
        <v>2433</v>
      </c>
      <c r="P1266" s="28" t="s">
        <v>417</v>
      </c>
      <c r="Q1266" s="48">
        <v>43221</v>
      </c>
      <c r="R1266" s="28"/>
    </row>
    <row r="1267" ht="63" spans="1:18">
      <c r="A1267" s="28" t="s">
        <v>2465</v>
      </c>
      <c r="B1267" s="28" t="s">
        <v>2465</v>
      </c>
      <c r="C1267" s="28" t="s">
        <v>36</v>
      </c>
      <c r="D1267" s="28" t="s">
        <v>217</v>
      </c>
      <c r="E1267" s="66">
        <v>17</v>
      </c>
      <c r="F1267" s="68" t="s">
        <v>2430</v>
      </c>
      <c r="G1267" s="28" t="s">
        <v>2466</v>
      </c>
      <c r="H1267" s="28" t="s">
        <v>391</v>
      </c>
      <c r="I1267" s="66">
        <v>87</v>
      </c>
      <c r="J1267" s="66">
        <v>16</v>
      </c>
      <c r="K1267" s="93">
        <v>8.5</v>
      </c>
      <c r="L1267" s="28" t="s">
        <v>179</v>
      </c>
      <c r="M1267" s="28" t="s">
        <v>2450</v>
      </c>
      <c r="N1267" s="28" t="s">
        <v>14</v>
      </c>
      <c r="O1267" s="28" t="s">
        <v>2433</v>
      </c>
      <c r="P1267" s="28" t="s">
        <v>417</v>
      </c>
      <c r="Q1267" s="48">
        <v>43221</v>
      </c>
      <c r="R1267" s="28"/>
    </row>
    <row r="1268" ht="63" spans="1:18">
      <c r="A1268" s="28" t="s">
        <v>2467</v>
      </c>
      <c r="B1268" s="28" t="s">
        <v>2467</v>
      </c>
      <c r="C1268" s="28" t="s">
        <v>36</v>
      </c>
      <c r="D1268" s="28" t="s">
        <v>217</v>
      </c>
      <c r="E1268" s="66">
        <v>15</v>
      </c>
      <c r="F1268" s="68" t="s">
        <v>2430</v>
      </c>
      <c r="G1268" s="28" t="s">
        <v>2468</v>
      </c>
      <c r="H1268" s="28" t="s">
        <v>391</v>
      </c>
      <c r="I1268" s="66">
        <v>73</v>
      </c>
      <c r="J1268" s="66">
        <v>16</v>
      </c>
      <c r="K1268" s="93">
        <v>7.5</v>
      </c>
      <c r="L1268" s="28" t="s">
        <v>179</v>
      </c>
      <c r="M1268" s="28" t="s">
        <v>2450</v>
      </c>
      <c r="N1268" s="28" t="s">
        <v>14</v>
      </c>
      <c r="O1268" s="28" t="s">
        <v>2433</v>
      </c>
      <c r="P1268" s="28" t="s">
        <v>417</v>
      </c>
      <c r="Q1268" s="48">
        <v>43221</v>
      </c>
      <c r="R1268" s="28"/>
    </row>
    <row r="1269" ht="63" spans="1:18">
      <c r="A1269" s="28" t="s">
        <v>2469</v>
      </c>
      <c r="B1269" s="28" t="s">
        <v>2469</v>
      </c>
      <c r="C1269" s="28" t="s">
        <v>36</v>
      </c>
      <c r="D1269" s="28" t="s">
        <v>217</v>
      </c>
      <c r="E1269" s="66">
        <v>40</v>
      </c>
      <c r="F1269" s="68" t="s">
        <v>2430</v>
      </c>
      <c r="G1269" s="28" t="s">
        <v>2470</v>
      </c>
      <c r="H1269" s="28" t="s">
        <v>391</v>
      </c>
      <c r="I1269" s="66">
        <v>260</v>
      </c>
      <c r="J1269" s="66">
        <v>39</v>
      </c>
      <c r="K1269" s="93">
        <v>20</v>
      </c>
      <c r="L1269" s="28" t="s">
        <v>179</v>
      </c>
      <c r="M1269" s="28" t="s">
        <v>2450</v>
      </c>
      <c r="N1269" s="28" t="s">
        <v>14</v>
      </c>
      <c r="O1269" s="28" t="s">
        <v>2433</v>
      </c>
      <c r="P1269" s="28" t="s">
        <v>417</v>
      </c>
      <c r="Q1269" s="48">
        <v>43221</v>
      </c>
      <c r="R1269" s="28"/>
    </row>
    <row r="1270" ht="63" spans="1:18">
      <c r="A1270" s="28" t="s">
        <v>2471</v>
      </c>
      <c r="B1270" s="28" t="s">
        <v>2471</v>
      </c>
      <c r="C1270" s="28" t="s">
        <v>36</v>
      </c>
      <c r="D1270" s="28" t="s">
        <v>217</v>
      </c>
      <c r="E1270" s="66">
        <v>18</v>
      </c>
      <c r="F1270" s="68" t="s">
        <v>2430</v>
      </c>
      <c r="G1270" s="28" t="s">
        <v>2472</v>
      </c>
      <c r="H1270" s="28" t="s">
        <v>391</v>
      </c>
      <c r="I1270" s="66">
        <v>112</v>
      </c>
      <c r="J1270" s="66">
        <v>36</v>
      </c>
      <c r="K1270" s="93">
        <v>9</v>
      </c>
      <c r="L1270" s="28" t="s">
        <v>179</v>
      </c>
      <c r="M1270" s="28" t="s">
        <v>2450</v>
      </c>
      <c r="N1270" s="28" t="s">
        <v>14</v>
      </c>
      <c r="O1270" s="28" t="s">
        <v>2433</v>
      </c>
      <c r="P1270" s="28" t="s">
        <v>417</v>
      </c>
      <c r="Q1270" s="48">
        <v>43221</v>
      </c>
      <c r="R1270" s="28"/>
    </row>
    <row r="1271" ht="63" spans="1:18">
      <c r="A1271" s="28" t="s">
        <v>1229</v>
      </c>
      <c r="B1271" s="28" t="s">
        <v>1229</v>
      </c>
      <c r="C1271" s="28" t="s">
        <v>36</v>
      </c>
      <c r="D1271" s="28" t="s">
        <v>217</v>
      </c>
      <c r="E1271" s="66">
        <v>12</v>
      </c>
      <c r="F1271" s="68" t="s">
        <v>2430</v>
      </c>
      <c r="G1271" s="28" t="s">
        <v>2473</v>
      </c>
      <c r="H1271" s="28" t="s">
        <v>391</v>
      </c>
      <c r="I1271" s="66">
        <v>73</v>
      </c>
      <c r="J1271" s="66">
        <v>7</v>
      </c>
      <c r="K1271" s="93">
        <v>6</v>
      </c>
      <c r="L1271" s="28" t="s">
        <v>179</v>
      </c>
      <c r="M1271" s="28" t="s">
        <v>2450</v>
      </c>
      <c r="N1271" s="28" t="s">
        <v>14</v>
      </c>
      <c r="O1271" s="28" t="s">
        <v>2433</v>
      </c>
      <c r="P1271" s="28" t="s">
        <v>417</v>
      </c>
      <c r="Q1271" s="48">
        <v>43221</v>
      </c>
      <c r="R1271" s="28"/>
    </row>
    <row r="1272" ht="63" spans="1:18">
      <c r="A1272" s="28" t="s">
        <v>2001</v>
      </c>
      <c r="B1272" s="28" t="s">
        <v>2001</v>
      </c>
      <c r="C1272" s="28" t="s">
        <v>36</v>
      </c>
      <c r="D1272" s="28" t="s">
        <v>217</v>
      </c>
      <c r="E1272" s="66">
        <v>13</v>
      </c>
      <c r="F1272" s="68" t="s">
        <v>2430</v>
      </c>
      <c r="G1272" s="28" t="s">
        <v>2474</v>
      </c>
      <c r="H1272" s="28" t="s">
        <v>391</v>
      </c>
      <c r="I1272" s="66">
        <v>77</v>
      </c>
      <c r="J1272" s="66">
        <v>7</v>
      </c>
      <c r="K1272" s="93">
        <v>6.5</v>
      </c>
      <c r="L1272" s="28" t="s">
        <v>179</v>
      </c>
      <c r="M1272" s="28" t="s">
        <v>2450</v>
      </c>
      <c r="N1272" s="28" t="s">
        <v>14</v>
      </c>
      <c r="O1272" s="28" t="s">
        <v>2433</v>
      </c>
      <c r="P1272" s="28" t="s">
        <v>417</v>
      </c>
      <c r="Q1272" s="48">
        <v>43221</v>
      </c>
      <c r="R1272" s="28"/>
    </row>
    <row r="1273" ht="63" spans="1:18">
      <c r="A1273" s="28" t="s">
        <v>1329</v>
      </c>
      <c r="B1273" s="28" t="s">
        <v>1329</v>
      </c>
      <c r="C1273" s="28" t="s">
        <v>36</v>
      </c>
      <c r="D1273" s="28" t="s">
        <v>217</v>
      </c>
      <c r="E1273" s="66">
        <v>24</v>
      </c>
      <c r="F1273" s="68" t="s">
        <v>2430</v>
      </c>
      <c r="G1273" s="28" t="s">
        <v>2475</v>
      </c>
      <c r="H1273" s="28" t="s">
        <v>391</v>
      </c>
      <c r="I1273" s="66">
        <v>126</v>
      </c>
      <c r="J1273" s="66">
        <v>15</v>
      </c>
      <c r="K1273" s="93">
        <v>12</v>
      </c>
      <c r="L1273" s="28" t="s">
        <v>179</v>
      </c>
      <c r="M1273" s="28" t="s">
        <v>2450</v>
      </c>
      <c r="N1273" s="28" t="s">
        <v>14</v>
      </c>
      <c r="O1273" s="28" t="s">
        <v>2433</v>
      </c>
      <c r="P1273" s="28" t="s">
        <v>417</v>
      </c>
      <c r="Q1273" s="48">
        <v>43221</v>
      </c>
      <c r="R1273" s="28"/>
    </row>
    <row r="1274" ht="63" spans="1:18">
      <c r="A1274" s="28" t="s">
        <v>2476</v>
      </c>
      <c r="B1274" s="28" t="s">
        <v>2476</v>
      </c>
      <c r="C1274" s="28" t="s">
        <v>36</v>
      </c>
      <c r="D1274" s="28" t="s">
        <v>217</v>
      </c>
      <c r="E1274" s="66">
        <v>29</v>
      </c>
      <c r="F1274" s="68" t="s">
        <v>2430</v>
      </c>
      <c r="G1274" s="28" t="s">
        <v>2477</v>
      </c>
      <c r="H1274" s="28" t="s">
        <v>391</v>
      </c>
      <c r="I1274" s="66">
        <v>185</v>
      </c>
      <c r="J1274" s="66">
        <v>17</v>
      </c>
      <c r="K1274" s="93">
        <v>14.5</v>
      </c>
      <c r="L1274" s="28" t="s">
        <v>179</v>
      </c>
      <c r="M1274" s="28" t="s">
        <v>2450</v>
      </c>
      <c r="N1274" s="28" t="s">
        <v>14</v>
      </c>
      <c r="O1274" s="28" t="s">
        <v>2433</v>
      </c>
      <c r="P1274" s="28" t="s">
        <v>417</v>
      </c>
      <c r="Q1274" s="48">
        <v>43221</v>
      </c>
      <c r="R1274" s="28"/>
    </row>
    <row r="1275" ht="63" spans="1:18">
      <c r="A1275" s="28" t="s">
        <v>1231</v>
      </c>
      <c r="B1275" s="28" t="s">
        <v>1231</v>
      </c>
      <c r="C1275" s="28" t="s">
        <v>36</v>
      </c>
      <c r="D1275" s="28" t="s">
        <v>217</v>
      </c>
      <c r="E1275" s="66">
        <v>15</v>
      </c>
      <c r="F1275" s="68" t="s">
        <v>2430</v>
      </c>
      <c r="G1275" s="28" t="s">
        <v>2478</v>
      </c>
      <c r="H1275" s="28" t="s">
        <v>391</v>
      </c>
      <c r="I1275" s="66">
        <v>86</v>
      </c>
      <c r="J1275" s="66">
        <v>9</v>
      </c>
      <c r="K1275" s="93">
        <v>7.5</v>
      </c>
      <c r="L1275" s="28" t="s">
        <v>179</v>
      </c>
      <c r="M1275" s="28" t="s">
        <v>2450</v>
      </c>
      <c r="N1275" s="28" t="s">
        <v>14</v>
      </c>
      <c r="O1275" s="28" t="s">
        <v>2433</v>
      </c>
      <c r="P1275" s="28" t="s">
        <v>417</v>
      </c>
      <c r="Q1275" s="48">
        <v>43221</v>
      </c>
      <c r="R1275" s="28"/>
    </row>
    <row r="1276" ht="63" spans="1:18">
      <c r="A1276" s="28" t="s">
        <v>2479</v>
      </c>
      <c r="B1276" s="28" t="s">
        <v>2479</v>
      </c>
      <c r="C1276" s="28" t="s">
        <v>36</v>
      </c>
      <c r="D1276" s="28" t="s">
        <v>217</v>
      </c>
      <c r="E1276" s="66">
        <v>13</v>
      </c>
      <c r="F1276" s="68" t="s">
        <v>2430</v>
      </c>
      <c r="G1276" s="28" t="s">
        <v>2480</v>
      </c>
      <c r="H1276" s="28" t="s">
        <v>391</v>
      </c>
      <c r="I1276" s="66">
        <v>77</v>
      </c>
      <c r="J1276" s="66">
        <v>14</v>
      </c>
      <c r="K1276" s="93">
        <v>6.5</v>
      </c>
      <c r="L1276" s="28" t="s">
        <v>179</v>
      </c>
      <c r="M1276" s="28" t="s">
        <v>2450</v>
      </c>
      <c r="N1276" s="28" t="s">
        <v>14</v>
      </c>
      <c r="O1276" s="28" t="s">
        <v>2433</v>
      </c>
      <c r="P1276" s="28" t="s">
        <v>417</v>
      </c>
      <c r="Q1276" s="48">
        <v>43221</v>
      </c>
      <c r="R1276" s="28"/>
    </row>
    <row r="1277" ht="63" spans="1:18">
      <c r="A1277" s="28" t="s">
        <v>736</v>
      </c>
      <c r="B1277" s="28" t="s">
        <v>736</v>
      </c>
      <c r="C1277" s="28" t="s">
        <v>36</v>
      </c>
      <c r="D1277" s="28" t="s">
        <v>217</v>
      </c>
      <c r="E1277" s="66">
        <v>2</v>
      </c>
      <c r="F1277" s="68" t="s">
        <v>2430</v>
      </c>
      <c r="G1277" s="28" t="s">
        <v>2481</v>
      </c>
      <c r="H1277" s="28" t="s">
        <v>391</v>
      </c>
      <c r="I1277" s="66">
        <v>248</v>
      </c>
      <c r="J1277" s="66">
        <v>60</v>
      </c>
      <c r="K1277" s="93">
        <v>1</v>
      </c>
      <c r="L1277" s="28" t="s">
        <v>179</v>
      </c>
      <c r="M1277" s="28" t="s">
        <v>2432</v>
      </c>
      <c r="N1277" s="28" t="s">
        <v>14</v>
      </c>
      <c r="O1277" s="28" t="s">
        <v>2433</v>
      </c>
      <c r="P1277" s="28" t="s">
        <v>417</v>
      </c>
      <c r="Q1277" s="48">
        <v>43221</v>
      </c>
      <c r="R1277" s="28"/>
    </row>
    <row r="1278" spans="1:18">
      <c r="A1278" s="37" t="s">
        <v>2482</v>
      </c>
      <c r="B1278" s="28"/>
      <c r="C1278" s="28"/>
      <c r="D1278" s="28"/>
      <c r="E1278" s="66">
        <v>130</v>
      </c>
      <c r="F1278" s="66"/>
      <c r="G1278" s="66"/>
      <c r="H1278" s="66"/>
      <c r="I1278" s="66"/>
      <c r="J1278" s="66"/>
      <c r="K1278" s="66">
        <v>65</v>
      </c>
      <c r="L1278" s="28"/>
      <c r="M1278" s="28"/>
      <c r="N1278" s="28"/>
      <c r="O1278" s="28"/>
      <c r="P1278" s="28"/>
      <c r="Q1278" s="48"/>
      <c r="R1278" s="28"/>
    </row>
    <row r="1279" spans="1:18">
      <c r="A1279" s="37" t="s">
        <v>2483</v>
      </c>
      <c r="B1279" s="28"/>
      <c r="C1279" s="28"/>
      <c r="D1279" s="28"/>
      <c r="E1279" s="66">
        <v>10</v>
      </c>
      <c r="F1279" s="68"/>
      <c r="G1279" s="28"/>
      <c r="H1279" s="28"/>
      <c r="I1279" s="66"/>
      <c r="J1279" s="66"/>
      <c r="K1279" s="93">
        <v>5</v>
      </c>
      <c r="L1279" s="28"/>
      <c r="M1279" s="28"/>
      <c r="N1279" s="28"/>
      <c r="O1279" s="28"/>
      <c r="P1279" s="28"/>
      <c r="Q1279" s="48"/>
      <c r="R1279" s="28"/>
    </row>
    <row r="1280" ht="63" spans="1:18">
      <c r="A1280" s="28" t="s">
        <v>1012</v>
      </c>
      <c r="B1280" s="28" t="s">
        <v>2484</v>
      </c>
      <c r="C1280" s="28" t="s">
        <v>36</v>
      </c>
      <c r="D1280" s="28" t="s">
        <v>217</v>
      </c>
      <c r="E1280" s="66">
        <v>10</v>
      </c>
      <c r="F1280" s="68" t="s">
        <v>2430</v>
      </c>
      <c r="G1280" s="28" t="s">
        <v>2485</v>
      </c>
      <c r="H1280" s="28" t="s">
        <v>391</v>
      </c>
      <c r="I1280" s="66">
        <v>60</v>
      </c>
      <c r="J1280" s="66">
        <v>8</v>
      </c>
      <c r="K1280" s="93">
        <v>5</v>
      </c>
      <c r="L1280" s="28" t="s">
        <v>179</v>
      </c>
      <c r="M1280" s="28" t="s">
        <v>2486</v>
      </c>
      <c r="N1280" s="28" t="s">
        <v>14</v>
      </c>
      <c r="O1280" s="28" t="s">
        <v>2433</v>
      </c>
      <c r="P1280" s="28" t="s">
        <v>417</v>
      </c>
      <c r="Q1280" s="48">
        <v>43221</v>
      </c>
      <c r="R1280" s="28"/>
    </row>
    <row r="1281" spans="1:18">
      <c r="A1281" s="37" t="s">
        <v>2487</v>
      </c>
      <c r="B1281" s="28"/>
      <c r="C1281" s="28"/>
      <c r="D1281" s="28"/>
      <c r="E1281" s="66">
        <v>18</v>
      </c>
      <c r="F1281" s="68"/>
      <c r="G1281" s="28"/>
      <c r="H1281" s="28"/>
      <c r="I1281" s="66"/>
      <c r="J1281" s="66"/>
      <c r="K1281" s="93">
        <v>9</v>
      </c>
      <c r="L1281" s="28"/>
      <c r="M1281" s="28"/>
      <c r="N1281" s="28"/>
      <c r="O1281" s="28"/>
      <c r="P1281" s="28"/>
      <c r="Q1281" s="48"/>
      <c r="R1281" s="28"/>
    </row>
    <row r="1282" ht="63" spans="1:18">
      <c r="A1282" s="28" t="s">
        <v>2429</v>
      </c>
      <c r="B1282" s="28" t="s">
        <v>2429</v>
      </c>
      <c r="C1282" s="28" t="s">
        <v>36</v>
      </c>
      <c r="D1282" s="28" t="s">
        <v>217</v>
      </c>
      <c r="E1282" s="66">
        <v>3</v>
      </c>
      <c r="F1282" s="68" t="s">
        <v>2430</v>
      </c>
      <c r="G1282" s="28" t="s">
        <v>2488</v>
      </c>
      <c r="H1282" s="28" t="s">
        <v>391</v>
      </c>
      <c r="I1282" s="66">
        <v>1582</v>
      </c>
      <c r="J1282" s="66">
        <v>259</v>
      </c>
      <c r="K1282" s="93">
        <v>1.5</v>
      </c>
      <c r="L1282" s="28" t="s">
        <v>179</v>
      </c>
      <c r="M1282" s="28" t="s">
        <v>2486</v>
      </c>
      <c r="N1282" s="28" t="s">
        <v>14</v>
      </c>
      <c r="O1282" s="28" t="s">
        <v>2433</v>
      </c>
      <c r="P1282" s="28" t="s">
        <v>417</v>
      </c>
      <c r="Q1282" s="48">
        <v>43221</v>
      </c>
      <c r="R1282" s="28"/>
    </row>
    <row r="1283" ht="63" spans="1:18">
      <c r="A1283" s="28" t="s">
        <v>1010</v>
      </c>
      <c r="B1283" s="28" t="s">
        <v>1010</v>
      </c>
      <c r="C1283" s="28" t="s">
        <v>36</v>
      </c>
      <c r="D1283" s="28" t="s">
        <v>217</v>
      </c>
      <c r="E1283" s="66">
        <v>15</v>
      </c>
      <c r="F1283" s="68" t="s">
        <v>2430</v>
      </c>
      <c r="G1283" s="28" t="s">
        <v>2489</v>
      </c>
      <c r="H1283" s="28" t="s">
        <v>391</v>
      </c>
      <c r="I1283" s="66">
        <v>1582</v>
      </c>
      <c r="J1283" s="66">
        <v>259</v>
      </c>
      <c r="K1283" s="93">
        <v>7.5</v>
      </c>
      <c r="L1283" s="28" t="s">
        <v>179</v>
      </c>
      <c r="M1283" s="28" t="s">
        <v>2486</v>
      </c>
      <c r="N1283" s="28" t="s">
        <v>14</v>
      </c>
      <c r="O1283" s="28" t="s">
        <v>2433</v>
      </c>
      <c r="P1283" s="28" t="s">
        <v>417</v>
      </c>
      <c r="Q1283" s="48">
        <v>43221</v>
      </c>
      <c r="R1283" s="28"/>
    </row>
    <row r="1284" spans="1:18">
      <c r="A1284" s="37" t="s">
        <v>2490</v>
      </c>
      <c r="B1284" s="28"/>
      <c r="C1284" s="28"/>
      <c r="D1284" s="28"/>
      <c r="E1284" s="66">
        <v>1</v>
      </c>
      <c r="F1284" s="68"/>
      <c r="G1284" s="28"/>
      <c r="H1284" s="28"/>
      <c r="I1284" s="66"/>
      <c r="J1284" s="66"/>
      <c r="K1284" s="93">
        <v>0.5</v>
      </c>
      <c r="L1284" s="28"/>
      <c r="M1284" s="28"/>
      <c r="N1284" s="28"/>
      <c r="O1284" s="28"/>
      <c r="P1284" s="28"/>
      <c r="Q1284" s="48"/>
      <c r="R1284" s="28"/>
    </row>
    <row r="1285" ht="63" spans="1:18">
      <c r="A1285" s="28" t="s">
        <v>725</v>
      </c>
      <c r="B1285" s="28" t="s">
        <v>2429</v>
      </c>
      <c r="C1285" s="28" t="s">
        <v>36</v>
      </c>
      <c r="D1285" s="28" t="s">
        <v>217</v>
      </c>
      <c r="E1285" s="66">
        <v>1</v>
      </c>
      <c r="F1285" s="68" t="s">
        <v>2430</v>
      </c>
      <c r="G1285" s="28" t="s">
        <v>2491</v>
      </c>
      <c r="H1285" s="28" t="s">
        <v>571</v>
      </c>
      <c r="I1285" s="66">
        <v>1167</v>
      </c>
      <c r="J1285" s="66">
        <v>202</v>
      </c>
      <c r="K1285" s="93">
        <v>0.5</v>
      </c>
      <c r="L1285" s="28" t="s">
        <v>179</v>
      </c>
      <c r="M1285" s="28" t="s">
        <v>2486</v>
      </c>
      <c r="N1285" s="28" t="s">
        <v>14</v>
      </c>
      <c r="O1285" s="28" t="s">
        <v>2433</v>
      </c>
      <c r="P1285" s="28" t="s">
        <v>417</v>
      </c>
      <c r="Q1285" s="48">
        <v>43221</v>
      </c>
      <c r="R1285" s="28"/>
    </row>
    <row r="1286" spans="1:18">
      <c r="A1286" s="37" t="s">
        <v>2492</v>
      </c>
      <c r="B1286" s="28"/>
      <c r="C1286" s="28"/>
      <c r="D1286" s="28"/>
      <c r="E1286" s="66">
        <v>100</v>
      </c>
      <c r="F1286" s="68"/>
      <c r="G1286" s="28"/>
      <c r="H1286" s="28"/>
      <c r="I1286" s="66"/>
      <c r="J1286" s="66"/>
      <c r="K1286" s="93">
        <v>50</v>
      </c>
      <c r="L1286" s="28"/>
      <c r="M1286" s="28"/>
      <c r="N1286" s="28"/>
      <c r="O1286" s="28"/>
      <c r="P1286" s="28"/>
      <c r="Q1286" s="48"/>
      <c r="R1286" s="28"/>
    </row>
    <row r="1287" ht="63" spans="1:18">
      <c r="A1287" s="28" t="s">
        <v>2493</v>
      </c>
      <c r="B1287" s="28" t="s">
        <v>2493</v>
      </c>
      <c r="C1287" s="28" t="s">
        <v>36</v>
      </c>
      <c r="D1287" s="28" t="s">
        <v>217</v>
      </c>
      <c r="E1287" s="66">
        <v>12</v>
      </c>
      <c r="F1287" s="68" t="s">
        <v>2430</v>
      </c>
      <c r="G1287" s="28" t="s">
        <v>2494</v>
      </c>
      <c r="H1287" s="28" t="s">
        <v>391</v>
      </c>
      <c r="I1287" s="66">
        <v>98</v>
      </c>
      <c r="J1287" s="66">
        <v>19</v>
      </c>
      <c r="K1287" s="93">
        <v>6</v>
      </c>
      <c r="L1287" s="28" t="s">
        <v>179</v>
      </c>
      <c r="M1287" s="28" t="s">
        <v>2486</v>
      </c>
      <c r="N1287" s="28" t="s">
        <v>14</v>
      </c>
      <c r="O1287" s="28" t="s">
        <v>2433</v>
      </c>
      <c r="P1287" s="28" t="s">
        <v>417</v>
      </c>
      <c r="Q1287" s="48">
        <v>43221</v>
      </c>
      <c r="R1287" s="28"/>
    </row>
    <row r="1288" ht="63" spans="1:18">
      <c r="A1288" s="28" t="s">
        <v>2495</v>
      </c>
      <c r="B1288" s="28" t="s">
        <v>2495</v>
      </c>
      <c r="C1288" s="28" t="s">
        <v>36</v>
      </c>
      <c r="D1288" s="28" t="s">
        <v>217</v>
      </c>
      <c r="E1288" s="66">
        <v>20</v>
      </c>
      <c r="F1288" s="68" t="s">
        <v>2430</v>
      </c>
      <c r="G1288" s="28" t="s">
        <v>2496</v>
      </c>
      <c r="H1288" s="28" t="s">
        <v>391</v>
      </c>
      <c r="I1288" s="66">
        <v>79</v>
      </c>
      <c r="J1288" s="66">
        <v>21</v>
      </c>
      <c r="K1288" s="93">
        <v>10</v>
      </c>
      <c r="L1288" s="28" t="s">
        <v>179</v>
      </c>
      <c r="M1288" s="28" t="s">
        <v>2486</v>
      </c>
      <c r="N1288" s="28" t="s">
        <v>14</v>
      </c>
      <c r="O1288" s="28" t="s">
        <v>2433</v>
      </c>
      <c r="P1288" s="28" t="s">
        <v>417</v>
      </c>
      <c r="Q1288" s="48">
        <v>43221</v>
      </c>
      <c r="R1288" s="28"/>
    </row>
    <row r="1289" ht="63" spans="1:18">
      <c r="A1289" s="28" t="s">
        <v>2497</v>
      </c>
      <c r="B1289" s="28" t="s">
        <v>2497</v>
      </c>
      <c r="C1289" s="28" t="s">
        <v>36</v>
      </c>
      <c r="D1289" s="28" t="s">
        <v>217</v>
      </c>
      <c r="E1289" s="66">
        <v>2</v>
      </c>
      <c r="F1289" s="68" t="s">
        <v>2430</v>
      </c>
      <c r="G1289" s="28" t="s">
        <v>2498</v>
      </c>
      <c r="H1289" s="28" t="s">
        <v>391</v>
      </c>
      <c r="I1289" s="66">
        <v>38</v>
      </c>
      <c r="J1289" s="66">
        <v>8</v>
      </c>
      <c r="K1289" s="93">
        <v>1</v>
      </c>
      <c r="L1289" s="28" t="s">
        <v>179</v>
      </c>
      <c r="M1289" s="28" t="s">
        <v>2486</v>
      </c>
      <c r="N1289" s="28" t="s">
        <v>14</v>
      </c>
      <c r="O1289" s="28" t="s">
        <v>2433</v>
      </c>
      <c r="P1289" s="28" t="s">
        <v>417</v>
      </c>
      <c r="Q1289" s="48">
        <v>43221</v>
      </c>
      <c r="R1289" s="28"/>
    </row>
    <row r="1290" ht="63" spans="1:18">
      <c r="A1290" s="28" t="s">
        <v>2499</v>
      </c>
      <c r="B1290" s="28" t="s">
        <v>2499</v>
      </c>
      <c r="C1290" s="28" t="s">
        <v>36</v>
      </c>
      <c r="D1290" s="28" t="s">
        <v>217</v>
      </c>
      <c r="E1290" s="66">
        <v>1</v>
      </c>
      <c r="F1290" s="68" t="s">
        <v>2430</v>
      </c>
      <c r="G1290" s="28" t="s">
        <v>2500</v>
      </c>
      <c r="H1290" s="28" t="s">
        <v>391</v>
      </c>
      <c r="I1290" s="66">
        <v>95</v>
      </c>
      <c r="J1290" s="66">
        <v>16</v>
      </c>
      <c r="K1290" s="93">
        <v>0.5</v>
      </c>
      <c r="L1290" s="28" t="s">
        <v>179</v>
      </c>
      <c r="M1290" s="28" t="s">
        <v>2486</v>
      </c>
      <c r="N1290" s="28" t="s">
        <v>14</v>
      </c>
      <c r="O1290" s="28" t="s">
        <v>2433</v>
      </c>
      <c r="P1290" s="28" t="s">
        <v>417</v>
      </c>
      <c r="Q1290" s="48">
        <v>43221</v>
      </c>
      <c r="R1290" s="28"/>
    </row>
    <row r="1291" ht="63" spans="1:18">
      <c r="A1291" s="28" t="s">
        <v>2501</v>
      </c>
      <c r="B1291" s="28" t="s">
        <v>2501</v>
      </c>
      <c r="C1291" s="28" t="s">
        <v>36</v>
      </c>
      <c r="D1291" s="28" t="s">
        <v>217</v>
      </c>
      <c r="E1291" s="66">
        <v>8</v>
      </c>
      <c r="F1291" s="68" t="s">
        <v>2430</v>
      </c>
      <c r="G1291" s="28" t="s">
        <v>2502</v>
      </c>
      <c r="H1291" s="28" t="s">
        <v>391</v>
      </c>
      <c r="I1291" s="66">
        <v>84</v>
      </c>
      <c r="J1291" s="66">
        <v>19</v>
      </c>
      <c r="K1291" s="93">
        <v>4</v>
      </c>
      <c r="L1291" s="28" t="s">
        <v>179</v>
      </c>
      <c r="M1291" s="28" t="s">
        <v>2486</v>
      </c>
      <c r="N1291" s="28" t="s">
        <v>14</v>
      </c>
      <c r="O1291" s="28" t="s">
        <v>2433</v>
      </c>
      <c r="P1291" s="28" t="s">
        <v>417</v>
      </c>
      <c r="Q1291" s="48">
        <v>43221</v>
      </c>
      <c r="R1291" s="28"/>
    </row>
    <row r="1292" ht="63" spans="1:18">
      <c r="A1292" s="28" t="s">
        <v>2503</v>
      </c>
      <c r="B1292" s="28" t="s">
        <v>2503</v>
      </c>
      <c r="C1292" s="28" t="s">
        <v>36</v>
      </c>
      <c r="D1292" s="28" t="s">
        <v>217</v>
      </c>
      <c r="E1292" s="66">
        <v>3</v>
      </c>
      <c r="F1292" s="68" t="s">
        <v>2430</v>
      </c>
      <c r="G1292" s="28" t="s">
        <v>2504</v>
      </c>
      <c r="H1292" s="28" t="s">
        <v>391</v>
      </c>
      <c r="I1292" s="66">
        <v>93</v>
      </c>
      <c r="J1292" s="66">
        <v>19</v>
      </c>
      <c r="K1292" s="93">
        <v>1.5</v>
      </c>
      <c r="L1292" s="28" t="s">
        <v>179</v>
      </c>
      <c r="M1292" s="28" t="s">
        <v>2486</v>
      </c>
      <c r="N1292" s="28" t="s">
        <v>14</v>
      </c>
      <c r="O1292" s="28" t="s">
        <v>2433</v>
      </c>
      <c r="P1292" s="28" t="s">
        <v>417</v>
      </c>
      <c r="Q1292" s="48">
        <v>43221</v>
      </c>
      <c r="R1292" s="28"/>
    </row>
    <row r="1293" ht="63" spans="1:18">
      <c r="A1293" s="28" t="s">
        <v>2505</v>
      </c>
      <c r="B1293" s="28" t="s">
        <v>2505</v>
      </c>
      <c r="C1293" s="28" t="s">
        <v>36</v>
      </c>
      <c r="D1293" s="28" t="s">
        <v>217</v>
      </c>
      <c r="E1293" s="66">
        <v>12</v>
      </c>
      <c r="F1293" s="68" t="s">
        <v>2430</v>
      </c>
      <c r="G1293" s="28" t="s">
        <v>2506</v>
      </c>
      <c r="H1293" s="28" t="s">
        <v>391</v>
      </c>
      <c r="I1293" s="66">
        <v>170</v>
      </c>
      <c r="J1293" s="66">
        <v>47</v>
      </c>
      <c r="K1293" s="93">
        <v>6</v>
      </c>
      <c r="L1293" s="28" t="s">
        <v>179</v>
      </c>
      <c r="M1293" s="28" t="s">
        <v>2486</v>
      </c>
      <c r="N1293" s="28" t="s">
        <v>14</v>
      </c>
      <c r="O1293" s="28" t="s">
        <v>2433</v>
      </c>
      <c r="P1293" s="28" t="s">
        <v>417</v>
      </c>
      <c r="Q1293" s="48">
        <v>43221</v>
      </c>
      <c r="R1293" s="28"/>
    </row>
    <row r="1294" ht="63" spans="1:18">
      <c r="A1294" s="28" t="s">
        <v>2507</v>
      </c>
      <c r="B1294" s="28" t="s">
        <v>2507</v>
      </c>
      <c r="C1294" s="28" t="s">
        <v>36</v>
      </c>
      <c r="D1294" s="28" t="s">
        <v>217</v>
      </c>
      <c r="E1294" s="66">
        <v>4</v>
      </c>
      <c r="F1294" s="68" t="s">
        <v>2430</v>
      </c>
      <c r="G1294" s="28" t="s">
        <v>2508</v>
      </c>
      <c r="H1294" s="28" t="s">
        <v>391</v>
      </c>
      <c r="I1294" s="66">
        <v>113</v>
      </c>
      <c r="J1294" s="66">
        <v>12</v>
      </c>
      <c r="K1294" s="93">
        <v>2</v>
      </c>
      <c r="L1294" s="28" t="s">
        <v>179</v>
      </c>
      <c r="M1294" s="28" t="s">
        <v>2486</v>
      </c>
      <c r="N1294" s="28" t="s">
        <v>14</v>
      </c>
      <c r="O1294" s="28" t="s">
        <v>2433</v>
      </c>
      <c r="P1294" s="28" t="s">
        <v>417</v>
      </c>
      <c r="Q1294" s="48">
        <v>43221</v>
      </c>
      <c r="R1294" s="28"/>
    </row>
    <row r="1295" ht="63" spans="1:18">
      <c r="A1295" s="28" t="s">
        <v>2509</v>
      </c>
      <c r="B1295" s="28" t="s">
        <v>2509</v>
      </c>
      <c r="C1295" s="28" t="s">
        <v>36</v>
      </c>
      <c r="D1295" s="28" t="s">
        <v>217</v>
      </c>
      <c r="E1295" s="66">
        <v>6</v>
      </c>
      <c r="F1295" s="68" t="s">
        <v>2430</v>
      </c>
      <c r="G1295" s="28" t="s">
        <v>2510</v>
      </c>
      <c r="H1295" s="28" t="s">
        <v>391</v>
      </c>
      <c r="I1295" s="66">
        <v>42</v>
      </c>
      <c r="J1295" s="66">
        <v>9</v>
      </c>
      <c r="K1295" s="93">
        <v>3</v>
      </c>
      <c r="L1295" s="28" t="s">
        <v>179</v>
      </c>
      <c r="M1295" s="28" t="s">
        <v>2486</v>
      </c>
      <c r="N1295" s="28" t="s">
        <v>14</v>
      </c>
      <c r="O1295" s="28" t="s">
        <v>2433</v>
      </c>
      <c r="P1295" s="28" t="s">
        <v>417</v>
      </c>
      <c r="Q1295" s="48">
        <v>43221</v>
      </c>
      <c r="R1295" s="28"/>
    </row>
    <row r="1296" ht="63" spans="1:18">
      <c r="A1296" s="28" t="s">
        <v>2511</v>
      </c>
      <c r="B1296" s="28" t="s">
        <v>2511</v>
      </c>
      <c r="C1296" s="28" t="s">
        <v>36</v>
      </c>
      <c r="D1296" s="28" t="s">
        <v>217</v>
      </c>
      <c r="E1296" s="66">
        <v>10</v>
      </c>
      <c r="F1296" s="68" t="s">
        <v>2430</v>
      </c>
      <c r="G1296" s="28" t="s">
        <v>2512</v>
      </c>
      <c r="H1296" s="28" t="s">
        <v>391</v>
      </c>
      <c r="I1296" s="66">
        <v>126</v>
      </c>
      <c r="J1296" s="66">
        <v>31</v>
      </c>
      <c r="K1296" s="93">
        <v>5</v>
      </c>
      <c r="L1296" s="28" t="s">
        <v>179</v>
      </c>
      <c r="M1296" s="28" t="s">
        <v>2486</v>
      </c>
      <c r="N1296" s="28" t="s">
        <v>14</v>
      </c>
      <c r="O1296" s="28" t="s">
        <v>2433</v>
      </c>
      <c r="P1296" s="28" t="s">
        <v>417</v>
      </c>
      <c r="Q1296" s="48">
        <v>43221</v>
      </c>
      <c r="R1296" s="28"/>
    </row>
    <row r="1297" ht="63" spans="1:18">
      <c r="A1297" s="28" t="s">
        <v>2513</v>
      </c>
      <c r="B1297" s="28" t="s">
        <v>2513</v>
      </c>
      <c r="C1297" s="28" t="s">
        <v>36</v>
      </c>
      <c r="D1297" s="28" t="s">
        <v>217</v>
      </c>
      <c r="E1297" s="66">
        <v>19</v>
      </c>
      <c r="F1297" s="68" t="s">
        <v>2430</v>
      </c>
      <c r="G1297" s="28" t="s">
        <v>2514</v>
      </c>
      <c r="H1297" s="28" t="s">
        <v>391</v>
      </c>
      <c r="I1297" s="66">
        <v>260</v>
      </c>
      <c r="J1297" s="66">
        <v>67</v>
      </c>
      <c r="K1297" s="93">
        <v>9.5</v>
      </c>
      <c r="L1297" s="28" t="s">
        <v>179</v>
      </c>
      <c r="M1297" s="28" t="s">
        <v>2486</v>
      </c>
      <c r="N1297" s="28" t="s">
        <v>14</v>
      </c>
      <c r="O1297" s="28" t="s">
        <v>2433</v>
      </c>
      <c r="P1297" s="28" t="s">
        <v>417</v>
      </c>
      <c r="Q1297" s="48">
        <v>43221</v>
      </c>
      <c r="R1297" s="28"/>
    </row>
    <row r="1298" ht="63" spans="1:18">
      <c r="A1298" s="28" t="s">
        <v>2515</v>
      </c>
      <c r="B1298" s="28" t="s">
        <v>2515</v>
      </c>
      <c r="C1298" s="28" t="s">
        <v>36</v>
      </c>
      <c r="D1298" s="28" t="s">
        <v>217</v>
      </c>
      <c r="E1298" s="66">
        <v>1</v>
      </c>
      <c r="F1298" s="68" t="s">
        <v>2430</v>
      </c>
      <c r="G1298" s="28" t="s">
        <v>2516</v>
      </c>
      <c r="H1298" s="28" t="s">
        <v>391</v>
      </c>
      <c r="I1298" s="66">
        <v>71</v>
      </c>
      <c r="J1298" s="66">
        <v>15</v>
      </c>
      <c r="K1298" s="93">
        <v>0.5</v>
      </c>
      <c r="L1298" s="28" t="s">
        <v>179</v>
      </c>
      <c r="M1298" s="28" t="s">
        <v>2486</v>
      </c>
      <c r="N1298" s="28" t="s">
        <v>14</v>
      </c>
      <c r="O1298" s="28" t="s">
        <v>2433</v>
      </c>
      <c r="P1298" s="28" t="s">
        <v>417</v>
      </c>
      <c r="Q1298" s="48">
        <v>43221</v>
      </c>
      <c r="R1298" s="28"/>
    </row>
    <row r="1299" ht="63" spans="1:18">
      <c r="A1299" s="28" t="s">
        <v>2429</v>
      </c>
      <c r="B1299" s="28" t="s">
        <v>2429</v>
      </c>
      <c r="C1299" s="28" t="s">
        <v>36</v>
      </c>
      <c r="D1299" s="28" t="s">
        <v>217</v>
      </c>
      <c r="E1299" s="66">
        <v>2</v>
      </c>
      <c r="F1299" s="68" t="s">
        <v>2430</v>
      </c>
      <c r="G1299" s="28" t="s">
        <v>2437</v>
      </c>
      <c r="H1299" s="28"/>
      <c r="I1299" s="66">
        <v>1269</v>
      </c>
      <c r="J1299" s="66">
        <v>283</v>
      </c>
      <c r="K1299" s="93">
        <v>1</v>
      </c>
      <c r="L1299" s="28" t="s">
        <v>179</v>
      </c>
      <c r="M1299" s="28" t="s">
        <v>2486</v>
      </c>
      <c r="N1299" s="28" t="s">
        <v>14</v>
      </c>
      <c r="O1299" s="28" t="s">
        <v>2433</v>
      </c>
      <c r="P1299" s="28" t="s">
        <v>417</v>
      </c>
      <c r="Q1299" s="48">
        <v>43221</v>
      </c>
      <c r="R1299" s="28"/>
    </row>
    <row r="1300" spans="1:18">
      <c r="A1300" s="37" t="s">
        <v>2517</v>
      </c>
      <c r="B1300" s="28"/>
      <c r="C1300" s="28"/>
      <c r="D1300" s="28"/>
      <c r="E1300" s="66">
        <v>1</v>
      </c>
      <c r="F1300" s="68"/>
      <c r="G1300" s="28"/>
      <c r="H1300" s="28"/>
      <c r="I1300" s="66"/>
      <c r="J1300" s="66"/>
      <c r="K1300" s="93">
        <v>0.5</v>
      </c>
      <c r="L1300" s="28"/>
      <c r="M1300" s="28"/>
      <c r="N1300" s="28"/>
      <c r="O1300" s="28"/>
      <c r="P1300" s="28"/>
      <c r="Q1300" s="48"/>
      <c r="R1300" s="28"/>
    </row>
    <row r="1301" ht="63" spans="1:18">
      <c r="A1301" s="28" t="s">
        <v>727</v>
      </c>
      <c r="B1301" s="28" t="s">
        <v>2429</v>
      </c>
      <c r="C1301" s="28" t="s">
        <v>36</v>
      </c>
      <c r="D1301" s="28" t="s">
        <v>217</v>
      </c>
      <c r="E1301" s="66">
        <v>1</v>
      </c>
      <c r="F1301" s="68" t="s">
        <v>2430</v>
      </c>
      <c r="G1301" s="28" t="s">
        <v>2518</v>
      </c>
      <c r="H1301" s="28" t="s">
        <v>391</v>
      </c>
      <c r="I1301" s="66">
        <v>801</v>
      </c>
      <c r="J1301" s="66">
        <v>134</v>
      </c>
      <c r="K1301" s="93">
        <v>0.5</v>
      </c>
      <c r="L1301" s="28" t="s">
        <v>179</v>
      </c>
      <c r="M1301" s="28" t="s">
        <v>2486</v>
      </c>
      <c r="N1301" s="28" t="s">
        <v>14</v>
      </c>
      <c r="O1301" s="28" t="s">
        <v>2433</v>
      </c>
      <c r="P1301" s="28" t="s">
        <v>417</v>
      </c>
      <c r="Q1301" s="48">
        <v>43221</v>
      </c>
      <c r="R1301" s="28"/>
    </row>
    <row r="1302" spans="1:18">
      <c r="A1302" s="37" t="s">
        <v>2519</v>
      </c>
      <c r="B1302" s="28"/>
      <c r="C1302" s="28"/>
      <c r="D1302" s="28"/>
      <c r="E1302" s="66">
        <v>37</v>
      </c>
      <c r="F1302" s="66"/>
      <c r="G1302" s="66"/>
      <c r="H1302" s="66"/>
      <c r="I1302" s="66"/>
      <c r="J1302" s="66"/>
      <c r="K1302" s="38">
        <v>18.5</v>
      </c>
      <c r="L1302" s="28"/>
      <c r="M1302" s="28"/>
      <c r="N1302" s="28"/>
      <c r="O1302" s="28"/>
      <c r="P1302" s="28"/>
      <c r="Q1302" s="48"/>
      <c r="R1302" s="28"/>
    </row>
    <row r="1303" spans="1:18">
      <c r="A1303" s="37" t="s">
        <v>2520</v>
      </c>
      <c r="B1303" s="28"/>
      <c r="C1303" s="28"/>
      <c r="D1303" s="28"/>
      <c r="E1303" s="66">
        <v>4</v>
      </c>
      <c r="F1303" s="68"/>
      <c r="G1303" s="28"/>
      <c r="H1303" s="28"/>
      <c r="I1303" s="66"/>
      <c r="J1303" s="66"/>
      <c r="K1303" s="93">
        <v>2</v>
      </c>
      <c r="L1303" s="28"/>
      <c r="M1303" s="28"/>
      <c r="N1303" s="28"/>
      <c r="O1303" s="28"/>
      <c r="P1303" s="28"/>
      <c r="Q1303" s="48"/>
      <c r="R1303" s="28"/>
    </row>
    <row r="1304" ht="63" spans="1:18">
      <c r="A1304" s="28" t="s">
        <v>2521</v>
      </c>
      <c r="B1304" s="28" t="s">
        <v>2521</v>
      </c>
      <c r="C1304" s="28" t="s">
        <v>36</v>
      </c>
      <c r="D1304" s="28" t="s">
        <v>217</v>
      </c>
      <c r="E1304" s="66">
        <v>2</v>
      </c>
      <c r="F1304" s="68" t="s">
        <v>2430</v>
      </c>
      <c r="G1304" s="28" t="s">
        <v>2522</v>
      </c>
      <c r="H1304" s="28" t="s">
        <v>391</v>
      </c>
      <c r="I1304" s="66">
        <v>1884</v>
      </c>
      <c r="J1304" s="66">
        <v>448</v>
      </c>
      <c r="K1304" s="93">
        <v>1</v>
      </c>
      <c r="L1304" s="28" t="s">
        <v>179</v>
      </c>
      <c r="M1304" s="28" t="s">
        <v>2523</v>
      </c>
      <c r="N1304" s="28" t="s">
        <v>14</v>
      </c>
      <c r="O1304" s="28" t="s">
        <v>2433</v>
      </c>
      <c r="P1304" s="28" t="s">
        <v>417</v>
      </c>
      <c r="Q1304" s="48">
        <v>43221</v>
      </c>
      <c r="R1304" s="28"/>
    </row>
    <row r="1305" ht="63" spans="1:18">
      <c r="A1305" s="28" t="s">
        <v>2524</v>
      </c>
      <c r="B1305" s="28" t="s">
        <v>2524</v>
      </c>
      <c r="C1305" s="28" t="s">
        <v>36</v>
      </c>
      <c r="D1305" s="28" t="s">
        <v>217</v>
      </c>
      <c r="E1305" s="66">
        <v>2</v>
      </c>
      <c r="F1305" s="68" t="s">
        <v>2430</v>
      </c>
      <c r="G1305" s="28" t="s">
        <v>2525</v>
      </c>
      <c r="H1305" s="28" t="s">
        <v>391</v>
      </c>
      <c r="I1305" s="66">
        <v>1884</v>
      </c>
      <c r="J1305" s="66">
        <v>448</v>
      </c>
      <c r="K1305" s="93">
        <v>1</v>
      </c>
      <c r="L1305" s="28" t="s">
        <v>179</v>
      </c>
      <c r="M1305" s="28" t="s">
        <v>2523</v>
      </c>
      <c r="N1305" s="28" t="s">
        <v>14</v>
      </c>
      <c r="O1305" s="28" t="s">
        <v>2433</v>
      </c>
      <c r="P1305" s="28" t="s">
        <v>417</v>
      </c>
      <c r="Q1305" s="48">
        <v>43221</v>
      </c>
      <c r="R1305" s="28"/>
    </row>
    <row r="1306" spans="1:18">
      <c r="A1306" s="37" t="s">
        <v>2526</v>
      </c>
      <c r="B1306" s="28"/>
      <c r="C1306" s="28"/>
      <c r="D1306" s="28"/>
      <c r="E1306" s="66">
        <v>25</v>
      </c>
      <c r="F1306" s="68"/>
      <c r="G1306" s="28"/>
      <c r="H1306" s="28"/>
      <c r="I1306" s="66"/>
      <c r="J1306" s="66"/>
      <c r="K1306" s="93">
        <v>12.5</v>
      </c>
      <c r="L1306" s="28"/>
      <c r="M1306" s="28"/>
      <c r="N1306" s="28"/>
      <c r="O1306" s="28"/>
      <c r="P1306" s="28"/>
      <c r="Q1306" s="48"/>
      <c r="R1306" s="28"/>
    </row>
    <row r="1307" ht="63" spans="1:18">
      <c r="A1307" s="28" t="s">
        <v>2527</v>
      </c>
      <c r="B1307" s="28" t="s">
        <v>2528</v>
      </c>
      <c r="C1307" s="28" t="s">
        <v>36</v>
      </c>
      <c r="D1307" s="28" t="s">
        <v>217</v>
      </c>
      <c r="E1307" s="66">
        <v>25</v>
      </c>
      <c r="F1307" s="68" t="s">
        <v>2430</v>
      </c>
      <c r="G1307" s="28" t="s">
        <v>2529</v>
      </c>
      <c r="H1307" s="28" t="s">
        <v>391</v>
      </c>
      <c r="I1307" s="66">
        <v>1339</v>
      </c>
      <c r="J1307" s="66">
        <v>457</v>
      </c>
      <c r="K1307" s="93">
        <v>12.5</v>
      </c>
      <c r="L1307" s="28" t="s">
        <v>179</v>
      </c>
      <c r="M1307" s="28" t="s">
        <v>2523</v>
      </c>
      <c r="N1307" s="28" t="s">
        <v>14</v>
      </c>
      <c r="O1307" s="28" t="s">
        <v>2433</v>
      </c>
      <c r="P1307" s="28" t="s">
        <v>417</v>
      </c>
      <c r="Q1307" s="48">
        <v>43221</v>
      </c>
      <c r="R1307" s="28"/>
    </row>
    <row r="1308" spans="1:18">
      <c r="A1308" s="37" t="s">
        <v>2530</v>
      </c>
      <c r="B1308" s="28"/>
      <c r="C1308" s="28"/>
      <c r="D1308" s="28"/>
      <c r="E1308" s="66">
        <v>8</v>
      </c>
      <c r="F1308" s="68"/>
      <c r="G1308" s="28"/>
      <c r="H1308" s="28"/>
      <c r="I1308" s="66"/>
      <c r="J1308" s="66"/>
      <c r="K1308" s="93">
        <v>4</v>
      </c>
      <c r="L1308" s="28"/>
      <c r="M1308" s="28"/>
      <c r="N1308" s="28"/>
      <c r="O1308" s="28"/>
      <c r="P1308" s="28"/>
      <c r="Q1308" s="48"/>
      <c r="R1308" s="28"/>
    </row>
    <row r="1309" ht="63" spans="1:18">
      <c r="A1309" s="28" t="s">
        <v>958</v>
      </c>
      <c r="B1309" s="28" t="s">
        <v>2531</v>
      </c>
      <c r="C1309" s="28" t="s">
        <v>36</v>
      </c>
      <c r="D1309" s="28" t="s">
        <v>217</v>
      </c>
      <c r="E1309" s="66">
        <v>5</v>
      </c>
      <c r="F1309" s="68" t="s">
        <v>2430</v>
      </c>
      <c r="G1309" s="28" t="s">
        <v>2532</v>
      </c>
      <c r="H1309" s="28" t="s">
        <v>391</v>
      </c>
      <c r="I1309" s="66">
        <v>1624</v>
      </c>
      <c r="J1309" s="66">
        <v>769</v>
      </c>
      <c r="K1309" s="93">
        <v>2.5</v>
      </c>
      <c r="L1309" s="28" t="s">
        <v>179</v>
      </c>
      <c r="M1309" s="28" t="s">
        <v>2523</v>
      </c>
      <c r="N1309" s="28" t="s">
        <v>14</v>
      </c>
      <c r="O1309" s="28" t="s">
        <v>2433</v>
      </c>
      <c r="P1309" s="28" t="s">
        <v>417</v>
      </c>
      <c r="Q1309" s="48">
        <v>43221</v>
      </c>
      <c r="R1309" s="28"/>
    </row>
    <row r="1310" ht="63" spans="1:18">
      <c r="A1310" s="28" t="s">
        <v>2533</v>
      </c>
      <c r="B1310" s="28" t="s">
        <v>2429</v>
      </c>
      <c r="C1310" s="28" t="s">
        <v>36</v>
      </c>
      <c r="D1310" s="28" t="s">
        <v>217</v>
      </c>
      <c r="E1310" s="66">
        <v>3</v>
      </c>
      <c r="F1310" s="68" t="s">
        <v>2430</v>
      </c>
      <c r="G1310" s="28" t="s">
        <v>2534</v>
      </c>
      <c r="H1310" s="28" t="s">
        <v>391</v>
      </c>
      <c r="I1310" s="66">
        <v>813</v>
      </c>
      <c r="J1310" s="66">
        <v>438</v>
      </c>
      <c r="K1310" s="93">
        <v>1.5</v>
      </c>
      <c r="L1310" s="28" t="s">
        <v>179</v>
      </c>
      <c r="M1310" s="28" t="s">
        <v>2535</v>
      </c>
      <c r="N1310" s="28" t="s">
        <v>14</v>
      </c>
      <c r="O1310" s="28" t="s">
        <v>2433</v>
      </c>
      <c r="P1310" s="28" t="s">
        <v>417</v>
      </c>
      <c r="Q1310" s="48">
        <v>43221</v>
      </c>
      <c r="R1310" s="28"/>
    </row>
    <row r="1311" spans="1:18">
      <c r="A1311" s="37" t="s">
        <v>2536</v>
      </c>
      <c r="B1311" s="28"/>
      <c r="C1311" s="28"/>
      <c r="D1311" s="28"/>
      <c r="E1311" s="66">
        <v>8</v>
      </c>
      <c r="F1311" s="68"/>
      <c r="G1311" s="66"/>
      <c r="H1311" s="66"/>
      <c r="I1311" s="66"/>
      <c r="J1311" s="66"/>
      <c r="K1311" s="93">
        <v>4</v>
      </c>
      <c r="L1311" s="28"/>
      <c r="M1311" s="28"/>
      <c r="N1311" s="28"/>
      <c r="O1311" s="28"/>
      <c r="P1311" s="28"/>
      <c r="Q1311" s="48"/>
      <c r="R1311" s="28"/>
    </row>
    <row r="1312" spans="1:18">
      <c r="A1312" s="37" t="s">
        <v>2537</v>
      </c>
      <c r="B1312" s="28"/>
      <c r="C1312" s="28"/>
      <c r="D1312" s="28"/>
      <c r="E1312" s="66">
        <v>2</v>
      </c>
      <c r="F1312" s="68"/>
      <c r="G1312" s="28"/>
      <c r="H1312" s="28"/>
      <c r="I1312" s="66"/>
      <c r="J1312" s="66"/>
      <c r="K1312" s="93">
        <v>1</v>
      </c>
      <c r="L1312" s="28"/>
      <c r="M1312" s="28"/>
      <c r="N1312" s="28"/>
      <c r="O1312" s="28"/>
      <c r="P1312" s="28"/>
      <c r="Q1312" s="48"/>
      <c r="R1312" s="28"/>
    </row>
    <row r="1313" ht="63" spans="1:18">
      <c r="A1313" s="28" t="s">
        <v>2538</v>
      </c>
      <c r="B1313" s="28" t="s">
        <v>710</v>
      </c>
      <c r="C1313" s="28" t="s">
        <v>36</v>
      </c>
      <c r="D1313" s="28" t="s">
        <v>217</v>
      </c>
      <c r="E1313" s="66">
        <v>2</v>
      </c>
      <c r="F1313" s="68" t="s">
        <v>2430</v>
      </c>
      <c r="G1313" s="28" t="s">
        <v>2539</v>
      </c>
      <c r="H1313" s="28" t="s">
        <v>391</v>
      </c>
      <c r="I1313" s="66">
        <v>872</v>
      </c>
      <c r="J1313" s="66">
        <v>139</v>
      </c>
      <c r="K1313" s="93">
        <v>1</v>
      </c>
      <c r="L1313" s="28" t="s">
        <v>179</v>
      </c>
      <c r="M1313" s="28" t="s">
        <v>2535</v>
      </c>
      <c r="N1313" s="28" t="s">
        <v>14</v>
      </c>
      <c r="O1313" s="28" t="s">
        <v>2433</v>
      </c>
      <c r="P1313" s="28" t="s">
        <v>417</v>
      </c>
      <c r="Q1313" s="48">
        <v>43221</v>
      </c>
      <c r="R1313" s="28"/>
    </row>
    <row r="1314" spans="1:18">
      <c r="A1314" s="37" t="s">
        <v>2540</v>
      </c>
      <c r="B1314" s="28"/>
      <c r="C1314" s="28"/>
      <c r="D1314" s="28"/>
      <c r="E1314" s="66">
        <v>1</v>
      </c>
      <c r="F1314" s="68"/>
      <c r="G1314" s="28"/>
      <c r="H1314" s="28"/>
      <c r="I1314" s="66"/>
      <c r="J1314" s="66"/>
      <c r="K1314" s="93">
        <v>0.5</v>
      </c>
      <c r="L1314" s="28"/>
      <c r="M1314" s="28"/>
      <c r="N1314" s="28"/>
      <c r="O1314" s="28"/>
      <c r="P1314" s="28"/>
      <c r="Q1314" s="48"/>
      <c r="R1314" s="28"/>
    </row>
    <row r="1315" ht="63" spans="1:18">
      <c r="A1315" s="28" t="s">
        <v>2429</v>
      </c>
      <c r="B1315" s="28" t="s">
        <v>2429</v>
      </c>
      <c r="C1315" s="28" t="s">
        <v>36</v>
      </c>
      <c r="D1315" s="28" t="s">
        <v>217</v>
      </c>
      <c r="E1315" s="66">
        <v>1</v>
      </c>
      <c r="F1315" s="68" t="s">
        <v>2430</v>
      </c>
      <c r="G1315" s="28" t="s">
        <v>2431</v>
      </c>
      <c r="H1315" s="28" t="s">
        <v>391</v>
      </c>
      <c r="I1315" s="66">
        <v>1281</v>
      </c>
      <c r="J1315" s="66">
        <v>4</v>
      </c>
      <c r="K1315" s="93">
        <v>0.5</v>
      </c>
      <c r="L1315" s="28" t="s">
        <v>179</v>
      </c>
      <c r="M1315" s="28" t="s">
        <v>2535</v>
      </c>
      <c r="N1315" s="28" t="s">
        <v>14</v>
      </c>
      <c r="O1315" s="28" t="s">
        <v>2433</v>
      </c>
      <c r="P1315" s="28" t="s">
        <v>417</v>
      </c>
      <c r="Q1315" s="48">
        <v>43221</v>
      </c>
      <c r="R1315" s="28"/>
    </row>
    <row r="1316" spans="1:18">
      <c r="A1316" s="37" t="s">
        <v>2541</v>
      </c>
      <c r="B1316" s="28"/>
      <c r="C1316" s="28"/>
      <c r="D1316" s="28"/>
      <c r="E1316" s="66">
        <v>2</v>
      </c>
      <c r="F1316" s="68"/>
      <c r="G1316" s="28"/>
      <c r="H1316" s="28"/>
      <c r="I1316" s="66"/>
      <c r="J1316" s="66"/>
      <c r="K1316" s="93">
        <v>1</v>
      </c>
      <c r="L1316" s="28"/>
      <c r="M1316" s="28"/>
      <c r="N1316" s="28"/>
      <c r="O1316" s="28"/>
      <c r="P1316" s="28"/>
      <c r="Q1316" s="48"/>
      <c r="R1316" s="28"/>
    </row>
    <row r="1317" ht="63" spans="1:18">
      <c r="A1317" s="28" t="s">
        <v>2429</v>
      </c>
      <c r="B1317" s="28" t="s">
        <v>2429</v>
      </c>
      <c r="C1317" s="28" t="s">
        <v>36</v>
      </c>
      <c r="D1317" s="28" t="s">
        <v>217</v>
      </c>
      <c r="E1317" s="66">
        <v>2</v>
      </c>
      <c r="F1317" s="68" t="s">
        <v>2430</v>
      </c>
      <c r="G1317" s="28" t="s">
        <v>2437</v>
      </c>
      <c r="H1317" s="28" t="s">
        <v>391</v>
      </c>
      <c r="I1317" s="66">
        <v>679</v>
      </c>
      <c r="J1317" s="66">
        <v>141</v>
      </c>
      <c r="K1317" s="93">
        <v>1</v>
      </c>
      <c r="L1317" s="28" t="s">
        <v>179</v>
      </c>
      <c r="M1317" s="28" t="s">
        <v>2535</v>
      </c>
      <c r="N1317" s="28" t="s">
        <v>14</v>
      </c>
      <c r="O1317" s="28" t="s">
        <v>2433</v>
      </c>
      <c r="P1317" s="28" t="s">
        <v>417</v>
      </c>
      <c r="Q1317" s="48">
        <v>43221</v>
      </c>
      <c r="R1317" s="28"/>
    </row>
    <row r="1318" spans="1:18">
      <c r="A1318" s="37" t="s">
        <v>2542</v>
      </c>
      <c r="B1318" s="28"/>
      <c r="C1318" s="28"/>
      <c r="D1318" s="28"/>
      <c r="E1318" s="66">
        <v>2</v>
      </c>
      <c r="F1318" s="68"/>
      <c r="G1318" s="28"/>
      <c r="H1318" s="28"/>
      <c r="I1318" s="66"/>
      <c r="J1318" s="66"/>
      <c r="K1318" s="93">
        <v>1</v>
      </c>
      <c r="L1318" s="28"/>
      <c r="M1318" s="28"/>
      <c r="N1318" s="28"/>
      <c r="O1318" s="28"/>
      <c r="P1318" s="28"/>
      <c r="Q1318" s="48"/>
      <c r="R1318" s="28"/>
    </row>
    <row r="1319" ht="63" spans="1:18">
      <c r="A1319" s="28" t="s">
        <v>2429</v>
      </c>
      <c r="B1319" s="28" t="s">
        <v>2429</v>
      </c>
      <c r="C1319" s="28" t="s">
        <v>36</v>
      </c>
      <c r="D1319" s="28" t="s">
        <v>217</v>
      </c>
      <c r="E1319" s="66">
        <v>2</v>
      </c>
      <c r="F1319" s="68" t="s">
        <v>2430</v>
      </c>
      <c r="G1319" s="28" t="s">
        <v>2437</v>
      </c>
      <c r="H1319" s="28" t="s">
        <v>391</v>
      </c>
      <c r="I1319" s="66">
        <v>620</v>
      </c>
      <c r="J1319" s="66">
        <v>123</v>
      </c>
      <c r="K1319" s="93">
        <v>1</v>
      </c>
      <c r="L1319" s="28" t="s">
        <v>179</v>
      </c>
      <c r="M1319" s="28" t="s">
        <v>2535</v>
      </c>
      <c r="N1319" s="28" t="s">
        <v>14</v>
      </c>
      <c r="O1319" s="28" t="s">
        <v>2433</v>
      </c>
      <c r="P1319" s="28" t="s">
        <v>417</v>
      </c>
      <c r="Q1319" s="48">
        <v>43221</v>
      </c>
      <c r="R1319" s="28"/>
    </row>
    <row r="1320" spans="1:18">
      <c r="A1320" s="37" t="s">
        <v>2543</v>
      </c>
      <c r="B1320" s="28"/>
      <c r="C1320" s="28"/>
      <c r="D1320" s="28"/>
      <c r="E1320" s="66">
        <v>1</v>
      </c>
      <c r="F1320" s="68"/>
      <c r="G1320" s="28"/>
      <c r="H1320" s="28"/>
      <c r="I1320" s="66"/>
      <c r="J1320" s="66"/>
      <c r="K1320" s="93">
        <v>0.5</v>
      </c>
      <c r="L1320" s="28"/>
      <c r="M1320" s="28"/>
      <c r="N1320" s="28"/>
      <c r="O1320" s="28"/>
      <c r="P1320" s="28"/>
      <c r="Q1320" s="48"/>
      <c r="R1320" s="28"/>
    </row>
    <row r="1321" ht="63" spans="1:18">
      <c r="A1321" s="28" t="s">
        <v>2429</v>
      </c>
      <c r="B1321" s="28" t="s">
        <v>2429</v>
      </c>
      <c r="C1321" s="28" t="s">
        <v>36</v>
      </c>
      <c r="D1321" s="28" t="s">
        <v>217</v>
      </c>
      <c r="E1321" s="66">
        <v>1</v>
      </c>
      <c r="F1321" s="68" t="s">
        <v>2430</v>
      </c>
      <c r="G1321" s="28" t="s">
        <v>2431</v>
      </c>
      <c r="H1321" s="28" t="s">
        <v>391</v>
      </c>
      <c r="I1321" s="66">
        <v>332</v>
      </c>
      <c r="J1321" s="66">
        <v>32</v>
      </c>
      <c r="K1321" s="93">
        <v>0.5</v>
      </c>
      <c r="L1321" s="28" t="s">
        <v>179</v>
      </c>
      <c r="M1321" s="28" t="s">
        <v>2535</v>
      </c>
      <c r="N1321" s="28" t="s">
        <v>14</v>
      </c>
      <c r="O1321" s="28" t="s">
        <v>2433</v>
      </c>
      <c r="P1321" s="28" t="s">
        <v>417</v>
      </c>
      <c r="Q1321" s="48">
        <v>43221</v>
      </c>
      <c r="R1321" s="28"/>
    </row>
    <row r="1322" spans="1:18">
      <c r="A1322" s="37" t="s">
        <v>2368</v>
      </c>
      <c r="B1322" s="28"/>
      <c r="C1322" s="28"/>
      <c r="D1322" s="28"/>
      <c r="E1322" s="66">
        <v>24</v>
      </c>
      <c r="F1322" s="68"/>
      <c r="G1322" s="28"/>
      <c r="H1322" s="28"/>
      <c r="I1322" s="66"/>
      <c r="J1322" s="66"/>
      <c r="K1322" s="93">
        <v>12</v>
      </c>
      <c r="L1322" s="28"/>
      <c r="M1322" s="28"/>
      <c r="N1322" s="28"/>
      <c r="O1322" s="28"/>
      <c r="P1322" s="28"/>
      <c r="Q1322" s="48"/>
      <c r="R1322" s="28"/>
    </row>
    <row r="1323" spans="1:18">
      <c r="A1323" s="37" t="s">
        <v>2544</v>
      </c>
      <c r="B1323" s="28"/>
      <c r="C1323" s="28"/>
      <c r="D1323" s="28"/>
      <c r="E1323" s="66">
        <v>1</v>
      </c>
      <c r="F1323" s="68" t="s">
        <v>2430</v>
      </c>
      <c r="G1323" s="28"/>
      <c r="H1323" s="28"/>
      <c r="I1323" s="66"/>
      <c r="J1323" s="66"/>
      <c r="K1323" s="93">
        <v>0.5</v>
      </c>
      <c r="L1323" s="28"/>
      <c r="M1323" s="28"/>
      <c r="N1323" s="28"/>
      <c r="O1323" s="28"/>
      <c r="P1323" s="28"/>
      <c r="Q1323" s="48"/>
      <c r="R1323" s="28"/>
    </row>
    <row r="1324" ht="63" spans="1:18">
      <c r="A1324" s="28" t="s">
        <v>2429</v>
      </c>
      <c r="B1324" s="28" t="s">
        <v>2429</v>
      </c>
      <c r="C1324" s="28" t="s">
        <v>36</v>
      </c>
      <c r="D1324" s="28" t="s">
        <v>217</v>
      </c>
      <c r="E1324" s="66">
        <v>1</v>
      </c>
      <c r="F1324" s="68" t="s">
        <v>2430</v>
      </c>
      <c r="G1324" s="28" t="s">
        <v>2431</v>
      </c>
      <c r="H1324" s="28" t="s">
        <v>391</v>
      </c>
      <c r="I1324" s="66">
        <v>1403</v>
      </c>
      <c r="J1324" s="66">
        <v>283</v>
      </c>
      <c r="K1324" s="93">
        <v>0.5</v>
      </c>
      <c r="L1324" s="28" t="s">
        <v>179</v>
      </c>
      <c r="M1324" s="28" t="s">
        <v>2535</v>
      </c>
      <c r="N1324" s="28" t="s">
        <v>14</v>
      </c>
      <c r="O1324" s="28" t="s">
        <v>2433</v>
      </c>
      <c r="P1324" s="28" t="s">
        <v>417</v>
      </c>
      <c r="Q1324" s="48">
        <v>43221</v>
      </c>
      <c r="R1324" s="28"/>
    </row>
    <row r="1325" spans="1:18">
      <c r="A1325" s="37" t="s">
        <v>2545</v>
      </c>
      <c r="B1325" s="28"/>
      <c r="C1325" s="28"/>
      <c r="D1325" s="28"/>
      <c r="E1325" s="66">
        <v>12</v>
      </c>
      <c r="F1325" s="68"/>
      <c r="G1325" s="28"/>
      <c r="H1325" s="28"/>
      <c r="I1325" s="66"/>
      <c r="J1325" s="66"/>
      <c r="K1325" s="93">
        <v>6</v>
      </c>
      <c r="L1325" s="28"/>
      <c r="M1325" s="28"/>
      <c r="N1325" s="28"/>
      <c r="O1325" s="28"/>
      <c r="P1325" s="28"/>
      <c r="Q1325" s="48"/>
      <c r="R1325" s="28"/>
    </row>
    <row r="1326" ht="63" spans="1:18">
      <c r="A1326" s="28" t="s">
        <v>1042</v>
      </c>
      <c r="B1326" s="28" t="s">
        <v>2484</v>
      </c>
      <c r="C1326" s="28" t="s">
        <v>36</v>
      </c>
      <c r="D1326" s="28" t="s">
        <v>217</v>
      </c>
      <c r="E1326" s="66">
        <v>4</v>
      </c>
      <c r="F1326" s="68" t="s">
        <v>2430</v>
      </c>
      <c r="G1326" s="28" t="s">
        <v>2546</v>
      </c>
      <c r="H1326" s="28" t="s">
        <v>391</v>
      </c>
      <c r="I1326" s="66">
        <v>993</v>
      </c>
      <c r="J1326" s="66">
        <v>135</v>
      </c>
      <c r="K1326" s="93">
        <v>2</v>
      </c>
      <c r="L1326" s="28" t="s">
        <v>179</v>
      </c>
      <c r="M1326" s="28" t="s">
        <v>2547</v>
      </c>
      <c r="N1326" s="28" t="s">
        <v>14</v>
      </c>
      <c r="O1326" s="28" t="s">
        <v>2433</v>
      </c>
      <c r="P1326" s="28" t="s">
        <v>417</v>
      </c>
      <c r="Q1326" s="48">
        <v>43221</v>
      </c>
      <c r="R1326" s="28"/>
    </row>
    <row r="1327" ht="63" spans="1:18">
      <c r="A1327" s="28" t="s">
        <v>718</v>
      </c>
      <c r="B1327" s="28" t="s">
        <v>718</v>
      </c>
      <c r="C1327" s="28" t="s">
        <v>36</v>
      </c>
      <c r="D1327" s="28" t="s">
        <v>217</v>
      </c>
      <c r="E1327" s="66">
        <v>4</v>
      </c>
      <c r="F1327" s="68" t="s">
        <v>2430</v>
      </c>
      <c r="G1327" s="28" t="s">
        <v>2548</v>
      </c>
      <c r="H1327" s="28" t="s">
        <v>391</v>
      </c>
      <c r="I1327" s="66">
        <v>993</v>
      </c>
      <c r="J1327" s="66">
        <v>135</v>
      </c>
      <c r="K1327" s="93">
        <v>2</v>
      </c>
      <c r="L1327" s="28" t="s">
        <v>179</v>
      </c>
      <c r="M1327" s="28" t="s">
        <v>2547</v>
      </c>
      <c r="N1327" s="28" t="s">
        <v>14</v>
      </c>
      <c r="O1327" s="28" t="s">
        <v>2433</v>
      </c>
      <c r="P1327" s="28" t="s">
        <v>417</v>
      </c>
      <c r="Q1327" s="48">
        <v>43221</v>
      </c>
      <c r="R1327" s="28"/>
    </row>
    <row r="1328" ht="63" spans="1:18">
      <c r="A1328" s="28" t="s">
        <v>2549</v>
      </c>
      <c r="B1328" s="28" t="s">
        <v>2549</v>
      </c>
      <c r="C1328" s="28" t="s">
        <v>36</v>
      </c>
      <c r="D1328" s="28" t="s">
        <v>217</v>
      </c>
      <c r="E1328" s="66">
        <v>4</v>
      </c>
      <c r="F1328" s="68" t="s">
        <v>2430</v>
      </c>
      <c r="G1328" s="28" t="s">
        <v>2550</v>
      </c>
      <c r="H1328" s="28" t="s">
        <v>391</v>
      </c>
      <c r="I1328" s="66">
        <v>993</v>
      </c>
      <c r="J1328" s="66">
        <v>135</v>
      </c>
      <c r="K1328" s="93">
        <v>2</v>
      </c>
      <c r="L1328" s="28" t="s">
        <v>179</v>
      </c>
      <c r="M1328" s="28" t="s">
        <v>2547</v>
      </c>
      <c r="N1328" s="28" t="s">
        <v>14</v>
      </c>
      <c r="O1328" s="28" t="s">
        <v>2433</v>
      </c>
      <c r="P1328" s="28" t="s">
        <v>417</v>
      </c>
      <c r="Q1328" s="48">
        <v>43221</v>
      </c>
      <c r="R1328" s="28"/>
    </row>
    <row r="1329" spans="1:18">
      <c r="A1329" s="37" t="s">
        <v>2551</v>
      </c>
      <c r="B1329" s="28"/>
      <c r="C1329" s="28"/>
      <c r="D1329" s="28"/>
      <c r="E1329" s="66">
        <v>5</v>
      </c>
      <c r="F1329" s="68"/>
      <c r="G1329" s="28"/>
      <c r="H1329" s="28"/>
      <c r="I1329" s="66"/>
      <c r="J1329" s="66"/>
      <c r="K1329" s="93">
        <v>2.5</v>
      </c>
      <c r="L1329" s="28"/>
      <c r="M1329" s="28"/>
      <c r="N1329" s="28"/>
      <c r="O1329" s="28"/>
      <c r="P1329" s="28"/>
      <c r="Q1329" s="48"/>
      <c r="R1329" s="28"/>
    </row>
    <row r="1330" ht="63" spans="1:18">
      <c r="A1330" s="28" t="s">
        <v>2484</v>
      </c>
      <c r="B1330" s="28" t="s">
        <v>2484</v>
      </c>
      <c r="C1330" s="28" t="s">
        <v>36</v>
      </c>
      <c r="D1330" s="28" t="s">
        <v>217</v>
      </c>
      <c r="E1330" s="66">
        <v>4</v>
      </c>
      <c r="F1330" s="68" t="s">
        <v>2430</v>
      </c>
      <c r="G1330" s="28" t="s">
        <v>2552</v>
      </c>
      <c r="H1330" s="28" t="s">
        <v>391</v>
      </c>
      <c r="I1330" s="66">
        <v>1346</v>
      </c>
      <c r="J1330" s="66">
        <v>90</v>
      </c>
      <c r="K1330" s="93">
        <v>2</v>
      </c>
      <c r="L1330" s="28" t="s">
        <v>179</v>
      </c>
      <c r="M1330" s="28" t="s">
        <v>2547</v>
      </c>
      <c r="N1330" s="28" t="s">
        <v>14</v>
      </c>
      <c r="O1330" s="28" t="s">
        <v>2433</v>
      </c>
      <c r="P1330" s="28" t="s">
        <v>417</v>
      </c>
      <c r="Q1330" s="48">
        <v>43221</v>
      </c>
      <c r="R1330" s="28"/>
    </row>
    <row r="1331" ht="63" spans="1:18">
      <c r="A1331" s="28" t="s">
        <v>2429</v>
      </c>
      <c r="B1331" s="28" t="s">
        <v>2429</v>
      </c>
      <c r="C1331" s="28" t="s">
        <v>36</v>
      </c>
      <c r="D1331" s="28" t="s">
        <v>217</v>
      </c>
      <c r="E1331" s="66">
        <v>1</v>
      </c>
      <c r="F1331" s="68" t="s">
        <v>2430</v>
      </c>
      <c r="G1331" s="28" t="s">
        <v>2431</v>
      </c>
      <c r="H1331" s="28" t="s">
        <v>391</v>
      </c>
      <c r="I1331" s="66">
        <v>1346</v>
      </c>
      <c r="J1331" s="66">
        <v>90</v>
      </c>
      <c r="K1331" s="93">
        <v>0.5</v>
      </c>
      <c r="L1331" s="28" t="s">
        <v>179</v>
      </c>
      <c r="M1331" s="28" t="s">
        <v>2535</v>
      </c>
      <c r="N1331" s="28" t="s">
        <v>14</v>
      </c>
      <c r="O1331" s="28" t="s">
        <v>2433</v>
      </c>
      <c r="P1331" s="28" t="s">
        <v>417</v>
      </c>
      <c r="Q1331" s="48">
        <v>43221</v>
      </c>
      <c r="R1331" s="28"/>
    </row>
    <row r="1332" spans="1:18">
      <c r="A1332" s="37" t="s">
        <v>2553</v>
      </c>
      <c r="B1332" s="28"/>
      <c r="C1332" s="28"/>
      <c r="D1332" s="28"/>
      <c r="E1332" s="66">
        <v>3</v>
      </c>
      <c r="F1332" s="68"/>
      <c r="G1332" s="28"/>
      <c r="H1332" s="28"/>
      <c r="I1332" s="66"/>
      <c r="J1332" s="66"/>
      <c r="K1332" s="93">
        <v>1.5</v>
      </c>
      <c r="L1332" s="28"/>
      <c r="M1332" s="28"/>
      <c r="N1332" s="28"/>
      <c r="O1332" s="28"/>
      <c r="P1332" s="28"/>
      <c r="Q1332" s="48"/>
      <c r="R1332" s="28"/>
    </row>
    <row r="1333" ht="63" spans="1:18">
      <c r="A1333" s="28" t="s">
        <v>2484</v>
      </c>
      <c r="B1333" s="28" t="s">
        <v>2484</v>
      </c>
      <c r="C1333" s="28" t="s">
        <v>36</v>
      </c>
      <c r="D1333" s="28" t="s">
        <v>217</v>
      </c>
      <c r="E1333" s="66">
        <v>2</v>
      </c>
      <c r="F1333" s="68" t="s">
        <v>2430</v>
      </c>
      <c r="G1333" s="28" t="s">
        <v>2554</v>
      </c>
      <c r="H1333" s="28" t="s">
        <v>391</v>
      </c>
      <c r="I1333" s="66">
        <v>910</v>
      </c>
      <c r="J1333" s="66">
        <v>260</v>
      </c>
      <c r="K1333" s="93">
        <v>1</v>
      </c>
      <c r="L1333" s="28" t="s">
        <v>179</v>
      </c>
      <c r="M1333" s="28" t="s">
        <v>2547</v>
      </c>
      <c r="N1333" s="28" t="s">
        <v>14</v>
      </c>
      <c r="O1333" s="28" t="s">
        <v>2433</v>
      </c>
      <c r="P1333" s="28" t="s">
        <v>417</v>
      </c>
      <c r="Q1333" s="48">
        <v>43221</v>
      </c>
      <c r="R1333" s="30"/>
    </row>
    <row r="1334" ht="63" spans="1:18">
      <c r="A1334" s="28" t="s">
        <v>2429</v>
      </c>
      <c r="B1334" s="28" t="s">
        <v>2429</v>
      </c>
      <c r="C1334" s="28" t="s">
        <v>36</v>
      </c>
      <c r="D1334" s="28" t="s">
        <v>217</v>
      </c>
      <c r="E1334" s="66">
        <v>1</v>
      </c>
      <c r="F1334" s="68" t="s">
        <v>2430</v>
      </c>
      <c r="G1334" s="28" t="s">
        <v>2431</v>
      </c>
      <c r="H1334" s="28" t="s">
        <v>391</v>
      </c>
      <c r="I1334" s="66">
        <v>910</v>
      </c>
      <c r="J1334" s="66">
        <v>260</v>
      </c>
      <c r="K1334" s="93">
        <v>0.5</v>
      </c>
      <c r="L1334" s="28" t="s">
        <v>179</v>
      </c>
      <c r="M1334" s="28" t="s">
        <v>2535</v>
      </c>
      <c r="N1334" s="28" t="s">
        <v>14</v>
      </c>
      <c r="O1334" s="28" t="s">
        <v>2433</v>
      </c>
      <c r="P1334" s="28" t="s">
        <v>417</v>
      </c>
      <c r="Q1334" s="48">
        <v>43221</v>
      </c>
      <c r="R1334" s="28"/>
    </row>
    <row r="1335" spans="1:18">
      <c r="A1335" s="37" t="s">
        <v>2555</v>
      </c>
      <c r="B1335" s="28"/>
      <c r="C1335" s="28"/>
      <c r="D1335" s="28"/>
      <c r="E1335" s="66">
        <v>1</v>
      </c>
      <c r="F1335" s="68"/>
      <c r="G1335" s="28"/>
      <c r="H1335" s="28"/>
      <c r="I1335" s="66"/>
      <c r="J1335" s="66"/>
      <c r="K1335" s="93">
        <v>0.5</v>
      </c>
      <c r="L1335" s="28"/>
      <c r="M1335" s="28"/>
      <c r="N1335" s="28"/>
      <c r="O1335" s="28"/>
      <c r="P1335" s="28"/>
      <c r="Q1335" s="48"/>
      <c r="R1335" s="30"/>
    </row>
    <row r="1336" ht="63" spans="1:18">
      <c r="A1336" s="28" t="s">
        <v>2429</v>
      </c>
      <c r="B1336" s="28" t="s">
        <v>2429</v>
      </c>
      <c r="C1336" s="28" t="s">
        <v>36</v>
      </c>
      <c r="D1336" s="28" t="s">
        <v>217</v>
      </c>
      <c r="E1336" s="66">
        <v>1</v>
      </c>
      <c r="F1336" s="68" t="s">
        <v>2430</v>
      </c>
      <c r="G1336" s="28" t="s">
        <v>2431</v>
      </c>
      <c r="H1336" s="28" t="s">
        <v>391</v>
      </c>
      <c r="I1336" s="66">
        <v>1161</v>
      </c>
      <c r="J1336" s="66">
        <v>199</v>
      </c>
      <c r="K1336" s="93">
        <v>0.5</v>
      </c>
      <c r="L1336" s="28" t="s">
        <v>179</v>
      </c>
      <c r="M1336" s="28" t="s">
        <v>2535</v>
      </c>
      <c r="N1336" s="28" t="s">
        <v>14</v>
      </c>
      <c r="O1336" s="28" t="s">
        <v>2433</v>
      </c>
      <c r="P1336" s="28" t="s">
        <v>417</v>
      </c>
      <c r="Q1336" s="48">
        <v>43221</v>
      </c>
      <c r="R1336" s="28"/>
    </row>
    <row r="1337" spans="1:18">
      <c r="A1337" s="37" t="s">
        <v>2556</v>
      </c>
      <c r="B1337" s="28"/>
      <c r="C1337" s="28"/>
      <c r="D1337" s="28"/>
      <c r="E1337" s="66">
        <v>2</v>
      </c>
      <c r="F1337" s="68"/>
      <c r="G1337" s="28"/>
      <c r="H1337" s="28"/>
      <c r="I1337" s="66"/>
      <c r="J1337" s="66"/>
      <c r="K1337" s="93">
        <v>1</v>
      </c>
      <c r="L1337" s="28"/>
      <c r="M1337" s="28"/>
      <c r="N1337" s="28"/>
      <c r="O1337" s="28"/>
      <c r="P1337" s="28"/>
      <c r="Q1337" s="48"/>
      <c r="R1337" s="28"/>
    </row>
    <row r="1338" ht="63" spans="1:18">
      <c r="A1338" s="28" t="s">
        <v>2429</v>
      </c>
      <c r="B1338" s="28" t="s">
        <v>2429</v>
      </c>
      <c r="C1338" s="28" t="s">
        <v>36</v>
      </c>
      <c r="D1338" s="28" t="s">
        <v>217</v>
      </c>
      <c r="E1338" s="66">
        <v>2</v>
      </c>
      <c r="F1338" s="68" t="s">
        <v>2430</v>
      </c>
      <c r="G1338" s="28" t="s">
        <v>2437</v>
      </c>
      <c r="H1338" s="28" t="s">
        <v>391</v>
      </c>
      <c r="I1338" s="66">
        <v>870</v>
      </c>
      <c r="J1338" s="66">
        <v>361</v>
      </c>
      <c r="K1338" s="93">
        <v>1</v>
      </c>
      <c r="L1338" s="28" t="s">
        <v>179</v>
      </c>
      <c r="M1338" s="28" t="s">
        <v>2535</v>
      </c>
      <c r="N1338" s="28" t="s">
        <v>14</v>
      </c>
      <c r="O1338" s="28" t="s">
        <v>2433</v>
      </c>
      <c r="P1338" s="28" t="s">
        <v>417</v>
      </c>
      <c r="Q1338" s="48">
        <v>43221</v>
      </c>
      <c r="R1338" s="28"/>
    </row>
    <row r="1339" spans="1:18">
      <c r="A1339" s="37" t="s">
        <v>2557</v>
      </c>
      <c r="B1339" s="28"/>
      <c r="C1339" s="28"/>
      <c r="D1339" s="28"/>
      <c r="E1339" s="66">
        <v>192</v>
      </c>
      <c r="F1339" s="68"/>
      <c r="G1339" s="28"/>
      <c r="H1339" s="28"/>
      <c r="I1339" s="66"/>
      <c r="J1339" s="66"/>
      <c r="K1339" s="93">
        <v>96</v>
      </c>
      <c r="L1339" s="28"/>
      <c r="M1339" s="28"/>
      <c r="N1339" s="28"/>
      <c r="O1339" s="28"/>
      <c r="P1339" s="28"/>
      <c r="Q1339" s="48"/>
      <c r="R1339" s="28"/>
    </row>
    <row r="1340" spans="1:18">
      <c r="A1340" s="37" t="s">
        <v>2558</v>
      </c>
      <c r="B1340" s="28"/>
      <c r="C1340" s="28"/>
      <c r="D1340" s="28"/>
      <c r="E1340" s="66">
        <v>2</v>
      </c>
      <c r="F1340" s="68"/>
      <c r="G1340" s="28"/>
      <c r="H1340" s="28"/>
      <c r="I1340" s="66"/>
      <c r="J1340" s="66"/>
      <c r="K1340" s="93">
        <v>1</v>
      </c>
      <c r="L1340" s="28"/>
      <c r="M1340" s="28"/>
      <c r="N1340" s="28"/>
      <c r="O1340" s="28"/>
      <c r="P1340" s="28"/>
      <c r="Q1340" s="48"/>
      <c r="R1340" s="28"/>
    </row>
    <row r="1341" ht="63" spans="1:18">
      <c r="A1341" s="28" t="s">
        <v>2429</v>
      </c>
      <c r="B1341" s="28" t="s">
        <v>2429</v>
      </c>
      <c r="C1341" s="28" t="s">
        <v>36</v>
      </c>
      <c r="D1341" s="28" t="s">
        <v>217</v>
      </c>
      <c r="E1341" s="66">
        <v>2</v>
      </c>
      <c r="F1341" s="68" t="s">
        <v>2430</v>
      </c>
      <c r="G1341" s="28" t="s">
        <v>2437</v>
      </c>
      <c r="H1341" s="28" t="s">
        <v>391</v>
      </c>
      <c r="I1341" s="66">
        <v>1356</v>
      </c>
      <c r="J1341" s="66">
        <v>371</v>
      </c>
      <c r="K1341" s="93">
        <v>1</v>
      </c>
      <c r="L1341" s="28" t="s">
        <v>179</v>
      </c>
      <c r="M1341" s="28" t="s">
        <v>2535</v>
      </c>
      <c r="N1341" s="28" t="s">
        <v>14</v>
      </c>
      <c r="O1341" s="28" t="s">
        <v>2433</v>
      </c>
      <c r="P1341" s="28" t="s">
        <v>417</v>
      </c>
      <c r="Q1341" s="48">
        <v>43221</v>
      </c>
      <c r="R1341" s="28"/>
    </row>
    <row r="1342" spans="1:18">
      <c r="A1342" s="37" t="s">
        <v>2559</v>
      </c>
      <c r="B1342" s="28"/>
      <c r="C1342" s="28"/>
      <c r="D1342" s="28"/>
      <c r="E1342" s="66">
        <v>53</v>
      </c>
      <c r="F1342" s="68"/>
      <c r="G1342" s="28"/>
      <c r="H1342" s="28"/>
      <c r="I1342" s="66"/>
      <c r="J1342" s="66"/>
      <c r="K1342" s="93">
        <v>26.5</v>
      </c>
      <c r="L1342" s="28"/>
      <c r="M1342" s="28"/>
      <c r="N1342" s="28"/>
      <c r="O1342" s="28"/>
      <c r="P1342" s="28"/>
      <c r="Q1342" s="48"/>
      <c r="R1342" s="30"/>
    </row>
    <row r="1343" ht="63" spans="1:18">
      <c r="A1343" s="28" t="s">
        <v>2560</v>
      </c>
      <c r="B1343" s="28" t="s">
        <v>2560</v>
      </c>
      <c r="C1343" s="28" t="s">
        <v>36</v>
      </c>
      <c r="D1343" s="28" t="s">
        <v>217</v>
      </c>
      <c r="E1343" s="66">
        <v>30</v>
      </c>
      <c r="F1343" s="68" t="s">
        <v>2430</v>
      </c>
      <c r="G1343" s="28" t="s">
        <v>2561</v>
      </c>
      <c r="H1343" s="28" t="s">
        <v>391</v>
      </c>
      <c r="I1343" s="66">
        <v>1145</v>
      </c>
      <c r="J1343" s="66">
        <v>431</v>
      </c>
      <c r="K1343" s="93">
        <v>15</v>
      </c>
      <c r="L1343" s="28" t="s">
        <v>179</v>
      </c>
      <c r="M1343" s="28" t="s">
        <v>2562</v>
      </c>
      <c r="N1343" s="28" t="s">
        <v>14</v>
      </c>
      <c r="O1343" s="28" t="s">
        <v>2433</v>
      </c>
      <c r="P1343" s="28" t="s">
        <v>417</v>
      </c>
      <c r="Q1343" s="48">
        <v>43221</v>
      </c>
      <c r="R1343" s="30"/>
    </row>
    <row r="1344" ht="63" spans="1:18">
      <c r="A1344" s="28" t="s">
        <v>2563</v>
      </c>
      <c r="B1344" s="28" t="s">
        <v>2563</v>
      </c>
      <c r="C1344" s="28" t="s">
        <v>36</v>
      </c>
      <c r="D1344" s="28" t="s">
        <v>217</v>
      </c>
      <c r="E1344" s="66">
        <v>20</v>
      </c>
      <c r="F1344" s="68" t="s">
        <v>2430</v>
      </c>
      <c r="G1344" s="28" t="s">
        <v>2564</v>
      </c>
      <c r="H1344" s="28" t="s">
        <v>391</v>
      </c>
      <c r="I1344" s="66">
        <v>1145</v>
      </c>
      <c r="J1344" s="66">
        <v>431</v>
      </c>
      <c r="K1344" s="93">
        <v>10</v>
      </c>
      <c r="L1344" s="28" t="s">
        <v>179</v>
      </c>
      <c r="M1344" s="28" t="s">
        <v>2562</v>
      </c>
      <c r="N1344" s="28" t="s">
        <v>14</v>
      </c>
      <c r="O1344" s="28" t="s">
        <v>2433</v>
      </c>
      <c r="P1344" s="28" t="s">
        <v>417</v>
      </c>
      <c r="Q1344" s="48">
        <v>43221</v>
      </c>
      <c r="R1344" s="30"/>
    </row>
    <row r="1345" ht="63" spans="1:18">
      <c r="A1345" s="28" t="s">
        <v>2429</v>
      </c>
      <c r="B1345" s="28" t="s">
        <v>2429</v>
      </c>
      <c r="C1345" s="28" t="s">
        <v>36</v>
      </c>
      <c r="D1345" s="28" t="s">
        <v>217</v>
      </c>
      <c r="E1345" s="66">
        <v>3</v>
      </c>
      <c r="F1345" s="68" t="s">
        <v>2430</v>
      </c>
      <c r="G1345" s="28" t="s">
        <v>2488</v>
      </c>
      <c r="H1345" s="28" t="s">
        <v>391</v>
      </c>
      <c r="I1345" s="66">
        <v>1145</v>
      </c>
      <c r="J1345" s="66">
        <v>431</v>
      </c>
      <c r="K1345" s="93">
        <v>1.5</v>
      </c>
      <c r="L1345" s="28" t="s">
        <v>179</v>
      </c>
      <c r="M1345" s="28" t="s">
        <v>2535</v>
      </c>
      <c r="N1345" s="28" t="s">
        <v>14</v>
      </c>
      <c r="O1345" s="28" t="s">
        <v>2433</v>
      </c>
      <c r="P1345" s="28" t="s">
        <v>417</v>
      </c>
      <c r="Q1345" s="48">
        <v>43221</v>
      </c>
      <c r="R1345" s="28"/>
    </row>
    <row r="1346" spans="1:18">
      <c r="A1346" s="37" t="s">
        <v>2565</v>
      </c>
      <c r="B1346" s="28"/>
      <c r="C1346" s="28"/>
      <c r="D1346" s="28"/>
      <c r="E1346" s="66">
        <v>103</v>
      </c>
      <c r="F1346" s="68"/>
      <c r="G1346" s="28"/>
      <c r="H1346" s="28"/>
      <c r="I1346" s="66"/>
      <c r="J1346" s="66"/>
      <c r="K1346" s="93">
        <v>51.5</v>
      </c>
      <c r="L1346" s="28"/>
      <c r="M1346" s="28"/>
      <c r="N1346" s="28"/>
      <c r="O1346" s="28"/>
      <c r="P1346" s="28"/>
      <c r="Q1346" s="48"/>
      <c r="R1346" s="30"/>
    </row>
    <row r="1347" ht="63" spans="1:18">
      <c r="A1347" s="28" t="s">
        <v>976</v>
      </c>
      <c r="B1347" s="28" t="s">
        <v>976</v>
      </c>
      <c r="C1347" s="28" t="s">
        <v>36</v>
      </c>
      <c r="D1347" s="28" t="s">
        <v>217</v>
      </c>
      <c r="E1347" s="66">
        <v>100</v>
      </c>
      <c r="F1347" s="68" t="s">
        <v>2430</v>
      </c>
      <c r="G1347" s="28" t="s">
        <v>2566</v>
      </c>
      <c r="H1347" s="28" t="s">
        <v>391</v>
      </c>
      <c r="I1347" s="66">
        <v>1049</v>
      </c>
      <c r="J1347" s="66">
        <v>620</v>
      </c>
      <c r="K1347" s="93">
        <v>50</v>
      </c>
      <c r="L1347" s="28" t="s">
        <v>179</v>
      </c>
      <c r="M1347" s="28" t="s">
        <v>2562</v>
      </c>
      <c r="N1347" s="28" t="s">
        <v>14</v>
      </c>
      <c r="O1347" s="28" t="s">
        <v>2433</v>
      </c>
      <c r="P1347" s="28" t="s">
        <v>417</v>
      </c>
      <c r="Q1347" s="48">
        <v>43221</v>
      </c>
      <c r="R1347" s="30"/>
    </row>
    <row r="1348" ht="63" spans="1:18">
      <c r="A1348" s="28" t="s">
        <v>2429</v>
      </c>
      <c r="B1348" s="28" t="s">
        <v>2429</v>
      </c>
      <c r="C1348" s="28" t="s">
        <v>36</v>
      </c>
      <c r="D1348" s="28" t="s">
        <v>217</v>
      </c>
      <c r="E1348" s="66">
        <v>3</v>
      </c>
      <c r="F1348" s="68" t="s">
        <v>2430</v>
      </c>
      <c r="G1348" s="28" t="s">
        <v>2488</v>
      </c>
      <c r="H1348" s="28" t="s">
        <v>391</v>
      </c>
      <c r="I1348" s="66">
        <v>1049</v>
      </c>
      <c r="J1348" s="66">
        <v>620</v>
      </c>
      <c r="K1348" s="93">
        <v>1.5</v>
      </c>
      <c r="L1348" s="28" t="s">
        <v>179</v>
      </c>
      <c r="M1348" s="28" t="s">
        <v>2535</v>
      </c>
      <c r="N1348" s="28" t="s">
        <v>14</v>
      </c>
      <c r="O1348" s="28" t="s">
        <v>2433</v>
      </c>
      <c r="P1348" s="28" t="s">
        <v>417</v>
      </c>
      <c r="Q1348" s="48">
        <v>43221</v>
      </c>
      <c r="R1348" s="28"/>
    </row>
    <row r="1349" spans="1:18">
      <c r="A1349" s="37" t="s">
        <v>2567</v>
      </c>
      <c r="B1349" s="28"/>
      <c r="C1349" s="28"/>
      <c r="D1349" s="28"/>
      <c r="E1349" s="66">
        <v>28</v>
      </c>
      <c r="F1349" s="68"/>
      <c r="G1349" s="28"/>
      <c r="H1349" s="28"/>
      <c r="I1349" s="66"/>
      <c r="J1349" s="66"/>
      <c r="K1349" s="93">
        <v>14</v>
      </c>
      <c r="L1349" s="28"/>
      <c r="M1349" s="28"/>
      <c r="N1349" s="28"/>
      <c r="O1349" s="28"/>
      <c r="P1349" s="28"/>
      <c r="Q1349" s="48"/>
      <c r="R1349" s="30"/>
    </row>
    <row r="1350" ht="63" spans="1:18">
      <c r="A1350" s="28" t="s">
        <v>2484</v>
      </c>
      <c r="B1350" s="28" t="s">
        <v>2484</v>
      </c>
      <c r="C1350" s="28" t="s">
        <v>36</v>
      </c>
      <c r="D1350" s="28" t="s">
        <v>217</v>
      </c>
      <c r="E1350" s="66">
        <v>15</v>
      </c>
      <c r="F1350" s="68" t="s">
        <v>2430</v>
      </c>
      <c r="G1350" s="28" t="s">
        <v>2568</v>
      </c>
      <c r="H1350" s="28" t="s">
        <v>391</v>
      </c>
      <c r="I1350" s="66">
        <v>694</v>
      </c>
      <c r="J1350" s="66">
        <v>147</v>
      </c>
      <c r="K1350" s="93">
        <v>7.5</v>
      </c>
      <c r="L1350" s="28" t="s">
        <v>179</v>
      </c>
      <c r="M1350" s="28" t="s">
        <v>2562</v>
      </c>
      <c r="N1350" s="28" t="s">
        <v>14</v>
      </c>
      <c r="O1350" s="28" t="s">
        <v>2433</v>
      </c>
      <c r="P1350" s="28" t="s">
        <v>417</v>
      </c>
      <c r="Q1350" s="48">
        <v>43221</v>
      </c>
      <c r="R1350" s="30"/>
    </row>
    <row r="1351" ht="63" spans="1:18">
      <c r="A1351" s="28" t="s">
        <v>2429</v>
      </c>
      <c r="B1351" s="28" t="s">
        <v>2429</v>
      </c>
      <c r="C1351" s="28" t="s">
        <v>36</v>
      </c>
      <c r="D1351" s="28" t="s">
        <v>217</v>
      </c>
      <c r="E1351" s="66">
        <v>3</v>
      </c>
      <c r="F1351" s="68" t="s">
        <v>2430</v>
      </c>
      <c r="G1351" s="28" t="s">
        <v>2488</v>
      </c>
      <c r="H1351" s="28" t="s">
        <v>391</v>
      </c>
      <c r="I1351" s="66">
        <v>694</v>
      </c>
      <c r="J1351" s="66">
        <v>147</v>
      </c>
      <c r="K1351" s="93">
        <v>1.5</v>
      </c>
      <c r="L1351" s="28" t="s">
        <v>179</v>
      </c>
      <c r="M1351" s="28" t="s">
        <v>2562</v>
      </c>
      <c r="N1351" s="28" t="s">
        <v>14</v>
      </c>
      <c r="O1351" s="28" t="s">
        <v>2433</v>
      </c>
      <c r="P1351" s="28" t="s">
        <v>417</v>
      </c>
      <c r="Q1351" s="48">
        <v>43221</v>
      </c>
      <c r="R1351" s="30"/>
    </row>
    <row r="1352" ht="63" spans="1:18">
      <c r="A1352" s="28" t="s">
        <v>2569</v>
      </c>
      <c r="B1352" s="28" t="s">
        <v>2569</v>
      </c>
      <c r="C1352" s="28" t="s">
        <v>36</v>
      </c>
      <c r="D1352" s="28" t="s">
        <v>217</v>
      </c>
      <c r="E1352" s="66">
        <v>10</v>
      </c>
      <c r="F1352" s="68" t="s">
        <v>2430</v>
      </c>
      <c r="G1352" s="28" t="s">
        <v>2570</v>
      </c>
      <c r="H1352" s="28" t="s">
        <v>391</v>
      </c>
      <c r="I1352" s="66">
        <v>694</v>
      </c>
      <c r="J1352" s="66">
        <v>147</v>
      </c>
      <c r="K1352" s="93">
        <v>5</v>
      </c>
      <c r="L1352" s="28" t="s">
        <v>179</v>
      </c>
      <c r="M1352" s="28" t="s">
        <v>2562</v>
      </c>
      <c r="N1352" s="28" t="s">
        <v>14</v>
      </c>
      <c r="O1352" s="28" t="s">
        <v>2433</v>
      </c>
      <c r="P1352" s="28" t="s">
        <v>417</v>
      </c>
      <c r="Q1352" s="48">
        <v>43221</v>
      </c>
      <c r="R1352" s="30"/>
    </row>
    <row r="1353" spans="1:18">
      <c r="A1353" s="37" t="s">
        <v>2571</v>
      </c>
      <c r="B1353" s="28"/>
      <c r="C1353" s="28"/>
      <c r="D1353" s="28"/>
      <c r="E1353" s="66">
        <v>2</v>
      </c>
      <c r="F1353" s="68"/>
      <c r="G1353" s="28"/>
      <c r="H1353" s="28"/>
      <c r="I1353" s="66"/>
      <c r="J1353" s="66"/>
      <c r="K1353" s="93">
        <v>1</v>
      </c>
      <c r="L1353" s="28"/>
      <c r="M1353" s="28"/>
      <c r="N1353" s="28"/>
      <c r="O1353" s="28"/>
      <c r="P1353" s="28"/>
      <c r="Q1353" s="48"/>
      <c r="R1353" s="30"/>
    </row>
    <row r="1354" ht="63" spans="1:18">
      <c r="A1354" s="28" t="s">
        <v>742</v>
      </c>
      <c r="B1354" s="28" t="s">
        <v>2429</v>
      </c>
      <c r="C1354" s="28" t="s">
        <v>36</v>
      </c>
      <c r="D1354" s="28" t="s">
        <v>217</v>
      </c>
      <c r="E1354" s="66">
        <v>2</v>
      </c>
      <c r="F1354" s="66" t="s">
        <v>2430</v>
      </c>
      <c r="G1354" s="28" t="s">
        <v>2572</v>
      </c>
      <c r="H1354" s="28" t="s">
        <v>391</v>
      </c>
      <c r="I1354" s="66">
        <v>1429</v>
      </c>
      <c r="J1354" s="66">
        <v>748</v>
      </c>
      <c r="K1354" s="93">
        <v>1</v>
      </c>
      <c r="L1354" s="28" t="s">
        <v>179</v>
      </c>
      <c r="M1354" s="28" t="s">
        <v>2535</v>
      </c>
      <c r="N1354" s="28" t="s">
        <v>14</v>
      </c>
      <c r="O1354" s="28" t="s">
        <v>2433</v>
      </c>
      <c r="P1354" s="28" t="s">
        <v>417</v>
      </c>
      <c r="Q1354" s="48">
        <v>43221</v>
      </c>
      <c r="R1354" s="28"/>
    </row>
    <row r="1355" spans="1:18">
      <c r="A1355" s="37" t="s">
        <v>2573</v>
      </c>
      <c r="B1355" s="28"/>
      <c r="C1355" s="28"/>
      <c r="D1355" s="28"/>
      <c r="E1355" s="66">
        <v>2</v>
      </c>
      <c r="F1355" s="66"/>
      <c r="G1355" s="66"/>
      <c r="H1355" s="66"/>
      <c r="I1355" s="66"/>
      <c r="J1355" s="66"/>
      <c r="K1355" s="66">
        <v>1</v>
      </c>
      <c r="L1355" s="28"/>
      <c r="M1355" s="28"/>
      <c r="N1355" s="28"/>
      <c r="O1355" s="28"/>
      <c r="P1355" s="28"/>
      <c r="Q1355" s="48"/>
      <c r="R1355" s="28"/>
    </row>
    <row r="1356" ht="63" spans="1:18">
      <c r="A1356" s="28" t="s">
        <v>745</v>
      </c>
      <c r="B1356" s="28" t="s">
        <v>2429</v>
      </c>
      <c r="C1356" s="28" t="s">
        <v>36</v>
      </c>
      <c r="D1356" s="28" t="s">
        <v>217</v>
      </c>
      <c r="E1356" s="66">
        <v>2</v>
      </c>
      <c r="F1356" s="68" t="s">
        <v>2430</v>
      </c>
      <c r="G1356" s="28" t="s">
        <v>2574</v>
      </c>
      <c r="H1356" s="28" t="s">
        <v>391</v>
      </c>
      <c r="I1356" s="66">
        <v>1049</v>
      </c>
      <c r="J1356" s="66">
        <v>730</v>
      </c>
      <c r="K1356" s="93">
        <v>1</v>
      </c>
      <c r="L1356" s="28" t="s">
        <v>179</v>
      </c>
      <c r="M1356" s="28" t="s">
        <v>2535</v>
      </c>
      <c r="N1356" s="28" t="s">
        <v>14</v>
      </c>
      <c r="O1356" s="28" t="s">
        <v>2433</v>
      </c>
      <c r="P1356" s="28" t="s">
        <v>417</v>
      </c>
      <c r="Q1356" s="48">
        <v>43221</v>
      </c>
      <c r="R1356" s="28"/>
    </row>
    <row r="1357" spans="1:18">
      <c r="A1357" s="37" t="s">
        <v>2575</v>
      </c>
      <c r="B1357" s="28"/>
      <c r="C1357" s="28"/>
      <c r="D1357" s="28"/>
      <c r="E1357" s="66">
        <v>2</v>
      </c>
      <c r="F1357" s="66"/>
      <c r="G1357" s="66"/>
      <c r="H1357" s="66"/>
      <c r="I1357" s="66"/>
      <c r="J1357" s="66"/>
      <c r="K1357" s="66">
        <v>1</v>
      </c>
      <c r="L1357" s="28"/>
      <c r="M1357" s="28"/>
      <c r="N1357" s="28"/>
      <c r="O1357" s="28"/>
      <c r="P1357" s="28"/>
      <c r="Q1357" s="48"/>
      <c r="R1357" s="28"/>
    </row>
    <row r="1358" ht="63" spans="1:18">
      <c r="A1358" s="28" t="s">
        <v>2429</v>
      </c>
      <c r="B1358" s="28" t="s">
        <v>2429</v>
      </c>
      <c r="C1358" s="28" t="s">
        <v>36</v>
      </c>
      <c r="D1358" s="28" t="s">
        <v>217</v>
      </c>
      <c r="E1358" s="66">
        <v>2</v>
      </c>
      <c r="F1358" s="68" t="s">
        <v>2430</v>
      </c>
      <c r="G1358" s="28" t="s">
        <v>2437</v>
      </c>
      <c r="H1358" s="28" t="s">
        <v>391</v>
      </c>
      <c r="I1358" s="66">
        <v>1045</v>
      </c>
      <c r="J1358" s="66">
        <v>349</v>
      </c>
      <c r="K1358" s="93">
        <v>1</v>
      </c>
      <c r="L1358" s="28" t="s">
        <v>179</v>
      </c>
      <c r="M1358" s="28" t="s">
        <v>2535</v>
      </c>
      <c r="N1358" s="28" t="s">
        <v>14</v>
      </c>
      <c r="O1358" s="28" t="s">
        <v>2433</v>
      </c>
      <c r="P1358" s="28" t="s">
        <v>417</v>
      </c>
      <c r="Q1358" s="48">
        <v>43221</v>
      </c>
      <c r="R1358" s="28"/>
    </row>
    <row r="1359" spans="1:18">
      <c r="A1359" s="37" t="s">
        <v>2576</v>
      </c>
      <c r="B1359" s="28"/>
      <c r="C1359" s="28"/>
      <c r="D1359" s="28"/>
      <c r="E1359" s="66">
        <v>2</v>
      </c>
      <c r="F1359" s="68"/>
      <c r="G1359" s="28"/>
      <c r="H1359" s="28"/>
      <c r="I1359" s="66"/>
      <c r="J1359" s="66"/>
      <c r="K1359" s="93">
        <f>K1360</f>
        <v>1</v>
      </c>
      <c r="L1359" s="28"/>
      <c r="M1359" s="28"/>
      <c r="N1359" s="28" t="s">
        <v>14</v>
      </c>
      <c r="O1359" s="28"/>
      <c r="P1359" s="28"/>
      <c r="Q1359" s="48"/>
      <c r="R1359" s="28"/>
    </row>
    <row r="1360" spans="1:18">
      <c r="A1360" s="37" t="s">
        <v>1987</v>
      </c>
      <c r="B1360" s="28"/>
      <c r="C1360" s="28"/>
      <c r="D1360" s="28"/>
      <c r="E1360" s="66">
        <v>2</v>
      </c>
      <c r="F1360" s="68"/>
      <c r="G1360" s="28"/>
      <c r="H1360" s="28"/>
      <c r="I1360" s="66"/>
      <c r="J1360" s="66"/>
      <c r="K1360" s="93">
        <f>K1361</f>
        <v>1</v>
      </c>
      <c r="L1360" s="28"/>
      <c r="M1360" s="28"/>
      <c r="N1360" s="28"/>
      <c r="O1360" s="28"/>
      <c r="P1360" s="28"/>
      <c r="Q1360" s="48"/>
      <c r="R1360" s="28"/>
    </row>
    <row r="1361" ht="63" spans="1:18">
      <c r="A1361" s="28" t="s">
        <v>2577</v>
      </c>
      <c r="B1361" s="28" t="s">
        <v>2429</v>
      </c>
      <c r="C1361" s="28" t="s">
        <v>36</v>
      </c>
      <c r="D1361" s="28" t="s">
        <v>217</v>
      </c>
      <c r="E1361" s="66">
        <v>2</v>
      </c>
      <c r="F1361" s="68" t="s">
        <v>2430</v>
      </c>
      <c r="G1361" s="28" t="s">
        <v>2578</v>
      </c>
      <c r="H1361" s="28" t="s">
        <v>391</v>
      </c>
      <c r="I1361" s="66">
        <v>890</v>
      </c>
      <c r="J1361" s="66">
        <v>34</v>
      </c>
      <c r="K1361" s="93">
        <v>1</v>
      </c>
      <c r="L1361" s="28" t="s">
        <v>179</v>
      </c>
      <c r="M1361" s="28" t="s">
        <v>2535</v>
      </c>
      <c r="N1361" s="28" t="s">
        <v>14</v>
      </c>
      <c r="O1361" s="28" t="s">
        <v>2433</v>
      </c>
      <c r="P1361" s="28" t="s">
        <v>417</v>
      </c>
      <c r="Q1361" s="48">
        <v>43221</v>
      </c>
      <c r="R1361" s="28"/>
    </row>
    <row r="1362" spans="1:18">
      <c r="A1362" s="33" t="s">
        <v>220</v>
      </c>
      <c r="B1362" s="28"/>
      <c r="C1362" s="28"/>
      <c r="D1362" s="28"/>
      <c r="E1362" s="28"/>
      <c r="F1362" s="28"/>
      <c r="G1362" s="28"/>
      <c r="H1362" s="28"/>
      <c r="I1362" s="28"/>
      <c r="J1362" s="28"/>
      <c r="K1362" s="28">
        <v>500</v>
      </c>
      <c r="L1362" s="28"/>
      <c r="M1362" s="28"/>
      <c r="N1362" s="28"/>
      <c r="O1362" s="28"/>
      <c r="P1362" s="28"/>
      <c r="Q1362" s="43"/>
      <c r="R1362" s="28"/>
    </row>
    <row r="1363" ht="42" spans="1:18">
      <c r="A1363" s="28" t="s">
        <v>2579</v>
      </c>
      <c r="B1363" s="28" t="s">
        <v>2580</v>
      </c>
      <c r="C1363" s="28" t="s">
        <v>36</v>
      </c>
      <c r="D1363" s="28" t="s">
        <v>193</v>
      </c>
      <c r="E1363" s="28">
        <v>1</v>
      </c>
      <c r="F1363" s="28" t="s">
        <v>2581</v>
      </c>
      <c r="G1363" s="28" t="s">
        <v>2582</v>
      </c>
      <c r="H1363" s="28" t="s">
        <v>571</v>
      </c>
      <c r="I1363" s="66"/>
      <c r="J1363" s="66"/>
      <c r="K1363" s="68">
        <v>250</v>
      </c>
      <c r="L1363" s="28" t="s">
        <v>2583</v>
      </c>
      <c r="M1363" s="28" t="s">
        <v>381</v>
      </c>
      <c r="N1363" s="28" t="s">
        <v>14</v>
      </c>
      <c r="O1363" s="28" t="s">
        <v>362</v>
      </c>
      <c r="P1363" s="28" t="s">
        <v>417</v>
      </c>
      <c r="Q1363" s="48">
        <v>43466</v>
      </c>
      <c r="R1363" s="28"/>
    </row>
    <row r="1364" ht="42" spans="1:18">
      <c r="A1364" s="28" t="s">
        <v>2584</v>
      </c>
      <c r="B1364" s="28" t="s">
        <v>2585</v>
      </c>
      <c r="C1364" s="28" t="s">
        <v>36</v>
      </c>
      <c r="D1364" s="28" t="s">
        <v>193</v>
      </c>
      <c r="E1364" s="28">
        <v>1</v>
      </c>
      <c r="F1364" s="28" t="s">
        <v>2581</v>
      </c>
      <c r="G1364" s="28" t="s">
        <v>2586</v>
      </c>
      <c r="H1364" s="28" t="s">
        <v>571</v>
      </c>
      <c r="I1364" s="66">
        <v>1632</v>
      </c>
      <c r="J1364" s="66">
        <v>1032</v>
      </c>
      <c r="K1364" s="68">
        <v>250</v>
      </c>
      <c r="L1364" s="28" t="s">
        <v>2583</v>
      </c>
      <c r="M1364" s="28" t="s">
        <v>369</v>
      </c>
      <c r="N1364" s="28" t="s">
        <v>14</v>
      </c>
      <c r="O1364" s="28" t="s">
        <v>362</v>
      </c>
      <c r="P1364" s="28" t="s">
        <v>417</v>
      </c>
      <c r="Q1364" s="48">
        <v>43466</v>
      </c>
      <c r="R1364" s="28"/>
    </row>
    <row r="1365" spans="1:18">
      <c r="A1365" s="33" t="s">
        <v>223</v>
      </c>
      <c r="B1365" s="28"/>
      <c r="C1365" s="28"/>
      <c r="D1365" s="28"/>
      <c r="E1365" s="28"/>
      <c r="F1365" s="28"/>
      <c r="G1365" s="28"/>
      <c r="H1365" s="28"/>
      <c r="I1365" s="28"/>
      <c r="J1365" s="28"/>
      <c r="K1365" s="28">
        <f>K1366</f>
        <v>1314.3712</v>
      </c>
      <c r="L1365" s="28"/>
      <c r="M1365" s="28"/>
      <c r="N1365" s="28"/>
      <c r="O1365" s="28"/>
      <c r="P1365" s="28"/>
      <c r="Q1365" s="43"/>
      <c r="R1365" s="28"/>
    </row>
    <row r="1366" spans="1:18">
      <c r="A1366" s="28" t="s">
        <v>2587</v>
      </c>
      <c r="B1366" s="28"/>
      <c r="C1366" s="28"/>
      <c r="D1366" s="28"/>
      <c r="E1366" s="28">
        <f>SUM(E1367:E1383)</f>
        <v>119</v>
      </c>
      <c r="F1366" s="28">
        <f>SUM(F1367:F1383)</f>
        <v>1314.3712</v>
      </c>
      <c r="G1366" s="28"/>
      <c r="H1366" s="28"/>
      <c r="I1366" s="28"/>
      <c r="J1366" s="28"/>
      <c r="K1366" s="28">
        <f>SUM(K1367:K1383)</f>
        <v>1314.3712</v>
      </c>
      <c r="L1366" s="28"/>
      <c r="M1366" s="28"/>
      <c r="N1366" s="28"/>
      <c r="O1366" s="28"/>
      <c r="P1366" s="28"/>
      <c r="Q1366" s="28"/>
      <c r="R1366" s="28"/>
    </row>
    <row r="1367" ht="42" spans="1:18">
      <c r="A1367" s="28" t="s">
        <v>2588</v>
      </c>
      <c r="B1367" s="28" t="s">
        <v>990</v>
      </c>
      <c r="C1367" s="28" t="s">
        <v>36</v>
      </c>
      <c r="D1367" s="28" t="s">
        <v>97</v>
      </c>
      <c r="E1367" s="28">
        <v>8</v>
      </c>
      <c r="F1367" s="28">
        <v>92.0603</v>
      </c>
      <c r="G1367" s="28" t="s">
        <v>2589</v>
      </c>
      <c r="H1367" s="28" t="s">
        <v>391</v>
      </c>
      <c r="I1367" s="28"/>
      <c r="J1367" s="28"/>
      <c r="K1367" s="28">
        <v>92.0603</v>
      </c>
      <c r="L1367" s="28" t="s">
        <v>948</v>
      </c>
      <c r="M1367" s="28" t="s">
        <v>695</v>
      </c>
      <c r="N1367" s="28" t="s">
        <v>14</v>
      </c>
      <c r="O1367" s="28" t="s">
        <v>2590</v>
      </c>
      <c r="P1367" s="28" t="s">
        <v>417</v>
      </c>
      <c r="Q1367" s="48">
        <v>43221</v>
      </c>
      <c r="R1367" s="28"/>
    </row>
    <row r="1368" spans="1:18">
      <c r="A1368" s="28"/>
      <c r="B1368" s="28" t="s">
        <v>994</v>
      </c>
      <c r="C1368" s="28" t="s">
        <v>36</v>
      </c>
      <c r="D1368" s="28" t="s">
        <v>97</v>
      </c>
      <c r="E1368" s="28">
        <v>4</v>
      </c>
      <c r="F1368" s="28">
        <v>47.7363</v>
      </c>
      <c r="G1368" s="28" t="s">
        <v>2591</v>
      </c>
      <c r="H1368" s="28" t="s">
        <v>391</v>
      </c>
      <c r="I1368" s="28"/>
      <c r="J1368" s="28"/>
      <c r="K1368" s="28">
        <v>47.7363</v>
      </c>
      <c r="L1368" s="28" t="s">
        <v>948</v>
      </c>
      <c r="M1368" s="28" t="s">
        <v>695</v>
      </c>
      <c r="N1368" s="28" t="s">
        <v>14</v>
      </c>
      <c r="O1368" s="28" t="s">
        <v>2590</v>
      </c>
      <c r="P1368" s="28" t="s">
        <v>417</v>
      </c>
      <c r="Q1368" s="48">
        <v>43222</v>
      </c>
      <c r="R1368" s="28"/>
    </row>
    <row r="1369" spans="1:18">
      <c r="A1369" s="28"/>
      <c r="B1369" s="28" t="s">
        <v>650</v>
      </c>
      <c r="C1369" s="28" t="s">
        <v>36</v>
      </c>
      <c r="D1369" s="28" t="s">
        <v>97</v>
      </c>
      <c r="E1369" s="28">
        <v>1</v>
      </c>
      <c r="F1369" s="28">
        <v>11.9341</v>
      </c>
      <c r="G1369" s="28" t="s">
        <v>2592</v>
      </c>
      <c r="H1369" s="28" t="s">
        <v>391</v>
      </c>
      <c r="I1369" s="28"/>
      <c r="J1369" s="28"/>
      <c r="K1369" s="28">
        <v>11.9341</v>
      </c>
      <c r="L1369" s="28" t="s">
        <v>948</v>
      </c>
      <c r="M1369" s="28" t="s">
        <v>695</v>
      </c>
      <c r="N1369" s="28" t="s">
        <v>14</v>
      </c>
      <c r="O1369" s="28" t="s">
        <v>2590</v>
      </c>
      <c r="P1369" s="28" t="s">
        <v>417</v>
      </c>
      <c r="Q1369" s="48">
        <v>43223</v>
      </c>
      <c r="R1369" s="28"/>
    </row>
    <row r="1370" spans="1:18">
      <c r="A1370" s="28"/>
      <c r="B1370" s="28" t="s">
        <v>987</v>
      </c>
      <c r="C1370" s="28" t="s">
        <v>36</v>
      </c>
      <c r="D1370" s="28" t="s">
        <v>97</v>
      </c>
      <c r="E1370" s="28">
        <v>3</v>
      </c>
      <c r="F1370" s="28">
        <v>34.096</v>
      </c>
      <c r="G1370" s="28" t="s">
        <v>2593</v>
      </c>
      <c r="H1370" s="28" t="s">
        <v>391</v>
      </c>
      <c r="I1370" s="28"/>
      <c r="J1370" s="28"/>
      <c r="K1370" s="28">
        <v>34.096</v>
      </c>
      <c r="L1370" s="28" t="s">
        <v>948</v>
      </c>
      <c r="M1370" s="28" t="s">
        <v>695</v>
      </c>
      <c r="N1370" s="28" t="s">
        <v>14</v>
      </c>
      <c r="O1370" s="28" t="s">
        <v>2590</v>
      </c>
      <c r="P1370" s="28" t="s">
        <v>417</v>
      </c>
      <c r="Q1370" s="48">
        <v>43224</v>
      </c>
      <c r="R1370" s="28"/>
    </row>
    <row r="1371" ht="42" spans="1:18">
      <c r="A1371" s="28"/>
      <c r="B1371" s="28" t="s">
        <v>992</v>
      </c>
      <c r="C1371" s="28" t="s">
        <v>36</v>
      </c>
      <c r="D1371" s="28" t="s">
        <v>97</v>
      </c>
      <c r="E1371" s="28">
        <v>11</v>
      </c>
      <c r="F1371" s="28">
        <v>122.7439</v>
      </c>
      <c r="G1371" s="28" t="s">
        <v>2594</v>
      </c>
      <c r="H1371" s="28" t="s">
        <v>391</v>
      </c>
      <c r="I1371" s="28"/>
      <c r="J1371" s="28"/>
      <c r="K1371" s="28">
        <v>122.7439</v>
      </c>
      <c r="L1371" s="28" t="s">
        <v>948</v>
      </c>
      <c r="M1371" s="28" t="s">
        <v>695</v>
      </c>
      <c r="N1371" s="28" t="s">
        <v>14</v>
      </c>
      <c r="O1371" s="28" t="s">
        <v>2590</v>
      </c>
      <c r="P1371" s="28" t="s">
        <v>417</v>
      </c>
      <c r="Q1371" s="48">
        <v>43225</v>
      </c>
      <c r="R1371" s="28"/>
    </row>
    <row r="1372" ht="42" spans="1:18">
      <c r="A1372" s="28"/>
      <c r="B1372" s="28" t="s">
        <v>1047</v>
      </c>
      <c r="C1372" s="28" t="s">
        <v>36</v>
      </c>
      <c r="D1372" s="28" t="s">
        <v>97</v>
      </c>
      <c r="E1372" s="28">
        <v>12</v>
      </c>
      <c r="F1372" s="28">
        <v>136.3842</v>
      </c>
      <c r="G1372" s="28" t="s">
        <v>2595</v>
      </c>
      <c r="H1372" s="28" t="s">
        <v>391</v>
      </c>
      <c r="I1372" s="28"/>
      <c r="J1372" s="28"/>
      <c r="K1372" s="28">
        <v>136.3842</v>
      </c>
      <c r="L1372" s="28" t="s">
        <v>948</v>
      </c>
      <c r="M1372" s="28" t="s">
        <v>695</v>
      </c>
      <c r="N1372" s="28" t="s">
        <v>14</v>
      </c>
      <c r="O1372" s="28" t="s">
        <v>2590</v>
      </c>
      <c r="P1372" s="28" t="s">
        <v>417</v>
      </c>
      <c r="Q1372" s="48">
        <v>43226</v>
      </c>
      <c r="R1372" s="28"/>
    </row>
    <row r="1373" spans="1:18">
      <c r="A1373" s="28"/>
      <c r="B1373" s="28" t="s">
        <v>1053</v>
      </c>
      <c r="C1373" s="28" t="s">
        <v>36</v>
      </c>
      <c r="D1373" s="28" t="s">
        <v>97</v>
      </c>
      <c r="E1373" s="28">
        <v>5</v>
      </c>
      <c r="F1373" s="28">
        <v>52.8456</v>
      </c>
      <c r="G1373" s="28" t="s">
        <v>2596</v>
      </c>
      <c r="H1373" s="28" t="s">
        <v>391</v>
      </c>
      <c r="I1373" s="28"/>
      <c r="J1373" s="28"/>
      <c r="K1373" s="28">
        <v>52.8456</v>
      </c>
      <c r="L1373" s="28" t="s">
        <v>948</v>
      </c>
      <c r="M1373" s="28" t="s">
        <v>695</v>
      </c>
      <c r="N1373" s="28" t="s">
        <v>14</v>
      </c>
      <c r="O1373" s="28" t="s">
        <v>2590</v>
      </c>
      <c r="P1373" s="28" t="s">
        <v>417</v>
      </c>
      <c r="Q1373" s="48">
        <v>43227</v>
      </c>
      <c r="R1373" s="28"/>
    </row>
    <row r="1374" ht="42" spans="1:18">
      <c r="A1374" s="28" t="s">
        <v>2597</v>
      </c>
      <c r="B1374" s="28" t="s">
        <v>978</v>
      </c>
      <c r="C1374" s="28" t="s">
        <v>36</v>
      </c>
      <c r="D1374" s="28" t="s">
        <v>97</v>
      </c>
      <c r="E1374" s="28">
        <v>12</v>
      </c>
      <c r="F1374" s="28">
        <v>131.2656</v>
      </c>
      <c r="G1374" s="28" t="s">
        <v>2598</v>
      </c>
      <c r="H1374" s="28" t="s">
        <v>391</v>
      </c>
      <c r="I1374" s="28"/>
      <c r="J1374" s="28"/>
      <c r="K1374" s="28">
        <v>131.2656</v>
      </c>
      <c r="L1374" s="28" t="s">
        <v>948</v>
      </c>
      <c r="M1374" s="28" t="s">
        <v>695</v>
      </c>
      <c r="N1374" s="28" t="s">
        <v>14</v>
      </c>
      <c r="O1374" s="28" t="s">
        <v>2590</v>
      </c>
      <c r="P1374" s="28" t="s">
        <v>417</v>
      </c>
      <c r="Q1374" s="48">
        <v>43228</v>
      </c>
      <c r="R1374" s="28"/>
    </row>
    <row r="1375" ht="42" spans="1:18">
      <c r="A1375" s="28"/>
      <c r="B1375" s="28" t="s">
        <v>981</v>
      </c>
      <c r="C1375" s="28" t="s">
        <v>36</v>
      </c>
      <c r="D1375" s="28" t="s">
        <v>97</v>
      </c>
      <c r="E1375" s="28">
        <v>7</v>
      </c>
      <c r="F1375" s="28">
        <v>73.3013</v>
      </c>
      <c r="G1375" s="28" t="s">
        <v>2599</v>
      </c>
      <c r="H1375" s="28" t="s">
        <v>391</v>
      </c>
      <c r="I1375" s="28"/>
      <c r="J1375" s="28"/>
      <c r="K1375" s="28">
        <v>73.3013</v>
      </c>
      <c r="L1375" s="28" t="s">
        <v>948</v>
      </c>
      <c r="M1375" s="28" t="s">
        <v>695</v>
      </c>
      <c r="N1375" s="28" t="s">
        <v>14</v>
      </c>
      <c r="O1375" s="28" t="s">
        <v>2590</v>
      </c>
      <c r="P1375" s="28" t="s">
        <v>417</v>
      </c>
      <c r="Q1375" s="48">
        <v>43229</v>
      </c>
      <c r="R1375" s="28"/>
    </row>
    <row r="1376" spans="1:18">
      <c r="A1376" s="28"/>
      <c r="B1376" s="28" t="s">
        <v>976</v>
      </c>
      <c r="C1376" s="28" t="s">
        <v>36</v>
      </c>
      <c r="D1376" s="28" t="s">
        <v>97</v>
      </c>
      <c r="E1376" s="28">
        <v>2</v>
      </c>
      <c r="F1376" s="28">
        <v>23.8682</v>
      </c>
      <c r="G1376" s="28" t="s">
        <v>2600</v>
      </c>
      <c r="H1376" s="28" t="s">
        <v>391</v>
      </c>
      <c r="I1376" s="28"/>
      <c r="J1376" s="28"/>
      <c r="K1376" s="28">
        <v>23.8682</v>
      </c>
      <c r="L1376" s="28" t="s">
        <v>948</v>
      </c>
      <c r="M1376" s="28" t="s">
        <v>695</v>
      </c>
      <c r="N1376" s="28" t="s">
        <v>14</v>
      </c>
      <c r="O1376" s="28" t="s">
        <v>2590</v>
      </c>
      <c r="P1376" s="28" t="s">
        <v>417</v>
      </c>
      <c r="Q1376" s="48">
        <v>43230</v>
      </c>
      <c r="R1376" s="28"/>
    </row>
    <row r="1377" spans="1:18">
      <c r="A1377" s="28"/>
      <c r="B1377" s="28" t="s">
        <v>579</v>
      </c>
      <c r="C1377" s="28" t="s">
        <v>36</v>
      </c>
      <c r="D1377" s="28" t="s">
        <v>97</v>
      </c>
      <c r="E1377" s="28">
        <v>1</v>
      </c>
      <c r="F1377" s="28">
        <v>10.2279</v>
      </c>
      <c r="G1377" s="28" t="s">
        <v>2601</v>
      </c>
      <c r="H1377" s="28" t="s">
        <v>391</v>
      </c>
      <c r="I1377" s="28"/>
      <c r="J1377" s="28"/>
      <c r="K1377" s="28">
        <v>10.2279</v>
      </c>
      <c r="L1377" s="28" t="s">
        <v>948</v>
      </c>
      <c r="M1377" s="28" t="s">
        <v>695</v>
      </c>
      <c r="N1377" s="28" t="s">
        <v>14</v>
      </c>
      <c r="O1377" s="28" t="s">
        <v>2590</v>
      </c>
      <c r="P1377" s="28" t="s">
        <v>417</v>
      </c>
      <c r="Q1377" s="48">
        <v>43231</v>
      </c>
      <c r="R1377" s="28"/>
    </row>
    <row r="1378" spans="1:18">
      <c r="A1378" s="28"/>
      <c r="B1378" s="28" t="s">
        <v>985</v>
      </c>
      <c r="C1378" s="28" t="s">
        <v>36</v>
      </c>
      <c r="D1378" s="28" t="s">
        <v>97</v>
      </c>
      <c r="E1378" s="28">
        <v>5</v>
      </c>
      <c r="F1378" s="28">
        <v>52.8456</v>
      </c>
      <c r="G1378" s="28" t="s">
        <v>2602</v>
      </c>
      <c r="H1378" s="28" t="s">
        <v>391</v>
      </c>
      <c r="I1378" s="28"/>
      <c r="J1378" s="28"/>
      <c r="K1378" s="28">
        <v>52.8456</v>
      </c>
      <c r="L1378" s="28" t="s">
        <v>948</v>
      </c>
      <c r="M1378" s="28" t="s">
        <v>695</v>
      </c>
      <c r="N1378" s="28" t="s">
        <v>14</v>
      </c>
      <c r="O1378" s="28" t="s">
        <v>2590</v>
      </c>
      <c r="P1378" s="28" t="s">
        <v>417</v>
      </c>
      <c r="Q1378" s="48">
        <v>43232</v>
      </c>
      <c r="R1378" s="28"/>
    </row>
    <row r="1379" ht="42" spans="1:18">
      <c r="A1379" s="28"/>
      <c r="B1379" s="28" t="s">
        <v>983</v>
      </c>
      <c r="C1379" s="28" t="s">
        <v>36</v>
      </c>
      <c r="D1379" s="28" t="s">
        <v>97</v>
      </c>
      <c r="E1379" s="28">
        <v>8</v>
      </c>
      <c r="F1379" s="28">
        <v>92.0603</v>
      </c>
      <c r="G1379" s="28" t="s">
        <v>2603</v>
      </c>
      <c r="H1379" s="28" t="s">
        <v>391</v>
      </c>
      <c r="I1379" s="28"/>
      <c r="J1379" s="28"/>
      <c r="K1379" s="28">
        <v>92.0603</v>
      </c>
      <c r="L1379" s="28" t="s">
        <v>948</v>
      </c>
      <c r="M1379" s="28" t="s">
        <v>695</v>
      </c>
      <c r="N1379" s="28" t="s">
        <v>14</v>
      </c>
      <c r="O1379" s="28" t="s">
        <v>2590</v>
      </c>
      <c r="P1379" s="28" t="s">
        <v>417</v>
      </c>
      <c r="Q1379" s="48">
        <v>43233</v>
      </c>
      <c r="R1379" s="28"/>
    </row>
    <row r="1380" ht="42" spans="1:18">
      <c r="A1380" s="28"/>
      <c r="B1380" s="28" t="s">
        <v>973</v>
      </c>
      <c r="C1380" s="28" t="s">
        <v>36</v>
      </c>
      <c r="D1380" s="28" t="s">
        <v>97</v>
      </c>
      <c r="E1380" s="28">
        <v>11</v>
      </c>
      <c r="F1380" s="28">
        <v>127.8625</v>
      </c>
      <c r="G1380" s="28" t="s">
        <v>2604</v>
      </c>
      <c r="H1380" s="28" t="s">
        <v>391</v>
      </c>
      <c r="I1380" s="28"/>
      <c r="J1380" s="28"/>
      <c r="K1380" s="28">
        <v>127.8625</v>
      </c>
      <c r="L1380" s="28" t="s">
        <v>948</v>
      </c>
      <c r="M1380" s="28" t="s">
        <v>695</v>
      </c>
      <c r="N1380" s="28" t="s">
        <v>14</v>
      </c>
      <c r="O1380" s="28" t="s">
        <v>2590</v>
      </c>
      <c r="P1380" s="28" t="s">
        <v>417</v>
      </c>
      <c r="Q1380" s="48">
        <v>43234</v>
      </c>
      <c r="R1380" s="28"/>
    </row>
    <row r="1381" ht="42" spans="1:18">
      <c r="A1381" s="28" t="s">
        <v>2605</v>
      </c>
      <c r="B1381" s="28" t="s">
        <v>1062</v>
      </c>
      <c r="C1381" s="28" t="s">
        <v>36</v>
      </c>
      <c r="D1381" s="28" t="s">
        <v>97</v>
      </c>
      <c r="E1381" s="28">
        <v>11</v>
      </c>
      <c r="F1381" s="28">
        <v>115.919</v>
      </c>
      <c r="G1381" s="28" t="s">
        <v>2606</v>
      </c>
      <c r="H1381" s="28" t="s">
        <v>391</v>
      </c>
      <c r="I1381" s="28"/>
      <c r="J1381" s="28"/>
      <c r="K1381" s="28">
        <v>115.919</v>
      </c>
      <c r="L1381" s="28" t="s">
        <v>948</v>
      </c>
      <c r="M1381" s="28" t="s">
        <v>695</v>
      </c>
      <c r="N1381" s="28" t="s">
        <v>14</v>
      </c>
      <c r="O1381" s="28" t="s">
        <v>2590</v>
      </c>
      <c r="P1381" s="28" t="s">
        <v>417</v>
      </c>
      <c r="Q1381" s="48">
        <v>43235</v>
      </c>
      <c r="R1381" s="28"/>
    </row>
    <row r="1382" spans="1:18">
      <c r="A1382" s="28"/>
      <c r="B1382" s="28" t="s">
        <v>1064</v>
      </c>
      <c r="C1382" s="28" t="s">
        <v>36</v>
      </c>
      <c r="D1382" s="28" t="s">
        <v>97</v>
      </c>
      <c r="E1382" s="28">
        <v>2</v>
      </c>
      <c r="F1382" s="28">
        <v>22.162</v>
      </c>
      <c r="G1382" s="28" t="s">
        <v>2607</v>
      </c>
      <c r="H1382" s="28" t="s">
        <v>391</v>
      </c>
      <c r="I1382" s="28"/>
      <c r="J1382" s="28"/>
      <c r="K1382" s="28">
        <v>22.162</v>
      </c>
      <c r="L1382" s="28" t="s">
        <v>948</v>
      </c>
      <c r="M1382" s="28" t="s">
        <v>695</v>
      </c>
      <c r="N1382" s="28" t="s">
        <v>14</v>
      </c>
      <c r="O1382" s="28" t="s">
        <v>2590</v>
      </c>
      <c r="P1382" s="28" t="s">
        <v>417</v>
      </c>
      <c r="Q1382" s="48">
        <v>43236</v>
      </c>
      <c r="R1382" s="28"/>
    </row>
    <row r="1383" ht="63" spans="1:18">
      <c r="A1383" s="28"/>
      <c r="B1383" s="28" t="s">
        <v>958</v>
      </c>
      <c r="C1383" s="28" t="s">
        <v>36</v>
      </c>
      <c r="D1383" s="28" t="s">
        <v>97</v>
      </c>
      <c r="E1383" s="28">
        <v>16</v>
      </c>
      <c r="F1383" s="28">
        <v>167.0584</v>
      </c>
      <c r="G1383" s="28" t="s">
        <v>2608</v>
      </c>
      <c r="H1383" s="28" t="s">
        <v>391</v>
      </c>
      <c r="I1383" s="28"/>
      <c r="J1383" s="28"/>
      <c r="K1383" s="28">
        <v>167.0584</v>
      </c>
      <c r="L1383" s="28" t="s">
        <v>948</v>
      </c>
      <c r="M1383" s="28" t="s">
        <v>695</v>
      </c>
      <c r="N1383" s="28" t="s">
        <v>14</v>
      </c>
      <c r="O1383" s="28" t="s">
        <v>2590</v>
      </c>
      <c r="P1383" s="28" t="s">
        <v>417</v>
      </c>
      <c r="Q1383" s="48">
        <v>43237</v>
      </c>
      <c r="R1383" s="28"/>
    </row>
    <row r="1384" spans="1:18">
      <c r="A1384" s="33" t="s">
        <v>226</v>
      </c>
      <c r="B1384" s="28"/>
      <c r="C1384" s="28"/>
      <c r="D1384" s="28"/>
      <c r="E1384" s="28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43"/>
      <c r="R1384" s="28"/>
    </row>
    <row r="1385" spans="1:18">
      <c r="A1385" s="33" t="s">
        <v>228</v>
      </c>
      <c r="B1385" s="28"/>
      <c r="C1385" s="28"/>
      <c r="D1385" s="28"/>
      <c r="E1385" s="28">
        <v>5</v>
      </c>
      <c r="F1385" s="28"/>
      <c r="G1385" s="28"/>
      <c r="H1385" s="28"/>
      <c r="I1385" s="28"/>
      <c r="J1385" s="28"/>
      <c r="K1385" s="28">
        <f>SUM(K1386:K1390)</f>
        <v>2750</v>
      </c>
      <c r="L1385" s="28"/>
      <c r="M1385" s="28"/>
      <c r="N1385" s="28"/>
      <c r="O1385" s="28"/>
      <c r="P1385" s="28"/>
      <c r="Q1385" s="43"/>
      <c r="R1385" s="28"/>
    </row>
    <row r="1386" ht="42" spans="1:18">
      <c r="A1386" s="28" t="s">
        <v>2609</v>
      </c>
      <c r="B1386" s="28" t="s">
        <v>2610</v>
      </c>
      <c r="C1386" s="28" t="str">
        <f>C1388</f>
        <v>新建</v>
      </c>
      <c r="D1386" s="28" t="s">
        <v>105</v>
      </c>
      <c r="E1386" s="28">
        <f>E1388</f>
        <v>1</v>
      </c>
      <c r="F1386" s="28">
        <v>550</v>
      </c>
      <c r="G1386" s="28" t="s">
        <v>2611</v>
      </c>
      <c r="H1386" s="28" t="s">
        <v>391</v>
      </c>
      <c r="I1386" s="66">
        <v>672</v>
      </c>
      <c r="J1386" s="66">
        <v>118</v>
      </c>
      <c r="K1386" s="68">
        <v>550</v>
      </c>
      <c r="L1386" s="28" t="str">
        <f>L1388</f>
        <v>财政局</v>
      </c>
      <c r="M1386" s="28" t="s">
        <v>369</v>
      </c>
      <c r="N1386" s="28">
        <v>2019</v>
      </c>
      <c r="O1386" s="28" t="s">
        <v>362</v>
      </c>
      <c r="P1386" s="28" t="s">
        <v>906</v>
      </c>
      <c r="Q1386" s="48">
        <v>43467</v>
      </c>
      <c r="R1386" s="28"/>
    </row>
    <row r="1387" spans="1:18">
      <c r="A1387" s="28" t="s">
        <v>2612</v>
      </c>
      <c r="B1387" s="28" t="s">
        <v>1626</v>
      </c>
      <c r="C1387" s="28" t="str">
        <f t="shared" ref="C1387:H1387" si="55">C1386</f>
        <v>新建</v>
      </c>
      <c r="D1387" s="28" t="s">
        <v>105</v>
      </c>
      <c r="E1387" s="28">
        <f t="shared" si="55"/>
        <v>1</v>
      </c>
      <c r="F1387" s="28">
        <v>450</v>
      </c>
      <c r="G1387" s="28" t="s">
        <v>2613</v>
      </c>
      <c r="H1387" s="28" t="str">
        <f t="shared" si="55"/>
        <v>是</v>
      </c>
      <c r="I1387" s="66">
        <v>2187</v>
      </c>
      <c r="J1387" s="66">
        <v>396</v>
      </c>
      <c r="K1387" s="68">
        <v>450</v>
      </c>
      <c r="L1387" s="28" t="str">
        <f t="shared" ref="L1387:L1390" si="56">L1386</f>
        <v>财政局</v>
      </c>
      <c r="M1387" s="28" t="s">
        <v>372</v>
      </c>
      <c r="N1387" s="28">
        <v>2019</v>
      </c>
      <c r="O1387" s="28" t="s">
        <v>362</v>
      </c>
      <c r="P1387" s="28" t="s">
        <v>906</v>
      </c>
      <c r="Q1387" s="48">
        <v>43467</v>
      </c>
      <c r="R1387" s="28"/>
    </row>
    <row r="1388" spans="1:18">
      <c r="A1388" s="68" t="s">
        <v>2614</v>
      </c>
      <c r="B1388" s="94" t="s">
        <v>1922</v>
      </c>
      <c r="C1388" s="28" t="s">
        <v>36</v>
      </c>
      <c r="D1388" s="28" t="s">
        <v>105</v>
      </c>
      <c r="E1388" s="28">
        <v>1</v>
      </c>
      <c r="F1388" s="28">
        <v>450</v>
      </c>
      <c r="G1388" s="28" t="s">
        <v>2615</v>
      </c>
      <c r="H1388" s="28" t="s">
        <v>391</v>
      </c>
      <c r="I1388" s="66">
        <v>886</v>
      </c>
      <c r="J1388" s="66">
        <v>203</v>
      </c>
      <c r="K1388" s="68">
        <v>450</v>
      </c>
      <c r="L1388" s="28" t="s">
        <v>668</v>
      </c>
      <c r="M1388" s="28" t="s">
        <v>381</v>
      </c>
      <c r="N1388" s="28">
        <v>2019</v>
      </c>
      <c r="O1388" s="28" t="s">
        <v>362</v>
      </c>
      <c r="P1388" s="28" t="s">
        <v>906</v>
      </c>
      <c r="Q1388" s="48">
        <v>43467</v>
      </c>
      <c r="R1388" s="28"/>
    </row>
    <row r="1389" ht="42" spans="1:18">
      <c r="A1389" s="68" t="s">
        <v>2616</v>
      </c>
      <c r="B1389" s="68" t="s">
        <v>2617</v>
      </c>
      <c r="C1389" s="28" t="str">
        <f t="shared" ref="C1389:H1389" si="57">C1388</f>
        <v>新建</v>
      </c>
      <c r="D1389" s="28" t="str">
        <f t="shared" si="57"/>
        <v>项</v>
      </c>
      <c r="E1389" s="28">
        <f t="shared" si="57"/>
        <v>1</v>
      </c>
      <c r="F1389" s="28">
        <v>1000</v>
      </c>
      <c r="G1389" s="28" t="s">
        <v>2618</v>
      </c>
      <c r="H1389" s="28" t="str">
        <f t="shared" si="57"/>
        <v>是</v>
      </c>
      <c r="I1389" s="66">
        <v>3244</v>
      </c>
      <c r="J1389" s="66">
        <v>108</v>
      </c>
      <c r="K1389" s="68">
        <v>1000</v>
      </c>
      <c r="L1389" s="28" t="str">
        <f t="shared" si="56"/>
        <v>财政局</v>
      </c>
      <c r="M1389" s="28" t="s">
        <v>384</v>
      </c>
      <c r="N1389" s="28">
        <v>2019</v>
      </c>
      <c r="O1389" s="28" t="s">
        <v>582</v>
      </c>
      <c r="P1389" s="28" t="s">
        <v>906</v>
      </c>
      <c r="Q1389" s="48">
        <v>43467</v>
      </c>
      <c r="R1389" s="28"/>
    </row>
    <row r="1390" ht="42" spans="1:18">
      <c r="A1390" s="68" t="s">
        <v>2619</v>
      </c>
      <c r="B1390" s="68" t="s">
        <v>2620</v>
      </c>
      <c r="C1390" s="68" t="str">
        <f t="shared" ref="C1390:H1390" si="58">C1389</f>
        <v>新建</v>
      </c>
      <c r="D1390" s="68" t="str">
        <f t="shared" si="58"/>
        <v>项</v>
      </c>
      <c r="E1390" s="28">
        <f t="shared" si="58"/>
        <v>1</v>
      </c>
      <c r="F1390" s="68">
        <v>300</v>
      </c>
      <c r="G1390" s="68" t="s">
        <v>2621</v>
      </c>
      <c r="H1390" s="68" t="str">
        <f t="shared" si="58"/>
        <v>是</v>
      </c>
      <c r="I1390" s="66">
        <v>873</v>
      </c>
      <c r="J1390" s="66">
        <v>87</v>
      </c>
      <c r="K1390" s="68">
        <v>300</v>
      </c>
      <c r="L1390" s="68" t="str">
        <f t="shared" si="56"/>
        <v>财政局</v>
      </c>
      <c r="M1390" s="68" t="e">
        <f>#REF!</f>
        <v>#REF!</v>
      </c>
      <c r="N1390" s="28">
        <v>2019</v>
      </c>
      <c r="O1390" s="28" t="s">
        <v>362</v>
      </c>
      <c r="P1390" s="28" t="s">
        <v>906</v>
      </c>
      <c r="Q1390" s="48">
        <v>43467</v>
      </c>
      <c r="R1390" s="68"/>
    </row>
    <row r="1391" ht="42" spans="1:18">
      <c r="A1391" s="33" t="s">
        <v>231</v>
      </c>
      <c r="B1391" s="28"/>
      <c r="C1391" s="28" t="s">
        <v>36</v>
      </c>
      <c r="D1391" s="28" t="s">
        <v>97</v>
      </c>
      <c r="E1391" s="28">
        <v>800</v>
      </c>
      <c r="F1391" s="28" t="s">
        <v>2622</v>
      </c>
      <c r="G1391" s="28" t="s">
        <v>2623</v>
      </c>
      <c r="H1391" s="28"/>
      <c r="I1391" s="28"/>
      <c r="J1391" s="28"/>
      <c r="K1391" s="28">
        <f>E1391*0.72</f>
        <v>576</v>
      </c>
      <c r="L1391" s="28" t="s">
        <v>948</v>
      </c>
      <c r="M1391" s="28" t="s">
        <v>948</v>
      </c>
      <c r="N1391" s="28" t="s">
        <v>14</v>
      </c>
      <c r="O1391" s="28" t="s">
        <v>362</v>
      </c>
      <c r="P1391" s="28" t="s">
        <v>363</v>
      </c>
      <c r="Q1391" s="43">
        <v>43435</v>
      </c>
      <c r="R1391" s="28"/>
    </row>
    <row r="1392" spans="1:18">
      <c r="A1392" s="32" t="s">
        <v>2624</v>
      </c>
      <c r="B1392" s="28"/>
      <c r="C1392" s="28"/>
      <c r="D1392" s="28"/>
      <c r="E1392" s="28"/>
      <c r="F1392" s="28"/>
      <c r="G1392" s="28"/>
      <c r="H1392" s="28"/>
      <c r="I1392" s="28"/>
      <c r="J1392" s="28"/>
      <c r="K1392" s="28">
        <f>K1393+K1414</f>
        <v>1604.5</v>
      </c>
      <c r="L1392" s="28"/>
      <c r="M1392" s="28"/>
      <c r="N1392" s="28"/>
      <c r="O1392" s="28"/>
      <c r="P1392" s="28"/>
      <c r="Q1392" s="43"/>
      <c r="R1392" s="28"/>
    </row>
    <row r="1393" spans="1:18">
      <c r="A1393" s="33" t="s">
        <v>2625</v>
      </c>
      <c r="B1393" s="28"/>
      <c r="C1393" s="28"/>
      <c r="D1393" s="28"/>
      <c r="E1393" s="28">
        <v>15</v>
      </c>
      <c r="F1393" s="28"/>
      <c r="G1393" s="28"/>
      <c r="H1393" s="28"/>
      <c r="I1393" s="28"/>
      <c r="J1393" s="28"/>
      <c r="K1393" s="28">
        <f>SUM(K1394:K1413)</f>
        <v>1228</v>
      </c>
      <c r="L1393" s="28"/>
      <c r="M1393" s="28"/>
      <c r="N1393" s="28"/>
      <c r="O1393" s="28"/>
      <c r="P1393" s="28"/>
      <c r="Q1393" s="43"/>
      <c r="R1393" s="28"/>
    </row>
    <row r="1394" ht="42" spans="1:18">
      <c r="A1394" s="28" t="s">
        <v>2626</v>
      </c>
      <c r="B1394" s="28" t="s">
        <v>2627</v>
      </c>
      <c r="C1394" s="28" t="s">
        <v>952</v>
      </c>
      <c r="D1394" s="28" t="s">
        <v>214</v>
      </c>
      <c r="E1394" s="28">
        <v>150</v>
      </c>
      <c r="F1394" s="28" t="s">
        <v>2628</v>
      </c>
      <c r="G1394" s="28" t="s">
        <v>2629</v>
      </c>
      <c r="H1394" s="28" t="s">
        <v>391</v>
      </c>
      <c r="I1394" s="28">
        <v>87</v>
      </c>
      <c r="J1394" s="28">
        <v>14</v>
      </c>
      <c r="K1394" s="28">
        <v>40</v>
      </c>
      <c r="L1394" s="28" t="s">
        <v>931</v>
      </c>
      <c r="M1394" s="28" t="s">
        <v>372</v>
      </c>
      <c r="N1394" s="28" t="s">
        <v>14</v>
      </c>
      <c r="O1394" s="28" t="s">
        <v>362</v>
      </c>
      <c r="P1394" s="28" t="s">
        <v>417</v>
      </c>
      <c r="Q1394" s="43">
        <v>43221</v>
      </c>
      <c r="R1394" s="28"/>
    </row>
    <row r="1395" ht="42" spans="1:18">
      <c r="A1395" s="28" t="s">
        <v>2630</v>
      </c>
      <c r="B1395" s="28" t="s">
        <v>2631</v>
      </c>
      <c r="C1395" s="28" t="s">
        <v>952</v>
      </c>
      <c r="D1395" s="28" t="s">
        <v>214</v>
      </c>
      <c r="E1395" s="28">
        <v>100</v>
      </c>
      <c r="F1395" s="28" t="s">
        <v>2628</v>
      </c>
      <c r="G1395" s="28" t="s">
        <v>2629</v>
      </c>
      <c r="H1395" s="28" t="s">
        <v>391</v>
      </c>
      <c r="I1395" s="28">
        <v>114</v>
      </c>
      <c r="J1395" s="28">
        <v>0</v>
      </c>
      <c r="K1395" s="28">
        <v>40</v>
      </c>
      <c r="L1395" s="28" t="s">
        <v>931</v>
      </c>
      <c r="M1395" s="28" t="s">
        <v>369</v>
      </c>
      <c r="N1395" s="28" t="s">
        <v>14</v>
      </c>
      <c r="O1395" s="28" t="s">
        <v>362</v>
      </c>
      <c r="P1395" s="28" t="s">
        <v>417</v>
      </c>
      <c r="Q1395" s="43">
        <v>43221</v>
      </c>
      <c r="R1395" s="28"/>
    </row>
    <row r="1396" ht="42" spans="1:18">
      <c r="A1396" s="28" t="s">
        <v>2632</v>
      </c>
      <c r="B1396" s="28" t="s">
        <v>2633</v>
      </c>
      <c r="C1396" s="28" t="s">
        <v>952</v>
      </c>
      <c r="D1396" s="28" t="s">
        <v>214</v>
      </c>
      <c r="E1396" s="28">
        <v>150</v>
      </c>
      <c r="F1396" s="28" t="s">
        <v>2628</v>
      </c>
      <c r="G1396" s="28" t="s">
        <v>2629</v>
      </c>
      <c r="H1396" s="28" t="s">
        <v>391</v>
      </c>
      <c r="I1396" s="28">
        <v>114</v>
      </c>
      <c r="J1396" s="28">
        <v>0</v>
      </c>
      <c r="K1396" s="28">
        <v>40</v>
      </c>
      <c r="L1396" s="28" t="s">
        <v>931</v>
      </c>
      <c r="M1396" s="28" t="s">
        <v>369</v>
      </c>
      <c r="N1396" s="28" t="s">
        <v>14</v>
      </c>
      <c r="O1396" s="28" t="s">
        <v>362</v>
      </c>
      <c r="P1396" s="28" t="s">
        <v>417</v>
      </c>
      <c r="Q1396" s="43">
        <v>43221</v>
      </c>
      <c r="R1396" s="28"/>
    </row>
    <row r="1397" ht="42" spans="1:18">
      <c r="A1397" s="28" t="s">
        <v>2634</v>
      </c>
      <c r="B1397" s="28" t="s">
        <v>1412</v>
      </c>
      <c r="C1397" s="28" t="s">
        <v>952</v>
      </c>
      <c r="D1397" s="28" t="s">
        <v>214</v>
      </c>
      <c r="E1397" s="28">
        <v>150</v>
      </c>
      <c r="F1397" s="28" t="s">
        <v>2628</v>
      </c>
      <c r="G1397" s="28" t="s">
        <v>2629</v>
      </c>
      <c r="H1397" s="28" t="s">
        <v>391</v>
      </c>
      <c r="I1397" s="28">
        <v>73</v>
      </c>
      <c r="J1397" s="28">
        <v>0</v>
      </c>
      <c r="K1397" s="28">
        <v>40</v>
      </c>
      <c r="L1397" s="28" t="s">
        <v>931</v>
      </c>
      <c r="M1397" s="28" t="s">
        <v>369</v>
      </c>
      <c r="N1397" s="28" t="s">
        <v>14</v>
      </c>
      <c r="O1397" s="28" t="s">
        <v>362</v>
      </c>
      <c r="P1397" s="28" t="s">
        <v>417</v>
      </c>
      <c r="Q1397" s="43">
        <v>43221</v>
      </c>
      <c r="R1397" s="28"/>
    </row>
    <row r="1398" ht="42" spans="1:18">
      <c r="A1398" s="28" t="s">
        <v>2635</v>
      </c>
      <c r="B1398" s="28" t="s">
        <v>1375</v>
      </c>
      <c r="C1398" s="28" t="s">
        <v>952</v>
      </c>
      <c r="D1398" s="28" t="s">
        <v>214</v>
      </c>
      <c r="E1398" s="28">
        <v>150</v>
      </c>
      <c r="F1398" s="28" t="s">
        <v>2628</v>
      </c>
      <c r="G1398" s="28" t="s">
        <v>2629</v>
      </c>
      <c r="H1398" s="28" t="s">
        <v>391</v>
      </c>
      <c r="I1398" s="28">
        <v>144</v>
      </c>
      <c r="J1398" s="28">
        <v>18</v>
      </c>
      <c r="K1398" s="28">
        <v>40</v>
      </c>
      <c r="L1398" s="28" t="s">
        <v>931</v>
      </c>
      <c r="M1398" s="28" t="s">
        <v>369</v>
      </c>
      <c r="N1398" s="28" t="s">
        <v>14</v>
      </c>
      <c r="O1398" s="28" t="s">
        <v>362</v>
      </c>
      <c r="P1398" s="28" t="s">
        <v>417</v>
      </c>
      <c r="Q1398" s="43">
        <v>43221</v>
      </c>
      <c r="R1398" s="28"/>
    </row>
    <row r="1399" ht="42" spans="1:18">
      <c r="A1399" s="28" t="s">
        <v>2636</v>
      </c>
      <c r="B1399" s="28" t="s">
        <v>1377</v>
      </c>
      <c r="C1399" s="28" t="s">
        <v>952</v>
      </c>
      <c r="D1399" s="28" t="s">
        <v>214</v>
      </c>
      <c r="E1399" s="28">
        <v>150</v>
      </c>
      <c r="F1399" s="28" t="s">
        <v>2628</v>
      </c>
      <c r="G1399" s="28" t="s">
        <v>2629</v>
      </c>
      <c r="H1399" s="28" t="s">
        <v>391</v>
      </c>
      <c r="I1399" s="28">
        <v>88</v>
      </c>
      <c r="J1399" s="28">
        <v>0</v>
      </c>
      <c r="K1399" s="28">
        <v>40</v>
      </c>
      <c r="L1399" s="28" t="s">
        <v>931</v>
      </c>
      <c r="M1399" s="28" t="s">
        <v>369</v>
      </c>
      <c r="N1399" s="28" t="s">
        <v>14</v>
      </c>
      <c r="O1399" s="28" t="s">
        <v>362</v>
      </c>
      <c r="P1399" s="28" t="s">
        <v>417</v>
      </c>
      <c r="Q1399" s="43">
        <v>43221</v>
      </c>
      <c r="R1399" s="28"/>
    </row>
    <row r="1400" ht="42" spans="1:18">
      <c r="A1400" s="28" t="s">
        <v>2637</v>
      </c>
      <c r="B1400" s="28" t="s">
        <v>2638</v>
      </c>
      <c r="C1400" s="28" t="s">
        <v>952</v>
      </c>
      <c r="D1400" s="28" t="s">
        <v>214</v>
      </c>
      <c r="E1400" s="28">
        <v>150</v>
      </c>
      <c r="F1400" s="28" t="s">
        <v>2628</v>
      </c>
      <c r="G1400" s="28" t="s">
        <v>2629</v>
      </c>
      <c r="H1400" s="28" t="s">
        <v>391</v>
      </c>
      <c r="I1400" s="28">
        <v>224</v>
      </c>
      <c r="J1400" s="28">
        <v>38</v>
      </c>
      <c r="K1400" s="28">
        <v>40</v>
      </c>
      <c r="L1400" s="28" t="s">
        <v>931</v>
      </c>
      <c r="M1400" s="28" t="s">
        <v>381</v>
      </c>
      <c r="N1400" s="28" t="s">
        <v>14</v>
      </c>
      <c r="O1400" s="28" t="s">
        <v>949</v>
      </c>
      <c r="P1400" s="28" t="s">
        <v>417</v>
      </c>
      <c r="Q1400" s="43">
        <v>43221</v>
      </c>
      <c r="R1400" s="28"/>
    </row>
    <row r="1401" ht="42" spans="1:18">
      <c r="A1401" s="28" t="s">
        <v>2639</v>
      </c>
      <c r="B1401" s="28" t="s">
        <v>2640</v>
      </c>
      <c r="C1401" s="28" t="s">
        <v>952</v>
      </c>
      <c r="D1401" s="28" t="s">
        <v>214</v>
      </c>
      <c r="E1401" s="28">
        <v>150</v>
      </c>
      <c r="F1401" s="28" t="s">
        <v>2628</v>
      </c>
      <c r="G1401" s="28" t="s">
        <v>2629</v>
      </c>
      <c r="H1401" s="28" t="s">
        <v>571</v>
      </c>
      <c r="I1401" s="28">
        <v>140</v>
      </c>
      <c r="J1401" s="28">
        <v>11</v>
      </c>
      <c r="K1401" s="28">
        <v>40</v>
      </c>
      <c r="L1401" s="28" t="s">
        <v>931</v>
      </c>
      <c r="M1401" s="28" t="s">
        <v>378</v>
      </c>
      <c r="N1401" s="28" t="s">
        <v>14</v>
      </c>
      <c r="O1401" s="28" t="s">
        <v>362</v>
      </c>
      <c r="P1401" s="28" t="s">
        <v>417</v>
      </c>
      <c r="Q1401" s="43">
        <v>43221</v>
      </c>
      <c r="R1401" s="28"/>
    </row>
    <row r="1402" ht="42" spans="1:18">
      <c r="A1402" s="28" t="s">
        <v>2641</v>
      </c>
      <c r="B1402" s="28" t="s">
        <v>2642</v>
      </c>
      <c r="C1402" s="28" t="s">
        <v>952</v>
      </c>
      <c r="D1402" s="28" t="s">
        <v>214</v>
      </c>
      <c r="E1402" s="28">
        <v>150</v>
      </c>
      <c r="F1402" s="28" t="s">
        <v>2628</v>
      </c>
      <c r="G1402" s="28" t="s">
        <v>2629</v>
      </c>
      <c r="H1402" s="28" t="s">
        <v>571</v>
      </c>
      <c r="I1402" s="28">
        <v>118</v>
      </c>
      <c r="J1402" s="28">
        <v>0</v>
      </c>
      <c r="K1402" s="28">
        <v>40</v>
      </c>
      <c r="L1402" s="28" t="s">
        <v>931</v>
      </c>
      <c r="M1402" s="28" t="s">
        <v>378</v>
      </c>
      <c r="N1402" s="28" t="s">
        <v>14</v>
      </c>
      <c r="O1402" s="28" t="s">
        <v>362</v>
      </c>
      <c r="P1402" s="28" t="s">
        <v>417</v>
      </c>
      <c r="Q1402" s="43">
        <v>43221</v>
      </c>
      <c r="R1402" s="28"/>
    </row>
    <row r="1403" ht="42" spans="1:18">
      <c r="A1403" s="28" t="s">
        <v>2643</v>
      </c>
      <c r="B1403" s="28" t="s">
        <v>2644</v>
      </c>
      <c r="C1403" s="28" t="s">
        <v>952</v>
      </c>
      <c r="D1403" s="28" t="s">
        <v>214</v>
      </c>
      <c r="E1403" s="28">
        <v>150</v>
      </c>
      <c r="F1403" s="28" t="s">
        <v>2628</v>
      </c>
      <c r="G1403" s="28" t="s">
        <v>2629</v>
      </c>
      <c r="H1403" s="28" t="s">
        <v>391</v>
      </c>
      <c r="I1403" s="28">
        <v>298</v>
      </c>
      <c r="J1403" s="28">
        <v>0</v>
      </c>
      <c r="K1403" s="28">
        <v>40</v>
      </c>
      <c r="L1403" s="28" t="s">
        <v>931</v>
      </c>
      <c r="M1403" s="28" t="s">
        <v>378</v>
      </c>
      <c r="N1403" s="28" t="s">
        <v>14</v>
      </c>
      <c r="O1403" s="28" t="s">
        <v>362</v>
      </c>
      <c r="P1403" s="28" t="s">
        <v>417</v>
      </c>
      <c r="Q1403" s="43">
        <v>43221</v>
      </c>
      <c r="R1403" s="28"/>
    </row>
    <row r="1404" ht="42" spans="1:18">
      <c r="A1404" s="28" t="s">
        <v>2645</v>
      </c>
      <c r="B1404" s="28" t="s">
        <v>2646</v>
      </c>
      <c r="C1404" s="28" t="s">
        <v>952</v>
      </c>
      <c r="D1404" s="28" t="s">
        <v>214</v>
      </c>
      <c r="E1404" s="28">
        <v>150</v>
      </c>
      <c r="F1404" s="28" t="s">
        <v>2628</v>
      </c>
      <c r="G1404" s="28" t="s">
        <v>2629</v>
      </c>
      <c r="H1404" s="28" t="s">
        <v>391</v>
      </c>
      <c r="I1404" s="28">
        <v>249</v>
      </c>
      <c r="J1404" s="28">
        <v>50</v>
      </c>
      <c r="K1404" s="28">
        <v>40</v>
      </c>
      <c r="L1404" s="28" t="s">
        <v>931</v>
      </c>
      <c r="M1404" s="28" t="s">
        <v>361</v>
      </c>
      <c r="N1404" s="28" t="s">
        <v>14</v>
      </c>
      <c r="O1404" s="28" t="s">
        <v>362</v>
      </c>
      <c r="P1404" s="28" t="s">
        <v>417</v>
      </c>
      <c r="Q1404" s="43">
        <v>43221</v>
      </c>
      <c r="R1404" s="28"/>
    </row>
    <row r="1405" ht="42" spans="1:18">
      <c r="A1405" s="28" t="s">
        <v>2647</v>
      </c>
      <c r="B1405" s="28" t="s">
        <v>2648</v>
      </c>
      <c r="C1405" s="28" t="s">
        <v>952</v>
      </c>
      <c r="D1405" s="28" t="s">
        <v>214</v>
      </c>
      <c r="E1405" s="28">
        <v>200</v>
      </c>
      <c r="F1405" s="28" t="s">
        <v>2628</v>
      </c>
      <c r="G1405" s="28" t="s">
        <v>2629</v>
      </c>
      <c r="H1405" s="28" t="s">
        <v>391</v>
      </c>
      <c r="I1405" s="28">
        <v>885</v>
      </c>
      <c r="J1405" s="28">
        <v>282</v>
      </c>
      <c r="K1405" s="28">
        <v>60</v>
      </c>
      <c r="L1405" s="28" t="s">
        <v>931</v>
      </c>
      <c r="M1405" s="28" t="s">
        <v>361</v>
      </c>
      <c r="N1405" s="28" t="s">
        <v>14</v>
      </c>
      <c r="O1405" s="28" t="s">
        <v>362</v>
      </c>
      <c r="P1405" s="28" t="s">
        <v>417</v>
      </c>
      <c r="Q1405" s="43">
        <v>43221</v>
      </c>
      <c r="R1405" s="28"/>
    </row>
    <row r="1406" ht="42" spans="1:18">
      <c r="A1406" s="28" t="s">
        <v>2649</v>
      </c>
      <c r="B1406" s="28" t="s">
        <v>2650</v>
      </c>
      <c r="C1406" s="28" t="s">
        <v>952</v>
      </c>
      <c r="D1406" s="28" t="s">
        <v>214</v>
      </c>
      <c r="E1406" s="28">
        <v>150</v>
      </c>
      <c r="F1406" s="28" t="s">
        <v>2628</v>
      </c>
      <c r="G1406" s="28" t="s">
        <v>2629</v>
      </c>
      <c r="H1406" s="28" t="s">
        <v>391</v>
      </c>
      <c r="I1406" s="28">
        <v>116</v>
      </c>
      <c r="J1406" s="28">
        <v>66</v>
      </c>
      <c r="K1406" s="28">
        <v>40</v>
      </c>
      <c r="L1406" s="28" t="s">
        <v>931</v>
      </c>
      <c r="M1406" s="28" t="s">
        <v>366</v>
      </c>
      <c r="N1406" s="28" t="s">
        <v>14</v>
      </c>
      <c r="O1406" s="28" t="s">
        <v>362</v>
      </c>
      <c r="P1406" s="28" t="s">
        <v>417</v>
      </c>
      <c r="Q1406" s="43">
        <v>43221</v>
      </c>
      <c r="R1406" s="28"/>
    </row>
    <row r="1407" ht="42" spans="1:18">
      <c r="A1407" s="28" t="s">
        <v>2651</v>
      </c>
      <c r="B1407" s="28" t="s">
        <v>2342</v>
      </c>
      <c r="C1407" s="28" t="s">
        <v>952</v>
      </c>
      <c r="D1407" s="28" t="s">
        <v>214</v>
      </c>
      <c r="E1407" s="28">
        <v>150</v>
      </c>
      <c r="F1407" s="28" t="s">
        <v>2628</v>
      </c>
      <c r="G1407" s="28" t="s">
        <v>2629</v>
      </c>
      <c r="H1407" s="28" t="s">
        <v>391</v>
      </c>
      <c r="I1407" s="28">
        <v>95</v>
      </c>
      <c r="J1407" s="28">
        <v>48</v>
      </c>
      <c r="K1407" s="28">
        <v>45</v>
      </c>
      <c r="L1407" s="28" t="s">
        <v>931</v>
      </c>
      <c r="M1407" s="28" t="s">
        <v>375</v>
      </c>
      <c r="N1407" s="28" t="s">
        <v>14</v>
      </c>
      <c r="O1407" s="28" t="s">
        <v>949</v>
      </c>
      <c r="P1407" s="28" t="s">
        <v>417</v>
      </c>
      <c r="Q1407" s="43">
        <v>43221</v>
      </c>
      <c r="R1407" s="28"/>
    </row>
    <row r="1408" ht="42" spans="1:18">
      <c r="A1408" s="28" t="s">
        <v>2652</v>
      </c>
      <c r="B1408" s="28" t="s">
        <v>2653</v>
      </c>
      <c r="C1408" s="28" t="s">
        <v>952</v>
      </c>
      <c r="D1408" s="28" t="s">
        <v>214</v>
      </c>
      <c r="E1408" s="28">
        <v>150</v>
      </c>
      <c r="F1408" s="28" t="s">
        <v>2628</v>
      </c>
      <c r="G1408" s="28" t="s">
        <v>2629</v>
      </c>
      <c r="H1408" s="28" t="s">
        <v>391</v>
      </c>
      <c r="I1408" s="28">
        <v>89</v>
      </c>
      <c r="J1408" s="28">
        <v>49</v>
      </c>
      <c r="K1408" s="28">
        <v>45</v>
      </c>
      <c r="L1408" s="28" t="s">
        <v>931</v>
      </c>
      <c r="M1408" s="28" t="s">
        <v>375</v>
      </c>
      <c r="N1408" s="28" t="s">
        <v>14</v>
      </c>
      <c r="O1408" s="28" t="s">
        <v>949</v>
      </c>
      <c r="P1408" s="28" t="s">
        <v>417</v>
      </c>
      <c r="Q1408" s="43">
        <v>43221</v>
      </c>
      <c r="R1408" s="28"/>
    </row>
    <row r="1409" ht="42" spans="1:18">
      <c r="A1409" s="28" t="s">
        <v>2654</v>
      </c>
      <c r="B1409" s="28" t="s">
        <v>2655</v>
      </c>
      <c r="C1409" s="28" t="s">
        <v>952</v>
      </c>
      <c r="D1409" s="28" t="s">
        <v>214</v>
      </c>
      <c r="E1409" s="28">
        <v>600</v>
      </c>
      <c r="F1409" s="28" t="s">
        <v>2628</v>
      </c>
      <c r="G1409" s="28" t="s">
        <v>2656</v>
      </c>
      <c r="H1409" s="28" t="s">
        <v>571</v>
      </c>
      <c r="I1409" s="28">
        <v>1291</v>
      </c>
      <c r="J1409" s="28">
        <v>172</v>
      </c>
      <c r="K1409" s="28">
        <v>200</v>
      </c>
      <c r="L1409" s="28" t="s">
        <v>931</v>
      </c>
      <c r="M1409" s="28" t="s">
        <v>378</v>
      </c>
      <c r="N1409" s="28" t="s">
        <v>14</v>
      </c>
      <c r="O1409" s="28" t="s">
        <v>362</v>
      </c>
      <c r="P1409" s="28" t="s">
        <v>417</v>
      </c>
      <c r="Q1409" s="43">
        <v>43221</v>
      </c>
      <c r="R1409" s="28" t="s">
        <v>559</v>
      </c>
    </row>
    <row r="1410" ht="42" spans="1:18">
      <c r="A1410" s="28" t="s">
        <v>2657</v>
      </c>
      <c r="B1410" s="28" t="s">
        <v>2658</v>
      </c>
      <c r="C1410" s="28" t="s">
        <v>952</v>
      </c>
      <c r="D1410" s="28" t="s">
        <v>214</v>
      </c>
      <c r="E1410" s="28">
        <v>600</v>
      </c>
      <c r="F1410" s="28" t="s">
        <v>2628</v>
      </c>
      <c r="G1410" s="28" t="s">
        <v>2659</v>
      </c>
      <c r="H1410" s="28" t="s">
        <v>391</v>
      </c>
      <c r="I1410" s="28">
        <v>1515</v>
      </c>
      <c r="J1410" s="28">
        <v>7</v>
      </c>
      <c r="K1410" s="28">
        <v>200</v>
      </c>
      <c r="L1410" s="28" t="s">
        <v>931</v>
      </c>
      <c r="M1410" s="28" t="s">
        <v>384</v>
      </c>
      <c r="N1410" s="28" t="s">
        <v>14</v>
      </c>
      <c r="O1410" s="28" t="s">
        <v>362</v>
      </c>
      <c r="P1410" s="28" t="s">
        <v>417</v>
      </c>
      <c r="Q1410" s="43">
        <v>43221</v>
      </c>
      <c r="R1410" s="28" t="s">
        <v>559</v>
      </c>
    </row>
    <row r="1411" spans="1:18">
      <c r="A1411" s="33" t="s">
        <v>2660</v>
      </c>
      <c r="B1411" s="28"/>
      <c r="C1411" s="28"/>
      <c r="D1411" s="28"/>
      <c r="E1411" s="28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43"/>
      <c r="R1411" s="28"/>
    </row>
    <row r="1412" ht="42" spans="1:18">
      <c r="A1412" s="28" t="s">
        <v>2661</v>
      </c>
      <c r="B1412" s="28" t="s">
        <v>958</v>
      </c>
      <c r="C1412" s="28" t="s">
        <v>36</v>
      </c>
      <c r="D1412" s="28" t="s">
        <v>214</v>
      </c>
      <c r="E1412" s="28">
        <v>671</v>
      </c>
      <c r="F1412" s="28" t="s">
        <v>2662</v>
      </c>
      <c r="G1412" s="28" t="s">
        <v>2663</v>
      </c>
      <c r="H1412" s="28" t="s">
        <v>391</v>
      </c>
      <c r="I1412" s="28">
        <v>1100</v>
      </c>
      <c r="J1412" s="28">
        <v>1100</v>
      </c>
      <c r="K1412" s="28">
        <v>98</v>
      </c>
      <c r="L1412" s="28" t="s">
        <v>2664</v>
      </c>
      <c r="M1412" s="28" t="s">
        <v>375</v>
      </c>
      <c r="N1412" s="28" t="s">
        <v>14</v>
      </c>
      <c r="O1412" s="28" t="s">
        <v>582</v>
      </c>
      <c r="P1412" s="28" t="s">
        <v>417</v>
      </c>
      <c r="Q1412" s="43">
        <v>43483</v>
      </c>
      <c r="R1412" s="28" t="s">
        <v>2665</v>
      </c>
    </row>
    <row r="1413" ht="42" spans="1:18">
      <c r="A1413" s="28" t="s">
        <v>2666</v>
      </c>
      <c r="B1413" s="28" t="s">
        <v>990</v>
      </c>
      <c r="C1413" s="28" t="s">
        <v>36</v>
      </c>
      <c r="D1413" s="28" t="s">
        <v>214</v>
      </c>
      <c r="E1413" s="28">
        <v>770</v>
      </c>
      <c r="F1413" s="28" t="s">
        <v>2667</v>
      </c>
      <c r="G1413" s="28" t="s">
        <v>2663</v>
      </c>
      <c r="H1413" s="28" t="s">
        <v>391</v>
      </c>
      <c r="I1413" s="28">
        <v>3200</v>
      </c>
      <c r="J1413" s="28">
        <v>1600</v>
      </c>
      <c r="K1413" s="28">
        <v>100</v>
      </c>
      <c r="L1413" s="28" t="s">
        <v>2664</v>
      </c>
      <c r="M1413" s="28" t="s">
        <v>361</v>
      </c>
      <c r="N1413" s="28" t="s">
        <v>14</v>
      </c>
      <c r="O1413" s="28" t="s">
        <v>582</v>
      </c>
      <c r="P1413" s="28" t="s">
        <v>417</v>
      </c>
      <c r="Q1413" s="43">
        <v>43483</v>
      </c>
      <c r="R1413" s="28" t="s">
        <v>2665</v>
      </c>
    </row>
    <row r="1414" spans="1:18">
      <c r="A1414" s="33" t="s">
        <v>2668</v>
      </c>
      <c r="B1414" s="28"/>
      <c r="C1414" s="28"/>
      <c r="D1414" s="28"/>
      <c r="E1414" s="28">
        <v>17</v>
      </c>
      <c r="F1414" s="28"/>
      <c r="G1414" s="28"/>
      <c r="H1414" s="28"/>
      <c r="I1414" s="28"/>
      <c r="J1414" s="28"/>
      <c r="K1414" s="28">
        <f>SUM(K1415:K1440)</f>
        <v>376.5</v>
      </c>
      <c r="L1414" s="28"/>
      <c r="M1414" s="28"/>
      <c r="N1414" s="28"/>
      <c r="O1414" s="28"/>
      <c r="P1414" s="28"/>
      <c r="Q1414" s="43"/>
      <c r="R1414" s="28"/>
    </row>
    <row r="1415" ht="42" spans="1:18">
      <c r="A1415" s="28" t="s">
        <v>2669</v>
      </c>
      <c r="B1415" s="28" t="s">
        <v>2670</v>
      </c>
      <c r="C1415" s="28" t="s">
        <v>2671</v>
      </c>
      <c r="D1415" s="28" t="s">
        <v>214</v>
      </c>
      <c r="E1415" s="28">
        <v>100</v>
      </c>
      <c r="F1415" s="28" t="s">
        <v>2672</v>
      </c>
      <c r="G1415" s="28" t="s">
        <v>2673</v>
      </c>
      <c r="H1415" s="28" t="s">
        <v>571</v>
      </c>
      <c r="I1415" s="28">
        <v>189</v>
      </c>
      <c r="J1415" s="28">
        <v>0</v>
      </c>
      <c r="K1415" s="28">
        <v>15</v>
      </c>
      <c r="L1415" s="28" t="s">
        <v>931</v>
      </c>
      <c r="M1415" s="28" t="s">
        <v>372</v>
      </c>
      <c r="N1415" s="28" t="s">
        <v>14</v>
      </c>
      <c r="O1415" s="28" t="s">
        <v>362</v>
      </c>
      <c r="P1415" s="28" t="s">
        <v>417</v>
      </c>
      <c r="Q1415" s="43">
        <v>43221</v>
      </c>
      <c r="R1415" s="28"/>
    </row>
    <row r="1416" ht="42" spans="1:18">
      <c r="A1416" s="28" t="s">
        <v>2674</v>
      </c>
      <c r="B1416" s="28" t="s">
        <v>2675</v>
      </c>
      <c r="C1416" s="28" t="s">
        <v>2671</v>
      </c>
      <c r="D1416" s="28" t="s">
        <v>214</v>
      </c>
      <c r="E1416" s="28">
        <v>100</v>
      </c>
      <c r="F1416" s="28" t="s">
        <v>2672</v>
      </c>
      <c r="G1416" s="28" t="s">
        <v>2673</v>
      </c>
      <c r="H1416" s="28" t="s">
        <v>571</v>
      </c>
      <c r="I1416" s="28">
        <v>77</v>
      </c>
      <c r="J1416" s="28">
        <v>0</v>
      </c>
      <c r="K1416" s="28">
        <v>15</v>
      </c>
      <c r="L1416" s="28" t="s">
        <v>931</v>
      </c>
      <c r="M1416" s="28" t="s">
        <v>372</v>
      </c>
      <c r="N1416" s="28" t="s">
        <v>14</v>
      </c>
      <c r="O1416" s="28" t="s">
        <v>362</v>
      </c>
      <c r="P1416" s="28" t="s">
        <v>417</v>
      </c>
      <c r="Q1416" s="43">
        <v>43221</v>
      </c>
      <c r="R1416" s="28"/>
    </row>
    <row r="1417" ht="42" spans="1:18">
      <c r="A1417" s="28" t="s">
        <v>2676</v>
      </c>
      <c r="B1417" s="28" t="s">
        <v>2499</v>
      </c>
      <c r="C1417" s="28" t="s">
        <v>2671</v>
      </c>
      <c r="D1417" s="28" t="s">
        <v>214</v>
      </c>
      <c r="E1417" s="28">
        <v>100</v>
      </c>
      <c r="F1417" s="28" t="s">
        <v>2672</v>
      </c>
      <c r="G1417" s="28" t="s">
        <v>2673</v>
      </c>
      <c r="H1417" s="28" t="s">
        <v>391</v>
      </c>
      <c r="I1417" s="28">
        <v>90</v>
      </c>
      <c r="J1417" s="28">
        <v>0</v>
      </c>
      <c r="K1417" s="28">
        <v>15</v>
      </c>
      <c r="L1417" s="28" t="s">
        <v>931</v>
      </c>
      <c r="M1417" s="28" t="s">
        <v>384</v>
      </c>
      <c r="N1417" s="28" t="s">
        <v>14</v>
      </c>
      <c r="O1417" s="28" t="s">
        <v>362</v>
      </c>
      <c r="P1417" s="28" t="s">
        <v>417</v>
      </c>
      <c r="Q1417" s="43">
        <v>43221</v>
      </c>
      <c r="R1417" s="28"/>
    </row>
    <row r="1418" ht="42" spans="1:18">
      <c r="A1418" s="28" t="s">
        <v>2677</v>
      </c>
      <c r="B1418" s="28" t="s">
        <v>2678</v>
      </c>
      <c r="C1418" s="28" t="s">
        <v>2671</v>
      </c>
      <c r="D1418" s="28" t="s">
        <v>214</v>
      </c>
      <c r="E1418" s="28">
        <v>100</v>
      </c>
      <c r="F1418" s="28" t="s">
        <v>2672</v>
      </c>
      <c r="G1418" s="28" t="s">
        <v>2673</v>
      </c>
      <c r="H1418" s="28" t="s">
        <v>571</v>
      </c>
      <c r="I1418" s="28">
        <v>346</v>
      </c>
      <c r="J1418" s="28">
        <v>0</v>
      </c>
      <c r="K1418" s="28">
        <v>15</v>
      </c>
      <c r="L1418" s="28" t="s">
        <v>931</v>
      </c>
      <c r="M1418" s="28" t="s">
        <v>384</v>
      </c>
      <c r="N1418" s="28" t="s">
        <v>14</v>
      </c>
      <c r="O1418" s="28" t="s">
        <v>362</v>
      </c>
      <c r="P1418" s="28" t="s">
        <v>417</v>
      </c>
      <c r="Q1418" s="43">
        <v>43221</v>
      </c>
      <c r="R1418" s="28"/>
    </row>
    <row r="1419" ht="42" spans="1:18">
      <c r="A1419" s="28" t="s">
        <v>2679</v>
      </c>
      <c r="B1419" s="28" t="s">
        <v>2680</v>
      </c>
      <c r="C1419" s="28" t="s">
        <v>2671</v>
      </c>
      <c r="D1419" s="28" t="s">
        <v>214</v>
      </c>
      <c r="E1419" s="28">
        <v>100</v>
      </c>
      <c r="F1419" s="28" t="s">
        <v>2672</v>
      </c>
      <c r="G1419" s="28" t="s">
        <v>2673</v>
      </c>
      <c r="H1419" s="28" t="s">
        <v>391</v>
      </c>
      <c r="I1419" s="28">
        <v>94</v>
      </c>
      <c r="J1419" s="28">
        <v>0</v>
      </c>
      <c r="K1419" s="28">
        <v>15</v>
      </c>
      <c r="L1419" s="28" t="s">
        <v>931</v>
      </c>
      <c r="M1419" s="28" t="s">
        <v>384</v>
      </c>
      <c r="N1419" s="28" t="s">
        <v>14</v>
      </c>
      <c r="O1419" s="28" t="s">
        <v>362</v>
      </c>
      <c r="P1419" s="28" t="s">
        <v>417</v>
      </c>
      <c r="Q1419" s="43">
        <v>43221</v>
      </c>
      <c r="R1419" s="28"/>
    </row>
    <row r="1420" ht="42" spans="1:18">
      <c r="A1420" s="28" t="s">
        <v>2681</v>
      </c>
      <c r="B1420" s="28" t="s">
        <v>2682</v>
      </c>
      <c r="C1420" s="28" t="s">
        <v>2671</v>
      </c>
      <c r="D1420" s="28" t="s">
        <v>214</v>
      </c>
      <c r="E1420" s="28">
        <v>100</v>
      </c>
      <c r="F1420" s="28" t="s">
        <v>2672</v>
      </c>
      <c r="G1420" s="28" t="s">
        <v>2673</v>
      </c>
      <c r="H1420" s="28" t="s">
        <v>391</v>
      </c>
      <c r="I1420" s="28">
        <v>131</v>
      </c>
      <c r="J1420" s="28">
        <v>0</v>
      </c>
      <c r="K1420" s="28">
        <v>15</v>
      </c>
      <c r="L1420" s="28" t="s">
        <v>931</v>
      </c>
      <c r="M1420" s="28" t="s">
        <v>384</v>
      </c>
      <c r="N1420" s="28" t="s">
        <v>14</v>
      </c>
      <c r="O1420" s="28" t="s">
        <v>362</v>
      </c>
      <c r="P1420" s="28" t="s">
        <v>417</v>
      </c>
      <c r="Q1420" s="43">
        <v>43221</v>
      </c>
      <c r="R1420" s="28"/>
    </row>
    <row r="1421" ht="42" spans="1:18">
      <c r="A1421" s="28" t="s">
        <v>2683</v>
      </c>
      <c r="B1421" s="28" t="s">
        <v>2684</v>
      </c>
      <c r="C1421" s="28" t="s">
        <v>2671</v>
      </c>
      <c r="D1421" s="28" t="s">
        <v>214</v>
      </c>
      <c r="E1421" s="28">
        <v>100</v>
      </c>
      <c r="F1421" s="28" t="s">
        <v>2672</v>
      </c>
      <c r="G1421" s="28" t="s">
        <v>2673</v>
      </c>
      <c r="H1421" s="28" t="s">
        <v>571</v>
      </c>
      <c r="I1421" s="28">
        <v>119</v>
      </c>
      <c r="J1421" s="28">
        <v>0</v>
      </c>
      <c r="K1421" s="28">
        <v>15</v>
      </c>
      <c r="L1421" s="28" t="s">
        <v>931</v>
      </c>
      <c r="M1421" s="28" t="s">
        <v>384</v>
      </c>
      <c r="N1421" s="28" t="s">
        <v>14</v>
      </c>
      <c r="O1421" s="28" t="s">
        <v>362</v>
      </c>
      <c r="P1421" s="28" t="s">
        <v>417</v>
      </c>
      <c r="Q1421" s="43">
        <v>43221</v>
      </c>
      <c r="R1421" s="28"/>
    </row>
    <row r="1422" ht="42" spans="1:18">
      <c r="A1422" s="28" t="s">
        <v>2685</v>
      </c>
      <c r="B1422" s="28" t="s">
        <v>2686</v>
      </c>
      <c r="C1422" s="28" t="s">
        <v>2671</v>
      </c>
      <c r="D1422" s="28" t="s">
        <v>214</v>
      </c>
      <c r="E1422" s="28">
        <v>100</v>
      </c>
      <c r="F1422" s="28" t="s">
        <v>2672</v>
      </c>
      <c r="G1422" s="28" t="s">
        <v>2673</v>
      </c>
      <c r="H1422" s="28" t="s">
        <v>391</v>
      </c>
      <c r="I1422" s="28">
        <v>131</v>
      </c>
      <c r="J1422" s="28">
        <v>18</v>
      </c>
      <c r="K1422" s="28">
        <v>15</v>
      </c>
      <c r="L1422" s="28" t="s">
        <v>931</v>
      </c>
      <c r="M1422" s="28" t="s">
        <v>381</v>
      </c>
      <c r="N1422" s="28" t="s">
        <v>14</v>
      </c>
      <c r="O1422" s="28" t="s">
        <v>362</v>
      </c>
      <c r="P1422" s="28" t="s">
        <v>417</v>
      </c>
      <c r="Q1422" s="43">
        <v>43221</v>
      </c>
      <c r="R1422" s="28"/>
    </row>
    <row r="1423" ht="42" spans="1:18">
      <c r="A1423" s="28" t="s">
        <v>2687</v>
      </c>
      <c r="B1423" s="28" t="s">
        <v>2688</v>
      </c>
      <c r="C1423" s="28" t="s">
        <v>2671</v>
      </c>
      <c r="D1423" s="28" t="s">
        <v>214</v>
      </c>
      <c r="E1423" s="28">
        <v>100</v>
      </c>
      <c r="F1423" s="28" t="s">
        <v>2672</v>
      </c>
      <c r="G1423" s="28" t="s">
        <v>2673</v>
      </c>
      <c r="H1423" s="28" t="s">
        <v>391</v>
      </c>
      <c r="I1423" s="28">
        <v>124</v>
      </c>
      <c r="J1423" s="28">
        <v>0</v>
      </c>
      <c r="K1423" s="28">
        <v>15</v>
      </c>
      <c r="L1423" s="28" t="s">
        <v>931</v>
      </c>
      <c r="M1423" s="28" t="s">
        <v>378</v>
      </c>
      <c r="N1423" s="28" t="s">
        <v>14</v>
      </c>
      <c r="O1423" s="28" t="s">
        <v>362</v>
      </c>
      <c r="P1423" s="28" t="s">
        <v>417</v>
      </c>
      <c r="Q1423" s="43">
        <v>43221</v>
      </c>
      <c r="R1423" s="28"/>
    </row>
    <row r="1424" ht="42" spans="1:18">
      <c r="A1424" s="28" t="s">
        <v>2689</v>
      </c>
      <c r="B1424" s="28" t="s">
        <v>2690</v>
      </c>
      <c r="C1424" s="28" t="s">
        <v>2671</v>
      </c>
      <c r="D1424" s="28" t="s">
        <v>214</v>
      </c>
      <c r="E1424" s="28">
        <v>100</v>
      </c>
      <c r="F1424" s="28" t="s">
        <v>2672</v>
      </c>
      <c r="G1424" s="28" t="s">
        <v>2673</v>
      </c>
      <c r="H1424" s="28" t="s">
        <v>391</v>
      </c>
      <c r="I1424" s="28">
        <v>84</v>
      </c>
      <c r="J1424" s="28">
        <v>0</v>
      </c>
      <c r="K1424" s="28">
        <v>15</v>
      </c>
      <c r="L1424" s="28" t="s">
        <v>931</v>
      </c>
      <c r="M1424" s="28" t="s">
        <v>378</v>
      </c>
      <c r="N1424" s="28" t="s">
        <v>14</v>
      </c>
      <c r="O1424" s="28" t="s">
        <v>362</v>
      </c>
      <c r="P1424" s="28" t="s">
        <v>417</v>
      </c>
      <c r="Q1424" s="43">
        <v>43221</v>
      </c>
      <c r="R1424" s="28"/>
    </row>
    <row r="1425" ht="42" spans="1:18">
      <c r="A1425" s="28" t="s">
        <v>2691</v>
      </c>
      <c r="B1425" s="28" t="s">
        <v>2692</v>
      </c>
      <c r="C1425" s="28" t="s">
        <v>2671</v>
      </c>
      <c r="D1425" s="28" t="s">
        <v>214</v>
      </c>
      <c r="E1425" s="28">
        <v>100</v>
      </c>
      <c r="F1425" s="28" t="s">
        <v>2672</v>
      </c>
      <c r="G1425" s="28" t="s">
        <v>2673</v>
      </c>
      <c r="H1425" s="28" t="s">
        <v>391</v>
      </c>
      <c r="I1425" s="28">
        <v>232</v>
      </c>
      <c r="J1425" s="28">
        <v>0</v>
      </c>
      <c r="K1425" s="28">
        <v>15</v>
      </c>
      <c r="L1425" s="28" t="s">
        <v>931</v>
      </c>
      <c r="M1425" s="28" t="s">
        <v>378</v>
      </c>
      <c r="N1425" s="28" t="s">
        <v>14</v>
      </c>
      <c r="O1425" s="28" t="s">
        <v>362</v>
      </c>
      <c r="P1425" s="28" t="s">
        <v>417</v>
      </c>
      <c r="Q1425" s="43">
        <v>43221</v>
      </c>
      <c r="R1425" s="28"/>
    </row>
    <row r="1426" ht="42" spans="1:18">
      <c r="A1426" s="28" t="s">
        <v>2693</v>
      </c>
      <c r="B1426" s="28" t="s">
        <v>2694</v>
      </c>
      <c r="C1426" s="28" t="s">
        <v>2671</v>
      </c>
      <c r="D1426" s="28" t="s">
        <v>214</v>
      </c>
      <c r="E1426" s="28">
        <v>100</v>
      </c>
      <c r="F1426" s="28" t="s">
        <v>2672</v>
      </c>
      <c r="G1426" s="28" t="s">
        <v>2673</v>
      </c>
      <c r="H1426" s="28" t="s">
        <v>391</v>
      </c>
      <c r="I1426" s="28">
        <v>169</v>
      </c>
      <c r="J1426" s="28">
        <v>32</v>
      </c>
      <c r="K1426" s="28">
        <v>15</v>
      </c>
      <c r="L1426" s="28" t="s">
        <v>931</v>
      </c>
      <c r="M1426" s="28" t="s">
        <v>361</v>
      </c>
      <c r="N1426" s="28" t="s">
        <v>14</v>
      </c>
      <c r="O1426" s="28" t="s">
        <v>362</v>
      </c>
      <c r="P1426" s="28" t="s">
        <v>417</v>
      </c>
      <c r="Q1426" s="43">
        <v>43221</v>
      </c>
      <c r="R1426" s="28"/>
    </row>
    <row r="1427" ht="42" spans="1:18">
      <c r="A1427" s="28" t="s">
        <v>2695</v>
      </c>
      <c r="B1427" s="28" t="s">
        <v>2696</v>
      </c>
      <c r="C1427" s="28" t="s">
        <v>2671</v>
      </c>
      <c r="D1427" s="28" t="s">
        <v>214</v>
      </c>
      <c r="E1427" s="28">
        <v>100</v>
      </c>
      <c r="F1427" s="28" t="s">
        <v>2672</v>
      </c>
      <c r="G1427" s="28" t="s">
        <v>2673</v>
      </c>
      <c r="H1427" s="28" t="s">
        <v>391</v>
      </c>
      <c r="I1427" s="28">
        <v>207</v>
      </c>
      <c r="J1427" s="28">
        <v>0</v>
      </c>
      <c r="K1427" s="28">
        <v>15</v>
      </c>
      <c r="L1427" s="28" t="s">
        <v>931</v>
      </c>
      <c r="M1427" s="28" t="s">
        <v>361</v>
      </c>
      <c r="N1427" s="28" t="s">
        <v>14</v>
      </c>
      <c r="O1427" s="28" t="s">
        <v>362</v>
      </c>
      <c r="P1427" s="28" t="s">
        <v>417</v>
      </c>
      <c r="Q1427" s="43">
        <v>43221</v>
      </c>
      <c r="R1427" s="28"/>
    </row>
    <row r="1428" ht="42" spans="1:18">
      <c r="A1428" s="28" t="s">
        <v>2697</v>
      </c>
      <c r="B1428" s="28" t="s">
        <v>2698</v>
      </c>
      <c r="C1428" s="28" t="s">
        <v>2671</v>
      </c>
      <c r="D1428" s="28" t="s">
        <v>214</v>
      </c>
      <c r="E1428" s="28">
        <v>100</v>
      </c>
      <c r="F1428" s="28" t="s">
        <v>2672</v>
      </c>
      <c r="G1428" s="28" t="s">
        <v>2673</v>
      </c>
      <c r="H1428" s="28" t="s">
        <v>391</v>
      </c>
      <c r="I1428" s="28">
        <v>124</v>
      </c>
      <c r="J1428" s="28">
        <v>51</v>
      </c>
      <c r="K1428" s="28">
        <v>15</v>
      </c>
      <c r="L1428" s="28" t="s">
        <v>931</v>
      </c>
      <c r="M1428" s="28" t="s">
        <v>366</v>
      </c>
      <c r="N1428" s="28" t="s">
        <v>14</v>
      </c>
      <c r="O1428" s="28" t="s">
        <v>362</v>
      </c>
      <c r="P1428" s="28" t="s">
        <v>417</v>
      </c>
      <c r="Q1428" s="43">
        <v>43221</v>
      </c>
      <c r="R1428" s="28"/>
    </row>
    <row r="1429" ht="42" spans="1:18">
      <c r="A1429" s="28" t="s">
        <v>2699</v>
      </c>
      <c r="B1429" s="28" t="s">
        <v>2700</v>
      </c>
      <c r="C1429" s="28" t="s">
        <v>2671</v>
      </c>
      <c r="D1429" s="28" t="s">
        <v>214</v>
      </c>
      <c r="E1429" s="28">
        <v>100</v>
      </c>
      <c r="F1429" s="28" t="s">
        <v>2672</v>
      </c>
      <c r="G1429" s="28" t="s">
        <v>2673</v>
      </c>
      <c r="H1429" s="28" t="s">
        <v>391</v>
      </c>
      <c r="I1429" s="28">
        <v>25</v>
      </c>
      <c r="J1429" s="28">
        <v>24</v>
      </c>
      <c r="K1429" s="28">
        <v>15</v>
      </c>
      <c r="L1429" s="28" t="s">
        <v>931</v>
      </c>
      <c r="M1429" s="28" t="s">
        <v>375</v>
      </c>
      <c r="N1429" s="28" t="s">
        <v>14</v>
      </c>
      <c r="O1429" s="28" t="s">
        <v>362</v>
      </c>
      <c r="P1429" s="28" t="s">
        <v>417</v>
      </c>
      <c r="Q1429" s="43">
        <v>43221</v>
      </c>
      <c r="R1429" s="28"/>
    </row>
    <row r="1430" ht="42" spans="1:18">
      <c r="A1430" s="28" t="s">
        <v>2701</v>
      </c>
      <c r="B1430" s="28" t="s">
        <v>2702</v>
      </c>
      <c r="C1430" s="28" t="s">
        <v>2671</v>
      </c>
      <c r="D1430" s="28" t="s">
        <v>214</v>
      </c>
      <c r="E1430" s="28">
        <v>100</v>
      </c>
      <c r="F1430" s="28" t="s">
        <v>2672</v>
      </c>
      <c r="G1430" s="28" t="s">
        <v>2673</v>
      </c>
      <c r="H1430" s="28" t="s">
        <v>391</v>
      </c>
      <c r="I1430" s="28">
        <v>83</v>
      </c>
      <c r="J1430" s="28">
        <v>34</v>
      </c>
      <c r="K1430" s="28">
        <v>15</v>
      </c>
      <c r="L1430" s="28" t="s">
        <v>931</v>
      </c>
      <c r="M1430" s="28" t="s">
        <v>375</v>
      </c>
      <c r="N1430" s="28" t="s">
        <v>14</v>
      </c>
      <c r="O1430" s="28" t="s">
        <v>362</v>
      </c>
      <c r="P1430" s="28" t="s">
        <v>417</v>
      </c>
      <c r="Q1430" s="43">
        <v>43221</v>
      </c>
      <c r="R1430" s="28"/>
    </row>
    <row r="1431" ht="42" spans="1:18">
      <c r="A1431" s="28" t="s">
        <v>2703</v>
      </c>
      <c r="B1431" s="28" t="s">
        <v>2704</v>
      </c>
      <c r="C1431" s="28" t="s">
        <v>2671</v>
      </c>
      <c r="D1431" s="28" t="s">
        <v>214</v>
      </c>
      <c r="E1431" s="28">
        <v>100</v>
      </c>
      <c r="F1431" s="28" t="s">
        <v>2672</v>
      </c>
      <c r="G1431" s="28" t="s">
        <v>2673</v>
      </c>
      <c r="H1431" s="28" t="s">
        <v>391</v>
      </c>
      <c r="I1431" s="28">
        <v>131</v>
      </c>
      <c r="J1431" s="28">
        <v>75</v>
      </c>
      <c r="K1431" s="28">
        <v>15</v>
      </c>
      <c r="L1431" s="28" t="s">
        <v>931</v>
      </c>
      <c r="M1431" s="28" t="s">
        <v>375</v>
      </c>
      <c r="N1431" s="28" t="s">
        <v>14</v>
      </c>
      <c r="O1431" s="28" t="s">
        <v>362</v>
      </c>
      <c r="P1431" s="28" t="s">
        <v>417</v>
      </c>
      <c r="Q1431" s="43">
        <v>43221</v>
      </c>
      <c r="R1431" s="28"/>
    </row>
    <row r="1432" ht="42" spans="1:18">
      <c r="A1432" s="28" t="s">
        <v>2705</v>
      </c>
      <c r="B1432" s="28" t="s">
        <v>2706</v>
      </c>
      <c r="C1432" s="28" t="s">
        <v>477</v>
      </c>
      <c r="D1432" s="28" t="s">
        <v>214</v>
      </c>
      <c r="E1432" s="28">
        <v>100</v>
      </c>
      <c r="F1432" s="28" t="s">
        <v>2628</v>
      </c>
      <c r="G1432" s="28" t="s">
        <v>2707</v>
      </c>
      <c r="H1432" s="28" t="s">
        <v>2708</v>
      </c>
      <c r="I1432" s="28">
        <v>70</v>
      </c>
      <c r="J1432" s="28">
        <v>21</v>
      </c>
      <c r="K1432" s="28">
        <v>9</v>
      </c>
      <c r="L1432" s="28" t="s">
        <v>931</v>
      </c>
      <c r="M1432" s="28" t="s">
        <v>366</v>
      </c>
      <c r="N1432" s="28">
        <v>2019</v>
      </c>
      <c r="O1432" s="28" t="s">
        <v>949</v>
      </c>
      <c r="P1432" s="28" t="s">
        <v>417</v>
      </c>
      <c r="Q1432" s="43">
        <v>43466</v>
      </c>
      <c r="R1432" s="28" t="s">
        <v>2709</v>
      </c>
    </row>
    <row r="1433" ht="42" spans="1:18">
      <c r="A1433" s="28" t="s">
        <v>2710</v>
      </c>
      <c r="B1433" s="28" t="s">
        <v>2711</v>
      </c>
      <c r="C1433" s="28" t="s">
        <v>477</v>
      </c>
      <c r="D1433" s="28" t="s">
        <v>214</v>
      </c>
      <c r="E1433" s="28">
        <v>100</v>
      </c>
      <c r="F1433" s="28" t="s">
        <v>2628</v>
      </c>
      <c r="G1433" s="28" t="s">
        <v>2707</v>
      </c>
      <c r="H1433" s="28" t="s">
        <v>2708</v>
      </c>
      <c r="I1433" s="28">
        <v>96</v>
      </c>
      <c r="J1433" s="28">
        <v>26</v>
      </c>
      <c r="K1433" s="28">
        <v>9</v>
      </c>
      <c r="L1433" s="28" t="s">
        <v>931</v>
      </c>
      <c r="M1433" s="28" t="s">
        <v>366</v>
      </c>
      <c r="N1433" s="28">
        <v>2019</v>
      </c>
      <c r="O1433" s="28" t="s">
        <v>949</v>
      </c>
      <c r="P1433" s="28" t="s">
        <v>417</v>
      </c>
      <c r="Q1433" s="43">
        <v>43466</v>
      </c>
      <c r="R1433" s="28" t="s">
        <v>2709</v>
      </c>
    </row>
    <row r="1434" ht="42" spans="1:18">
      <c r="A1434" s="28" t="s">
        <v>2712</v>
      </c>
      <c r="B1434" s="28" t="s">
        <v>2713</v>
      </c>
      <c r="C1434" s="28" t="s">
        <v>477</v>
      </c>
      <c r="D1434" s="28" t="s">
        <v>214</v>
      </c>
      <c r="E1434" s="28">
        <v>100</v>
      </c>
      <c r="F1434" s="28" t="s">
        <v>2628</v>
      </c>
      <c r="G1434" s="28" t="s">
        <v>2707</v>
      </c>
      <c r="H1434" s="28" t="s">
        <v>2708</v>
      </c>
      <c r="I1434" s="28">
        <v>335</v>
      </c>
      <c r="J1434" s="28">
        <v>66</v>
      </c>
      <c r="K1434" s="28">
        <v>17</v>
      </c>
      <c r="L1434" s="28" t="s">
        <v>931</v>
      </c>
      <c r="M1434" s="28" t="s">
        <v>366</v>
      </c>
      <c r="N1434" s="28">
        <v>2019</v>
      </c>
      <c r="O1434" s="28" t="s">
        <v>949</v>
      </c>
      <c r="P1434" s="28" t="s">
        <v>417</v>
      </c>
      <c r="Q1434" s="43">
        <v>43466</v>
      </c>
      <c r="R1434" s="28" t="s">
        <v>2709</v>
      </c>
    </row>
    <row r="1435" ht="42" spans="1:18">
      <c r="A1435" s="28" t="s">
        <v>2714</v>
      </c>
      <c r="B1435" s="28" t="s">
        <v>2715</v>
      </c>
      <c r="C1435" s="28" t="s">
        <v>477</v>
      </c>
      <c r="D1435" s="28" t="s">
        <v>214</v>
      </c>
      <c r="E1435" s="28">
        <v>100</v>
      </c>
      <c r="F1435" s="28" t="s">
        <v>2628</v>
      </c>
      <c r="G1435" s="28" t="s">
        <v>2707</v>
      </c>
      <c r="H1435" s="28" t="s">
        <v>2708</v>
      </c>
      <c r="I1435" s="28">
        <v>74</v>
      </c>
      <c r="J1435" s="28">
        <v>36</v>
      </c>
      <c r="K1435" s="28">
        <v>8</v>
      </c>
      <c r="L1435" s="28" t="s">
        <v>931</v>
      </c>
      <c r="M1435" s="28" t="s">
        <v>366</v>
      </c>
      <c r="N1435" s="28">
        <v>2019</v>
      </c>
      <c r="O1435" s="28" t="s">
        <v>949</v>
      </c>
      <c r="P1435" s="28" t="s">
        <v>417</v>
      </c>
      <c r="Q1435" s="43">
        <v>43466</v>
      </c>
      <c r="R1435" s="28" t="s">
        <v>2709</v>
      </c>
    </row>
    <row r="1436" ht="42" spans="1:18">
      <c r="A1436" s="28" t="s">
        <v>2716</v>
      </c>
      <c r="B1436" s="28" t="s">
        <v>2717</v>
      </c>
      <c r="C1436" s="28" t="s">
        <v>477</v>
      </c>
      <c r="D1436" s="28" t="s">
        <v>214</v>
      </c>
      <c r="E1436" s="28">
        <v>100</v>
      </c>
      <c r="F1436" s="28" t="s">
        <v>2628</v>
      </c>
      <c r="G1436" s="28" t="s">
        <v>2707</v>
      </c>
      <c r="H1436" s="28" t="s">
        <v>571</v>
      </c>
      <c r="I1436" s="28">
        <v>113</v>
      </c>
      <c r="J1436" s="28">
        <v>37</v>
      </c>
      <c r="K1436" s="28">
        <v>30</v>
      </c>
      <c r="L1436" s="28" t="s">
        <v>931</v>
      </c>
      <c r="M1436" s="28" t="s">
        <v>366</v>
      </c>
      <c r="N1436" s="28">
        <v>2019</v>
      </c>
      <c r="O1436" s="28" t="s">
        <v>949</v>
      </c>
      <c r="P1436" s="28" t="s">
        <v>417</v>
      </c>
      <c r="Q1436" s="43">
        <v>43466</v>
      </c>
      <c r="R1436" s="28" t="s">
        <v>2709</v>
      </c>
    </row>
    <row r="1437" ht="42" spans="1:18">
      <c r="A1437" s="28" t="s">
        <v>2718</v>
      </c>
      <c r="B1437" s="28" t="s">
        <v>2719</v>
      </c>
      <c r="C1437" s="28" t="s">
        <v>477</v>
      </c>
      <c r="D1437" s="28" t="s">
        <v>214</v>
      </c>
      <c r="E1437" s="28">
        <v>100</v>
      </c>
      <c r="F1437" s="28" t="s">
        <v>2628</v>
      </c>
      <c r="G1437" s="28" t="s">
        <v>2707</v>
      </c>
      <c r="H1437" s="28" t="s">
        <v>571</v>
      </c>
      <c r="I1437" s="28">
        <v>110</v>
      </c>
      <c r="J1437" s="28">
        <v>19</v>
      </c>
      <c r="K1437" s="28">
        <v>15</v>
      </c>
      <c r="L1437" s="28" t="s">
        <v>931</v>
      </c>
      <c r="M1437" s="28" t="s">
        <v>366</v>
      </c>
      <c r="N1437" s="28">
        <v>2019</v>
      </c>
      <c r="O1437" s="28" t="s">
        <v>949</v>
      </c>
      <c r="P1437" s="28" t="s">
        <v>417</v>
      </c>
      <c r="Q1437" s="43">
        <v>43466</v>
      </c>
      <c r="R1437" s="28" t="s">
        <v>2709</v>
      </c>
    </row>
    <row r="1438" ht="42" spans="1:18">
      <c r="A1438" s="28" t="s">
        <v>2720</v>
      </c>
      <c r="B1438" s="28" t="s">
        <v>2721</v>
      </c>
      <c r="C1438" s="28" t="s">
        <v>477</v>
      </c>
      <c r="D1438" s="28" t="s">
        <v>214</v>
      </c>
      <c r="E1438" s="28">
        <v>100</v>
      </c>
      <c r="F1438" s="28" t="s">
        <v>2628</v>
      </c>
      <c r="G1438" s="28" t="s">
        <v>2707</v>
      </c>
      <c r="H1438" s="28" t="s">
        <v>2708</v>
      </c>
      <c r="I1438" s="28">
        <v>115</v>
      </c>
      <c r="J1438" s="28">
        <v>27</v>
      </c>
      <c r="K1438" s="28">
        <v>9.5</v>
      </c>
      <c r="L1438" s="28" t="s">
        <v>931</v>
      </c>
      <c r="M1438" s="28" t="s">
        <v>375</v>
      </c>
      <c r="N1438" s="28">
        <v>2019</v>
      </c>
      <c r="O1438" s="28" t="s">
        <v>949</v>
      </c>
      <c r="P1438" s="28" t="s">
        <v>417</v>
      </c>
      <c r="Q1438" s="43">
        <v>43466</v>
      </c>
      <c r="R1438" s="28" t="s">
        <v>2709</v>
      </c>
    </row>
    <row r="1439" ht="42" spans="1:18">
      <c r="A1439" s="28" t="s">
        <v>2722</v>
      </c>
      <c r="B1439" s="28" t="s">
        <v>2723</v>
      </c>
      <c r="C1439" s="28" t="s">
        <v>477</v>
      </c>
      <c r="D1439" s="28" t="s">
        <v>214</v>
      </c>
      <c r="E1439" s="28">
        <v>100</v>
      </c>
      <c r="F1439" s="28" t="s">
        <v>2628</v>
      </c>
      <c r="G1439" s="28" t="s">
        <v>2707</v>
      </c>
      <c r="H1439" s="28" t="s">
        <v>571</v>
      </c>
      <c r="I1439" s="28">
        <v>137</v>
      </c>
      <c r="J1439" s="28">
        <v>15</v>
      </c>
      <c r="K1439" s="28">
        <v>9</v>
      </c>
      <c r="L1439" s="28" t="s">
        <v>931</v>
      </c>
      <c r="M1439" s="28" t="s">
        <v>381</v>
      </c>
      <c r="N1439" s="28">
        <v>2019</v>
      </c>
      <c r="O1439" s="28" t="s">
        <v>949</v>
      </c>
      <c r="P1439" s="28" t="s">
        <v>417</v>
      </c>
      <c r="Q1439" s="43">
        <v>43466</v>
      </c>
      <c r="R1439" s="28" t="s">
        <v>2709</v>
      </c>
    </row>
    <row r="1440" ht="42" spans="1:18">
      <c r="A1440" s="28" t="s">
        <v>2724</v>
      </c>
      <c r="B1440" s="28" t="s">
        <v>2725</v>
      </c>
      <c r="C1440" s="28" t="s">
        <v>477</v>
      </c>
      <c r="D1440" s="28" t="s">
        <v>214</v>
      </c>
      <c r="E1440" s="28">
        <v>100</v>
      </c>
      <c r="F1440" s="28" t="s">
        <v>2628</v>
      </c>
      <c r="G1440" s="28" t="s">
        <v>2707</v>
      </c>
      <c r="H1440" s="28" t="s">
        <v>571</v>
      </c>
      <c r="I1440" s="28">
        <v>165</v>
      </c>
      <c r="J1440" s="28">
        <v>0</v>
      </c>
      <c r="K1440" s="28">
        <v>15</v>
      </c>
      <c r="L1440" s="28" t="s">
        <v>931</v>
      </c>
      <c r="M1440" s="28" t="s">
        <v>381</v>
      </c>
      <c r="N1440" s="28">
        <v>2019</v>
      </c>
      <c r="O1440" s="28" t="s">
        <v>949</v>
      </c>
      <c r="P1440" s="28" t="s">
        <v>417</v>
      </c>
      <c r="Q1440" s="43">
        <v>43466</v>
      </c>
      <c r="R1440" s="28" t="s">
        <v>2709</v>
      </c>
    </row>
    <row r="1441" spans="1:18">
      <c r="A1441" s="32" t="s">
        <v>241</v>
      </c>
      <c r="B1441" s="28"/>
      <c r="C1441" s="28"/>
      <c r="D1441" s="28"/>
      <c r="E1441" s="28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8"/>
      <c r="Q1441" s="43"/>
      <c r="R1441" s="28"/>
    </row>
    <row r="1442" spans="1:18">
      <c r="A1442" s="33" t="s">
        <v>244</v>
      </c>
      <c r="B1442" s="28"/>
      <c r="C1442" s="28"/>
      <c r="D1442" s="28"/>
      <c r="E1442" s="28"/>
      <c r="F1442" s="28"/>
      <c r="G1442" s="28"/>
      <c r="H1442" s="28"/>
      <c r="I1442" s="28"/>
      <c r="J1442" s="28"/>
      <c r="K1442" s="28">
        <f>K1443+K1448</f>
        <v>580</v>
      </c>
      <c r="L1442" s="28"/>
      <c r="M1442" s="28"/>
      <c r="N1442" s="28"/>
      <c r="O1442" s="28"/>
      <c r="P1442" s="28"/>
      <c r="Q1442" s="43"/>
      <c r="R1442" s="28"/>
    </row>
    <row r="1443" spans="1:18">
      <c r="A1443" s="32" t="s">
        <v>245</v>
      </c>
      <c r="B1443" s="28"/>
      <c r="C1443" s="28"/>
      <c r="D1443" s="28"/>
      <c r="E1443" s="28">
        <v>4</v>
      </c>
      <c r="F1443" s="28"/>
      <c r="G1443" s="28"/>
      <c r="H1443" s="28"/>
      <c r="I1443" s="28"/>
      <c r="J1443" s="28"/>
      <c r="K1443" s="28">
        <f>SUM(K1444:K1447)</f>
        <v>480</v>
      </c>
      <c r="L1443" s="28"/>
      <c r="M1443" s="28"/>
      <c r="N1443" s="28"/>
      <c r="O1443" s="28"/>
      <c r="P1443" s="28"/>
      <c r="Q1443" s="43"/>
      <c r="R1443" s="28"/>
    </row>
    <row r="1444" spans="1:18">
      <c r="A1444" s="28" t="s">
        <v>1005</v>
      </c>
      <c r="B1444" s="28" t="s">
        <v>1005</v>
      </c>
      <c r="C1444" s="28" t="s">
        <v>36</v>
      </c>
      <c r="D1444" s="28" t="s">
        <v>133</v>
      </c>
      <c r="E1444" s="28">
        <v>1</v>
      </c>
      <c r="F1444" s="28" t="s">
        <v>2726</v>
      </c>
      <c r="G1444" s="28" t="s">
        <v>2727</v>
      </c>
      <c r="H1444" s="28" t="s">
        <v>391</v>
      </c>
      <c r="I1444" s="28">
        <v>171</v>
      </c>
      <c r="J1444" s="28"/>
      <c r="K1444" s="28">
        <v>120</v>
      </c>
      <c r="L1444" s="28" t="s">
        <v>2728</v>
      </c>
      <c r="M1444" s="28" t="s">
        <v>361</v>
      </c>
      <c r="N1444" s="28" t="s">
        <v>14</v>
      </c>
      <c r="O1444" s="28" t="s">
        <v>362</v>
      </c>
      <c r="P1444" s="28" t="s">
        <v>417</v>
      </c>
      <c r="Q1444" s="43" t="s">
        <v>2729</v>
      </c>
      <c r="R1444" s="28"/>
    </row>
    <row r="1445" spans="1:18">
      <c r="A1445" s="28" t="s">
        <v>2610</v>
      </c>
      <c r="B1445" s="28" t="s">
        <v>2730</v>
      </c>
      <c r="C1445" s="28" t="s">
        <v>36</v>
      </c>
      <c r="D1445" s="28" t="s">
        <v>133</v>
      </c>
      <c r="E1445" s="28">
        <v>1</v>
      </c>
      <c r="F1445" s="28" t="s">
        <v>2726</v>
      </c>
      <c r="G1445" s="28" t="s">
        <v>2727</v>
      </c>
      <c r="H1445" s="28" t="s">
        <v>391</v>
      </c>
      <c r="I1445" s="28">
        <v>198</v>
      </c>
      <c r="J1445" s="28">
        <v>26</v>
      </c>
      <c r="K1445" s="28">
        <v>120</v>
      </c>
      <c r="L1445" s="28" t="s">
        <v>2728</v>
      </c>
      <c r="M1445" s="28" t="s">
        <v>369</v>
      </c>
      <c r="N1445" s="28" t="s">
        <v>14</v>
      </c>
      <c r="O1445" s="28" t="s">
        <v>362</v>
      </c>
      <c r="P1445" s="28" t="s">
        <v>417</v>
      </c>
      <c r="Q1445" s="43" t="s">
        <v>2729</v>
      </c>
      <c r="R1445" s="28"/>
    </row>
    <row r="1446" spans="1:18">
      <c r="A1446" s="28" t="s">
        <v>2731</v>
      </c>
      <c r="B1446" s="28" t="s">
        <v>2238</v>
      </c>
      <c r="C1446" s="28" t="s">
        <v>36</v>
      </c>
      <c r="D1446" s="28" t="s">
        <v>133</v>
      </c>
      <c r="E1446" s="28">
        <v>1</v>
      </c>
      <c r="F1446" s="28" t="s">
        <v>2726</v>
      </c>
      <c r="G1446" s="28" t="s">
        <v>2727</v>
      </c>
      <c r="H1446" s="28" t="s">
        <v>391</v>
      </c>
      <c r="I1446" s="28">
        <v>173</v>
      </c>
      <c r="J1446" s="28">
        <v>36</v>
      </c>
      <c r="K1446" s="28">
        <v>120</v>
      </c>
      <c r="L1446" s="28" t="s">
        <v>2728</v>
      </c>
      <c r="M1446" s="28" t="s">
        <v>361</v>
      </c>
      <c r="N1446" s="28" t="s">
        <v>14</v>
      </c>
      <c r="O1446" s="28" t="s">
        <v>362</v>
      </c>
      <c r="P1446" s="28" t="s">
        <v>417</v>
      </c>
      <c r="Q1446" s="43" t="s">
        <v>2729</v>
      </c>
      <c r="R1446" s="28"/>
    </row>
    <row r="1447" spans="1:18">
      <c r="A1447" s="28" t="s">
        <v>2732</v>
      </c>
      <c r="B1447" s="28" t="s">
        <v>2733</v>
      </c>
      <c r="C1447" s="28" t="s">
        <v>36</v>
      </c>
      <c r="D1447" s="28" t="s">
        <v>133</v>
      </c>
      <c r="E1447" s="28">
        <v>1</v>
      </c>
      <c r="F1447" s="28" t="s">
        <v>2726</v>
      </c>
      <c r="G1447" s="28" t="s">
        <v>2727</v>
      </c>
      <c r="H1447" s="28" t="s">
        <v>391</v>
      </c>
      <c r="I1447" s="28">
        <v>175</v>
      </c>
      <c r="J1447" s="28">
        <v>32</v>
      </c>
      <c r="K1447" s="28">
        <v>120</v>
      </c>
      <c r="L1447" s="28" t="s">
        <v>2728</v>
      </c>
      <c r="M1447" s="28" t="s">
        <v>375</v>
      </c>
      <c r="N1447" s="28" t="s">
        <v>14</v>
      </c>
      <c r="O1447" s="28" t="s">
        <v>362</v>
      </c>
      <c r="P1447" s="28" t="s">
        <v>417</v>
      </c>
      <c r="Q1447" s="43" t="s">
        <v>2729</v>
      </c>
      <c r="R1447" s="28"/>
    </row>
    <row r="1448" spans="1:18">
      <c r="A1448" s="32" t="s">
        <v>2734</v>
      </c>
      <c r="B1448" s="28"/>
      <c r="C1448" s="28"/>
      <c r="D1448" s="28"/>
      <c r="E1448" s="28"/>
      <c r="F1448" s="28"/>
      <c r="G1448" s="28"/>
      <c r="H1448" s="28"/>
      <c r="I1448" s="28"/>
      <c r="J1448" s="28"/>
      <c r="K1448" s="28">
        <f>K1449</f>
        <v>100</v>
      </c>
      <c r="L1448" s="28"/>
      <c r="M1448" s="28"/>
      <c r="N1448" s="28"/>
      <c r="O1448" s="28"/>
      <c r="P1448" s="28"/>
      <c r="Q1448" s="43"/>
      <c r="R1448" s="28"/>
    </row>
    <row r="1449" ht="42" spans="1:18">
      <c r="A1449" s="28" t="s">
        <v>2735</v>
      </c>
      <c r="B1449" s="28" t="s">
        <v>372</v>
      </c>
      <c r="C1449" s="28" t="s">
        <v>945</v>
      </c>
      <c r="D1449" s="28" t="s">
        <v>105</v>
      </c>
      <c r="E1449" s="28">
        <v>1</v>
      </c>
      <c r="F1449" s="28">
        <v>100</v>
      </c>
      <c r="G1449" s="28" t="s">
        <v>2736</v>
      </c>
      <c r="H1449" s="28"/>
      <c r="I1449" s="28">
        <v>4600</v>
      </c>
      <c r="J1449" s="28">
        <v>660</v>
      </c>
      <c r="K1449" s="28">
        <v>100</v>
      </c>
      <c r="L1449" s="28" t="s">
        <v>250</v>
      </c>
      <c r="M1449" s="28" t="s">
        <v>250</v>
      </c>
      <c r="N1449" s="28" t="s">
        <v>14</v>
      </c>
      <c r="O1449" s="28" t="s">
        <v>2737</v>
      </c>
      <c r="P1449" s="28" t="s">
        <v>417</v>
      </c>
      <c r="Q1449" s="43" t="s">
        <v>2729</v>
      </c>
      <c r="R1449" s="28"/>
    </row>
  </sheetData>
  <sheetProtection selectLockedCells="1" selectUnlockedCells="1"/>
  <autoFilter ref="A5:XEU1449">
    <extLst/>
  </autoFilter>
  <mergeCells count="38">
    <mergeCell ref="A1:R1"/>
    <mergeCell ref="A2:R2"/>
    <mergeCell ref="A3:M3"/>
    <mergeCell ref="N3:R3"/>
    <mergeCell ref="I4:J4"/>
    <mergeCell ref="A4:A5"/>
    <mergeCell ref="B4:B5"/>
    <mergeCell ref="C4:C5"/>
    <mergeCell ref="D4:D5"/>
    <mergeCell ref="E4:E5"/>
    <mergeCell ref="E624:E625"/>
    <mergeCell ref="F4:F5"/>
    <mergeCell ref="F613:F615"/>
    <mergeCell ref="F624:F625"/>
    <mergeCell ref="F627:F629"/>
    <mergeCell ref="F641:F642"/>
    <mergeCell ref="F643:F644"/>
    <mergeCell ref="F647:F648"/>
    <mergeCell ref="F649:F650"/>
    <mergeCell ref="F651:F652"/>
    <mergeCell ref="G4:G5"/>
    <mergeCell ref="H4:H5"/>
    <mergeCell ref="K4:K5"/>
    <mergeCell ref="K613:K615"/>
    <mergeCell ref="K624:K625"/>
    <mergeCell ref="K627:K629"/>
    <mergeCell ref="K641:K642"/>
    <mergeCell ref="K643:K644"/>
    <mergeCell ref="K647:K648"/>
    <mergeCell ref="K649:K650"/>
    <mergeCell ref="K651:K652"/>
    <mergeCell ref="L4:L5"/>
    <mergeCell ref="M4:M5"/>
    <mergeCell ref="N4:N5"/>
    <mergeCell ref="O4:O5"/>
    <mergeCell ref="P4:P5"/>
    <mergeCell ref="Q4:Q5"/>
    <mergeCell ref="R4:R5"/>
  </mergeCells>
  <pageMargins left="0.393055555555556" right="0.15625" top="0.313888888888889" bottom="0.354166666666667" header="0.235416666666667" footer="0.275"/>
  <pageSetup paperSize="9" scale="35" orientation="landscape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2"/>
  <sheetViews>
    <sheetView zoomScale="55" zoomScaleNormal="55" topLeftCell="A4" workbookViewId="0">
      <selection activeCell="A41" sqref="A41"/>
    </sheetView>
  </sheetViews>
  <sheetFormatPr defaultColWidth="9" defaultRowHeight="15"/>
  <cols>
    <col min="1" max="1" width="43.875" style="2" customWidth="1"/>
    <col min="2" max="2" width="15.75" style="2" customWidth="1"/>
    <col min="3" max="3" width="10.25" style="2" customWidth="1"/>
    <col min="4" max="4" width="16.375" style="2" customWidth="1"/>
    <col min="5" max="5" width="15.375" style="2" customWidth="1"/>
    <col min="6" max="6" width="19.75" style="2" customWidth="1"/>
    <col min="7" max="7" width="62.25" style="2" customWidth="1"/>
    <col min="8" max="8" width="15" style="2" customWidth="1"/>
    <col min="9" max="9" width="15.125" style="2" customWidth="1"/>
    <col min="10" max="10" width="14.625" style="2" customWidth="1"/>
    <col min="11" max="11" width="18.625" style="2" customWidth="1"/>
    <col min="12" max="12" width="19" style="2" customWidth="1"/>
    <col min="13" max="13" width="12.875" style="2" customWidth="1"/>
    <col min="14" max="14" width="15.5" style="2" customWidth="1"/>
    <col min="15" max="15" width="19.875" style="2" customWidth="1"/>
    <col min="16" max="16" width="15.5" style="2" customWidth="1"/>
    <col min="17" max="17" width="18.625" style="2" customWidth="1"/>
    <col min="18" max="18" width="18" style="2" customWidth="1"/>
    <col min="19" max="19" width="21.75" style="2"/>
    <col min="20" max="20" width="19.25" style="2" customWidth="1"/>
    <col min="21" max="23" width="9" style="2"/>
    <col min="24" max="24" width="11.875" style="2"/>
    <col min="25" max="25" width="14.625" style="2"/>
    <col min="26" max="16384" width="9" style="2"/>
  </cols>
  <sheetData>
    <row r="1" s="1" customFormat="1" ht="36.75" customHeight="1" spans="1:19">
      <c r="A1" s="3" t="s">
        <v>338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9"/>
      <c r="R1" s="3"/>
      <c r="S1" s="10"/>
    </row>
    <row r="2" s="1" customFormat="1" ht="45" customHeight="1" spans="1:19">
      <c r="A2" s="4" t="s">
        <v>1</v>
      </c>
      <c r="B2" s="4" t="s">
        <v>339</v>
      </c>
      <c r="C2" s="4" t="s">
        <v>340</v>
      </c>
      <c r="D2" s="4" t="s">
        <v>3</v>
      </c>
      <c r="E2" s="4" t="s">
        <v>341</v>
      </c>
      <c r="F2" s="4" t="s">
        <v>342</v>
      </c>
      <c r="G2" s="4" t="s">
        <v>343</v>
      </c>
      <c r="H2" s="4" t="s">
        <v>344</v>
      </c>
      <c r="I2" s="8" t="s">
        <v>345</v>
      </c>
      <c r="J2" s="8"/>
      <c r="K2" s="8" t="s">
        <v>346</v>
      </c>
      <c r="L2" s="4" t="s">
        <v>347</v>
      </c>
      <c r="M2" s="4" t="s">
        <v>348</v>
      </c>
      <c r="N2" s="4" t="s">
        <v>349</v>
      </c>
      <c r="O2" s="4" t="s">
        <v>350</v>
      </c>
      <c r="P2" s="4" t="s">
        <v>351</v>
      </c>
      <c r="Q2" s="11" t="s">
        <v>352</v>
      </c>
      <c r="R2" s="4" t="s">
        <v>12</v>
      </c>
      <c r="S2" s="12"/>
    </row>
    <row r="3" s="1" customFormat="1" ht="45" customHeight="1" spans="1:19">
      <c r="A3" s="4"/>
      <c r="B3" s="4"/>
      <c r="C3" s="4"/>
      <c r="D3" s="4"/>
      <c r="E3" s="4"/>
      <c r="F3" s="4"/>
      <c r="G3" s="4"/>
      <c r="H3" s="4"/>
      <c r="I3" s="8" t="s">
        <v>353</v>
      </c>
      <c r="J3" s="8" t="s">
        <v>354</v>
      </c>
      <c r="K3" s="8"/>
      <c r="L3" s="4"/>
      <c r="M3" s="4"/>
      <c r="N3" s="4"/>
      <c r="O3" s="4"/>
      <c r="P3" s="4"/>
      <c r="Q3" s="11"/>
      <c r="R3" s="4"/>
      <c r="S3" s="12"/>
    </row>
    <row r="4" s="1" customFormat="1" ht="36.75" customHeight="1" spans="1:19">
      <c r="A4" s="5" t="s">
        <v>355</v>
      </c>
      <c r="B4" s="5"/>
      <c r="C4" s="5"/>
      <c r="D4" s="5"/>
      <c r="E4" s="5"/>
      <c r="F4" s="6"/>
      <c r="G4" s="6"/>
      <c r="H4" s="6"/>
      <c r="I4" s="6"/>
      <c r="J4" s="6"/>
      <c r="K4" s="6">
        <f>K5+K11+K425+K443+K470+K604+K629+K685+K1333</f>
        <v>1050</v>
      </c>
      <c r="L4" s="6"/>
      <c r="M4" s="6"/>
      <c r="N4" s="5"/>
      <c r="O4" s="5"/>
      <c r="P4" s="5"/>
      <c r="Q4" s="13"/>
      <c r="R4" s="5"/>
      <c r="S4" s="12">
        <f>'德钦县汇总 '!K6-K4</f>
        <v>15294.1921</v>
      </c>
    </row>
    <row r="5" ht="21" spans="1:19">
      <c r="A5" s="7" t="s">
        <v>130</v>
      </c>
      <c r="B5" s="7"/>
      <c r="C5" s="7"/>
      <c r="D5" s="7" t="s">
        <v>133</v>
      </c>
      <c r="E5" s="7">
        <v>19</v>
      </c>
      <c r="F5" s="7"/>
      <c r="G5" s="7"/>
      <c r="H5" s="7"/>
      <c r="I5" s="7"/>
      <c r="J5" s="7"/>
      <c r="K5" s="7">
        <v>1050</v>
      </c>
      <c r="L5" s="7"/>
      <c r="M5" s="7"/>
      <c r="N5" s="7"/>
      <c r="O5" s="7"/>
      <c r="P5" s="7"/>
      <c r="Q5" s="7"/>
      <c r="R5" s="7"/>
      <c r="S5" s="7">
        <v>2</v>
      </c>
    </row>
    <row r="6" ht="21" spans="1:19">
      <c r="A6" s="7" t="s">
        <v>2738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ht="42" spans="1:21">
      <c r="A7" s="7" t="s">
        <v>1010</v>
      </c>
      <c r="B7" s="7" t="s">
        <v>1010</v>
      </c>
      <c r="C7" s="7" t="s">
        <v>36</v>
      </c>
      <c r="D7" s="7" t="s">
        <v>214</v>
      </c>
      <c r="E7" s="7">
        <v>120</v>
      </c>
      <c r="F7" s="7">
        <v>60</v>
      </c>
      <c r="G7" s="7" t="s">
        <v>2739</v>
      </c>
      <c r="H7" s="7" t="s">
        <v>391</v>
      </c>
      <c r="I7" s="7">
        <v>1420</v>
      </c>
      <c r="J7" s="7">
        <v>196</v>
      </c>
      <c r="K7" s="7">
        <v>60</v>
      </c>
      <c r="L7" s="7" t="s">
        <v>704</v>
      </c>
      <c r="M7" s="7" t="s">
        <v>704</v>
      </c>
      <c r="N7" s="7" t="s">
        <v>256</v>
      </c>
      <c r="O7" s="7" t="s">
        <v>582</v>
      </c>
      <c r="P7" s="7" t="s">
        <v>417</v>
      </c>
      <c r="Q7" s="7">
        <v>43221</v>
      </c>
      <c r="R7" s="7" t="s">
        <v>2740</v>
      </c>
      <c r="S7" s="7">
        <v>3</v>
      </c>
      <c r="T7" s="2">
        <v>50</v>
      </c>
      <c r="U7" s="2">
        <f>K7-T7</f>
        <v>10</v>
      </c>
    </row>
    <row r="8" ht="42" spans="1:21">
      <c r="A8" s="7" t="s">
        <v>627</v>
      </c>
      <c r="B8" s="7" t="s">
        <v>627</v>
      </c>
      <c r="C8" s="7" t="s">
        <v>36</v>
      </c>
      <c r="D8" s="7" t="s">
        <v>214</v>
      </c>
      <c r="E8" s="7">
        <v>120</v>
      </c>
      <c r="F8" s="7">
        <v>60</v>
      </c>
      <c r="G8" s="7" t="s">
        <v>2739</v>
      </c>
      <c r="H8" s="7" t="s">
        <v>391</v>
      </c>
      <c r="I8" s="7">
        <v>781</v>
      </c>
      <c r="J8" s="7">
        <v>132</v>
      </c>
      <c r="K8" s="7">
        <v>60</v>
      </c>
      <c r="L8" s="7" t="s">
        <v>704</v>
      </c>
      <c r="M8" s="7" t="s">
        <v>704</v>
      </c>
      <c r="N8" s="7" t="s">
        <v>256</v>
      </c>
      <c r="O8" s="7" t="s">
        <v>949</v>
      </c>
      <c r="P8" s="7" t="s">
        <v>417</v>
      </c>
      <c r="Q8" s="7">
        <v>43221</v>
      </c>
      <c r="R8" s="7" t="s">
        <v>2740</v>
      </c>
      <c r="S8" s="7">
        <v>3</v>
      </c>
      <c r="T8" s="2">
        <v>50</v>
      </c>
      <c r="U8" s="2">
        <f t="shared" ref="U8:U31" si="0">K8-T8</f>
        <v>10</v>
      </c>
    </row>
    <row r="9" ht="42" spans="1:21">
      <c r="A9" s="7" t="s">
        <v>1012</v>
      </c>
      <c r="B9" s="7" t="s">
        <v>1012</v>
      </c>
      <c r="C9" s="7" t="s">
        <v>36</v>
      </c>
      <c r="D9" s="7" t="s">
        <v>214</v>
      </c>
      <c r="E9" s="7">
        <v>120</v>
      </c>
      <c r="F9" s="7">
        <v>60</v>
      </c>
      <c r="G9" s="7" t="s">
        <v>2739</v>
      </c>
      <c r="H9" s="7" t="s">
        <v>391</v>
      </c>
      <c r="I9" s="7">
        <v>930</v>
      </c>
      <c r="J9" s="7">
        <v>43</v>
      </c>
      <c r="K9" s="7">
        <v>60</v>
      </c>
      <c r="L9" s="7" t="s">
        <v>704</v>
      </c>
      <c r="M9" s="7" t="s">
        <v>704</v>
      </c>
      <c r="N9" s="7" t="s">
        <v>256</v>
      </c>
      <c r="O9" s="7" t="s">
        <v>949</v>
      </c>
      <c r="P9" s="7" t="s">
        <v>417</v>
      </c>
      <c r="Q9" s="7">
        <v>43221</v>
      </c>
      <c r="R9" s="7" t="s">
        <v>2740</v>
      </c>
      <c r="S9" s="7">
        <v>3</v>
      </c>
      <c r="T9" s="2">
        <v>50</v>
      </c>
      <c r="U9" s="2">
        <f t="shared" si="0"/>
        <v>10</v>
      </c>
    </row>
    <row r="10" ht="42" spans="1:21">
      <c r="A10" s="7" t="s">
        <v>560</v>
      </c>
      <c r="B10" s="7" t="s">
        <v>560</v>
      </c>
      <c r="C10" s="7" t="s">
        <v>36</v>
      </c>
      <c r="D10" s="7" t="s">
        <v>214</v>
      </c>
      <c r="E10" s="7">
        <v>120</v>
      </c>
      <c r="F10" s="7">
        <v>60</v>
      </c>
      <c r="G10" s="7" t="s">
        <v>2739</v>
      </c>
      <c r="H10" s="7" t="s">
        <v>391</v>
      </c>
      <c r="I10" s="7">
        <v>1426</v>
      </c>
      <c r="J10" s="7">
        <v>156</v>
      </c>
      <c r="K10" s="7">
        <v>60</v>
      </c>
      <c r="L10" s="7" t="s">
        <v>704</v>
      </c>
      <c r="M10" s="7" t="s">
        <v>704</v>
      </c>
      <c r="N10" s="7" t="s">
        <v>256</v>
      </c>
      <c r="O10" s="7" t="s">
        <v>949</v>
      </c>
      <c r="P10" s="7" t="s">
        <v>417</v>
      </c>
      <c r="Q10" s="7">
        <v>43221</v>
      </c>
      <c r="R10" s="7" t="s">
        <v>2740</v>
      </c>
      <c r="S10" s="7">
        <v>3</v>
      </c>
      <c r="T10" s="2">
        <v>50</v>
      </c>
      <c r="U10" s="2">
        <f t="shared" si="0"/>
        <v>10</v>
      </c>
    </row>
    <row r="11" ht="21" spans="1:21">
      <c r="A11" s="7" t="s">
        <v>2741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U11" s="2">
        <f t="shared" si="0"/>
        <v>0</v>
      </c>
    </row>
    <row r="12" ht="42" spans="1:21">
      <c r="A12" s="7" t="s">
        <v>609</v>
      </c>
      <c r="B12" s="7" t="s">
        <v>2742</v>
      </c>
      <c r="C12" s="7" t="s">
        <v>36</v>
      </c>
      <c r="D12" s="7" t="s">
        <v>214</v>
      </c>
      <c r="E12" s="7">
        <v>120</v>
      </c>
      <c r="F12" s="7">
        <v>60</v>
      </c>
      <c r="G12" s="7" t="s">
        <v>2739</v>
      </c>
      <c r="H12" s="7" t="s">
        <v>391</v>
      </c>
      <c r="I12" s="7">
        <v>685</v>
      </c>
      <c r="J12" s="7">
        <v>119</v>
      </c>
      <c r="K12" s="7">
        <v>60</v>
      </c>
      <c r="L12" s="7" t="s">
        <v>704</v>
      </c>
      <c r="M12" s="7" t="s">
        <v>704</v>
      </c>
      <c r="N12" s="7" t="s">
        <v>256</v>
      </c>
      <c r="O12" s="7" t="s">
        <v>949</v>
      </c>
      <c r="P12" s="7" t="s">
        <v>417</v>
      </c>
      <c r="Q12" s="7">
        <v>43221</v>
      </c>
      <c r="R12" s="7" t="s">
        <v>2740</v>
      </c>
      <c r="S12" s="7">
        <v>3</v>
      </c>
      <c r="T12" s="2">
        <v>50</v>
      </c>
      <c r="U12" s="2">
        <f t="shared" si="0"/>
        <v>10</v>
      </c>
    </row>
    <row r="13" ht="21" spans="1:21">
      <c r="A13" s="7" t="s">
        <v>1534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U13" s="2">
        <f t="shared" si="0"/>
        <v>0</v>
      </c>
    </row>
    <row r="14" ht="42" spans="1:21">
      <c r="A14" s="7" t="s">
        <v>595</v>
      </c>
      <c r="B14" s="7" t="s">
        <v>2743</v>
      </c>
      <c r="C14" s="7" t="s">
        <v>36</v>
      </c>
      <c r="D14" s="7" t="s">
        <v>214</v>
      </c>
      <c r="E14" s="7">
        <v>120</v>
      </c>
      <c r="F14" s="7">
        <v>60</v>
      </c>
      <c r="G14" s="7" t="s">
        <v>2739</v>
      </c>
      <c r="H14" s="7" t="s">
        <v>391</v>
      </c>
      <c r="I14" s="7">
        <v>1153</v>
      </c>
      <c r="J14" s="7">
        <v>124</v>
      </c>
      <c r="K14" s="7">
        <v>60</v>
      </c>
      <c r="L14" s="7" t="s">
        <v>704</v>
      </c>
      <c r="M14" s="7" t="s">
        <v>704</v>
      </c>
      <c r="N14" s="7" t="s">
        <v>256</v>
      </c>
      <c r="O14" s="7" t="s">
        <v>949</v>
      </c>
      <c r="P14" s="7" t="s">
        <v>417</v>
      </c>
      <c r="Q14" s="7">
        <v>43221</v>
      </c>
      <c r="R14" s="7" t="s">
        <v>2740</v>
      </c>
      <c r="S14" s="7">
        <v>3</v>
      </c>
      <c r="T14" s="2">
        <v>50</v>
      </c>
      <c r="U14" s="2">
        <f t="shared" si="0"/>
        <v>10</v>
      </c>
    </row>
    <row r="15" ht="42" spans="1:21">
      <c r="A15" s="7" t="s">
        <v>2744</v>
      </c>
      <c r="B15" s="7" t="s">
        <v>2745</v>
      </c>
      <c r="C15" s="7" t="s">
        <v>2671</v>
      </c>
      <c r="D15" s="7" t="s">
        <v>214</v>
      </c>
      <c r="E15" s="7">
        <v>120</v>
      </c>
      <c r="F15" s="7">
        <v>20</v>
      </c>
      <c r="G15" s="7" t="s">
        <v>2746</v>
      </c>
      <c r="H15" s="7" t="s">
        <v>391</v>
      </c>
      <c r="I15" s="7"/>
      <c r="J15" s="7"/>
      <c r="K15" s="7">
        <v>20</v>
      </c>
      <c r="L15" s="7" t="s">
        <v>704</v>
      </c>
      <c r="M15" s="7" t="s">
        <v>704</v>
      </c>
      <c r="N15" s="7" t="s">
        <v>256</v>
      </c>
      <c r="O15" s="7" t="s">
        <v>949</v>
      </c>
      <c r="P15" s="7" t="s">
        <v>417</v>
      </c>
      <c r="Q15" s="7">
        <v>43221</v>
      </c>
      <c r="R15" s="7" t="s">
        <v>2740</v>
      </c>
      <c r="S15" s="7">
        <v>3</v>
      </c>
      <c r="T15" s="2">
        <v>20</v>
      </c>
      <c r="U15" s="2">
        <f t="shared" si="0"/>
        <v>0</v>
      </c>
    </row>
    <row r="16" ht="42" spans="1:21">
      <c r="A16" s="7" t="s">
        <v>1027</v>
      </c>
      <c r="B16" s="7" t="s">
        <v>1027</v>
      </c>
      <c r="C16" s="7" t="s">
        <v>36</v>
      </c>
      <c r="D16" s="7" t="s">
        <v>214</v>
      </c>
      <c r="E16" s="7">
        <v>120</v>
      </c>
      <c r="F16" s="7">
        <v>60</v>
      </c>
      <c r="G16" s="7" t="s">
        <v>2739</v>
      </c>
      <c r="H16" s="7" t="s">
        <v>391</v>
      </c>
      <c r="I16" s="7">
        <v>939</v>
      </c>
      <c r="J16" s="7">
        <v>184</v>
      </c>
      <c r="K16" s="7">
        <v>60</v>
      </c>
      <c r="L16" s="7" t="s">
        <v>704</v>
      </c>
      <c r="M16" s="7" t="s">
        <v>704</v>
      </c>
      <c r="N16" s="7" t="s">
        <v>256</v>
      </c>
      <c r="O16" s="7" t="s">
        <v>949</v>
      </c>
      <c r="P16" s="7" t="s">
        <v>417</v>
      </c>
      <c r="Q16" s="7">
        <v>43221</v>
      </c>
      <c r="R16" s="7" t="s">
        <v>2740</v>
      </c>
      <c r="S16" s="7">
        <v>3</v>
      </c>
      <c r="T16" s="2">
        <v>50</v>
      </c>
      <c r="U16" s="2">
        <f t="shared" si="0"/>
        <v>10</v>
      </c>
    </row>
    <row r="17" ht="21" spans="1:21">
      <c r="A17" s="7" t="s">
        <v>1546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U17" s="2">
        <f t="shared" si="0"/>
        <v>0</v>
      </c>
    </row>
    <row r="18" ht="42" spans="1:21">
      <c r="A18" s="7" t="s">
        <v>1030</v>
      </c>
      <c r="B18" s="7" t="s">
        <v>1030</v>
      </c>
      <c r="C18" s="7" t="s">
        <v>36</v>
      </c>
      <c r="D18" s="7" t="s">
        <v>214</v>
      </c>
      <c r="E18" s="7">
        <v>120</v>
      </c>
      <c r="F18" s="7">
        <v>60</v>
      </c>
      <c r="G18" s="7" t="s">
        <v>2739</v>
      </c>
      <c r="H18" s="7" t="s">
        <v>391</v>
      </c>
      <c r="I18" s="7">
        <v>1403</v>
      </c>
      <c r="J18" s="7">
        <v>289</v>
      </c>
      <c r="K18" s="7">
        <v>60</v>
      </c>
      <c r="L18" s="7" t="s">
        <v>704</v>
      </c>
      <c r="M18" s="7" t="s">
        <v>704</v>
      </c>
      <c r="N18" s="7" t="s">
        <v>256</v>
      </c>
      <c r="O18" s="7" t="s">
        <v>949</v>
      </c>
      <c r="P18" s="7" t="s">
        <v>417</v>
      </c>
      <c r="Q18" s="7">
        <v>43221</v>
      </c>
      <c r="R18" s="7" t="s">
        <v>2740</v>
      </c>
      <c r="S18" s="7">
        <v>3</v>
      </c>
      <c r="T18" s="2">
        <v>50</v>
      </c>
      <c r="U18" s="2">
        <f t="shared" si="0"/>
        <v>10</v>
      </c>
    </row>
    <row r="19" ht="42" spans="1:21">
      <c r="A19" s="7" t="s">
        <v>1032</v>
      </c>
      <c r="B19" s="7" t="s">
        <v>2747</v>
      </c>
      <c r="C19" s="7" t="s">
        <v>36</v>
      </c>
      <c r="D19" s="7" t="s">
        <v>214</v>
      </c>
      <c r="E19" s="7">
        <v>120</v>
      </c>
      <c r="F19" s="7">
        <v>60</v>
      </c>
      <c r="G19" s="7" t="s">
        <v>2739</v>
      </c>
      <c r="H19" s="7" t="s">
        <v>391</v>
      </c>
      <c r="I19" s="7">
        <v>898</v>
      </c>
      <c r="J19" s="7">
        <v>248</v>
      </c>
      <c r="K19" s="7">
        <v>60</v>
      </c>
      <c r="L19" s="7" t="s">
        <v>704</v>
      </c>
      <c r="M19" s="7" t="s">
        <v>704</v>
      </c>
      <c r="N19" s="7" t="s">
        <v>256</v>
      </c>
      <c r="O19" s="7" t="s">
        <v>949</v>
      </c>
      <c r="P19" s="7" t="s">
        <v>417</v>
      </c>
      <c r="Q19" s="7">
        <v>43221</v>
      </c>
      <c r="R19" s="7" t="s">
        <v>2740</v>
      </c>
      <c r="S19" s="7">
        <v>3</v>
      </c>
      <c r="T19" s="2">
        <v>50</v>
      </c>
      <c r="U19" s="2">
        <f t="shared" si="0"/>
        <v>10</v>
      </c>
    </row>
    <row r="20" ht="42" spans="1:21">
      <c r="A20" s="7" t="s">
        <v>1042</v>
      </c>
      <c r="B20" s="7" t="s">
        <v>1042</v>
      </c>
      <c r="C20" s="7" t="s">
        <v>36</v>
      </c>
      <c r="D20" s="7" t="s">
        <v>214</v>
      </c>
      <c r="E20" s="7">
        <v>120</v>
      </c>
      <c r="F20" s="7">
        <v>60</v>
      </c>
      <c r="G20" s="7" t="s">
        <v>2739</v>
      </c>
      <c r="H20" s="7" t="s">
        <v>391</v>
      </c>
      <c r="I20" s="7">
        <v>1017</v>
      </c>
      <c r="J20" s="7">
        <v>138</v>
      </c>
      <c r="K20" s="7">
        <v>60</v>
      </c>
      <c r="L20" s="7" t="s">
        <v>704</v>
      </c>
      <c r="M20" s="7" t="s">
        <v>704</v>
      </c>
      <c r="N20" s="7" t="s">
        <v>256</v>
      </c>
      <c r="O20" s="7" t="s">
        <v>949</v>
      </c>
      <c r="P20" s="7" t="s">
        <v>417</v>
      </c>
      <c r="Q20" s="7">
        <v>43221</v>
      </c>
      <c r="R20" s="7" t="s">
        <v>2740</v>
      </c>
      <c r="S20" s="7">
        <v>3</v>
      </c>
      <c r="T20" s="2">
        <v>50</v>
      </c>
      <c r="U20" s="2">
        <f t="shared" si="0"/>
        <v>10</v>
      </c>
    </row>
    <row r="21" ht="42" spans="1:21">
      <c r="A21" s="7" t="s">
        <v>1036</v>
      </c>
      <c r="B21" s="7" t="s">
        <v>2748</v>
      </c>
      <c r="C21" s="7" t="s">
        <v>36</v>
      </c>
      <c r="D21" s="7" t="s">
        <v>214</v>
      </c>
      <c r="E21" s="7">
        <v>120</v>
      </c>
      <c r="F21" s="7">
        <v>60</v>
      </c>
      <c r="G21" s="7" t="s">
        <v>2739</v>
      </c>
      <c r="H21" s="7" t="s">
        <v>391</v>
      </c>
      <c r="I21" s="7">
        <v>815</v>
      </c>
      <c r="J21" s="7">
        <v>366</v>
      </c>
      <c r="K21" s="7">
        <v>60</v>
      </c>
      <c r="L21" s="7" t="s">
        <v>704</v>
      </c>
      <c r="M21" s="7" t="s">
        <v>704</v>
      </c>
      <c r="N21" s="7" t="s">
        <v>256</v>
      </c>
      <c r="O21" s="7" t="s">
        <v>582</v>
      </c>
      <c r="P21" s="7" t="s">
        <v>417</v>
      </c>
      <c r="Q21" s="7">
        <v>43221</v>
      </c>
      <c r="R21" s="7" t="s">
        <v>2740</v>
      </c>
      <c r="S21" s="7">
        <v>3</v>
      </c>
      <c r="T21" s="2">
        <v>50</v>
      </c>
      <c r="U21" s="2">
        <f t="shared" si="0"/>
        <v>10</v>
      </c>
    </row>
    <row r="22" ht="21" spans="1:21">
      <c r="A22" s="7" t="s">
        <v>1564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U22" s="2">
        <f t="shared" si="0"/>
        <v>0</v>
      </c>
    </row>
    <row r="23" ht="42" spans="1:21">
      <c r="A23" s="7" t="s">
        <v>650</v>
      </c>
      <c r="B23" s="7" t="s">
        <v>650</v>
      </c>
      <c r="C23" s="7" t="s">
        <v>36</v>
      </c>
      <c r="D23" s="7" t="s">
        <v>214</v>
      </c>
      <c r="E23" s="7">
        <v>120</v>
      </c>
      <c r="F23" s="7">
        <v>60</v>
      </c>
      <c r="G23" s="7" t="s">
        <v>2739</v>
      </c>
      <c r="H23" s="7" t="s">
        <v>391</v>
      </c>
      <c r="I23" s="7">
        <v>1056</v>
      </c>
      <c r="J23" s="7">
        <v>256</v>
      </c>
      <c r="K23" s="7">
        <v>60</v>
      </c>
      <c r="L23" s="7" t="s">
        <v>704</v>
      </c>
      <c r="M23" s="7" t="s">
        <v>704</v>
      </c>
      <c r="N23" s="7" t="s">
        <v>256</v>
      </c>
      <c r="O23" s="7" t="s">
        <v>949</v>
      </c>
      <c r="P23" s="7" t="s">
        <v>417</v>
      </c>
      <c r="Q23" s="7">
        <v>43221</v>
      </c>
      <c r="R23" s="7" t="s">
        <v>2740</v>
      </c>
      <c r="S23" s="7">
        <v>3</v>
      </c>
      <c r="T23" s="2">
        <v>50</v>
      </c>
      <c r="U23" s="2">
        <f t="shared" si="0"/>
        <v>10</v>
      </c>
    </row>
    <row r="24" ht="42" spans="1:21">
      <c r="A24" s="7" t="s">
        <v>2749</v>
      </c>
      <c r="B24" s="7" t="s">
        <v>2749</v>
      </c>
      <c r="C24" s="7" t="s">
        <v>36</v>
      </c>
      <c r="D24" s="7" t="s">
        <v>214</v>
      </c>
      <c r="E24" s="7">
        <v>120</v>
      </c>
      <c r="F24" s="7">
        <v>60</v>
      </c>
      <c r="G24" s="7" t="s">
        <v>2739</v>
      </c>
      <c r="H24" s="7" t="s">
        <v>391</v>
      </c>
      <c r="I24" s="7">
        <v>1824</v>
      </c>
      <c r="J24" s="7">
        <v>341</v>
      </c>
      <c r="K24" s="7">
        <v>60</v>
      </c>
      <c r="L24" s="7" t="s">
        <v>704</v>
      </c>
      <c r="M24" s="7" t="s">
        <v>704</v>
      </c>
      <c r="N24" s="7" t="s">
        <v>256</v>
      </c>
      <c r="O24" s="7" t="s">
        <v>949</v>
      </c>
      <c r="P24" s="7" t="s">
        <v>417</v>
      </c>
      <c r="Q24" s="7">
        <v>43221</v>
      </c>
      <c r="R24" s="7" t="s">
        <v>2740</v>
      </c>
      <c r="S24" s="7">
        <v>3</v>
      </c>
      <c r="T24" s="2">
        <v>50</v>
      </c>
      <c r="U24" s="2">
        <f t="shared" si="0"/>
        <v>10</v>
      </c>
    </row>
    <row r="25" ht="42" spans="1:21">
      <c r="A25" s="7" t="s">
        <v>987</v>
      </c>
      <c r="B25" s="7" t="s">
        <v>987</v>
      </c>
      <c r="C25" s="7" t="s">
        <v>36</v>
      </c>
      <c r="D25" s="7" t="s">
        <v>214</v>
      </c>
      <c r="E25" s="7">
        <v>120</v>
      </c>
      <c r="F25" s="7">
        <v>60</v>
      </c>
      <c r="G25" s="7" t="s">
        <v>2739</v>
      </c>
      <c r="H25" s="7" t="s">
        <v>391</v>
      </c>
      <c r="I25" s="7">
        <v>1022</v>
      </c>
      <c r="J25" s="7">
        <v>258</v>
      </c>
      <c r="K25" s="7">
        <v>60</v>
      </c>
      <c r="L25" s="7" t="s">
        <v>704</v>
      </c>
      <c r="M25" s="7" t="s">
        <v>704</v>
      </c>
      <c r="N25" s="7" t="s">
        <v>256</v>
      </c>
      <c r="O25" s="7" t="s">
        <v>949</v>
      </c>
      <c r="P25" s="7" t="s">
        <v>417</v>
      </c>
      <c r="Q25" s="7">
        <v>43221</v>
      </c>
      <c r="R25" s="7" t="s">
        <v>2740</v>
      </c>
      <c r="S25" s="7">
        <v>3</v>
      </c>
      <c r="T25" s="2">
        <v>50</v>
      </c>
      <c r="U25" s="2">
        <f t="shared" si="0"/>
        <v>10</v>
      </c>
    </row>
    <row r="26" ht="21" spans="1:21">
      <c r="A26" s="7" t="s">
        <v>2750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U26" s="2">
        <f t="shared" si="0"/>
        <v>0</v>
      </c>
    </row>
    <row r="27" ht="42" spans="1:21">
      <c r="A27" s="7" t="s">
        <v>983</v>
      </c>
      <c r="B27" s="7" t="s">
        <v>2066</v>
      </c>
      <c r="C27" s="7" t="s">
        <v>36</v>
      </c>
      <c r="D27" s="7" t="s">
        <v>214</v>
      </c>
      <c r="E27" s="7">
        <v>120</v>
      </c>
      <c r="F27" s="7">
        <v>60</v>
      </c>
      <c r="G27" s="7" t="s">
        <v>2739</v>
      </c>
      <c r="H27" s="7" t="s">
        <v>391</v>
      </c>
      <c r="I27" s="7">
        <v>1397</v>
      </c>
      <c r="J27" s="7">
        <v>523</v>
      </c>
      <c r="K27" s="7">
        <v>60</v>
      </c>
      <c r="L27" s="7" t="s">
        <v>704</v>
      </c>
      <c r="M27" s="7" t="s">
        <v>704</v>
      </c>
      <c r="N27" s="7" t="s">
        <v>256</v>
      </c>
      <c r="O27" s="7" t="s">
        <v>949</v>
      </c>
      <c r="P27" s="7" t="s">
        <v>417</v>
      </c>
      <c r="Q27" s="7">
        <v>43221</v>
      </c>
      <c r="R27" s="7" t="s">
        <v>2740</v>
      </c>
      <c r="S27" s="7">
        <v>3</v>
      </c>
      <c r="T27" s="2">
        <v>50</v>
      </c>
      <c r="U27" s="2">
        <f t="shared" si="0"/>
        <v>10</v>
      </c>
    </row>
    <row r="28" ht="42" spans="1:21">
      <c r="A28" s="7" t="s">
        <v>985</v>
      </c>
      <c r="B28" s="7" t="s">
        <v>2751</v>
      </c>
      <c r="C28" s="7" t="s">
        <v>36</v>
      </c>
      <c r="D28" s="7" t="s">
        <v>214</v>
      </c>
      <c r="E28" s="7">
        <v>120</v>
      </c>
      <c r="F28" s="7">
        <v>60</v>
      </c>
      <c r="G28" s="7" t="s">
        <v>2739</v>
      </c>
      <c r="H28" s="7" t="s">
        <v>571</v>
      </c>
      <c r="I28" s="7">
        <v>653</v>
      </c>
      <c r="J28" s="7">
        <v>134</v>
      </c>
      <c r="K28" s="7">
        <v>60</v>
      </c>
      <c r="L28" s="7" t="s">
        <v>704</v>
      </c>
      <c r="M28" s="7" t="s">
        <v>704</v>
      </c>
      <c r="N28" s="7" t="s">
        <v>256</v>
      </c>
      <c r="O28" s="7" t="s">
        <v>949</v>
      </c>
      <c r="P28" s="7" t="s">
        <v>417</v>
      </c>
      <c r="Q28" s="7">
        <v>43221</v>
      </c>
      <c r="R28" s="7" t="s">
        <v>2740</v>
      </c>
      <c r="S28" s="7">
        <v>3</v>
      </c>
      <c r="T28" s="2">
        <v>50</v>
      </c>
      <c r="U28" s="2">
        <f t="shared" si="0"/>
        <v>10</v>
      </c>
    </row>
    <row r="29" ht="42" spans="1:21">
      <c r="A29" s="7" t="s">
        <v>981</v>
      </c>
      <c r="B29" s="7" t="s">
        <v>2752</v>
      </c>
      <c r="C29" s="7" t="s">
        <v>2671</v>
      </c>
      <c r="D29" s="7" t="s">
        <v>214</v>
      </c>
      <c r="E29" s="7">
        <v>120</v>
      </c>
      <c r="F29" s="7">
        <v>20</v>
      </c>
      <c r="G29" s="7" t="s">
        <v>2753</v>
      </c>
      <c r="H29" s="7" t="s">
        <v>391</v>
      </c>
      <c r="I29" s="7">
        <v>1134</v>
      </c>
      <c r="J29" s="7">
        <v>429</v>
      </c>
      <c r="K29" s="7">
        <v>20</v>
      </c>
      <c r="L29" s="7" t="s">
        <v>704</v>
      </c>
      <c r="M29" s="7" t="s">
        <v>704</v>
      </c>
      <c r="N29" s="7" t="s">
        <v>256</v>
      </c>
      <c r="O29" s="7" t="s">
        <v>949</v>
      </c>
      <c r="P29" s="7" t="s">
        <v>417</v>
      </c>
      <c r="Q29" s="7">
        <v>43221</v>
      </c>
      <c r="R29" s="7" t="s">
        <v>2740</v>
      </c>
      <c r="S29" s="7">
        <v>3</v>
      </c>
      <c r="T29" s="2">
        <v>20</v>
      </c>
      <c r="U29" s="2">
        <f t="shared" si="0"/>
        <v>0</v>
      </c>
    </row>
    <row r="30" ht="21" spans="1:21">
      <c r="A30" s="7" t="s">
        <v>2754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U30" s="2">
        <f t="shared" si="0"/>
        <v>0</v>
      </c>
    </row>
    <row r="31" ht="42" spans="1:21">
      <c r="A31" s="7" t="s">
        <v>759</v>
      </c>
      <c r="B31" s="7" t="s">
        <v>759</v>
      </c>
      <c r="C31" s="7" t="s">
        <v>36</v>
      </c>
      <c r="D31" s="7" t="s">
        <v>214</v>
      </c>
      <c r="E31" s="7">
        <v>120</v>
      </c>
      <c r="F31" s="7">
        <v>50</v>
      </c>
      <c r="G31" s="7" t="s">
        <v>2739</v>
      </c>
      <c r="H31" s="7" t="s">
        <v>391</v>
      </c>
      <c r="I31" s="7">
        <v>1397</v>
      </c>
      <c r="J31" s="7">
        <v>523</v>
      </c>
      <c r="K31" s="7">
        <v>50</v>
      </c>
      <c r="L31" s="7" t="s">
        <v>704</v>
      </c>
      <c r="M31" s="7" t="s">
        <v>704</v>
      </c>
      <c r="N31" s="7" t="s">
        <v>256</v>
      </c>
      <c r="O31" s="7" t="s">
        <v>2755</v>
      </c>
      <c r="P31" s="7" t="s">
        <v>417</v>
      </c>
      <c r="Q31" s="7">
        <v>43221</v>
      </c>
      <c r="R31" s="7"/>
      <c r="S31" s="7">
        <v>3</v>
      </c>
      <c r="T31" s="2">
        <v>0</v>
      </c>
      <c r="U31" s="2">
        <f t="shared" si="0"/>
        <v>50</v>
      </c>
    </row>
    <row r="32" ht="21" spans="1:19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</row>
  </sheetData>
  <sheetProtection selectLockedCells="1" selectUnlockedCells="1"/>
  <mergeCells count="19">
    <mergeCell ref="A1:M1"/>
    <mergeCell ref="N1:R1"/>
    <mergeCell ref="I2:J2"/>
    <mergeCell ref="A2:A3"/>
    <mergeCell ref="B2:B3"/>
    <mergeCell ref="C2:C3"/>
    <mergeCell ref="D2:D3"/>
    <mergeCell ref="E2:E3"/>
    <mergeCell ref="F2:F3"/>
    <mergeCell ref="G2:G3"/>
    <mergeCell ref="H2:H3"/>
    <mergeCell ref="K2:K3"/>
    <mergeCell ref="L2:L3"/>
    <mergeCell ref="M2:M3"/>
    <mergeCell ref="N2:N3"/>
    <mergeCell ref="O2:O3"/>
    <mergeCell ref="P2:P3"/>
    <mergeCell ref="Q2:Q3"/>
    <mergeCell ref="R2:R3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德钦县汇总 </vt:lpstr>
      <vt:lpstr>德钦县汇总</vt:lpstr>
      <vt:lpstr>2019年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T6900</dc:creator>
  <cp:lastModifiedBy>橙金文化</cp:lastModifiedBy>
  <dcterms:created xsi:type="dcterms:W3CDTF">2018-12-03T07:13:00Z</dcterms:created>
  <dcterms:modified xsi:type="dcterms:W3CDTF">2024-08-26T12:16:31Z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68DD431E2CFE4518930BAE5BB3BD9ED2_13</vt:lpwstr>
  </property>
</Properties>
</file>