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<sst xmlns="http://schemas.openxmlformats.org/spreadsheetml/2006/main" count="1925" uniqueCount="684">
  <si>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</si>
  <si>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</si>
  <si>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</si>
  <si>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</si>
  <si>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</si>
  <si>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</si>
  <si>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</si>
  <si>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</si>
  <si>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</si>
  <si>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</si>
  <si>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</si>
  <si>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</si>
  <si>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</si>
  <si>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</si>
  <si>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</si>
  <si>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</si>
  <si>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</si>
  <si>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</si>
  <si>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</si>
  <si>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</si>
  <si>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</si>
  <si>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</si>
  <si>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</si>
  <si>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</si>
  <si>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</si>
  <si>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</si>
  <si>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</si>
  <si>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</si>
  <si>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</si>
  <si>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</si>
  <si>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</si>
  <si>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</si>
  <si>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</si>
  <si>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</si>
  <si>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</si>
  <si>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</si>
  <si>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</si>
  <si>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</si>
  <si>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</si>
  <si>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</si>
  <si>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</si>
  <si>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</si>
  <si>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</si>
  <si>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</si>
  <si>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</si>
  <si>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</si>
  <si>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</si>
  <si>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</si>
  <si>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</si>
  <si>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</si>
  <si>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</si>
  <si>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</si>
  <si>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</si>
  <si>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</si>
  <si>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</si>
  <si>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</si>
  <si>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</si>
  <si>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</si>
  <si>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</si>
  <si>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</si>
  <si>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</si>
  <si>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</si>
  <si>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</si>
  <si>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</si>
  <si>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</si>
  <si>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</si>
  <si>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</si>
  <si>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</si>
  <si>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</si>
  <si>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</si>
  <si>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</si>
  <si>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</si>
  <si>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德钦县农业农村局</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</si>
  <si>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</si>
  <si>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</si>
  <si>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</si>
  <si>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</si>
  <si>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</si>
  <si>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</si>
  <si>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</si>
  <si>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</si>
  <si>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</si>
  <si>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</si>
  <si>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</si>
  <si>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</si>
  <si>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</si>
  <si>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</si>
  <si>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</si>
  <si>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</si>
  <si>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2080505</t>
  </si>
  <si>
    <t>2080506</t>
  </si>
  <si>
    <t>20808</t>
  </si>
  <si>
    <t>2080801</t>
  </si>
  <si>
    <t>210</t>
  </si>
  <si>
    <t>卫生健康支出</t>
  </si>
  <si>
    <t>21011</t>
  </si>
  <si>
    <t>2101101</t>
  </si>
  <si>
    <t>2101102</t>
  </si>
  <si>
    <t>2101103</t>
  </si>
  <si>
    <t>2101199</t>
  </si>
  <si>
    <t>213</t>
  </si>
  <si>
    <t>农林水支出</t>
  </si>
  <si>
    <t>21301</t>
  </si>
  <si>
    <t>2130101</t>
  </si>
  <si>
    <t>2130104</t>
  </si>
  <si>
    <t>2130106</t>
  </si>
  <si>
    <t>2130109</t>
  </si>
  <si>
    <t>2130110</t>
  </si>
  <si>
    <t>2130199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</si>
  <si>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</si>
  <si>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</si>
  <si>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</si>
  <si>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</si>
  <si>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</si>
  <si>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</si>
  <si>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</si>
  <si>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</si>
  <si>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</si>
  <si>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</si>
  <si>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</si>
  <si>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</si>
  <si>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</si>
  <si>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</si>
  <si>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</si>
  <si>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</si>
  <si>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</si>
  <si>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</si>
  <si>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</si>
  <si>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</si>
  <si>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</si>
  <si>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</si>
  <si>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</si>
  <si>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</si>
  <si>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</si>
  <si>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</si>
  <si>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</si>
  <si>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</si>
  <si>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</si>
  <si>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</si>
  <si>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</si>
  <si>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</si>
  <si>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</si>
  <si>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</si>
  <si>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</si>
  <si>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</si>
  <si>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</si>
  <si>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</si>
  <si>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</si>
  <si>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</si>
  <si>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</si>
  <si>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</si>
  <si>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</si>
  <si>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</si>
  <si>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</si>
  <si>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</si>
  <si>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</si>
  <si>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</si>
  <si>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</si>
  <si>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</si>
  <si>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</si>
  <si>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</si>
  <si>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</si>
  <si>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</si>
  <si>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行政事业单位养老支出</t>
  </si>
  <si>
    <t>机关事业单位基本养老保险缴费支出</t>
  </si>
  <si>
    <t>抚恤</t>
  </si>
  <si>
    <t>死亡抚恤</t>
  </si>
  <si>
    <t>行政事业单位医疗</t>
  </si>
  <si>
    <t>行政单位医疗</t>
  </si>
  <si>
    <t>事业单位医疗</t>
  </si>
  <si>
    <t>公务员医疗补助</t>
  </si>
  <si>
    <t>其他行政事业单位医疗支出</t>
  </si>
  <si>
    <t>农业农村</t>
  </si>
  <si>
    <t>行政运行</t>
  </si>
  <si>
    <t>事业运行</t>
  </si>
  <si>
    <t>科技转化与推广服务</t>
  </si>
  <si>
    <t>农产品质量安全</t>
  </si>
  <si>
    <t>执法监管</t>
  </si>
  <si>
    <t>其他农业农村支出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</si>
  <si>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</si>
  <si>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</si>
  <si>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</si>
  <si>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</si>
  <si>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</si>
  <si>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</si>
  <si>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</si>
  <si>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</si>
  <si>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</si>
  <si>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</si>
  <si>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</si>
  <si>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</si>
  <si>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</si>
  <si>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</si>
  <si>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</si>
  <si>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</si>
  <si>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</si>
  <si>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</si>
  <si>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</si>
  <si>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</si>
  <si>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</si>
  <si>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</si>
  <si>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</si>
  <si>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</si>
  <si>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</si>
  <si>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</si>
  <si>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</si>
  <si>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</si>
  <si>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</si>
  <si>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533422210000000019481</t>
  </si>
  <si>
    <t>行政人员工资支出</t>
  </si>
  <si>
    <t>30101</t>
  </si>
  <si>
    <t>基本工资</t>
  </si>
  <si>
    <t>533422210000000019482</t>
  </si>
  <si>
    <t>事业人员工资支出</t>
  </si>
  <si>
    <t>30102</t>
  </si>
  <si>
    <t>津贴补贴</t>
  </si>
  <si>
    <t>533422231100001429468</t>
  </si>
  <si>
    <t>公务员基础绩效奖</t>
  </si>
  <si>
    <t>30103</t>
  </si>
  <si>
    <t>奖金</t>
  </si>
  <si>
    <t>533422241100002144709</t>
  </si>
  <si>
    <t>事业人员规范后绩效奖</t>
  </si>
  <si>
    <t>30107</t>
  </si>
  <si>
    <t>绩效工资</t>
  </si>
  <si>
    <t>533422210000000019483</t>
  </si>
  <si>
    <t>社会保障缴费</t>
  </si>
  <si>
    <t>30108</t>
  </si>
  <si>
    <t>机关事业单位基本养老保险缴费</t>
  </si>
  <si>
    <t>30110</t>
  </si>
  <si>
    <t>职工基本医疗保险缴费</t>
  </si>
  <si>
    <t>30111</t>
  </si>
  <si>
    <t>公务员医疗补助缴费</t>
  </si>
  <si>
    <t>30112</t>
  </si>
  <si>
    <t>其他社会保障缴费</t>
  </si>
  <si>
    <t>533422210000000019484</t>
  </si>
  <si>
    <t>30113</t>
  </si>
  <si>
    <t>533422210000000019493</t>
  </si>
  <si>
    <t>一般公用经费</t>
  </si>
  <si>
    <t>30201</t>
  </si>
  <si>
    <t>办公费</t>
  </si>
  <si>
    <t>30239</t>
  </si>
  <si>
    <t>其他交通费用</t>
  </si>
  <si>
    <t>30207</t>
  </si>
  <si>
    <t>邮电费</t>
  </si>
  <si>
    <t>533422231100001169032</t>
  </si>
  <si>
    <t>30217</t>
  </si>
  <si>
    <t>30211</t>
  </si>
  <si>
    <t>差旅费</t>
  </si>
  <si>
    <t>30216</t>
  </si>
  <si>
    <t>培训费</t>
  </si>
  <si>
    <t>30206</t>
  </si>
  <si>
    <t>电费</t>
  </si>
  <si>
    <t>533422241100002164343</t>
  </si>
  <si>
    <t>体检费</t>
  </si>
  <si>
    <t>533422210000000019492</t>
  </si>
  <si>
    <t>工会经费</t>
  </si>
  <si>
    <t>30228</t>
  </si>
  <si>
    <t>533422210000000019488</t>
  </si>
  <si>
    <t>公务用车运行维护费</t>
  </si>
  <si>
    <t>30231</t>
  </si>
  <si>
    <t>533422210000000019490</t>
  </si>
  <si>
    <t>行政公务交通补贴</t>
  </si>
  <si>
    <t>533422221100000445623</t>
  </si>
  <si>
    <t>公务用车租赁费</t>
  </si>
  <si>
    <t>30305</t>
  </si>
  <si>
    <t>生活补助</t>
  </si>
  <si>
    <t>533422241100002148550</t>
  </si>
  <si>
    <t>编外人员工资经费</t>
  </si>
  <si>
    <t>30199</t>
  </si>
  <si>
    <t>其他工资福利支出</t>
  </si>
  <si>
    <t>533422241100003013936</t>
  </si>
  <si>
    <t>上海挂职副局长艰苦边远地区工资津贴经费</t>
  </si>
  <si>
    <t>预算05-1表</t>
  </si>
  <si>
    <t>2026年部门项目支出预算表</t>
  </si>
  <si>
    <t>项目分类</t>
  </si>
  <si>
    <t>项目单位</t>
  </si>
  <si>
    <t>本年拨款</t>
  </si>
  <si>
    <t>其中：本次下达</t>
  </si>
  <si>
    <t>2026年德钦县县级农产品质量安全检测工作经费</t>
  </si>
  <si>
    <t>专项业务类</t>
  </si>
  <si>
    <t>533422241100002124664</t>
  </si>
  <si>
    <t>2026年科技扩散工作经费</t>
  </si>
  <si>
    <t>533422241100002123744</t>
  </si>
  <si>
    <t>2026年农村土地承包经营纠纷调解仲裁委员会办案经费</t>
  </si>
  <si>
    <t>533422241100002126840</t>
  </si>
  <si>
    <t>2026年农业综合行政执法工作经费</t>
  </si>
  <si>
    <t>533422241100002126224</t>
  </si>
  <si>
    <t>30227</t>
  </si>
  <si>
    <t>委托业务费</t>
  </si>
  <si>
    <t>村级动物防疫员工资经费</t>
  </si>
  <si>
    <t>民生类</t>
  </si>
  <si>
    <t>533422241100002163354</t>
  </si>
  <si>
    <t>30399</t>
  </si>
  <si>
    <t>其他对个人和家庭的补助</t>
  </si>
  <si>
    <t>工作经费</t>
  </si>
  <si>
    <t>533422241100003017045</t>
  </si>
  <si>
    <t>30226</t>
  </si>
  <si>
    <t>劳务费</t>
  </si>
  <si>
    <t>监测预警工作经费</t>
  </si>
  <si>
    <t>533422241100003017250</t>
  </si>
  <si>
    <t>遗属补助经费</t>
  </si>
  <si>
    <t>533422241100002148947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</si>
  <si>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</si>
  <si>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</si>
  <si>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</si>
  <si>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</si>
  <si>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</si>
  <si>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</si>
  <si>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</si>
  <si>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</si>
  <si>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</si>
  <si>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</si>
  <si>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</si>
  <si>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</si>
  <si>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</si>
  <si>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</si>
  <si>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</si>
  <si>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农村户口人均遗属补助发放</t>
  </si>
  <si>
    <t>=</t>
  </si>
  <si>
    <t>8736</t>
  </si>
  <si>
    <t>元/人</t>
  </si>
  <si>
    <t>定量指标</t>
  </si>
  <si>
    <t>农村户口年人均遗属补助发放8736元</t>
  </si>
  <si>
    <t>农村户口人数</t>
  </si>
  <si>
    <t>人</t>
  </si>
  <si>
    <t>2025年农村户口人均遗属补助发放为4人</t>
  </si>
  <si>
    <t>城镇户口人均遗属补助发放</t>
  </si>
  <si>
    <t>11606.4</t>
  </si>
  <si>
    <t>元/年</t>
  </si>
  <si>
    <t>城镇户口年人均遗属补助发放11606.4元</t>
  </si>
  <si>
    <t>城镇户口人数</t>
  </si>
  <si>
    <t>4</t>
  </si>
  <si>
    <t>2025年城镇户口人均遗属补助发放为4人</t>
  </si>
  <si>
    <t>质量指标</t>
  </si>
  <si>
    <t>发放遗属补助准确率</t>
  </si>
  <si>
    <t>&gt;=</t>
  </si>
  <si>
    <t>95</t>
  </si>
  <si>
    <t>%</t>
  </si>
  <si>
    <t>定性指标</t>
  </si>
  <si>
    <t>每年保证准确发放遗属补助德准确率在95%以上</t>
  </si>
  <si>
    <t>时效指标</t>
  </si>
  <si>
    <t>按时发放遗属补助</t>
  </si>
  <si>
    <t>按时</t>
  </si>
  <si>
    <t>次/年</t>
  </si>
  <si>
    <t>每年按时发放遗属补助</t>
  </si>
  <si>
    <t>效益指标</t>
  </si>
  <si>
    <t>社会效益</t>
  </si>
  <si>
    <t>部门运转</t>
  </si>
  <si>
    <t>正常运转</t>
  </si>
  <si>
    <t>反映部门（单位）运转情况。</t>
  </si>
  <si>
    <t>可持续影响</t>
  </si>
  <si>
    <t>每年发放遗属补助</t>
  </si>
  <si>
    <t>可持续</t>
  </si>
  <si>
    <t>持续发放遗属补助</t>
  </si>
  <si>
    <t>满意度指标</t>
  </si>
  <si>
    <t>服务对象满意度</t>
  </si>
  <si>
    <t>遗属抚养对象满意度</t>
  </si>
  <si>
    <t>反映领取人员对遗属生活补助发放的满意程度。</t>
  </si>
  <si>
    <t>1. 宣传与办公基础保障经费：1.0 万元；
2.执法业务与培训差旅经费：10 万元；
3.法律顾问经费：1.0 万元；
4.执法辅助服务经费：4.0 万元。</t>
  </si>
  <si>
    <t>制作宣传宣传资料费次数</t>
  </si>
  <si>
    <t>15</t>
  </si>
  <si>
    <t>次</t>
  </si>
  <si>
    <t>宣传贯彻执行国家和省州县有关农业、畜牧业、农机、渔政等法律、法规、规章和方针政策，购买、制作宣传横幅、宣传单及宣传资料费15次</t>
  </si>
  <si>
    <t>参加农业综合执法业务培训次数</t>
  </si>
  <si>
    <t>参加农干院组织的农业综合执法业务培训5人</t>
  </si>
  <si>
    <t>宣传农业综合执法政策准确率</t>
  </si>
  <si>
    <t>开展宣传农业综合执法法律法规完成率大于95%</t>
  </si>
  <si>
    <t>开展执法工作下乡正常率</t>
  </si>
  <si>
    <t>开展执法工作下乡完成率大于85%</t>
  </si>
  <si>
    <t>宣传农业综合执法政策时间</t>
  </si>
  <si>
    <t>2026年12月31日前完成</t>
  </si>
  <si>
    <t>是/否</t>
  </si>
  <si>
    <t>开展宣传农业综合执法法律法规完成及时</t>
  </si>
  <si>
    <t>开展执法工作下乡完成时间</t>
  </si>
  <si>
    <t>2026年12月31日日前完成</t>
  </si>
  <si>
    <t>开展执法工作下乡完成及时</t>
  </si>
  <si>
    <t>促进农业综合执法工作有序开展</t>
  </si>
  <si>
    <t>促进</t>
  </si>
  <si>
    <t>农业综合执法经费使用制度健全</t>
  </si>
  <si>
    <t>健全</t>
  </si>
  <si>
    <t>被执法人员满意度</t>
  </si>
  <si>
    <t>被执法人员满意度大于95%</t>
  </si>
  <si>
    <t>成本指标</t>
  </si>
  <si>
    <t>经济成本指标</t>
  </si>
  <si>
    <t>产生执法经费标准</t>
  </si>
  <si>
    <t>&lt;=</t>
  </si>
  <si>
    <t>2000</t>
  </si>
  <si>
    <t>元</t>
  </si>
  <si>
    <t>每次开展执法工作产生费用低于2000元</t>
  </si>
  <si>
    <t>2025年安排科技工作经费10万元，该项目由科技成果转化中心负责实施。其中：2万元为办公耗材费（打字复印约20次）；2万元为科技活动周、全国科普日、科技拥军等科普宣传活动经费（购买宣传资料、宣传物品等）；6万元为差旅费及公车运行维护费（科技相关政策宣传、下乡、外出培训及与州级主管部门对接、参会等约为30余次）。</t>
  </si>
  <si>
    <t>开展科技工作购买办公耗材次数</t>
  </si>
  <si>
    <t>开展科技工作购买办公耗材在5次以上</t>
  </si>
  <si>
    <t>2024年安排科技工作经费次数</t>
  </si>
  <si>
    <t>30</t>
  </si>
  <si>
    <t>2025年安排科技工作经费30次以上</t>
  </si>
  <si>
    <t>科技相关工作验收合格率</t>
  </si>
  <si>
    <t>科技相关工作完成合格率大于95%</t>
  </si>
  <si>
    <t>科技成果转换与成果相关工作完成时间</t>
  </si>
  <si>
    <t>科技成果转换与成果完成时间在2026年12月31日前</t>
  </si>
  <si>
    <t>经济效益</t>
  </si>
  <si>
    <t>增加合作社经济收入</t>
  </si>
  <si>
    <t>增加</t>
  </si>
  <si>
    <t>增长农民科普知识</t>
  </si>
  <si>
    <t>增长</t>
  </si>
  <si>
    <t>推进科技教育事业创新发展</t>
  </si>
  <si>
    <t>推进</t>
  </si>
  <si>
    <t>农户满意度</t>
  </si>
  <si>
    <t>农户满意度在95%以上</t>
  </si>
  <si>
    <t>每次出差产生的差旅费费用</t>
  </si>
  <si>
    <t>每次出差产生的差旅费费用低于2000元</t>
  </si>
  <si>
    <t>1.聘请公益性岗位人员工资2.88万元。
2.为进一步加强巩固拓展脱贫攻坚同乡村振兴有效衔接各项工作，承担巩固脱贫攻坚推进乡村振兴有效衔接领导小组办公室和沪滇对口领导小组办公室日常业务工作，办公室日常耗材和文印服务开支较大，拟计划安排办公耗材和打字复印费3万元。
3.接受上级项目督查、检查以及对下的工作督导和业务指导工作量大、任务重，拟计划安排日常工作经费3.12万元，主要用于差旅费1.42万元、公务用车运行维护费为1.5万元、其他交通费用0.2万元。</t>
  </si>
  <si>
    <t>开展农业农村工作指导、检查次数</t>
  </si>
  <si>
    <t>开展农业农村工作指导、检查次数不少于30次</t>
  </si>
  <si>
    <t>办公耗材和打字复印次数</t>
  </si>
  <si>
    <t>10</t>
  </si>
  <si>
    <t>拟计划安排办公耗材和打字复印次数不少于10次</t>
  </si>
  <si>
    <t>工作检查验收合格率</t>
  </si>
  <si>
    <t>工作检查验收合格率达到95%</t>
  </si>
  <si>
    <t>工作完成时间</t>
  </si>
  <si>
    <t>12月31日前</t>
  </si>
  <si>
    <t>12月31日前完成</t>
  </si>
  <si>
    <t>业务骨干能力素质提升</t>
  </si>
  <si>
    <t>提升</t>
  </si>
  <si>
    <t>工作实现预期成效</t>
  </si>
  <si>
    <t>受益群众满意度</t>
  </si>
  <si>
    <t>群众满意度达到95%以上</t>
  </si>
  <si>
    <t>每次开展农业农村工作指导、检查产生的差旅费</t>
  </si>
  <si>
    <t>4733</t>
  </si>
  <si>
    <t>每次开展农业农村工作指导、检查产生的差旅费为4733元以内</t>
  </si>
  <si>
    <t>到6乡2镇开展一轮次的工作指导并放发宣传手册，1个乡镇支出约1250元，共计1万元。</t>
  </si>
  <si>
    <t>下乡走访次数</t>
  </si>
  <si>
    <t>开展下乡走访次数4次</t>
  </si>
  <si>
    <t>调解纠纷工作完成率</t>
  </si>
  <si>
    <t>土地承包经营纠纷调解案工作完成率大于95%</t>
  </si>
  <si>
    <t>资金拨付时间</t>
  </si>
  <si>
    <t>2026年12月31日完成</t>
  </si>
  <si>
    <t>12月31日前完成资金拨付</t>
  </si>
  <si>
    <t>促进我县农业农村各项工作顺利推进</t>
  </si>
  <si>
    <t>促进我县农业农村各项改革顺利推进</t>
  </si>
  <si>
    <t>服务农户满意度</t>
  </si>
  <si>
    <t>服务农户满意度大于95%</t>
  </si>
  <si>
    <t>每个乡镇印刷宣传册标准</t>
  </si>
  <si>
    <t>1250</t>
  </si>
  <si>
    <t>每个乡镇印刷宣传册标准低于1250元</t>
  </si>
  <si>
    <t>村级动物防疫员工资经费预计2026年12月底支付完成</t>
  </si>
  <si>
    <t>村级防疫员人数</t>
  </si>
  <si>
    <t>60</t>
  </si>
  <si>
    <t>2025年村级防疫员人数为60人</t>
  </si>
  <si>
    <t>村级防疫员发放标准</t>
  </si>
  <si>
    <t>1440</t>
  </si>
  <si>
    <t>元/人/年</t>
  </si>
  <si>
    <t>村级防疫员发放标准为1440元/人/年</t>
  </si>
  <si>
    <t>发放村级防疫员工资</t>
  </si>
  <si>
    <t>按时发放村级防疫员工资</t>
  </si>
  <si>
    <t>部门正常运转</t>
  </si>
  <si>
    <t>可持续性</t>
  </si>
  <si>
    <t>是否</t>
  </si>
  <si>
    <t>村级防疫员工资发放德可持续性</t>
  </si>
  <si>
    <t>村级防疫员满意度</t>
  </si>
  <si>
    <t>90</t>
  </si>
  <si>
    <t>村级防疫员满意度为90%</t>
  </si>
  <si>
    <t>1.办公室日常耗材及文印材料印刷6次；3.开展监测预警工作推进、督导、业务指导工作20次；3.每年开展不少于1次政策培训。</t>
  </si>
  <si>
    <t>开展监测预警工作次数</t>
  </si>
  <si>
    <t>20</t>
  </si>
  <si>
    <t>监测预警工作推进、督导和业务指导过程不少于20次</t>
  </si>
  <si>
    <t>办公室日常耗材及文印材料印刷次数</t>
  </si>
  <si>
    <t>办公室日常耗材及文印服务开支不低于6次</t>
  </si>
  <si>
    <t>监测预警工作检查验收合格率</t>
  </si>
  <si>
    <t>检查验收合格率95%以上</t>
  </si>
  <si>
    <t>办公设备使用正常率</t>
  </si>
  <si>
    <t>办公设备使用正常率达到95%以上。</t>
  </si>
  <si>
    <t>在12月31日前完成工作</t>
  </si>
  <si>
    <t>业务人员能力素质提升</t>
  </si>
  <si>
    <t>实现业务人员能力素质提升</t>
  </si>
  <si>
    <t>规模性返贫人口</t>
  </si>
  <si>
    <t>0</t>
  </si>
  <si>
    <t>实现规模性返贫人口为0</t>
  </si>
  <si>
    <t>业务人员满意度</t>
  </si>
  <si>
    <t>业务人员满意度达到95%以上</t>
  </si>
  <si>
    <t>产生差旅费标准</t>
  </si>
  <si>
    <t>每次产生差旅费标准低于1250元</t>
  </si>
  <si>
    <t>1.实验室检测耗材费及试验仪器：40000元；
2.水费：2000元；
3.电费：3000元；
4.网络、办公电话费：5000元；
5.2025年县级监督抽查农产品定量检测170批次（由服务机构做检测）：150000元。
6.差旅补助（出差、燃油费、公车维修等费）：50000元。</t>
  </si>
  <si>
    <t>购买实验室检测及试验仪器办公耗材次数</t>
  </si>
  <si>
    <t>更换实验室检测及试验仪器次数3次</t>
  </si>
  <si>
    <t>缴纳绿色食品发展中心实验楼水电费次数</t>
  </si>
  <si>
    <t>缴纳绿色食品发展中心实验楼水电费次数3次</t>
  </si>
  <si>
    <t>农产品采样下乡次数</t>
  </si>
  <si>
    <t>农产品采样下乡次数10次</t>
  </si>
  <si>
    <t>农产品采样及相关农产品质量安全下乡完成率</t>
  </si>
  <si>
    <t>农产品采样及相关农产品质量安全下乡等工作完成时间</t>
  </si>
  <si>
    <t>2026年12月31日前</t>
  </si>
  <si>
    <t>农产品采样及相关农产品质量安全下乡等工作完成时间在2026年12月31日前</t>
  </si>
  <si>
    <t>农产品质量安全检测合格率</t>
  </si>
  <si>
    <t>85</t>
  </si>
  <si>
    <t>农产品质量安全检测合格率大于85%</t>
  </si>
  <si>
    <t>生态效益</t>
  </si>
  <si>
    <t>农产品质量安全检测减少对耕地生态的破坏性</t>
  </si>
  <si>
    <t>减少</t>
  </si>
  <si>
    <t>农产品质量安全检测长效机制健全性</t>
  </si>
  <si>
    <t>服务委托方满意度</t>
  </si>
  <si>
    <t>服务委托方满意度在95%以上</t>
  </si>
  <si>
    <t>每次农产品采样下乡产生的费用</t>
  </si>
  <si>
    <t>3000</t>
  </si>
  <si>
    <t>每次农产品采样下乡产生的费用3000元</t>
  </si>
  <si>
    <t>预算06表</t>
  </si>
  <si>
    <t>2026年部门政府性基金预算支出预算表</t>
  </si>
  <si>
    <t>政府性基金预算支出预算表</t>
  </si>
  <si>
    <t>单位名称：全部</t>
  </si>
  <si>
    <t>本年政府性基金预算支出</t>
  </si>
  <si>
    <t>我单位无2026年部门政府性基金预算支出预算表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</si>
  <si>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</si>
  <si>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</si>
  <si>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</si>
  <si>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</si>
  <si>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</si>
  <si>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</si>
  <si>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</si>
  <si>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</si>
  <si>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</si>
  <si>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</si>
  <si>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</si>
  <si>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公车加油</t>
  </si>
  <si>
    <t>C23120302 车辆加油、添加燃料服务</t>
  </si>
  <si>
    <t>公车维修</t>
  </si>
  <si>
    <t>C23120301 车辆维修和保养服务</t>
  </si>
  <si>
    <t>公车保险</t>
  </si>
  <si>
    <t>C1804010201 机动车保险服务</t>
  </si>
  <si>
    <t>笔记本电脑</t>
  </si>
  <si>
    <t>A02010108 便携式计算机</t>
  </si>
  <si>
    <t>办公A4纸</t>
  </si>
  <si>
    <t>A05040101 复印纸</t>
  </si>
  <si>
    <t>公车运行维护费</t>
  </si>
  <si>
    <t>采购公车燃油费</t>
  </si>
  <si>
    <t>预算08表</t>
  </si>
  <si>
    <t>2026年部门政府购买服务预算表</t>
  </si>
  <si>
    <t>政府购买服务项目</t>
  </si>
  <si>
    <t>政府购买服务目录</t>
  </si>
  <si>
    <t>我单位无2026年部门政府购买服务预算表</t>
  </si>
  <si>
    <t>预算09-1表</t>
  </si>
  <si>
    <t>2026年对下转移支付预算表</t>
  </si>
  <si>
    <t>单位名称（项目）</t>
  </si>
  <si>
    <t>地区</t>
  </si>
  <si>
    <t>政府性基金</t>
  </si>
  <si>
    <t>开发区</t>
  </si>
  <si>
    <t>香格里拉市</t>
  </si>
  <si>
    <t>德钦县</t>
  </si>
  <si>
    <t>维西县</t>
  </si>
  <si>
    <t>我单位无2026年对下转移支付预算表</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</si>
  <si>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</si>
  <si>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</si>
  <si>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</si>
  <si>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</si>
  <si>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</si>
  <si>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</si>
  <si>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</si>
  <si>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</si>
  <si>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</si>
  <si>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</si>
  <si>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</si>
  <si>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</si>
  <si>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我单位无2026年新增资产配置表</t>
  </si>
  <si>
    <t>预算11表</t>
  </si>
  <si>
    <t>2026年上级补助项目支出预算表</t>
  </si>
  <si>
    <t>上级补助</t>
  </si>
  <si>
    <t>我单位2026年上级补助项目支出预算表</t>
  </si>
  <si>
    <t>预算12表</t>
  </si>
  <si>
    <t>2026年部门项目支出中期规划预算表</t>
  </si>
  <si>
    <t>项目级次</t>
  </si>
  <si>
    <t>2026年</t>
  </si>
  <si>
    <t>2027年</t>
  </si>
  <si>
    <t>2028年</t>
  </si>
  <si>
    <t>311 专项业务类</t>
  </si>
  <si>
    <t>本级</t>
  </si>
  <si>
    <t>312 民生类</t>
  </si>
  <si>
    <t>预算13表</t>
  </si>
  <si>
    <t>部门整体支出绩效目标表</t>
  </si>
  <si>
    <t>部门名称</t>
  </si>
  <si>
    <t>内容</t>
  </si>
  <si>
    <t>说明</t>
  </si>
  <si>
    <t>部门总体目标</t>
  </si>
  <si>
    <t>部门职责</t>
  </si>
  <si>
    <t>本单位是以良种推广为主的财政全额拨款行政单位，负责农业科技培训、农业技术推广、动物屠宰检疫、动物疫病防控、农机监理、绿色防控统防统治等农牧业工作，在实现农民增收，促使农村发展等方面取得较好的成绩.很好的完成了农村土地的确权及颁证。为加强项目资金管理，规范项目资金管理行为，提高项目管理水平及项目资金使用效益，制定了各种财务管理制度，规范财务运行。加强部门绩效管理。如《财务管理制度》、《资产管理制度》、《收支管理制度》、《预算管理制度》等，通过一系列内部控制制度的建立，并使各项相关制度合法合规、完整，以此提高部门绩效水平。</t>
  </si>
  <si>
    <t>根据三定方案归纳</t>
  </si>
  <si>
    <t>总体绩效目标
（2026-2028年期间）</t>
  </si>
  <si>
    <t>(一）统筹研究和组织实施“三农”工作发展战略、中长期规划、重大政策。
（二）推动发展农村社会事业、农村公共服务、农村文化、农村基础设施和乡村治理。牵头组织改善农村人居环境。
（三）负责农民承包地、农村宅基地、农村集体产权制度改革和管理工作。
（四）负责巩固拓展脱贫攻坚成果有关工作。
（五）指导乡村特色产业、农产品加工业、休闲农业和农业龙头企业、乡镇企业发展工作，推动延长农产品产业链培育、保护农业品牌，推动高原特色产业发展。
（六））负责种植业、畜牧业、渔业、农业机械化等农业各产业工作的监督管理。
（七）负责农产品质量安全监督管理。组织开展农产品质量安全监测、追溯、风险评估。
(八）负责耕地、永久基本农田质量保护和高标准农田建设工作。
（九）拟订深化农村经济体制改革和巩固完善农村基本经营制度的政策。改革和管理有关工作。负责指导农村土地承包经营纠纷调解和仲裁工作。负责农村集体产权制度改革，指导农村集体经济组织发展和集体资产管理工作。指导农民合作经济组织、农业社会化服务体系、新型农业经营主体建设与发展。负责被征地农民名单的确定。
（十）推动实现巩固拓展脱贫攻坚成果同乡村振兴有效衔接，持续压实各方责任，过渡期内保持有关帮扶政策、财政支持、项目安排总体稳定，项目资金相对独立运行管理。
（十一）加强对全县乡村振兴促进工作的统筹协调、宏观指导和监督检查。
（十二）统筹推进全方位夯实粮食安全根基，落实藏粮于地、藏粮于技战略，加强耕地种植用途管控，协同推进农业农村领域技术攻关、技术集成，提升农业农村科技创新体系整体效能。
（十三）加强对农产品质量安全和有关农业生产资料、农业投入品的监督管理，推动绿色、有机等优质农产品发展，科学研判科技发展前沿态势、影响发展安全重大科技趋势，加强组织凝练提出科技领域重大问题和应对措施，加快提升全县创新体系整体效能。
（十四）全面清理规范各部门各类科技平台、创新基地等牌子，加强统筹管理，优化规划布局，从根本上解决科技资源配置分散、重复、低效和牌子多、碎片化的现象，切实发挥科技平台基地凝聚人才的作用。</t>
  </si>
  <si>
    <t>根据部门职责，中长期规划，各级党委，各级政府要求归纳</t>
  </si>
  <si>
    <t>部门年度目标</t>
  </si>
  <si>
    <t>预算年度（2026年）
绩效目标</t>
  </si>
  <si>
    <t>1、人员工资、五险、包干、体检、福利及工会经费、编外人员工资、遗属补助、村级动物防疫员    元。
2、县级农产品质量安全监测经费250000元；
3、科技扩散经费100000元；
4、农村土地承包经营纠纷调解仲裁委员会办案经费10000元；
5、综合行政执法工作经费160000元；
6、农业农村工作经费90000元；
7、监测预警工作经费45000元；
8、农作物种子质量监督检查专项经费14000元；
9、春秋两季农资（农药、化肥）市场监督检查专项经费40000元；
10、农作物病虫害防控经费 60000元；
11、德钦县农机化发展与农机安全监理工作经费50000元；
12、动物疫控防控及动物卫生检疫监督工作经费80000元；
13、重大动物疫病防控两病疫苗购置专项资金220000元；
14、葡萄管护及一县一业经费180000元。</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</si>
  <si>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</si>
  <si>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</si>
  <si>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</si>
  <si>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</si>
  <si>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</si>
  <si>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</si>
  <si>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</si>
  <si>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</si>
  <si>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</si>
  <si>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科技扩散工作经费</t>
  </si>
  <si>
    <t>农产品质量安全检测工作经费</t>
  </si>
  <si>
    <t>农业综合行政执法工作经费</t>
  </si>
  <si>
    <t>2026年工作经费</t>
  </si>
  <si>
    <t>2026年监测预警工作经费</t>
  </si>
  <si>
    <t>农村土地承包经营纠纷调解仲裁委员会办案经费</t>
  </si>
  <si>
    <t>人员工资、五险、包干、体检、福利及工会经费、编外人员工作、遗属补助、村级动物防疫员工资等</t>
  </si>
  <si>
    <t>编外人员工资支出经费</t>
  </si>
  <si>
    <t>遗属生活补助经费</t>
  </si>
  <si>
    <t>春秋两季农资（农药、化肥）市场专项监督检查经费</t>
  </si>
  <si>
    <t>葡萄管护及一县一业经费</t>
  </si>
  <si>
    <t>农作物种子质量监督检查专项经费</t>
  </si>
  <si>
    <t>德钦县农机化发展与农机安全监理工作经费</t>
  </si>
  <si>
    <t>动物疫控防控及动物卫生检疫监督工作经费</t>
  </si>
  <si>
    <t>重大动物疫病防控两病疫苗购置专项资金</t>
  </si>
  <si>
    <t>农作物病虫害防控经费</t>
  </si>
  <si>
    <t>三、部门整体支出绩效指标</t>
  </si>
  <si>
    <t>绩效指标</t>
  </si>
  <si>
    <t>评（扣）分标准</t>
  </si>
  <si>
    <t>绩效指标设定依据及指标值数据来源</t>
  </si>
  <si>
    <t xml:space="preserve">二级指标 </t>
  </si>
  <si>
    <t>人员类资金发放次数</t>
  </si>
  <si>
    <t>100</t>
  </si>
  <si>
    <t>8分（完成或达到目标值满分，目标完成每-10%扣分值的10%，扣完为止</t>
  </si>
  <si>
    <t>人员工资、五险、包干、体检、福利及工会经费、编外人员工资、遗属补助、村级动物防疫员12次</t>
  </si>
  <si>
    <t>资金预算</t>
  </si>
  <si>
    <t>农产品质量安全监测工作完成率</t>
  </si>
  <si>
    <t>县级农产品质量安全监测工作完成率为100%</t>
  </si>
  <si>
    <t>项目实施方案</t>
  </si>
  <si>
    <t>科技扩散工作完成率</t>
  </si>
  <si>
    <t>7分（完成或达到目标值满分，目标完成每-10%扣分值的10%，扣完为止</t>
  </si>
  <si>
    <t>科技扩散工作完成率为100%</t>
  </si>
  <si>
    <t>葡萄管护及一县一业工作完成率</t>
  </si>
  <si>
    <t>葡萄管护及一县一业工作完成率为100%</t>
  </si>
  <si>
    <t>农机安全监理工作完成率</t>
  </si>
  <si>
    <t>农机化发展与农机安全监理工作完成率为100%</t>
  </si>
  <si>
    <t>农作物质量工作完成率</t>
  </si>
  <si>
    <t>农作物种子质量监督检查工作完成率为100%</t>
  </si>
  <si>
    <t>预算项目相关工作完成率</t>
  </si>
  <si>
    <t>预算项目相关工作完成率为100%</t>
  </si>
  <si>
    <t>项目目标</t>
  </si>
  <si>
    <t>人员经费支出完成率</t>
  </si>
  <si>
    <t>人员经费支出完成率为100%</t>
  </si>
  <si>
    <t>资金拨付截止时间</t>
  </si>
  <si>
    <t>资金拨付截止时间2026年12月31日</t>
  </si>
  <si>
    <t>支持农业农村部门工作顺利开展</t>
  </si>
  <si>
    <t>支持</t>
  </si>
  <si>
    <t>工作总结</t>
  </si>
  <si>
    <t>单位工作人员享受国家政策福利</t>
  </si>
  <si>
    <t>享受</t>
  </si>
  <si>
    <t>10分（完成或达到目标值满分，目标完成每-10%扣分值的10%，扣完为止</t>
  </si>
  <si>
    <t>服务对象满意度大于90%</t>
  </si>
  <si>
    <t>问卷调查</t>
  </si>
  <si>
    <t>社会成本指标</t>
  </si>
  <si>
    <t>单位预算资金支出标准</t>
  </si>
  <si>
    <t>3561.9</t>
  </si>
  <si>
    <t>万元</t>
  </si>
  <si>
    <t>10分（完成或达到目标值满分，目标完成每-10%扣分值的10%，扣完为止）</t>
  </si>
  <si>
    <t>本单位预算总资金为35619018.39元</t>
  </si>
  <si>
    <t>年初预算</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</si>
  <si>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</si>
  <si>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</si>
  <si>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</si>
  <si>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</si>
  <si>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</si>
  <si>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</si>
  <si>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</si>
  <si>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</si>
  <si>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</si>
  <si>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</si>
  <si>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</si>
  <si>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</si>
  <si>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</si>
  <si>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</si>
  <si>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</si>
  <si>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</si>
  <si>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</si>
  <si>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</si>
  <si>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</si>
  <si>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</si>
  <si>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</si>
  <si>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</si>
  <si>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政府机关</t>
  </si>
  <si>
    <t>一级预算单位</t>
  </si>
  <si>
    <t>部门预算重点领域项目名单</t>
  </si>
  <si>
    <t>序号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</si>
</sst>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8">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family val="2"/>
      <charset val="134"/>
    </font>
    <font>
      <sz val="12"/>
      <color theme="1"/>
      <name val="宋体"/>
      <charset val="134"/>
    </font>
    <font>
      <sz val="20"/>
      <color rgb="FF000000"/>
      <name val="宋体"/>
      <charset val="134"/>
    </font>
    <font>
      <b/>
      <sz val="10"/>
      <color rgb="FF000000"/>
      <name val="宋体"/>
      <charset val="134"/>
    </font>
    <font>
      <sz val="10"/>
      <color theme="1"/>
      <name val="Arial"/>
      <family val="2"/>
      <charset val="0"/>
    </font>
    <font>
      <sz val="28"/>
      <color rgb="FF000000"/>
      <name val="宋体"/>
      <charset val="134"/>
    </font>
    <font>
      <sz val="10"/>
      <color theme="1"/>
      <name val="Microsoft YaHei UI"/>
      <family val="2"/>
      <charset val="0"/>
    </font>
    <font>
      <sz val="30"/>
      <color rgb="FF000000"/>
      <name val="宋体"/>
      <charset val="134"/>
    </font>
    <font>
      <sz val="19"/>
      <color rgb="FF000000"/>
      <name val="宋体"/>
      <charset val="134"/>
    </font>
    <font>
      <b/>
      <sz val="11"/>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3" borderId="19" applyNumberFormat="0" applyAlignment="0" applyProtection="0">
      <alignment vertical="center"/>
    </xf>
    <xf numFmtId="0" fontId="39" fillId="3" borderId="18" applyNumberFormat="0" applyAlignment="0" applyProtection="0">
      <alignment vertical="center"/>
    </xf>
    <xf numFmtId="0" fontId="40" fillId="6"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6" fillId="33" borderId="0" applyNumberFormat="0" applyBorder="0" applyAlignment="0" applyProtection="0">
      <alignment vertical="center"/>
    </xf>
    <xf numFmtId="176" fontId="47" fillId="0" borderId="1">
      <alignment horizontal="right" vertical="center"/>
    </xf>
    <xf numFmtId="49" fontId="47" fillId="0" borderId="1">
      <alignment horizontal="left" vertical="center" wrapText="1"/>
    </xf>
    <xf numFmtId="176" fontId="47" fillId="0" borderId="1">
      <alignment horizontal="right" vertical="center"/>
    </xf>
    <xf numFmtId="177" fontId="47" fillId="0" borderId="1">
      <alignment horizontal="right" vertical="center"/>
    </xf>
    <xf numFmtId="178" fontId="47" fillId="0" borderId="1">
      <alignment horizontal="right" vertical="center"/>
    </xf>
    <xf numFmtId="179" fontId="47" fillId="0" borderId="1">
      <alignment horizontal="right" vertical="center"/>
    </xf>
    <xf numFmtId="10" fontId="47" fillId="0" borderId="1">
      <alignment horizontal="right" vertical="center"/>
    </xf>
    <xf numFmtId="180" fontId="47" fillId="0" borderId="1">
      <alignment horizontal="right" vertical="center"/>
    </xf>
  </cellStyleXfs>
  <cellXfs count="322">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49" fontId="2" fillId="0" borderId="1" xfId="50" applyFont="1">
      <alignment horizontal="left"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1" xfId="0" applyFont="1" applyBorder="1" applyAlignment="1" applyProtection="1">
      <alignment horizontal="right" vertical="center" wrapText="1"/>
    </xf>
    <xf numFmtId="0" fontId="5" fillId="0" borderId="1" xfId="0" applyFont="1" applyBorder="1" applyAlignment="1" applyProtection="1">
      <alignment horizontal="right" vertical="center"/>
    </xf>
    <xf numFmtId="0" fontId="5" fillId="0" borderId="1" xfId="0"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pplyProtection="1">
      <alignment horizontal="left" vertical="center" wrapText="1"/>
    </xf>
    <xf numFmtId="0" fontId="5" fillId="0" borderId="4" xfId="0" applyFont="1" applyBorder="1" applyAlignment="1">
      <alignment horizontal="left" vertical="center" wrapText="1"/>
      <protection locked="0"/>
    </xf>
    <xf numFmtId="4" fontId="5" fillId="0" borderId="4" xfId="0" applyNumberFormat="1" applyFont="1" applyBorder="1" applyAlignment="1">
      <alignment horizontal="right" vertical="center"/>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5" fillId="0" borderId="4" xfId="0" applyFont="1" applyBorder="1" applyAlignment="1" applyProtection="1">
      <alignment horizontal="right" vertical="center"/>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176" fontId="2" fillId="0" borderId="1" xfId="51" applyFont="1">
      <alignment horizontal="right" vertical="center"/>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FFFFFF"/>
      <color rgb="00F2F2F2"/>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abSelected="1" topLeftCell="A2" workbookViewId="0">
      <selection activeCell="B24" sqref="B24"/>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91" t="s">
        <v>0</v>
      </c>
    </row>
    <row r="2" ht="36" customHeight="1" spans="1:4">
      <c r="A2" s="86" t="s">
        <v>1</v>
      </c>
      <c r="B2" s="307"/>
      <c r="C2" s="307"/>
      <c r="D2" s="307"/>
    </row>
    <row r="3" ht="24" customHeight="1" spans="1:4">
      <c r="A3" s="120" t="str">
        <f>"单位名称："&amp;"德钦县农业农村局"</f>
        <v>单位名称：德钦县农业农村局</v>
      </c>
      <c r="B3" s="308"/>
      <c r="C3" s="308"/>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5" t="s">
        <v>8</v>
      </c>
      <c r="B7" s="61">
        <v>15651668.02</v>
      </c>
      <c r="C7" s="275" t="s">
        <v>9</v>
      </c>
      <c r="D7" s="61"/>
    </row>
    <row r="8" ht="22.5" customHeight="1" spans="1:4">
      <c r="A8" s="275" t="s">
        <v>10</v>
      </c>
      <c r="B8" s="61"/>
      <c r="C8" s="275" t="s">
        <v>11</v>
      </c>
      <c r="D8" s="61"/>
    </row>
    <row r="9" ht="22.5" customHeight="1" spans="1:4">
      <c r="A9" s="275" t="s">
        <v>12</v>
      </c>
      <c r="B9" s="61"/>
      <c r="C9" s="275" t="s">
        <v>13</v>
      </c>
      <c r="D9" s="61"/>
    </row>
    <row r="10" ht="22.5" customHeight="1" spans="1:4">
      <c r="A10" s="275" t="s">
        <v>14</v>
      </c>
      <c r="B10" s="184"/>
      <c r="C10" s="275" t="s">
        <v>15</v>
      </c>
      <c r="D10" s="61"/>
    </row>
    <row r="11" ht="22.5" customHeight="1" spans="1:4">
      <c r="A11" s="275" t="s">
        <v>16</v>
      </c>
      <c r="B11" s="61"/>
      <c r="C11" s="271" t="s">
        <v>17</v>
      </c>
      <c r="D11" s="184"/>
    </row>
    <row r="12" ht="22.5" customHeight="1" spans="1:4">
      <c r="A12" s="275" t="s">
        <v>18</v>
      </c>
      <c r="B12" s="184"/>
      <c r="C12" s="271" t="s">
        <v>19</v>
      </c>
      <c r="D12" s="184"/>
    </row>
    <row r="13" ht="22.5" customHeight="1" spans="1:4">
      <c r="A13" s="275" t="s">
        <v>20</v>
      </c>
      <c r="B13" s="184"/>
      <c r="C13" s="271" t="s">
        <v>21</v>
      </c>
      <c r="D13" s="184"/>
    </row>
    <row r="14" ht="22.5" customHeight="1" spans="1:4">
      <c r="A14" s="275" t="s">
        <v>22</v>
      </c>
      <c r="B14" s="184"/>
      <c r="C14" s="271" t="s">
        <v>23</v>
      </c>
      <c r="D14" s="184">
        <v>1581100.99</v>
      </c>
    </row>
    <row r="15" ht="22.5" customHeight="1" spans="1:4">
      <c r="A15" s="309" t="s">
        <v>24</v>
      </c>
      <c r="B15" s="184"/>
      <c r="C15" s="271" t="s">
        <v>25</v>
      </c>
      <c r="D15" s="184">
        <v>1284490.17</v>
      </c>
    </row>
    <row r="16" ht="22.5" customHeight="1" spans="1:4">
      <c r="A16" s="309" t="s">
        <v>26</v>
      </c>
      <c r="B16" s="310"/>
      <c r="C16" s="271" t="s">
        <v>27</v>
      </c>
      <c r="D16" s="184"/>
    </row>
    <row r="17" ht="22.5" customHeight="1" spans="1:4">
      <c r="A17" s="311"/>
      <c r="B17" s="312"/>
      <c r="C17" s="271" t="s">
        <v>28</v>
      </c>
      <c r="D17" s="184"/>
    </row>
    <row r="18" ht="22.5" customHeight="1" spans="1:4">
      <c r="A18" s="313"/>
      <c r="B18" s="313"/>
      <c r="C18" s="271" t="s">
        <v>29</v>
      </c>
      <c r="D18" s="184">
        <v>11590598.32</v>
      </c>
    </row>
    <row r="19" ht="22.5" customHeight="1" spans="1:4">
      <c r="A19" s="313"/>
      <c r="B19" s="313"/>
      <c r="C19" s="271" t="s">
        <v>30</v>
      </c>
      <c r="D19" s="184"/>
    </row>
    <row r="20" ht="22.5" customHeight="1" spans="1:4">
      <c r="A20" s="313"/>
      <c r="B20" s="313"/>
      <c r="C20" s="271" t="s">
        <v>31</v>
      </c>
      <c r="D20" s="184"/>
    </row>
    <row r="21" ht="22.5" customHeight="1" spans="1:4">
      <c r="A21" s="313"/>
      <c r="B21" s="313"/>
      <c r="C21" s="271" t="s">
        <v>32</v>
      </c>
      <c r="D21" s="184"/>
    </row>
    <row r="22" ht="22.5" customHeight="1" spans="1:4">
      <c r="A22" s="313"/>
      <c r="B22" s="313"/>
      <c r="C22" s="271" t="s">
        <v>33</v>
      </c>
      <c r="D22" s="184"/>
    </row>
    <row r="23" ht="22.5" customHeight="1" spans="1:4">
      <c r="A23" s="313"/>
      <c r="B23" s="313"/>
      <c r="C23" s="271" t="s">
        <v>34</v>
      </c>
      <c r="D23" s="184"/>
    </row>
    <row r="24" ht="22.5" customHeight="1" spans="1:4">
      <c r="A24" s="313"/>
      <c r="B24" s="313"/>
      <c r="C24" s="271" t="s">
        <v>35</v>
      </c>
      <c r="D24" s="184"/>
    </row>
    <row r="25" ht="22.5" customHeight="1" spans="1:4">
      <c r="A25" s="313"/>
      <c r="B25" s="313"/>
      <c r="C25" s="271" t="s">
        <v>36</v>
      </c>
      <c r="D25" s="184">
        <v>1195478.54</v>
      </c>
    </row>
    <row r="26" ht="22.5" customHeight="1" spans="1:4">
      <c r="A26" s="313"/>
      <c r="B26" s="313"/>
      <c r="C26" s="271" t="s">
        <v>37</v>
      </c>
      <c r="D26" s="184"/>
    </row>
    <row r="27" ht="22.5" customHeight="1" spans="1:4">
      <c r="A27" s="313"/>
      <c r="B27" s="313"/>
      <c r="C27" s="271" t="s">
        <v>38</v>
      </c>
      <c r="D27" s="184"/>
    </row>
    <row r="28" ht="22.5" customHeight="1" spans="1:4">
      <c r="A28" s="313"/>
      <c r="B28" s="313"/>
      <c r="C28" s="271" t="s">
        <v>39</v>
      </c>
      <c r="D28" s="184"/>
    </row>
    <row r="29" ht="22.5" customHeight="1" spans="1:4">
      <c r="A29" s="313"/>
      <c r="B29" s="313"/>
      <c r="C29" s="271" t="s">
        <v>40</v>
      </c>
      <c r="D29" s="184"/>
    </row>
    <row r="30" ht="22.5" customHeight="1" spans="1:4">
      <c r="A30" s="314"/>
      <c r="B30" s="315"/>
      <c r="C30" s="271" t="s">
        <v>41</v>
      </c>
      <c r="D30" s="184"/>
    </row>
    <row r="31" ht="22.5" customHeight="1" spans="1:4">
      <c r="A31" s="314"/>
      <c r="B31" s="315"/>
      <c r="C31" s="271" t="s">
        <v>42</v>
      </c>
      <c r="D31" s="184"/>
    </row>
    <row r="32" ht="22.5" customHeight="1" spans="1:4">
      <c r="A32" s="314"/>
      <c r="B32" s="315"/>
      <c r="C32" s="271" t="s">
        <v>43</v>
      </c>
      <c r="D32" s="184"/>
    </row>
    <row r="33" ht="22.5" customHeight="1" spans="1:4">
      <c r="A33" s="314"/>
      <c r="B33" s="315"/>
      <c r="C33" s="271" t="s">
        <v>44</v>
      </c>
      <c r="D33" s="184"/>
    </row>
    <row r="34" ht="22.5" customHeight="1" spans="1:4">
      <c r="A34" s="314" t="s">
        <v>45</v>
      </c>
      <c r="B34" s="316">
        <v>15651668.02</v>
      </c>
      <c r="C34" s="276" t="s">
        <v>46</v>
      </c>
      <c r="D34" s="317">
        <v>15651668.02</v>
      </c>
    </row>
    <row r="35" ht="22.5" customHeight="1" spans="1:4">
      <c r="A35" s="309" t="s">
        <v>47</v>
      </c>
      <c r="B35" s="224"/>
      <c r="C35" s="275" t="s">
        <v>48</v>
      </c>
      <c r="D35" s="129"/>
    </row>
    <row r="36" ht="22.5" customHeight="1" spans="1:4">
      <c r="A36" s="309" t="s">
        <v>49</v>
      </c>
      <c r="B36" s="224"/>
      <c r="C36" s="275" t="s">
        <v>49</v>
      </c>
      <c r="D36" s="128"/>
    </row>
    <row r="37" ht="22.5" customHeight="1" spans="1:4">
      <c r="A37" s="309" t="s">
        <v>50</v>
      </c>
      <c r="B37" s="318"/>
      <c r="C37" s="275" t="s">
        <v>50</v>
      </c>
      <c r="D37" s="129"/>
    </row>
    <row r="38" ht="22.5" customHeight="1" spans="1:4">
      <c r="A38" s="319" t="s">
        <v>51</v>
      </c>
      <c r="B38" s="320">
        <v>15651668.02</v>
      </c>
      <c r="C38" s="276" t="s">
        <v>52</v>
      </c>
      <c r="D38" s="321">
        <v>15651668.02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12" sqref="A12"/>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92">
        <v>1</v>
      </c>
      <c r="B1" s="193">
        <v>0</v>
      </c>
      <c r="C1" s="192">
        <v>1</v>
      </c>
      <c r="D1" s="194"/>
      <c r="E1" s="194"/>
      <c r="F1" s="191" t="s">
        <v>504</v>
      </c>
    </row>
    <row r="2" ht="36.75" customHeight="1" spans="1:6">
      <c r="A2" s="195" t="s">
        <v>505</v>
      </c>
      <c r="B2" s="196" t="s">
        <v>506</v>
      </c>
      <c r="C2" s="197"/>
      <c r="D2" s="198"/>
      <c r="E2" s="198"/>
      <c r="F2" s="198"/>
    </row>
    <row r="3" ht="13.5" customHeight="1" spans="1:6">
      <c r="A3" s="88" t="str">
        <f>"单位名称："&amp;"德钦县农业农村局"</f>
        <v>单位名称：德钦县农业农村局</v>
      </c>
      <c r="B3" s="88" t="s">
        <v>507</v>
      </c>
      <c r="C3" s="192"/>
      <c r="D3" s="194"/>
      <c r="E3" s="194"/>
      <c r="F3" s="191" t="s">
        <v>2</v>
      </c>
    </row>
    <row r="4" ht="19.5" customHeight="1" spans="1:6">
      <c r="A4" s="199" t="s">
        <v>192</v>
      </c>
      <c r="B4" s="200" t="s">
        <v>75</v>
      </c>
      <c r="C4" s="201" t="s">
        <v>76</v>
      </c>
      <c r="D4" s="95" t="s">
        <v>508</v>
      </c>
      <c r="E4" s="95"/>
      <c r="F4" s="96"/>
    </row>
    <row r="5" ht="18.75" customHeight="1" spans="1:6">
      <c r="A5" s="202"/>
      <c r="B5" s="203"/>
      <c r="C5" s="186"/>
      <c r="D5" s="185" t="s">
        <v>57</v>
      </c>
      <c r="E5" s="185" t="s">
        <v>77</v>
      </c>
      <c r="F5" s="185" t="s">
        <v>78</v>
      </c>
    </row>
    <row r="6" ht="18.75" customHeight="1" spans="1:6">
      <c r="A6" s="202">
        <v>1</v>
      </c>
      <c r="B6" s="204" t="s">
        <v>158</v>
      </c>
      <c r="C6" s="186">
        <v>3</v>
      </c>
      <c r="D6" s="185">
        <v>4</v>
      </c>
      <c r="E6" s="185">
        <v>5</v>
      </c>
      <c r="F6" s="185">
        <v>6</v>
      </c>
    </row>
    <row r="7" ht="22.5" customHeight="1" spans="1:6">
      <c r="A7" s="205" t="s">
        <v>509</v>
      </c>
      <c r="B7" s="169"/>
      <c r="C7" s="169"/>
      <c r="D7" s="170"/>
      <c r="E7" s="206"/>
      <c r="F7" s="206"/>
    </row>
    <row r="8" ht="22.5" customHeight="1" spans="1:6">
      <c r="A8" s="205"/>
      <c r="B8" s="169"/>
      <c r="C8" s="169"/>
      <c r="D8" s="170"/>
      <c r="E8" s="206"/>
      <c r="F8" s="206"/>
    </row>
    <row r="9" ht="22.5" customHeight="1" spans="1:6">
      <c r="A9" s="207" t="s">
        <v>113</v>
      </c>
      <c r="B9" s="208" t="s">
        <v>113</v>
      </c>
      <c r="C9" s="209" t="s">
        <v>113</v>
      </c>
      <c r="D9" s="210"/>
      <c r="E9" s="211"/>
      <c r="F9" s="211"/>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topLeftCell="A2" workbookViewId="0">
      <selection activeCell="A1" sqref="A1"/>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84"/>
      <c r="B1" s="84"/>
      <c r="C1" s="84"/>
      <c r="D1" s="84"/>
      <c r="E1" s="84"/>
      <c r="F1" s="84"/>
      <c r="G1" s="84"/>
      <c r="H1" s="84"/>
      <c r="I1" s="84"/>
      <c r="J1" s="84"/>
      <c r="O1" s="138"/>
      <c r="P1" s="138"/>
      <c r="Q1" s="118" t="s">
        <v>510</v>
      </c>
    </row>
    <row r="2" ht="35.25" customHeight="1" spans="1:17">
      <c r="A2" s="119" t="s">
        <v>511</v>
      </c>
      <c r="B2" s="87"/>
      <c r="C2" s="87"/>
      <c r="D2" s="87"/>
      <c r="E2" s="87"/>
      <c r="F2" s="87"/>
      <c r="G2" s="87"/>
      <c r="H2" s="87"/>
      <c r="I2" s="87"/>
      <c r="J2" s="87"/>
      <c r="K2" s="141"/>
      <c r="L2" s="87"/>
      <c r="M2" s="87"/>
      <c r="N2" s="87"/>
      <c r="O2" s="141"/>
      <c r="P2" s="141"/>
      <c r="Q2" s="87"/>
    </row>
    <row r="3" ht="18.75" customHeight="1" spans="1:17">
      <c r="A3" s="120" t="str">
        <f>"单位名称："&amp;"德钦县农业农村局"</f>
        <v>单位名称：德钦县农业农村局</v>
      </c>
      <c r="B3" s="90"/>
      <c r="C3" s="90"/>
      <c r="D3" s="90"/>
      <c r="E3" s="90"/>
      <c r="F3" s="90"/>
      <c r="G3" s="90"/>
      <c r="H3" s="90"/>
      <c r="I3" s="90"/>
      <c r="J3" s="90"/>
      <c r="O3" s="176"/>
      <c r="P3" s="176"/>
      <c r="Q3" s="191" t="s">
        <v>183</v>
      </c>
    </row>
    <row r="4" ht="15.75" customHeight="1" spans="1:17">
      <c r="A4" s="93" t="s">
        <v>512</v>
      </c>
      <c r="B4" s="161" t="s">
        <v>513</v>
      </c>
      <c r="C4" s="161" t="s">
        <v>514</v>
      </c>
      <c r="D4" s="161" t="s">
        <v>515</v>
      </c>
      <c r="E4" s="161" t="s">
        <v>516</v>
      </c>
      <c r="F4" s="161" t="s">
        <v>517</v>
      </c>
      <c r="G4" s="124" t="s">
        <v>199</v>
      </c>
      <c r="H4" s="124"/>
      <c r="I4" s="124"/>
      <c r="J4" s="124"/>
      <c r="K4" s="146"/>
      <c r="L4" s="124"/>
      <c r="M4" s="124"/>
      <c r="N4" s="124"/>
      <c r="O4" s="179"/>
      <c r="P4" s="146"/>
      <c r="Q4" s="125"/>
    </row>
    <row r="5" ht="17.25" customHeight="1" spans="1:17">
      <c r="A5" s="98"/>
      <c r="B5" s="163"/>
      <c r="C5" s="163"/>
      <c r="D5" s="163"/>
      <c r="E5" s="163"/>
      <c r="F5" s="163"/>
      <c r="G5" s="163" t="s">
        <v>57</v>
      </c>
      <c r="H5" s="163" t="s">
        <v>60</v>
      </c>
      <c r="I5" s="163" t="s">
        <v>518</v>
      </c>
      <c r="J5" s="163" t="s">
        <v>519</v>
      </c>
      <c r="K5" s="188" t="s">
        <v>520</v>
      </c>
      <c r="L5" s="180" t="s">
        <v>80</v>
      </c>
      <c r="M5" s="180"/>
      <c r="N5" s="180"/>
      <c r="O5" s="189"/>
      <c r="P5" s="190"/>
      <c r="Q5" s="165"/>
    </row>
    <row r="6" ht="54" customHeight="1" spans="1:17">
      <c r="A6" s="100"/>
      <c r="B6" s="165"/>
      <c r="C6" s="165"/>
      <c r="D6" s="165"/>
      <c r="E6" s="165"/>
      <c r="F6" s="165"/>
      <c r="G6" s="165"/>
      <c r="H6" s="165" t="s">
        <v>59</v>
      </c>
      <c r="I6" s="165"/>
      <c r="J6" s="165"/>
      <c r="K6" s="166"/>
      <c r="L6" s="165" t="s">
        <v>59</v>
      </c>
      <c r="M6" s="165" t="s">
        <v>66</v>
      </c>
      <c r="N6" s="165" t="s">
        <v>206</v>
      </c>
      <c r="O6" s="183" t="s">
        <v>68</v>
      </c>
      <c r="P6" s="166" t="s">
        <v>69</v>
      </c>
      <c r="Q6" s="165" t="s">
        <v>70</v>
      </c>
    </row>
    <row r="7" ht="19.5" customHeight="1" spans="1:17">
      <c r="A7" s="111">
        <v>1</v>
      </c>
      <c r="B7" s="185">
        <v>2</v>
      </c>
      <c r="C7" s="185">
        <v>3</v>
      </c>
      <c r="D7" s="185">
        <v>4</v>
      </c>
      <c r="E7" s="185">
        <v>5</v>
      </c>
      <c r="F7" s="185">
        <v>6</v>
      </c>
      <c r="G7" s="186">
        <v>7</v>
      </c>
      <c r="H7" s="186">
        <v>8</v>
      </c>
      <c r="I7" s="186">
        <v>9</v>
      </c>
      <c r="J7" s="186">
        <v>10</v>
      </c>
      <c r="K7" s="186">
        <v>11</v>
      </c>
      <c r="L7" s="186">
        <v>12</v>
      </c>
      <c r="M7" s="186">
        <v>13</v>
      </c>
      <c r="N7" s="186">
        <v>14</v>
      </c>
      <c r="O7" s="186">
        <v>15</v>
      </c>
      <c r="P7" s="186">
        <v>16</v>
      </c>
      <c r="Q7" s="186">
        <v>17</v>
      </c>
    </row>
    <row r="8" ht="22.5" customHeight="1" spans="1:17">
      <c r="A8" s="82" t="s">
        <v>72</v>
      </c>
      <c r="B8" s="168"/>
      <c r="C8" s="168"/>
      <c r="D8" s="168"/>
      <c r="E8" s="187"/>
      <c r="F8" s="170"/>
      <c r="G8" s="170"/>
      <c r="H8" s="170"/>
      <c r="I8" s="170"/>
      <c r="J8" s="170"/>
      <c r="K8" s="170"/>
      <c r="L8" s="170"/>
      <c r="M8" s="170"/>
      <c r="N8" s="170"/>
      <c r="O8" s="184"/>
      <c r="P8" s="170"/>
      <c r="Q8" s="170"/>
    </row>
    <row r="9" ht="22.5" customHeight="1" spans="1:17">
      <c r="A9" s="82" t="str">
        <f t="shared" ref="A9:A11" si="0">"    "&amp;"公务用车运行维护费"</f>
        <v>    公务用车运行维护费</v>
      </c>
      <c r="B9" s="168" t="s">
        <v>521</v>
      </c>
      <c r="C9" s="168" t="s">
        <v>522</v>
      </c>
      <c r="D9" s="168" t="s">
        <v>387</v>
      </c>
      <c r="E9" s="187">
        <v>1</v>
      </c>
      <c r="F9" s="170">
        <v>14000</v>
      </c>
      <c r="G9" s="170">
        <v>14000</v>
      </c>
      <c r="H9" s="170">
        <v>14000</v>
      </c>
      <c r="I9" s="170"/>
      <c r="J9" s="170"/>
      <c r="K9" s="170"/>
      <c r="L9" s="170"/>
      <c r="M9" s="170"/>
      <c r="N9" s="170"/>
      <c r="O9" s="184"/>
      <c r="P9" s="170"/>
      <c r="Q9" s="170"/>
    </row>
    <row r="10" ht="22.5" customHeight="1" spans="1:17">
      <c r="A10" s="82" t="str">
        <f t="shared" si="0"/>
        <v>    公务用车运行维护费</v>
      </c>
      <c r="B10" s="168" t="s">
        <v>523</v>
      </c>
      <c r="C10" s="168" t="s">
        <v>524</v>
      </c>
      <c r="D10" s="168" t="s">
        <v>387</v>
      </c>
      <c r="E10" s="187">
        <v>1</v>
      </c>
      <c r="F10" s="170">
        <v>25000</v>
      </c>
      <c r="G10" s="170">
        <v>25000</v>
      </c>
      <c r="H10" s="170">
        <v>25000</v>
      </c>
      <c r="I10" s="170"/>
      <c r="J10" s="170"/>
      <c r="K10" s="170"/>
      <c r="L10" s="170"/>
      <c r="M10" s="170"/>
      <c r="N10" s="170"/>
      <c r="O10" s="184"/>
      <c r="P10" s="170"/>
      <c r="Q10" s="170"/>
    </row>
    <row r="11" ht="22.5" customHeight="1" spans="1:17">
      <c r="A11" s="82" t="str">
        <f t="shared" si="0"/>
        <v>    公务用车运行维护费</v>
      </c>
      <c r="B11" s="168" t="s">
        <v>525</v>
      </c>
      <c r="C11" s="168" t="s">
        <v>526</v>
      </c>
      <c r="D11" s="168" t="s">
        <v>387</v>
      </c>
      <c r="E11" s="187">
        <v>1</v>
      </c>
      <c r="F11" s="170">
        <v>15000</v>
      </c>
      <c r="G11" s="170">
        <v>15000</v>
      </c>
      <c r="H11" s="170">
        <v>15000</v>
      </c>
      <c r="I11" s="170"/>
      <c r="J11" s="170"/>
      <c r="K11" s="170"/>
      <c r="L11" s="170"/>
      <c r="M11" s="170"/>
      <c r="N11" s="170"/>
      <c r="O11" s="184"/>
      <c r="P11" s="170"/>
      <c r="Q11" s="170"/>
    </row>
    <row r="12" ht="22.5" customHeight="1" spans="1:17">
      <c r="A12" s="82" t="str">
        <f t="shared" ref="A12:A13" si="1">"    "&amp;"一般公用经费"</f>
        <v>    一般公用经费</v>
      </c>
      <c r="B12" s="168" t="s">
        <v>527</v>
      </c>
      <c r="C12" s="168" t="s">
        <v>528</v>
      </c>
      <c r="D12" s="168" t="s">
        <v>387</v>
      </c>
      <c r="E12" s="187">
        <v>1</v>
      </c>
      <c r="F12" s="170">
        <v>10000</v>
      </c>
      <c r="G12" s="170">
        <v>10000</v>
      </c>
      <c r="H12" s="170">
        <v>10000</v>
      </c>
      <c r="I12" s="170"/>
      <c r="J12" s="170"/>
      <c r="K12" s="170"/>
      <c r="L12" s="170"/>
      <c r="M12" s="170"/>
      <c r="N12" s="170"/>
      <c r="O12" s="184"/>
      <c r="P12" s="170"/>
      <c r="Q12" s="170"/>
    </row>
    <row r="13" ht="22.5" customHeight="1" spans="1:17">
      <c r="A13" s="82" t="str">
        <f t="shared" si="1"/>
        <v>    一般公用经费</v>
      </c>
      <c r="B13" s="168" t="s">
        <v>529</v>
      </c>
      <c r="C13" s="168" t="s">
        <v>530</v>
      </c>
      <c r="D13" s="168" t="s">
        <v>387</v>
      </c>
      <c r="E13" s="187">
        <v>1</v>
      </c>
      <c r="F13" s="170">
        <v>5000</v>
      </c>
      <c r="G13" s="170">
        <v>5000</v>
      </c>
      <c r="H13" s="170">
        <v>5000</v>
      </c>
      <c r="I13" s="170"/>
      <c r="J13" s="170"/>
      <c r="K13" s="170"/>
      <c r="L13" s="170"/>
      <c r="M13" s="170"/>
      <c r="N13" s="170"/>
      <c r="O13" s="184"/>
      <c r="P13" s="170"/>
      <c r="Q13" s="170"/>
    </row>
    <row r="14" ht="22.5" customHeight="1" spans="1:17">
      <c r="A14" s="82" t="str">
        <f>"    "&amp;"2026年科技扩散工作经费"</f>
        <v>    2026年科技扩散工作经费</v>
      </c>
      <c r="B14" s="168" t="s">
        <v>281</v>
      </c>
      <c r="C14" s="168" t="s">
        <v>522</v>
      </c>
      <c r="D14" s="168" t="s">
        <v>387</v>
      </c>
      <c r="E14" s="187">
        <v>1</v>
      </c>
      <c r="F14" s="170">
        <v>5000</v>
      </c>
      <c r="G14" s="170">
        <v>5000</v>
      </c>
      <c r="H14" s="170">
        <v>5000</v>
      </c>
      <c r="I14" s="170"/>
      <c r="J14" s="170"/>
      <c r="K14" s="170"/>
      <c r="L14" s="170"/>
      <c r="M14" s="170"/>
      <c r="N14" s="170"/>
      <c r="O14" s="184"/>
      <c r="P14" s="170"/>
      <c r="Q14" s="170"/>
    </row>
    <row r="15" ht="22.5" customHeight="1" spans="1:17">
      <c r="A15" s="82" t="str">
        <f>"    "&amp;"2026年农业综合行政执法工作经费"</f>
        <v>    2026年农业综合行政执法工作经费</v>
      </c>
      <c r="B15" s="168" t="s">
        <v>531</v>
      </c>
      <c r="C15" s="168" t="s">
        <v>522</v>
      </c>
      <c r="D15" s="168" t="s">
        <v>387</v>
      </c>
      <c r="E15" s="187">
        <v>1</v>
      </c>
      <c r="F15" s="170"/>
      <c r="G15" s="170">
        <v>2000</v>
      </c>
      <c r="H15" s="170">
        <v>2000</v>
      </c>
      <c r="I15" s="170"/>
      <c r="J15" s="170"/>
      <c r="K15" s="170"/>
      <c r="L15" s="170"/>
      <c r="M15" s="170"/>
      <c r="N15" s="170"/>
      <c r="O15" s="184"/>
      <c r="P15" s="170"/>
      <c r="Q15" s="170"/>
    </row>
    <row r="16" ht="22.5" customHeight="1" spans="1:17">
      <c r="A16" s="82" t="str">
        <f>"    "&amp;"工作经费"</f>
        <v>    工作经费</v>
      </c>
      <c r="B16" s="168" t="s">
        <v>532</v>
      </c>
      <c r="C16" s="168" t="s">
        <v>522</v>
      </c>
      <c r="D16" s="168" t="s">
        <v>387</v>
      </c>
      <c r="E16" s="187">
        <v>1</v>
      </c>
      <c r="F16" s="170">
        <v>20000</v>
      </c>
      <c r="G16" s="170">
        <v>20000</v>
      </c>
      <c r="H16" s="170">
        <v>20000</v>
      </c>
      <c r="I16" s="170"/>
      <c r="J16" s="170"/>
      <c r="K16" s="170"/>
      <c r="L16" s="170"/>
      <c r="M16" s="170"/>
      <c r="N16" s="170"/>
      <c r="O16" s="184"/>
      <c r="P16" s="170"/>
      <c r="Q16" s="170"/>
    </row>
    <row r="17" ht="22.5" customHeight="1" spans="1:17">
      <c r="A17" s="57" t="s">
        <v>113</v>
      </c>
      <c r="B17" s="171"/>
      <c r="C17" s="171"/>
      <c r="D17" s="171"/>
      <c r="E17" s="187"/>
      <c r="F17" s="170">
        <v>94000</v>
      </c>
      <c r="G17" s="170">
        <v>96000</v>
      </c>
      <c r="H17" s="170">
        <v>96000</v>
      </c>
      <c r="I17" s="170"/>
      <c r="J17" s="170"/>
      <c r="K17" s="170"/>
      <c r="L17" s="170"/>
      <c r="M17" s="170"/>
      <c r="N17" s="170"/>
      <c r="O17" s="184"/>
      <c r="P17" s="170"/>
      <c r="Q17" s="170"/>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8" sqref="A8"/>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155"/>
      <c r="B1" s="155"/>
      <c r="C1" s="156"/>
      <c r="D1" s="155"/>
      <c r="E1" s="155"/>
      <c r="F1" s="155"/>
      <c r="G1" s="155"/>
      <c r="H1" s="157"/>
      <c r="I1" s="173"/>
      <c r="J1" s="173"/>
      <c r="K1" s="173"/>
      <c r="L1" s="138"/>
      <c r="M1" s="174"/>
      <c r="N1" s="175" t="s">
        <v>533</v>
      </c>
    </row>
    <row r="2" ht="34.5" customHeight="1" spans="1:14">
      <c r="A2" s="119" t="s">
        <v>534</v>
      </c>
      <c r="B2" s="158"/>
      <c r="C2" s="141"/>
      <c r="D2" s="158"/>
      <c r="E2" s="158"/>
      <c r="F2" s="158"/>
      <c r="G2" s="158"/>
      <c r="H2" s="159"/>
      <c r="I2" s="158"/>
      <c r="J2" s="158"/>
      <c r="K2" s="158"/>
      <c r="L2" s="141"/>
      <c r="M2" s="159"/>
      <c r="N2" s="158"/>
    </row>
    <row r="3" ht="18.75" customHeight="1" spans="1:14">
      <c r="A3" s="142" t="str">
        <f>"单位名称："&amp;"德钦县农业农村局"</f>
        <v>单位名称：德钦县农业农村局</v>
      </c>
      <c r="B3" s="143"/>
      <c r="C3" s="160"/>
      <c r="D3" s="143"/>
      <c r="E3" s="143"/>
      <c r="F3" s="143"/>
      <c r="G3" s="143"/>
      <c r="H3" s="157"/>
      <c r="I3" s="173"/>
      <c r="J3" s="173"/>
      <c r="K3" s="173"/>
      <c r="L3" s="176"/>
      <c r="M3" s="177"/>
      <c r="N3" s="178" t="s">
        <v>183</v>
      </c>
    </row>
    <row r="4" ht="18.75" customHeight="1" spans="1:14">
      <c r="A4" s="93" t="s">
        <v>512</v>
      </c>
      <c r="B4" s="161" t="s">
        <v>535</v>
      </c>
      <c r="C4" s="162" t="s">
        <v>536</v>
      </c>
      <c r="D4" s="124" t="s">
        <v>199</v>
      </c>
      <c r="E4" s="124"/>
      <c r="F4" s="124"/>
      <c r="G4" s="124"/>
      <c r="H4" s="146"/>
      <c r="I4" s="124"/>
      <c r="J4" s="124"/>
      <c r="K4" s="124"/>
      <c r="L4" s="179"/>
      <c r="M4" s="146"/>
      <c r="N4" s="125"/>
    </row>
    <row r="5" ht="17.25" customHeight="1" spans="1:14">
      <c r="A5" s="98"/>
      <c r="B5" s="163"/>
      <c r="C5" s="164"/>
      <c r="D5" s="163" t="s">
        <v>57</v>
      </c>
      <c r="E5" s="163" t="s">
        <v>60</v>
      </c>
      <c r="F5" s="163" t="s">
        <v>518</v>
      </c>
      <c r="G5" s="163" t="s">
        <v>519</v>
      </c>
      <c r="H5" s="164" t="s">
        <v>520</v>
      </c>
      <c r="I5" s="180" t="s">
        <v>80</v>
      </c>
      <c r="J5" s="180"/>
      <c r="K5" s="180"/>
      <c r="L5" s="181"/>
      <c r="M5" s="182"/>
      <c r="N5" s="165"/>
    </row>
    <row r="6" ht="54" customHeight="1" spans="1:14">
      <c r="A6" s="100"/>
      <c r="B6" s="165"/>
      <c r="C6" s="166"/>
      <c r="D6" s="165"/>
      <c r="E6" s="165"/>
      <c r="F6" s="165"/>
      <c r="G6" s="165"/>
      <c r="H6" s="166"/>
      <c r="I6" s="165" t="s">
        <v>59</v>
      </c>
      <c r="J6" s="165" t="s">
        <v>66</v>
      </c>
      <c r="K6" s="165" t="s">
        <v>206</v>
      </c>
      <c r="L6" s="183" t="s">
        <v>68</v>
      </c>
      <c r="M6" s="166" t="s">
        <v>69</v>
      </c>
      <c r="N6" s="165" t="s">
        <v>70</v>
      </c>
    </row>
    <row r="7" ht="19.5" customHeight="1" spans="1:14">
      <c r="A7" s="167">
        <v>1</v>
      </c>
      <c r="B7" s="167">
        <v>2</v>
      </c>
      <c r="C7" s="167">
        <v>3</v>
      </c>
      <c r="D7" s="167">
        <v>4</v>
      </c>
      <c r="E7" s="167">
        <v>5</v>
      </c>
      <c r="F7" s="167">
        <v>6</v>
      </c>
      <c r="G7" s="167">
        <v>7</v>
      </c>
      <c r="H7" s="167">
        <v>8</v>
      </c>
      <c r="I7" s="167">
        <v>9</v>
      </c>
      <c r="J7" s="167">
        <v>10</v>
      </c>
      <c r="K7" s="167">
        <v>11</v>
      </c>
      <c r="L7" s="167">
        <v>12</v>
      </c>
      <c r="M7" s="167">
        <v>13</v>
      </c>
      <c r="N7" s="167">
        <v>14</v>
      </c>
    </row>
    <row r="8" ht="22.5" customHeight="1" spans="1:14">
      <c r="A8" s="82" t="s">
        <v>537</v>
      </c>
      <c r="B8" s="168"/>
      <c r="C8" s="169"/>
      <c r="D8" s="170"/>
      <c r="E8" s="170"/>
      <c r="F8" s="170"/>
      <c r="G8" s="170"/>
      <c r="H8" s="170"/>
      <c r="I8" s="170"/>
      <c r="J8" s="170"/>
      <c r="K8" s="170"/>
      <c r="L8" s="184"/>
      <c r="M8" s="170"/>
      <c r="N8" s="170"/>
    </row>
    <row r="9" ht="22.5" customHeight="1" spans="1:14">
      <c r="A9" s="82"/>
      <c r="B9" s="168"/>
      <c r="C9" s="169"/>
      <c r="D9" s="170"/>
      <c r="E9" s="170"/>
      <c r="F9" s="170"/>
      <c r="G9" s="170"/>
      <c r="H9" s="170"/>
      <c r="I9" s="170"/>
      <c r="J9" s="170"/>
      <c r="K9" s="170"/>
      <c r="L9" s="184"/>
      <c r="M9" s="170"/>
      <c r="N9" s="170"/>
    </row>
    <row r="10" ht="22.5" customHeight="1" spans="1:14">
      <c r="A10" s="57" t="s">
        <v>113</v>
      </c>
      <c r="B10" s="171"/>
      <c r="C10" s="172"/>
      <c r="D10" s="170"/>
      <c r="E10" s="170"/>
      <c r="F10" s="170"/>
      <c r="G10" s="170"/>
      <c r="H10" s="170"/>
      <c r="I10" s="170"/>
      <c r="J10" s="170"/>
      <c r="K10" s="170"/>
      <c r="L10" s="184"/>
      <c r="M10" s="170"/>
      <c r="N10" s="170"/>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7" sqref="A7"/>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84"/>
      <c r="B1" s="84"/>
      <c r="C1" s="84"/>
      <c r="D1" s="139"/>
      <c r="H1" s="140" t="s">
        <v>538</v>
      </c>
    </row>
    <row r="2" ht="48" customHeight="1" spans="1:8">
      <c r="A2" s="119" t="s">
        <v>539</v>
      </c>
      <c r="B2" s="87"/>
      <c r="C2" s="87"/>
      <c r="D2" s="87"/>
      <c r="E2" s="141"/>
      <c r="F2" s="141"/>
      <c r="G2" s="141"/>
      <c r="H2" s="141"/>
    </row>
    <row r="3" ht="18" customHeight="1" spans="1:8">
      <c r="A3" s="142" t="str">
        <f>"单位名称："&amp;"德钦县农业农村局"</f>
        <v>单位名称：德钦县农业农村局</v>
      </c>
      <c r="B3" s="143"/>
      <c r="C3" s="143"/>
      <c r="D3" s="144"/>
      <c r="H3" s="145" t="s">
        <v>183</v>
      </c>
    </row>
    <row r="4" ht="19.5" customHeight="1" spans="1:8">
      <c r="A4" s="109" t="s">
        <v>540</v>
      </c>
      <c r="B4" s="94" t="s">
        <v>199</v>
      </c>
      <c r="C4" s="95"/>
      <c r="D4" s="96"/>
      <c r="E4" s="146" t="s">
        <v>541</v>
      </c>
      <c r="F4" s="146"/>
      <c r="G4" s="146"/>
      <c r="H4" s="147"/>
    </row>
    <row r="5" ht="40.5" customHeight="1" spans="1:8">
      <c r="A5" s="111"/>
      <c r="B5" s="110" t="s">
        <v>57</v>
      </c>
      <c r="C5" s="93" t="s">
        <v>60</v>
      </c>
      <c r="D5" s="148" t="s">
        <v>542</v>
      </c>
      <c r="E5" s="149" t="s">
        <v>543</v>
      </c>
      <c r="F5" s="149" t="s">
        <v>544</v>
      </c>
      <c r="G5" s="149" t="s">
        <v>545</v>
      </c>
      <c r="H5" s="149" t="s">
        <v>546</v>
      </c>
    </row>
    <row r="6" ht="19.5" customHeight="1" spans="1:8">
      <c r="A6" s="150">
        <v>1</v>
      </c>
      <c r="B6" s="150">
        <v>2</v>
      </c>
      <c r="C6" s="150">
        <v>3</v>
      </c>
      <c r="D6" s="151">
        <v>4</v>
      </c>
      <c r="E6" s="151">
        <v>5</v>
      </c>
      <c r="F6" s="151">
        <v>6</v>
      </c>
      <c r="G6" s="151">
        <v>7</v>
      </c>
      <c r="H6" s="150">
        <v>8</v>
      </c>
    </row>
    <row r="7" ht="22.5" customHeight="1" spans="1:8">
      <c r="A7" s="152" t="s">
        <v>547</v>
      </c>
      <c r="B7" s="153"/>
      <c r="C7" s="153"/>
      <c r="D7" s="154"/>
      <c r="E7" s="153"/>
      <c r="F7" s="153"/>
      <c r="G7" s="153"/>
      <c r="H7" s="153"/>
    </row>
    <row r="8" ht="22.5" customHeight="1" spans="1:8">
      <c r="A8" s="152"/>
      <c r="B8" s="153"/>
      <c r="C8" s="153"/>
      <c r="D8" s="154"/>
      <c r="E8" s="153"/>
      <c r="F8" s="153"/>
      <c r="G8" s="153"/>
      <c r="H8" s="153"/>
    </row>
    <row r="9" ht="22.5" customHeight="1" spans="1:8">
      <c r="A9" s="21" t="s">
        <v>57</v>
      </c>
      <c r="B9" s="153"/>
      <c r="C9" s="153"/>
      <c r="D9" s="154"/>
      <c r="E9" s="153"/>
      <c r="F9" s="153"/>
      <c r="G9" s="153"/>
      <c r="H9" s="153"/>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138" t="s">
        <v>548</v>
      </c>
    </row>
    <row r="2" ht="36" customHeight="1" spans="1:10">
      <c r="A2" s="86" t="s">
        <v>549</v>
      </c>
      <c r="B2" s="87"/>
      <c r="C2" s="87"/>
      <c r="D2" s="87"/>
      <c r="E2" s="87"/>
      <c r="F2" s="133"/>
      <c r="G2" s="87"/>
      <c r="H2" s="133"/>
      <c r="I2" s="133"/>
      <c r="J2" s="87"/>
    </row>
    <row r="3" ht="17.25" customHeight="1" spans="1:2">
      <c r="A3" s="134" t="str">
        <f>"单位名称："&amp;"德钦县农业农村局"</f>
        <v>单位名称：德钦县农业农村局</v>
      </c>
      <c r="B3" s="135"/>
    </row>
    <row r="4" ht="44.25" customHeight="1" spans="1:10">
      <c r="A4" s="126" t="s">
        <v>304</v>
      </c>
      <c r="B4" s="126" t="s">
        <v>305</v>
      </c>
      <c r="C4" s="126" t="s">
        <v>306</v>
      </c>
      <c r="D4" s="126" t="s">
        <v>307</v>
      </c>
      <c r="E4" s="126" t="s">
        <v>308</v>
      </c>
      <c r="F4" s="136" t="s">
        <v>309</v>
      </c>
      <c r="G4" s="126" t="s">
        <v>310</v>
      </c>
      <c r="H4" s="136" t="s">
        <v>311</v>
      </c>
      <c r="I4" s="136" t="s">
        <v>312</v>
      </c>
      <c r="J4" s="126" t="s">
        <v>313</v>
      </c>
    </row>
    <row r="5" ht="19.5" customHeight="1" spans="1:10">
      <c r="A5" s="126">
        <v>1</v>
      </c>
      <c r="B5" s="126">
        <v>2</v>
      </c>
      <c r="C5" s="126">
        <v>3</v>
      </c>
      <c r="D5" s="126">
        <v>4</v>
      </c>
      <c r="E5" s="126">
        <v>5</v>
      </c>
      <c r="F5" s="136">
        <v>6</v>
      </c>
      <c r="G5" s="126">
        <v>7</v>
      </c>
      <c r="H5" s="136">
        <v>8</v>
      </c>
      <c r="I5" s="136">
        <v>9</v>
      </c>
      <c r="J5" s="126">
        <v>10</v>
      </c>
    </row>
    <row r="6" ht="22.5" customHeight="1" spans="1:10">
      <c r="A6" s="78"/>
      <c r="B6" s="68"/>
      <c r="C6" s="68"/>
      <c r="D6" s="68"/>
      <c r="E6" s="46"/>
      <c r="F6" s="137"/>
      <c r="G6" s="46"/>
      <c r="H6" s="137"/>
      <c r="I6" s="137"/>
      <c r="J6" s="46"/>
    </row>
    <row r="7" ht="22.5" customHeight="1" spans="1:10">
      <c r="A7" s="78"/>
      <c r="B7" s="78"/>
      <c r="C7" s="78" t="s">
        <v>550</v>
      </c>
      <c r="D7" s="78" t="s">
        <v>550</v>
      </c>
      <c r="E7" s="78" t="s">
        <v>550</v>
      </c>
      <c r="F7" s="77" t="s">
        <v>550</v>
      </c>
      <c r="G7" s="78" t="s">
        <v>550</v>
      </c>
      <c r="H7" s="78" t="s">
        <v>550</v>
      </c>
      <c r="I7" s="78" t="s">
        <v>550</v>
      </c>
      <c r="J7" s="78" t="s">
        <v>550</v>
      </c>
    </row>
    <row r="8" ht="22.5" customHeight="1" spans="1:10">
      <c r="A8" s="78"/>
      <c r="B8" s="78"/>
      <c r="C8" s="78"/>
      <c r="D8" s="78"/>
      <c r="E8" s="78"/>
      <c r="F8" s="77"/>
      <c r="G8" s="78"/>
      <c r="H8" s="78"/>
      <c r="I8" s="78"/>
      <c r="J8" s="78"/>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7" sqref="A7"/>
    </sheetView>
  </sheetViews>
  <sheetFormatPr defaultColWidth="10.7083333333333" defaultRowHeight="12" customHeight="1" outlineLevelRow="7"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118" t="s">
        <v>551</v>
      </c>
    </row>
    <row r="2" ht="34.5" customHeight="1" spans="1:8">
      <c r="A2" s="119" t="s">
        <v>552</v>
      </c>
      <c r="B2" s="87"/>
      <c r="C2" s="87"/>
      <c r="D2" s="87"/>
      <c r="E2" s="87"/>
      <c r="F2" s="87"/>
      <c r="G2" s="87"/>
      <c r="H2" s="87"/>
    </row>
    <row r="3" ht="19.5" customHeight="1" spans="1:8">
      <c r="A3" s="120" t="str">
        <f>"单位名称："&amp;"德钦县农业农村局"</f>
        <v>单位名称：德钦县农业农村局</v>
      </c>
      <c r="B3" s="89"/>
      <c r="C3" s="121"/>
      <c r="H3" s="122" t="s">
        <v>183</v>
      </c>
    </row>
    <row r="4" ht="18" customHeight="1" spans="1:8">
      <c r="A4" s="93" t="s">
        <v>192</v>
      </c>
      <c r="B4" s="93" t="s">
        <v>553</v>
      </c>
      <c r="C4" s="93" t="s">
        <v>554</v>
      </c>
      <c r="D4" s="93" t="s">
        <v>555</v>
      </c>
      <c r="E4" s="93" t="s">
        <v>556</v>
      </c>
      <c r="F4" s="123" t="s">
        <v>557</v>
      </c>
      <c r="G4" s="124"/>
      <c r="H4" s="125"/>
    </row>
    <row r="5" ht="18" customHeight="1" spans="1:8">
      <c r="A5" s="100"/>
      <c r="B5" s="100"/>
      <c r="C5" s="100"/>
      <c r="D5" s="100"/>
      <c r="E5" s="100"/>
      <c r="F5" s="126" t="s">
        <v>516</v>
      </c>
      <c r="G5" s="126" t="s">
        <v>558</v>
      </c>
      <c r="H5" s="126" t="s">
        <v>559</v>
      </c>
    </row>
    <row r="6" ht="21" customHeight="1" spans="1:8">
      <c r="A6" s="126">
        <v>1</v>
      </c>
      <c r="B6" s="126">
        <v>2</v>
      </c>
      <c r="C6" s="126">
        <v>3</v>
      </c>
      <c r="D6" s="126">
        <v>4</v>
      </c>
      <c r="E6" s="126">
        <v>5</v>
      </c>
      <c r="F6" s="126">
        <v>6</v>
      </c>
      <c r="G6" s="126">
        <v>7</v>
      </c>
      <c r="H6" s="126">
        <v>8</v>
      </c>
    </row>
    <row r="7" ht="22.5" customHeight="1" spans="1:8">
      <c r="A7" s="68" t="s">
        <v>560</v>
      </c>
      <c r="B7" s="68"/>
      <c r="C7" s="68"/>
      <c r="D7" s="68"/>
      <c r="E7" s="68"/>
      <c r="F7" s="127"/>
      <c r="G7" s="128"/>
      <c r="H7" s="129"/>
    </row>
    <row r="8" ht="22.5" customHeight="1" spans="1:8">
      <c r="A8" s="130" t="s">
        <v>57</v>
      </c>
      <c r="B8" s="131"/>
      <c r="C8" s="131"/>
      <c r="D8" s="131"/>
      <c r="E8" s="132"/>
      <c r="F8" s="117"/>
      <c r="G8" s="129"/>
      <c r="H8" s="129"/>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8" sqref="A8:B8"/>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83"/>
      <c r="E1" s="83"/>
      <c r="F1" s="83"/>
      <c r="G1" s="83"/>
      <c r="H1" s="84"/>
      <c r="I1" s="84"/>
      <c r="J1" s="84"/>
      <c r="K1" s="85" t="s">
        <v>561</v>
      </c>
    </row>
    <row r="2" ht="42.75" customHeight="1" spans="1:11">
      <c r="A2" s="86" t="s">
        <v>562</v>
      </c>
      <c r="B2" s="87"/>
      <c r="C2" s="87"/>
      <c r="D2" s="87"/>
      <c r="E2" s="87"/>
      <c r="F2" s="87"/>
      <c r="G2" s="87"/>
      <c r="H2" s="87"/>
      <c r="I2" s="87"/>
      <c r="J2" s="87"/>
      <c r="K2" s="87"/>
    </row>
    <row r="3" ht="19.5" customHeight="1" spans="1:11">
      <c r="A3" s="88" t="str">
        <f>"单位名称："&amp;"德钦县农业农村局"</f>
        <v>单位名称：德钦县农业农村局</v>
      </c>
      <c r="B3" s="89"/>
      <c r="C3" s="89"/>
      <c r="D3" s="89"/>
      <c r="E3" s="89"/>
      <c r="F3" s="89"/>
      <c r="G3" s="89"/>
      <c r="H3" s="90"/>
      <c r="I3" s="90"/>
      <c r="J3" s="90"/>
      <c r="K3" s="91" t="s">
        <v>183</v>
      </c>
    </row>
    <row r="4" ht="21.75" customHeight="1" spans="1:11">
      <c r="A4" s="92" t="s">
        <v>274</v>
      </c>
      <c r="B4" s="92" t="s">
        <v>194</v>
      </c>
      <c r="C4" s="92" t="s">
        <v>275</v>
      </c>
      <c r="D4" s="93" t="s">
        <v>195</v>
      </c>
      <c r="E4" s="93" t="s">
        <v>196</v>
      </c>
      <c r="F4" s="93" t="s">
        <v>197</v>
      </c>
      <c r="G4" s="93" t="s">
        <v>198</v>
      </c>
      <c r="H4" s="109" t="s">
        <v>57</v>
      </c>
      <c r="I4" s="94" t="s">
        <v>563</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t="s">
        <v>564</v>
      </c>
      <c r="B8" s="113"/>
      <c r="C8" s="113"/>
      <c r="D8" s="113"/>
      <c r="E8" s="113"/>
      <c r="F8" s="113"/>
      <c r="G8" s="113"/>
      <c r="H8" s="105"/>
      <c r="I8" s="105"/>
      <c r="J8" s="105"/>
      <c r="K8" s="117"/>
    </row>
    <row r="9" ht="22.5" customHeight="1" spans="1:11">
      <c r="A9" s="112"/>
      <c r="B9" s="113"/>
      <c r="C9" s="113"/>
      <c r="D9" s="113"/>
      <c r="E9" s="113"/>
      <c r="F9" s="113"/>
      <c r="G9" s="113"/>
      <c r="H9" s="105"/>
      <c r="I9" s="105"/>
      <c r="J9" s="105"/>
      <c r="K9" s="117"/>
    </row>
    <row r="10" ht="22.5" customHeight="1" spans="1:11">
      <c r="A10" s="114" t="s">
        <v>113</v>
      </c>
      <c r="B10" s="115"/>
      <c r="C10" s="115"/>
      <c r="D10" s="115"/>
      <c r="E10" s="115"/>
      <c r="F10" s="115"/>
      <c r="G10" s="116"/>
      <c r="H10" s="105"/>
      <c r="I10" s="105"/>
      <c r="J10" s="105"/>
      <c r="K10" s="11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A1" sqref="A1"/>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83"/>
      <c r="E1" s="84"/>
      <c r="F1" s="84"/>
      <c r="G1" s="85" t="s">
        <v>565</v>
      </c>
    </row>
    <row r="2" ht="36.75" customHeight="1" spans="1:7">
      <c r="A2" s="86" t="s">
        <v>566</v>
      </c>
      <c r="B2" s="87"/>
      <c r="C2" s="87"/>
      <c r="D2" s="87"/>
      <c r="E2" s="87"/>
      <c r="F2" s="87"/>
      <c r="G2" s="87"/>
    </row>
    <row r="3" ht="22.5" customHeight="1" spans="1:7">
      <c r="A3" s="88" t="str">
        <f>"单位名称："&amp;"德钦县农业农村局"</f>
        <v>单位名称：德钦县农业农村局</v>
      </c>
      <c r="B3" s="89"/>
      <c r="C3" s="89"/>
      <c r="D3" s="89"/>
      <c r="E3" s="90"/>
      <c r="F3" s="90"/>
      <c r="G3" s="91" t="s">
        <v>183</v>
      </c>
    </row>
    <row r="4" ht="21.75" customHeight="1" spans="1:7">
      <c r="A4" s="92" t="s">
        <v>275</v>
      </c>
      <c r="B4" s="92" t="s">
        <v>274</v>
      </c>
      <c r="C4" s="92" t="s">
        <v>194</v>
      </c>
      <c r="D4" s="93" t="s">
        <v>567</v>
      </c>
      <c r="E4" s="94" t="s">
        <v>60</v>
      </c>
      <c r="F4" s="95"/>
      <c r="G4" s="96"/>
    </row>
    <row r="5" ht="21.75" customHeight="1" spans="1:7">
      <c r="A5" s="97"/>
      <c r="B5" s="97"/>
      <c r="C5" s="97"/>
      <c r="D5" s="98"/>
      <c r="E5" s="92" t="s">
        <v>568</v>
      </c>
      <c r="F5" s="92" t="s">
        <v>569</v>
      </c>
      <c r="G5" s="93" t="s">
        <v>570</v>
      </c>
    </row>
    <row r="6" ht="40.5" customHeight="1" spans="1:7">
      <c r="A6" s="99"/>
      <c r="B6" s="99"/>
      <c r="C6" s="99"/>
      <c r="D6" s="100"/>
      <c r="E6" s="99" t="s">
        <v>59</v>
      </c>
      <c r="F6" s="99"/>
      <c r="G6" s="100"/>
    </row>
    <row r="7" ht="19.5" customHeight="1" spans="1:7">
      <c r="A7" s="101">
        <v>1</v>
      </c>
      <c r="B7" s="101">
        <v>2</v>
      </c>
      <c r="C7" s="101">
        <v>3</v>
      </c>
      <c r="D7" s="101">
        <v>4</v>
      </c>
      <c r="E7" s="101">
        <v>8</v>
      </c>
      <c r="F7" s="101">
        <v>9</v>
      </c>
      <c r="G7" s="102">
        <v>10</v>
      </c>
    </row>
    <row r="8" ht="22.5" customHeight="1" spans="1:7">
      <c r="A8" s="103" t="s">
        <v>72</v>
      </c>
      <c r="B8" s="104"/>
      <c r="C8" s="104"/>
      <c r="D8" s="103"/>
      <c r="E8" s="105">
        <v>467783.6</v>
      </c>
      <c r="F8" s="105">
        <v>159033.6</v>
      </c>
      <c r="G8" s="105">
        <v>159033.6</v>
      </c>
    </row>
    <row r="9" ht="22.5" customHeight="1" spans="1:7">
      <c r="A9" s="103"/>
      <c r="B9" s="104" t="s">
        <v>571</v>
      </c>
      <c r="C9" s="104" t="s">
        <v>281</v>
      </c>
      <c r="D9" s="103" t="s">
        <v>572</v>
      </c>
      <c r="E9" s="105">
        <v>47500</v>
      </c>
      <c r="F9" s="105"/>
      <c r="G9" s="105"/>
    </row>
    <row r="10" ht="22.5" customHeight="1" spans="1:7">
      <c r="A10" s="62"/>
      <c r="B10" s="104" t="s">
        <v>571</v>
      </c>
      <c r="C10" s="104" t="s">
        <v>278</v>
      </c>
      <c r="D10" s="103" t="s">
        <v>572</v>
      </c>
      <c r="E10" s="105">
        <v>38000</v>
      </c>
      <c r="F10" s="105"/>
      <c r="G10" s="105"/>
    </row>
    <row r="11" ht="22.5" customHeight="1" spans="1:7">
      <c r="A11" s="62"/>
      <c r="B11" s="104" t="s">
        <v>571</v>
      </c>
      <c r="C11" s="104" t="s">
        <v>285</v>
      </c>
      <c r="D11" s="103" t="s">
        <v>572</v>
      </c>
      <c r="E11" s="105">
        <v>85500</v>
      </c>
      <c r="F11" s="105"/>
      <c r="G11" s="105"/>
    </row>
    <row r="12" ht="22.5" customHeight="1" spans="1:7">
      <c r="A12" s="62"/>
      <c r="B12" s="104" t="s">
        <v>571</v>
      </c>
      <c r="C12" s="104" t="s">
        <v>283</v>
      </c>
      <c r="D12" s="103" t="s">
        <v>572</v>
      </c>
      <c r="E12" s="105">
        <v>9500</v>
      </c>
      <c r="F12" s="105"/>
      <c r="G12" s="105"/>
    </row>
    <row r="13" ht="22.5" customHeight="1" spans="1:7">
      <c r="A13" s="62"/>
      <c r="B13" s="104" t="s">
        <v>571</v>
      </c>
      <c r="C13" s="104" t="s">
        <v>294</v>
      </c>
      <c r="D13" s="103" t="s">
        <v>572</v>
      </c>
      <c r="E13" s="105">
        <v>85500</v>
      </c>
      <c r="F13" s="105"/>
      <c r="G13" s="105"/>
    </row>
    <row r="14" ht="22.5" customHeight="1" spans="1:7">
      <c r="A14" s="62"/>
      <c r="B14" s="104" t="s">
        <v>571</v>
      </c>
      <c r="C14" s="104" t="s">
        <v>298</v>
      </c>
      <c r="D14" s="103" t="s">
        <v>572</v>
      </c>
      <c r="E14" s="105">
        <v>42750</v>
      </c>
      <c r="F14" s="105"/>
      <c r="G14" s="105"/>
    </row>
    <row r="15" ht="22.5" customHeight="1" spans="1:7">
      <c r="A15" s="62"/>
      <c r="B15" s="104" t="s">
        <v>573</v>
      </c>
      <c r="C15" s="104" t="s">
        <v>300</v>
      </c>
      <c r="D15" s="103" t="s">
        <v>572</v>
      </c>
      <c r="E15" s="105">
        <v>72633.6</v>
      </c>
      <c r="F15" s="105">
        <v>72633.6</v>
      </c>
      <c r="G15" s="105">
        <v>72633.6</v>
      </c>
    </row>
    <row r="16" ht="22.5" customHeight="1" spans="1:7">
      <c r="A16" s="62"/>
      <c r="B16" s="104" t="s">
        <v>573</v>
      </c>
      <c r="C16" s="104" t="s">
        <v>289</v>
      </c>
      <c r="D16" s="103" t="s">
        <v>572</v>
      </c>
      <c r="E16" s="105">
        <v>86400</v>
      </c>
      <c r="F16" s="105">
        <v>86400</v>
      </c>
      <c r="G16" s="105">
        <v>86400</v>
      </c>
    </row>
    <row r="17" ht="22.5" customHeight="1" spans="1:7">
      <c r="A17" s="106" t="s">
        <v>57</v>
      </c>
      <c r="B17" s="107" t="s">
        <v>550</v>
      </c>
      <c r="C17" s="107"/>
      <c r="D17" s="108"/>
      <c r="E17" s="105">
        <v>467783.6</v>
      </c>
      <c r="F17" s="105">
        <v>159033.6</v>
      </c>
      <c r="G17" s="105">
        <v>159033.6</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5"/>
  <sheetViews>
    <sheetView showZeros="0" workbookViewId="0">
      <selection activeCell="A1" sqref="A1:J1"/>
    </sheetView>
  </sheetViews>
  <sheetFormatPr defaultColWidth="10" defaultRowHeight="14.25" customHeight="1"/>
  <cols>
    <col min="1" max="1" width="21.1416666666667" customWidth="1"/>
    <col min="2" max="2" width="27.2833333333333"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083333333333" customWidth="1"/>
    <col min="10" max="10" width="27.85" customWidth="1"/>
  </cols>
  <sheetData>
    <row r="1" customHeight="1" spans="1:10">
      <c r="A1" s="33" t="s">
        <v>574</v>
      </c>
      <c r="B1" s="34"/>
      <c r="C1" s="34"/>
      <c r="D1" s="34"/>
      <c r="E1" s="34"/>
      <c r="F1" s="34"/>
      <c r="G1" s="34"/>
      <c r="H1" s="34"/>
      <c r="I1" s="34"/>
      <c r="J1" s="63"/>
    </row>
    <row r="2" ht="81" customHeight="1" spans="1:10">
      <c r="A2" s="35" t="s">
        <v>575</v>
      </c>
      <c r="B2" s="34"/>
      <c r="C2" s="34"/>
      <c r="D2" s="34"/>
      <c r="E2" s="34"/>
      <c r="F2" s="34"/>
      <c r="G2" s="34"/>
      <c r="H2" s="34"/>
      <c r="I2" s="34"/>
      <c r="J2" s="63"/>
    </row>
    <row r="3" ht="30" customHeight="1" spans="1:10">
      <c r="A3" s="36" t="s">
        <v>576</v>
      </c>
      <c r="B3" s="37" t="str">
        <f>"德钦县农业农村局"</f>
        <v>德钦县农业农村局</v>
      </c>
      <c r="C3" s="38"/>
      <c r="D3" s="38"/>
      <c r="E3" s="38"/>
      <c r="F3" s="38"/>
      <c r="G3" s="38"/>
      <c r="H3" s="38"/>
      <c r="I3" s="38"/>
      <c r="J3" s="64"/>
    </row>
    <row r="4" ht="32.25" customHeight="1" spans="1:10">
      <c r="A4" s="39" t="s">
        <v>577</v>
      </c>
      <c r="B4" s="40"/>
      <c r="C4" s="40"/>
      <c r="D4" s="40"/>
      <c r="E4" s="40"/>
      <c r="F4" s="40"/>
      <c r="G4" s="40"/>
      <c r="H4" s="40"/>
      <c r="I4" s="65"/>
      <c r="J4" s="36" t="s">
        <v>578</v>
      </c>
    </row>
    <row r="5" ht="99.75" customHeight="1" spans="1:10">
      <c r="A5" s="41" t="s">
        <v>579</v>
      </c>
      <c r="B5" s="42" t="s">
        <v>580</v>
      </c>
      <c r="C5" s="43" t="s">
        <v>581</v>
      </c>
      <c r="D5" s="44"/>
      <c r="E5" s="44"/>
      <c r="F5" s="44"/>
      <c r="G5" s="44"/>
      <c r="H5" s="44"/>
      <c r="I5" s="60"/>
      <c r="J5" s="66" t="s">
        <v>582</v>
      </c>
    </row>
    <row r="6" ht="99.75" customHeight="1" spans="1:10">
      <c r="A6" s="45"/>
      <c r="B6" s="42" t="s">
        <v>583</v>
      </c>
      <c r="C6" s="43" t="s">
        <v>584</v>
      </c>
      <c r="D6" s="44"/>
      <c r="E6" s="44"/>
      <c r="F6" s="44"/>
      <c r="G6" s="44"/>
      <c r="H6" s="44"/>
      <c r="I6" s="60"/>
      <c r="J6" s="66" t="s">
        <v>585</v>
      </c>
    </row>
    <row r="7" ht="75" customHeight="1" spans="1:10">
      <c r="A7" s="42" t="s">
        <v>586</v>
      </c>
      <c r="B7" s="46" t="s">
        <v>587</v>
      </c>
      <c r="C7" s="47" t="s">
        <v>588</v>
      </c>
      <c r="D7" s="48"/>
      <c r="E7" s="48"/>
      <c r="F7" s="48"/>
      <c r="G7" s="48"/>
      <c r="H7" s="48"/>
      <c r="I7" s="67"/>
      <c r="J7" s="68" t="s">
        <v>589</v>
      </c>
    </row>
    <row r="8" ht="32.25" customHeight="1" spans="1:10">
      <c r="A8" s="49" t="s">
        <v>590</v>
      </c>
      <c r="B8" s="38"/>
      <c r="C8" s="38"/>
      <c r="D8" s="38"/>
      <c r="E8" s="38"/>
      <c r="F8" s="38"/>
      <c r="G8" s="38"/>
      <c r="H8" s="38"/>
      <c r="I8" s="38"/>
      <c r="J8" s="64"/>
    </row>
    <row r="9" ht="32.25" customHeight="1" spans="1:10">
      <c r="A9" s="50" t="s">
        <v>591</v>
      </c>
      <c r="B9" s="51"/>
      <c r="C9" s="52" t="s">
        <v>592</v>
      </c>
      <c r="D9" s="53"/>
      <c r="E9" s="54"/>
      <c r="F9" s="52" t="s">
        <v>593</v>
      </c>
      <c r="G9" s="54"/>
      <c r="H9" s="39" t="s">
        <v>594</v>
      </c>
      <c r="I9" s="40"/>
      <c r="J9" s="65"/>
    </row>
    <row r="10" ht="32.25" customHeight="1" spans="1:10">
      <c r="A10" s="55"/>
      <c r="B10" s="56"/>
      <c r="C10" s="57"/>
      <c r="D10" s="58"/>
      <c r="E10" s="59"/>
      <c r="F10" s="57"/>
      <c r="G10" s="59"/>
      <c r="H10" s="42" t="s">
        <v>595</v>
      </c>
      <c r="I10" s="42" t="s">
        <v>596</v>
      </c>
      <c r="J10" s="42" t="s">
        <v>597</v>
      </c>
    </row>
    <row r="11" ht="34.5" customHeight="1" spans="1:10">
      <c r="A11" s="43" t="s">
        <v>598</v>
      </c>
      <c r="B11" s="60"/>
      <c r="C11" s="43" t="s">
        <v>598</v>
      </c>
      <c r="D11" s="44"/>
      <c r="E11" s="60"/>
      <c r="F11" s="43" t="s">
        <v>281</v>
      </c>
      <c r="G11" s="60"/>
      <c r="H11" s="61"/>
      <c r="I11" s="61"/>
      <c r="J11" s="61"/>
    </row>
    <row r="12" ht="34.5" customHeight="1" spans="1:10">
      <c r="A12" s="43" t="s">
        <v>278</v>
      </c>
      <c r="B12" s="62"/>
      <c r="C12" s="43" t="s">
        <v>599</v>
      </c>
      <c r="D12" s="62"/>
      <c r="E12" s="62"/>
      <c r="F12" s="43" t="s">
        <v>278</v>
      </c>
      <c r="G12" s="62"/>
      <c r="H12" s="61"/>
      <c r="I12" s="61"/>
      <c r="J12" s="61"/>
    </row>
    <row r="13" ht="34.5" customHeight="1" spans="1:10">
      <c r="A13" s="43" t="s">
        <v>285</v>
      </c>
      <c r="B13" s="62"/>
      <c r="C13" s="43" t="s">
        <v>600</v>
      </c>
      <c r="D13" s="62"/>
      <c r="E13" s="62"/>
      <c r="F13" s="43" t="s">
        <v>285</v>
      </c>
      <c r="G13" s="62"/>
      <c r="H13" s="61"/>
      <c r="I13" s="61"/>
      <c r="J13" s="61"/>
    </row>
    <row r="14" ht="34.5" customHeight="1" spans="1:10">
      <c r="A14" s="43" t="s">
        <v>601</v>
      </c>
      <c r="B14" s="62"/>
      <c r="C14" s="43" t="s">
        <v>294</v>
      </c>
      <c r="D14" s="62"/>
      <c r="E14" s="62"/>
      <c r="F14" s="43" t="s">
        <v>294</v>
      </c>
      <c r="G14" s="62"/>
      <c r="H14" s="61"/>
      <c r="I14" s="61"/>
      <c r="J14" s="61"/>
    </row>
    <row r="15" ht="34.5" customHeight="1" spans="1:10">
      <c r="A15" s="43" t="s">
        <v>602</v>
      </c>
      <c r="B15" s="62"/>
      <c r="C15" s="43" t="s">
        <v>298</v>
      </c>
      <c r="D15" s="62"/>
      <c r="E15" s="62"/>
      <c r="F15" s="43" t="s">
        <v>298</v>
      </c>
      <c r="G15" s="62"/>
      <c r="H15" s="61"/>
      <c r="I15" s="61"/>
      <c r="J15" s="61"/>
    </row>
    <row r="16" ht="34.5" customHeight="1" spans="1:10">
      <c r="A16" s="43" t="s">
        <v>283</v>
      </c>
      <c r="B16" s="62"/>
      <c r="C16" s="43" t="s">
        <v>603</v>
      </c>
      <c r="D16" s="62"/>
      <c r="E16" s="62"/>
      <c r="F16" s="43" t="s">
        <v>283</v>
      </c>
      <c r="G16" s="62"/>
      <c r="H16" s="61"/>
      <c r="I16" s="61"/>
      <c r="J16" s="61"/>
    </row>
    <row r="17" ht="34.5" customHeight="1" spans="1:10">
      <c r="A17" s="43" t="s">
        <v>155</v>
      </c>
      <c r="B17" s="62"/>
      <c r="C17" s="43" t="s">
        <v>604</v>
      </c>
      <c r="D17" s="62"/>
      <c r="E17" s="62"/>
      <c r="F17" s="43" t="s">
        <v>255</v>
      </c>
      <c r="G17" s="62"/>
      <c r="H17" s="61"/>
      <c r="I17" s="61"/>
      <c r="J17" s="61"/>
    </row>
    <row r="18" ht="34.5" customHeight="1" spans="1:10">
      <c r="A18" s="43" t="s">
        <v>155</v>
      </c>
      <c r="B18" s="62"/>
      <c r="C18" s="43" t="s">
        <v>604</v>
      </c>
      <c r="D18" s="62"/>
      <c r="E18" s="62"/>
      <c r="F18" s="43" t="s">
        <v>237</v>
      </c>
      <c r="G18" s="62"/>
      <c r="H18" s="61"/>
      <c r="I18" s="61"/>
      <c r="J18" s="61"/>
    </row>
    <row r="19" ht="34.5" customHeight="1" spans="1:10">
      <c r="A19" s="43" t="s">
        <v>155</v>
      </c>
      <c r="B19" s="62"/>
      <c r="C19" s="43" t="s">
        <v>604</v>
      </c>
      <c r="D19" s="62"/>
      <c r="E19" s="62"/>
      <c r="F19" s="43" t="s">
        <v>221</v>
      </c>
      <c r="G19" s="62"/>
      <c r="H19" s="61"/>
      <c r="I19" s="61"/>
      <c r="J19" s="61"/>
    </row>
    <row r="20" ht="34.5" customHeight="1" spans="1:10">
      <c r="A20" s="43" t="s">
        <v>155</v>
      </c>
      <c r="B20" s="62"/>
      <c r="C20" s="43" t="s">
        <v>604</v>
      </c>
      <c r="D20" s="62"/>
      <c r="E20" s="62"/>
      <c r="F20" s="43" t="s">
        <v>271</v>
      </c>
      <c r="G20" s="62"/>
      <c r="H20" s="61"/>
      <c r="I20" s="61"/>
      <c r="J20" s="61"/>
    </row>
    <row r="21" ht="34.5" customHeight="1" spans="1:10">
      <c r="A21" s="43" t="s">
        <v>155</v>
      </c>
      <c r="B21" s="62"/>
      <c r="C21" s="43" t="s">
        <v>604</v>
      </c>
      <c r="D21" s="62"/>
      <c r="E21" s="62"/>
      <c r="F21" s="43" t="s">
        <v>267</v>
      </c>
      <c r="G21" s="62"/>
      <c r="H21" s="61"/>
      <c r="I21" s="61"/>
      <c r="J21" s="61"/>
    </row>
    <row r="22" ht="34.5" customHeight="1" spans="1:10">
      <c r="A22" s="43" t="s">
        <v>155</v>
      </c>
      <c r="B22" s="62"/>
      <c r="C22" s="43" t="s">
        <v>604</v>
      </c>
      <c r="D22" s="62"/>
      <c r="E22" s="62"/>
      <c r="F22" s="43" t="s">
        <v>253</v>
      </c>
      <c r="G22" s="62"/>
      <c r="H22" s="61"/>
      <c r="I22" s="61"/>
      <c r="J22" s="61"/>
    </row>
    <row r="23" ht="34.5" customHeight="1" spans="1:10">
      <c r="A23" s="43" t="s">
        <v>155</v>
      </c>
      <c r="B23" s="62"/>
      <c r="C23" s="43" t="s">
        <v>604</v>
      </c>
      <c r="D23" s="62"/>
      <c r="E23" s="62"/>
      <c r="F23" s="43" t="s">
        <v>187</v>
      </c>
      <c r="G23" s="62"/>
      <c r="H23" s="61"/>
      <c r="I23" s="61"/>
      <c r="J23" s="61"/>
    </row>
    <row r="24" ht="34.5" customHeight="1" spans="1:10">
      <c r="A24" s="43" t="s">
        <v>155</v>
      </c>
      <c r="B24" s="62"/>
      <c r="C24" s="43" t="s">
        <v>604</v>
      </c>
      <c r="D24" s="62"/>
      <c r="E24" s="62"/>
      <c r="F24" s="43" t="s">
        <v>217</v>
      </c>
      <c r="G24" s="62"/>
      <c r="H24" s="61"/>
      <c r="I24" s="61"/>
      <c r="J24" s="61"/>
    </row>
    <row r="25" ht="34.5" customHeight="1" spans="1:10">
      <c r="A25" s="43" t="s">
        <v>155</v>
      </c>
      <c r="B25" s="62"/>
      <c r="C25" s="43" t="s">
        <v>604</v>
      </c>
      <c r="D25" s="62"/>
      <c r="E25" s="62"/>
      <c r="F25" s="43" t="s">
        <v>263</v>
      </c>
      <c r="G25" s="62"/>
      <c r="H25" s="61"/>
      <c r="I25" s="61"/>
      <c r="J25" s="61"/>
    </row>
    <row r="26" ht="34.5" customHeight="1" spans="1:10">
      <c r="A26" s="43" t="s">
        <v>155</v>
      </c>
      <c r="B26" s="62"/>
      <c r="C26" s="43" t="s">
        <v>604</v>
      </c>
      <c r="D26" s="62"/>
      <c r="E26" s="62"/>
      <c r="F26" s="43" t="s">
        <v>300</v>
      </c>
      <c r="G26" s="62"/>
      <c r="H26" s="61"/>
      <c r="I26" s="61"/>
      <c r="J26" s="61"/>
    </row>
    <row r="27" ht="34.5" customHeight="1" spans="1:10">
      <c r="A27" s="43" t="s">
        <v>155</v>
      </c>
      <c r="B27" s="62"/>
      <c r="C27" s="43" t="s">
        <v>604</v>
      </c>
      <c r="D27" s="62"/>
      <c r="E27" s="62"/>
      <c r="F27" s="43" t="s">
        <v>289</v>
      </c>
      <c r="G27" s="62"/>
      <c r="H27" s="61"/>
      <c r="I27" s="61"/>
      <c r="J27" s="61"/>
    </row>
    <row r="28" ht="34.5" customHeight="1" spans="1:10">
      <c r="A28" s="43" t="s">
        <v>155</v>
      </c>
      <c r="B28" s="62"/>
      <c r="C28" s="43" t="s">
        <v>604</v>
      </c>
      <c r="D28" s="62"/>
      <c r="E28" s="62"/>
      <c r="F28" s="43" t="s">
        <v>213</v>
      </c>
      <c r="G28" s="62"/>
      <c r="H28" s="61"/>
      <c r="I28" s="61"/>
      <c r="J28" s="61"/>
    </row>
    <row r="29" ht="34.5" customHeight="1" spans="1:10">
      <c r="A29" s="43" t="s">
        <v>155</v>
      </c>
      <c r="B29" s="62"/>
      <c r="C29" s="43" t="s">
        <v>604</v>
      </c>
      <c r="D29" s="62"/>
      <c r="E29" s="62"/>
      <c r="F29" s="43" t="s">
        <v>605</v>
      </c>
      <c r="G29" s="62"/>
      <c r="H29" s="61"/>
      <c r="I29" s="61"/>
      <c r="J29" s="61"/>
    </row>
    <row r="30" ht="34.5" customHeight="1" spans="1:10">
      <c r="A30" s="43" t="s">
        <v>155</v>
      </c>
      <c r="B30" s="62"/>
      <c r="C30" s="43" t="s">
        <v>604</v>
      </c>
      <c r="D30" s="62"/>
      <c r="E30" s="62"/>
      <c r="F30" s="43" t="s">
        <v>225</v>
      </c>
      <c r="G30" s="62"/>
      <c r="H30" s="61"/>
      <c r="I30" s="61"/>
      <c r="J30" s="61"/>
    </row>
    <row r="31" ht="34.5" customHeight="1" spans="1:10">
      <c r="A31" s="43" t="s">
        <v>155</v>
      </c>
      <c r="B31" s="62"/>
      <c r="C31" s="43" t="s">
        <v>604</v>
      </c>
      <c r="D31" s="62"/>
      <c r="E31" s="62"/>
      <c r="F31" s="43" t="s">
        <v>180</v>
      </c>
      <c r="G31" s="62"/>
      <c r="H31" s="61"/>
      <c r="I31" s="61"/>
      <c r="J31" s="61"/>
    </row>
    <row r="32" ht="34.5" customHeight="1" spans="1:10">
      <c r="A32" s="43" t="s">
        <v>155</v>
      </c>
      <c r="B32" s="62"/>
      <c r="C32" s="43" t="s">
        <v>604</v>
      </c>
      <c r="D32" s="62"/>
      <c r="E32" s="62"/>
      <c r="F32" s="43" t="s">
        <v>258</v>
      </c>
      <c r="G32" s="62"/>
      <c r="H32" s="61"/>
      <c r="I32" s="61"/>
      <c r="J32" s="61"/>
    </row>
    <row r="33" ht="34.5" customHeight="1" spans="1:10">
      <c r="A33" s="43" t="s">
        <v>155</v>
      </c>
      <c r="B33" s="62"/>
      <c r="C33" s="43" t="s">
        <v>604</v>
      </c>
      <c r="D33" s="62"/>
      <c r="E33" s="62"/>
      <c r="F33" s="43" t="s">
        <v>255</v>
      </c>
      <c r="G33" s="62"/>
      <c r="H33" s="61"/>
      <c r="I33" s="61"/>
      <c r="J33" s="61"/>
    </row>
    <row r="34" ht="34.5" customHeight="1" spans="1:10">
      <c r="A34" s="43" t="s">
        <v>155</v>
      </c>
      <c r="B34" s="62"/>
      <c r="C34" s="43" t="s">
        <v>604</v>
      </c>
      <c r="D34" s="62"/>
      <c r="E34" s="62"/>
      <c r="F34" s="43" t="s">
        <v>261</v>
      </c>
      <c r="G34" s="62"/>
      <c r="H34" s="61"/>
      <c r="I34" s="61"/>
      <c r="J34" s="61"/>
    </row>
    <row r="35" ht="34.5" customHeight="1" spans="1:10">
      <c r="A35" s="43" t="s">
        <v>155</v>
      </c>
      <c r="B35" s="62"/>
      <c r="C35" s="43" t="s">
        <v>604</v>
      </c>
      <c r="D35" s="62"/>
      <c r="E35" s="62"/>
      <c r="F35" s="43" t="s">
        <v>258</v>
      </c>
      <c r="G35" s="62"/>
      <c r="H35" s="61"/>
      <c r="I35" s="61"/>
      <c r="J35" s="61"/>
    </row>
    <row r="36" ht="34.5" customHeight="1" spans="1:10">
      <c r="A36" s="43" t="s">
        <v>155</v>
      </c>
      <c r="B36" s="62"/>
      <c r="C36" s="43" t="s">
        <v>604</v>
      </c>
      <c r="D36" s="62"/>
      <c r="E36" s="62"/>
      <c r="F36" s="43" t="s">
        <v>180</v>
      </c>
      <c r="G36" s="62"/>
      <c r="H36" s="61"/>
      <c r="I36" s="61"/>
      <c r="J36" s="61"/>
    </row>
    <row r="37" ht="34.5" customHeight="1" spans="1:10">
      <c r="A37" s="43" t="s">
        <v>155</v>
      </c>
      <c r="B37" s="62"/>
      <c r="C37" s="43" t="s">
        <v>604</v>
      </c>
      <c r="D37" s="62"/>
      <c r="E37" s="62"/>
      <c r="F37" s="43" t="s">
        <v>225</v>
      </c>
      <c r="G37" s="62"/>
      <c r="H37" s="61"/>
      <c r="I37" s="61"/>
      <c r="J37" s="61"/>
    </row>
    <row r="38" ht="34.5" customHeight="1" spans="1:10">
      <c r="A38" s="43" t="s">
        <v>155</v>
      </c>
      <c r="B38" s="62"/>
      <c r="C38" s="43" t="s">
        <v>604</v>
      </c>
      <c r="D38" s="62"/>
      <c r="E38" s="62"/>
      <c r="F38" s="43" t="s">
        <v>213</v>
      </c>
      <c r="G38" s="62"/>
      <c r="H38" s="61"/>
      <c r="I38" s="61"/>
      <c r="J38" s="61"/>
    </row>
    <row r="39" ht="34.5" customHeight="1" spans="1:10">
      <c r="A39" s="43" t="s">
        <v>155</v>
      </c>
      <c r="B39" s="62"/>
      <c r="C39" s="43" t="s">
        <v>604</v>
      </c>
      <c r="D39" s="62"/>
      <c r="E39" s="62"/>
      <c r="F39" s="43" t="s">
        <v>209</v>
      </c>
      <c r="G39" s="62"/>
      <c r="H39" s="61"/>
      <c r="I39" s="61"/>
      <c r="J39" s="61"/>
    </row>
    <row r="40" ht="34.5" customHeight="1" spans="1:10">
      <c r="A40" s="43" t="s">
        <v>155</v>
      </c>
      <c r="B40" s="62"/>
      <c r="C40" s="43" t="s">
        <v>604</v>
      </c>
      <c r="D40" s="62"/>
      <c r="E40" s="62"/>
      <c r="F40" s="43" t="s">
        <v>237</v>
      </c>
      <c r="G40" s="62"/>
      <c r="H40" s="61"/>
      <c r="I40" s="61"/>
      <c r="J40" s="61"/>
    </row>
    <row r="41" ht="34.5" customHeight="1" spans="1:10">
      <c r="A41" s="43" t="s">
        <v>155</v>
      </c>
      <c r="B41" s="62"/>
      <c r="C41" s="43" t="s">
        <v>604</v>
      </c>
      <c r="D41" s="62"/>
      <c r="E41" s="62"/>
      <c r="F41" s="43" t="s">
        <v>253</v>
      </c>
      <c r="G41" s="62"/>
      <c r="H41" s="61"/>
      <c r="I41" s="61"/>
      <c r="J41" s="61"/>
    </row>
    <row r="42" ht="34.5" customHeight="1" spans="1:10">
      <c r="A42" s="43" t="s">
        <v>155</v>
      </c>
      <c r="B42" s="62"/>
      <c r="C42" s="43" t="s">
        <v>604</v>
      </c>
      <c r="D42" s="62"/>
      <c r="E42" s="62"/>
      <c r="F42" s="43" t="s">
        <v>221</v>
      </c>
      <c r="G42" s="62"/>
      <c r="H42" s="61"/>
      <c r="I42" s="61"/>
      <c r="J42" s="61"/>
    </row>
    <row r="43" ht="34.5" customHeight="1" spans="1:10">
      <c r="A43" s="43" t="s">
        <v>155</v>
      </c>
      <c r="B43" s="62"/>
      <c r="C43" s="43" t="s">
        <v>604</v>
      </c>
      <c r="D43" s="62"/>
      <c r="E43" s="62"/>
      <c r="F43" s="43" t="s">
        <v>606</v>
      </c>
      <c r="G43" s="62"/>
      <c r="H43" s="61"/>
      <c r="I43" s="61"/>
      <c r="J43" s="61"/>
    </row>
    <row r="44" ht="34.5" customHeight="1" spans="1:10">
      <c r="A44" s="43" t="s">
        <v>155</v>
      </c>
      <c r="B44" s="62"/>
      <c r="C44" s="43" t="s">
        <v>604</v>
      </c>
      <c r="D44" s="62"/>
      <c r="E44" s="62"/>
      <c r="F44" s="43" t="s">
        <v>237</v>
      </c>
      <c r="G44" s="62"/>
      <c r="H44" s="61"/>
      <c r="I44" s="61"/>
      <c r="J44" s="61"/>
    </row>
    <row r="45" ht="34.5" customHeight="1" spans="1:10">
      <c r="A45" s="43" t="s">
        <v>155</v>
      </c>
      <c r="B45" s="62"/>
      <c r="C45" s="43" t="s">
        <v>604</v>
      </c>
      <c r="D45" s="62"/>
      <c r="E45" s="62"/>
      <c r="F45" s="43" t="s">
        <v>255</v>
      </c>
      <c r="G45" s="62"/>
      <c r="H45" s="61"/>
      <c r="I45" s="61"/>
      <c r="J45" s="61"/>
    </row>
    <row r="46" ht="34.5" customHeight="1" spans="1:10">
      <c r="A46" s="43" t="s">
        <v>155</v>
      </c>
      <c r="B46" s="62"/>
      <c r="C46" s="43" t="s">
        <v>604</v>
      </c>
      <c r="D46" s="62"/>
      <c r="E46" s="62"/>
      <c r="F46" s="43" t="s">
        <v>258</v>
      </c>
      <c r="G46" s="62"/>
      <c r="H46" s="61"/>
      <c r="I46" s="61"/>
      <c r="J46" s="61"/>
    </row>
    <row r="47" ht="34.5" customHeight="1" spans="1:10">
      <c r="A47" s="43" t="s">
        <v>155</v>
      </c>
      <c r="B47" s="62"/>
      <c r="C47" s="43" t="s">
        <v>604</v>
      </c>
      <c r="D47" s="62"/>
      <c r="E47" s="62"/>
      <c r="F47" s="43" t="s">
        <v>187</v>
      </c>
      <c r="G47" s="62"/>
      <c r="H47" s="61"/>
      <c r="I47" s="61"/>
      <c r="J47" s="61"/>
    </row>
    <row r="48" ht="34.5" customHeight="1" spans="1:10">
      <c r="A48" s="43" t="s">
        <v>155</v>
      </c>
      <c r="B48" s="62"/>
      <c r="C48" s="43" t="s">
        <v>604</v>
      </c>
      <c r="D48" s="62"/>
      <c r="E48" s="62"/>
      <c r="F48" s="43" t="s">
        <v>221</v>
      </c>
      <c r="G48" s="62"/>
      <c r="H48" s="61"/>
      <c r="I48" s="61"/>
      <c r="J48" s="61"/>
    </row>
    <row r="49" ht="34.5" customHeight="1" spans="1:10">
      <c r="A49" s="43" t="s">
        <v>155</v>
      </c>
      <c r="B49" s="62"/>
      <c r="C49" s="43" t="s">
        <v>604</v>
      </c>
      <c r="D49" s="62"/>
      <c r="E49" s="62"/>
      <c r="F49" s="43" t="s">
        <v>253</v>
      </c>
      <c r="G49" s="62"/>
      <c r="H49" s="61"/>
      <c r="I49" s="61"/>
      <c r="J49" s="61"/>
    </row>
    <row r="50" ht="34.5" customHeight="1" spans="1:10">
      <c r="A50" s="43" t="s">
        <v>155</v>
      </c>
      <c r="B50" s="62"/>
      <c r="C50" s="43" t="s">
        <v>604</v>
      </c>
      <c r="D50" s="62"/>
      <c r="E50" s="62"/>
      <c r="F50" s="43" t="s">
        <v>213</v>
      </c>
      <c r="G50" s="62"/>
      <c r="H50" s="61"/>
      <c r="I50" s="61"/>
      <c r="J50" s="61"/>
    </row>
    <row r="51" ht="34.5" customHeight="1" spans="1:10">
      <c r="A51" s="43" t="s">
        <v>155</v>
      </c>
      <c r="B51" s="62"/>
      <c r="C51" s="43" t="s">
        <v>604</v>
      </c>
      <c r="D51" s="62"/>
      <c r="E51" s="62"/>
      <c r="F51" s="43" t="s">
        <v>225</v>
      </c>
      <c r="G51" s="62"/>
      <c r="H51" s="61"/>
      <c r="I51" s="61"/>
      <c r="J51" s="61"/>
    </row>
    <row r="52" ht="34.5" customHeight="1" spans="1:10">
      <c r="A52" s="43" t="s">
        <v>155</v>
      </c>
      <c r="B52" s="62"/>
      <c r="C52" s="43" t="s">
        <v>604</v>
      </c>
      <c r="D52" s="62"/>
      <c r="E52" s="62"/>
      <c r="F52" s="43" t="s">
        <v>180</v>
      </c>
      <c r="G52" s="62"/>
      <c r="H52" s="61"/>
      <c r="I52" s="61"/>
      <c r="J52" s="61"/>
    </row>
    <row r="53" ht="34.5" customHeight="1" spans="1:10">
      <c r="A53" s="43" t="s">
        <v>155</v>
      </c>
      <c r="B53" s="62"/>
      <c r="C53" s="43" t="s">
        <v>604</v>
      </c>
      <c r="D53" s="62"/>
      <c r="E53" s="62"/>
      <c r="F53" s="43" t="s">
        <v>258</v>
      </c>
      <c r="G53" s="62"/>
      <c r="H53" s="61"/>
      <c r="I53" s="61"/>
      <c r="J53" s="61"/>
    </row>
    <row r="54" ht="34.5" customHeight="1" spans="1:10">
      <c r="A54" s="43" t="s">
        <v>155</v>
      </c>
      <c r="B54" s="62"/>
      <c r="C54" s="43" t="s">
        <v>604</v>
      </c>
      <c r="D54" s="62"/>
      <c r="E54" s="62"/>
      <c r="F54" s="43" t="s">
        <v>255</v>
      </c>
      <c r="G54" s="62"/>
      <c r="H54" s="61"/>
      <c r="I54" s="61"/>
      <c r="J54" s="61"/>
    </row>
    <row r="55" ht="34.5" customHeight="1" spans="1:10">
      <c r="A55" s="43" t="s">
        <v>155</v>
      </c>
      <c r="B55" s="62"/>
      <c r="C55" s="43" t="s">
        <v>604</v>
      </c>
      <c r="D55" s="62"/>
      <c r="E55" s="62"/>
      <c r="F55" s="43" t="s">
        <v>237</v>
      </c>
      <c r="G55" s="62"/>
      <c r="H55" s="61"/>
      <c r="I55" s="61"/>
      <c r="J55" s="61"/>
    </row>
    <row r="56" ht="34.5" customHeight="1" spans="1:10">
      <c r="A56" s="43" t="s">
        <v>155</v>
      </c>
      <c r="B56" s="62"/>
      <c r="C56" s="43" t="s">
        <v>604</v>
      </c>
      <c r="D56" s="62"/>
      <c r="E56" s="62"/>
      <c r="F56" s="43" t="s">
        <v>606</v>
      </c>
      <c r="G56" s="62"/>
      <c r="H56" s="61"/>
      <c r="I56" s="61"/>
      <c r="J56" s="61"/>
    </row>
    <row r="57" ht="34.5" customHeight="1" spans="1:10">
      <c r="A57" s="43" t="s">
        <v>155</v>
      </c>
      <c r="B57" s="62"/>
      <c r="C57" s="43" t="s">
        <v>604</v>
      </c>
      <c r="D57" s="62"/>
      <c r="E57" s="62"/>
      <c r="F57" s="43" t="s">
        <v>187</v>
      </c>
      <c r="G57" s="62"/>
      <c r="H57" s="61"/>
      <c r="I57" s="61"/>
      <c r="J57" s="61"/>
    </row>
    <row r="58" ht="34.5" customHeight="1" spans="1:10">
      <c r="A58" s="43" t="s">
        <v>155</v>
      </c>
      <c r="B58" s="62"/>
      <c r="C58" s="43" t="s">
        <v>604</v>
      </c>
      <c r="D58" s="62"/>
      <c r="E58" s="62"/>
      <c r="F58" s="43" t="s">
        <v>253</v>
      </c>
      <c r="G58" s="62"/>
      <c r="H58" s="61"/>
      <c r="I58" s="61"/>
      <c r="J58" s="61"/>
    </row>
    <row r="59" ht="34.5" customHeight="1" spans="1:10">
      <c r="A59" s="43" t="s">
        <v>155</v>
      </c>
      <c r="B59" s="62"/>
      <c r="C59" s="43" t="s">
        <v>604</v>
      </c>
      <c r="D59" s="62"/>
      <c r="E59" s="62"/>
      <c r="F59" s="43" t="s">
        <v>221</v>
      </c>
      <c r="G59" s="62"/>
      <c r="H59" s="61"/>
      <c r="I59" s="61"/>
      <c r="J59" s="61"/>
    </row>
    <row r="60" ht="34.5" customHeight="1" spans="1:10">
      <c r="A60" s="43" t="s">
        <v>155</v>
      </c>
      <c r="B60" s="62"/>
      <c r="C60" s="43" t="s">
        <v>604</v>
      </c>
      <c r="D60" s="62"/>
      <c r="E60" s="62"/>
      <c r="F60" s="43" t="s">
        <v>213</v>
      </c>
      <c r="G60" s="62"/>
      <c r="H60" s="61"/>
      <c r="I60" s="61"/>
      <c r="J60" s="61"/>
    </row>
    <row r="61" ht="34.5" customHeight="1" spans="1:10">
      <c r="A61" s="43" t="s">
        <v>155</v>
      </c>
      <c r="B61" s="62"/>
      <c r="C61" s="43" t="s">
        <v>604</v>
      </c>
      <c r="D61" s="62"/>
      <c r="E61" s="62"/>
      <c r="F61" s="43" t="s">
        <v>225</v>
      </c>
      <c r="G61" s="62"/>
      <c r="H61" s="61"/>
      <c r="I61" s="61"/>
      <c r="J61" s="61"/>
    </row>
    <row r="62" ht="34.5" customHeight="1" spans="1:10">
      <c r="A62" s="43" t="s">
        <v>155</v>
      </c>
      <c r="B62" s="62"/>
      <c r="C62" s="43" t="s">
        <v>604</v>
      </c>
      <c r="D62" s="62"/>
      <c r="E62" s="62"/>
      <c r="F62" s="43" t="s">
        <v>180</v>
      </c>
      <c r="G62" s="62"/>
      <c r="H62" s="61"/>
      <c r="I62" s="61"/>
      <c r="J62" s="61"/>
    </row>
    <row r="63" ht="34.5" customHeight="1" spans="1:10">
      <c r="A63" s="43" t="s">
        <v>607</v>
      </c>
      <c r="B63" s="62"/>
      <c r="C63" s="43" t="s">
        <v>607</v>
      </c>
      <c r="D63" s="62"/>
      <c r="E63" s="62"/>
      <c r="F63" s="43" t="s">
        <v>607</v>
      </c>
      <c r="G63" s="62"/>
      <c r="H63" s="61"/>
      <c r="I63" s="61"/>
      <c r="J63" s="61"/>
    </row>
    <row r="64" ht="34.5" customHeight="1" spans="1:10">
      <c r="A64" s="43" t="s">
        <v>608</v>
      </c>
      <c r="B64" s="62"/>
      <c r="C64" s="43" t="s">
        <v>608</v>
      </c>
      <c r="D64" s="62"/>
      <c r="E64" s="62"/>
      <c r="F64" s="43" t="s">
        <v>608</v>
      </c>
      <c r="G64" s="62"/>
      <c r="H64" s="61"/>
      <c r="I64" s="61"/>
      <c r="J64" s="61"/>
    </row>
    <row r="65" ht="34.5" customHeight="1" spans="1:10">
      <c r="A65" s="43" t="s">
        <v>609</v>
      </c>
      <c r="B65" s="62"/>
      <c r="C65" s="43" t="s">
        <v>609</v>
      </c>
      <c r="D65" s="62"/>
      <c r="E65" s="62"/>
      <c r="F65" s="43" t="s">
        <v>609</v>
      </c>
      <c r="G65" s="62"/>
      <c r="H65" s="61"/>
      <c r="I65" s="61"/>
      <c r="J65" s="61"/>
    </row>
    <row r="66" ht="34.5" customHeight="1" spans="1:10">
      <c r="A66" s="43" t="s">
        <v>610</v>
      </c>
      <c r="B66" s="62"/>
      <c r="C66" s="43" t="s">
        <v>610</v>
      </c>
      <c r="D66" s="62"/>
      <c r="E66" s="62"/>
      <c r="F66" s="43" t="s">
        <v>610</v>
      </c>
      <c r="G66" s="62"/>
      <c r="H66" s="61"/>
      <c r="I66" s="61"/>
      <c r="J66" s="61"/>
    </row>
    <row r="67" ht="34.5" customHeight="1" spans="1:10">
      <c r="A67" s="43" t="s">
        <v>611</v>
      </c>
      <c r="B67" s="62"/>
      <c r="C67" s="43" t="s">
        <v>611</v>
      </c>
      <c r="D67" s="62"/>
      <c r="E67" s="62"/>
      <c r="F67" s="43" t="s">
        <v>611</v>
      </c>
      <c r="G67" s="62"/>
      <c r="H67" s="61"/>
      <c r="I67" s="61"/>
      <c r="J67" s="61"/>
    </row>
    <row r="68" ht="34.5" customHeight="1" spans="1:10">
      <c r="A68" s="43" t="s">
        <v>612</v>
      </c>
      <c r="B68" s="62"/>
      <c r="C68" s="43" t="s">
        <v>612</v>
      </c>
      <c r="D68" s="62"/>
      <c r="E68" s="62"/>
      <c r="F68" s="43" t="s">
        <v>612</v>
      </c>
      <c r="G68" s="62"/>
      <c r="H68" s="61"/>
      <c r="I68" s="61"/>
      <c r="J68" s="61"/>
    </row>
    <row r="69" ht="34.5" customHeight="1" spans="1:10">
      <c r="A69" s="43" t="s">
        <v>613</v>
      </c>
      <c r="B69" s="62"/>
      <c r="C69" s="43" t="s">
        <v>613</v>
      </c>
      <c r="D69" s="62"/>
      <c r="E69" s="62"/>
      <c r="F69" s="43" t="s">
        <v>613</v>
      </c>
      <c r="G69" s="62"/>
      <c r="H69" s="61"/>
      <c r="I69" s="61"/>
      <c r="J69" s="61"/>
    </row>
    <row r="70" ht="32.25" customHeight="1" spans="1:10">
      <c r="A70" s="69" t="s">
        <v>614</v>
      </c>
      <c r="B70" s="70"/>
      <c r="C70" s="70"/>
      <c r="D70" s="70"/>
      <c r="E70" s="70"/>
      <c r="F70" s="70"/>
      <c r="G70" s="70"/>
      <c r="H70" s="70"/>
      <c r="I70" s="70"/>
      <c r="J70" s="80"/>
    </row>
    <row r="71" ht="32.25" customHeight="1" spans="1:10">
      <c r="A71" s="71" t="s">
        <v>615</v>
      </c>
      <c r="B71" s="72"/>
      <c r="C71" s="72"/>
      <c r="D71" s="72"/>
      <c r="E71" s="72"/>
      <c r="F71" s="72"/>
      <c r="G71" s="73"/>
      <c r="H71" s="74" t="s">
        <v>616</v>
      </c>
      <c r="I71" s="81" t="s">
        <v>313</v>
      </c>
      <c r="J71" s="74" t="s">
        <v>617</v>
      </c>
    </row>
    <row r="72" ht="36" customHeight="1" spans="1:10">
      <c r="A72" s="75" t="s">
        <v>306</v>
      </c>
      <c r="B72" s="75" t="s">
        <v>618</v>
      </c>
      <c r="C72" s="76" t="s">
        <v>308</v>
      </c>
      <c r="D72" s="76" t="s">
        <v>309</v>
      </c>
      <c r="E72" s="76" t="s">
        <v>310</v>
      </c>
      <c r="F72" s="76" t="s">
        <v>311</v>
      </c>
      <c r="G72" s="76" t="s">
        <v>312</v>
      </c>
      <c r="H72" s="45"/>
      <c r="I72" s="45"/>
      <c r="J72" s="45"/>
    </row>
    <row r="73" ht="32.25" customHeight="1" spans="1:10">
      <c r="A73" s="77" t="s">
        <v>315</v>
      </c>
      <c r="B73" s="77"/>
      <c r="C73" s="78"/>
      <c r="D73" s="77"/>
      <c r="E73" s="77"/>
      <c r="F73" s="77"/>
      <c r="G73" s="77"/>
      <c r="H73" s="79"/>
      <c r="I73" s="82"/>
      <c r="J73" s="79"/>
    </row>
    <row r="74" ht="32.25" customHeight="1" spans="1:10">
      <c r="A74" s="77"/>
      <c r="B74" s="77" t="s">
        <v>316</v>
      </c>
      <c r="C74" s="78"/>
      <c r="D74" s="77"/>
      <c r="E74" s="77"/>
      <c r="F74" s="77"/>
      <c r="G74" s="77"/>
      <c r="H74" s="79"/>
      <c r="I74" s="82"/>
      <c r="J74" s="79"/>
    </row>
    <row r="75" ht="32.25" customHeight="1" spans="1:10">
      <c r="A75" s="77"/>
      <c r="B75" s="77"/>
      <c r="C75" s="78" t="s">
        <v>619</v>
      </c>
      <c r="D75" s="77" t="s">
        <v>335</v>
      </c>
      <c r="E75" s="77" t="s">
        <v>620</v>
      </c>
      <c r="F75" s="77" t="s">
        <v>361</v>
      </c>
      <c r="G75" s="77" t="s">
        <v>321</v>
      </c>
      <c r="H75" s="79" t="s">
        <v>621</v>
      </c>
      <c r="I75" s="82" t="s">
        <v>622</v>
      </c>
      <c r="J75" s="79" t="s">
        <v>623</v>
      </c>
    </row>
    <row r="76" ht="32.25" customHeight="1" spans="1:10">
      <c r="A76" s="77"/>
      <c r="B76" s="77"/>
      <c r="C76" s="78" t="s">
        <v>624</v>
      </c>
      <c r="D76" s="77" t="s">
        <v>318</v>
      </c>
      <c r="E76" s="77" t="s">
        <v>620</v>
      </c>
      <c r="F76" s="77" t="s">
        <v>337</v>
      </c>
      <c r="G76" s="77" t="s">
        <v>321</v>
      </c>
      <c r="H76" s="79" t="s">
        <v>621</v>
      </c>
      <c r="I76" s="82" t="s">
        <v>625</v>
      </c>
      <c r="J76" s="79" t="s">
        <v>626</v>
      </c>
    </row>
    <row r="77" ht="32.25" customHeight="1" spans="1:10">
      <c r="A77" s="77"/>
      <c r="B77" s="77"/>
      <c r="C77" s="78" t="s">
        <v>627</v>
      </c>
      <c r="D77" s="77" t="s">
        <v>318</v>
      </c>
      <c r="E77" s="77" t="s">
        <v>620</v>
      </c>
      <c r="F77" s="77" t="s">
        <v>337</v>
      </c>
      <c r="G77" s="77" t="s">
        <v>321</v>
      </c>
      <c r="H77" s="79" t="s">
        <v>628</v>
      </c>
      <c r="I77" s="82" t="s">
        <v>629</v>
      </c>
      <c r="J77" s="79" t="s">
        <v>626</v>
      </c>
    </row>
    <row r="78" ht="32.25" customHeight="1" spans="1:10">
      <c r="A78" s="77"/>
      <c r="B78" s="77"/>
      <c r="C78" s="78" t="s">
        <v>630</v>
      </c>
      <c r="D78" s="77" t="s">
        <v>318</v>
      </c>
      <c r="E78" s="77" t="s">
        <v>620</v>
      </c>
      <c r="F78" s="77" t="s">
        <v>337</v>
      </c>
      <c r="G78" s="77" t="s">
        <v>321</v>
      </c>
      <c r="H78" s="79" t="s">
        <v>628</v>
      </c>
      <c r="I78" s="82" t="s">
        <v>631</v>
      </c>
      <c r="J78" s="79" t="s">
        <v>626</v>
      </c>
    </row>
    <row r="79" ht="32.25" customHeight="1" spans="1:10">
      <c r="A79" s="77"/>
      <c r="B79" s="77"/>
      <c r="C79" s="78" t="s">
        <v>632</v>
      </c>
      <c r="D79" s="77" t="s">
        <v>318</v>
      </c>
      <c r="E79" s="77" t="s">
        <v>620</v>
      </c>
      <c r="F79" s="77" t="s">
        <v>337</v>
      </c>
      <c r="G79" s="77" t="s">
        <v>321</v>
      </c>
      <c r="H79" s="79" t="s">
        <v>628</v>
      </c>
      <c r="I79" s="82" t="s">
        <v>633</v>
      </c>
      <c r="J79" s="79" t="s">
        <v>626</v>
      </c>
    </row>
    <row r="80" ht="32.25" customHeight="1" spans="1:10">
      <c r="A80" s="77"/>
      <c r="B80" s="77"/>
      <c r="C80" s="78" t="s">
        <v>634</v>
      </c>
      <c r="D80" s="77" t="s">
        <v>318</v>
      </c>
      <c r="E80" s="77" t="s">
        <v>620</v>
      </c>
      <c r="F80" s="77" t="s">
        <v>337</v>
      </c>
      <c r="G80" s="77" t="s">
        <v>321</v>
      </c>
      <c r="H80" s="79" t="s">
        <v>628</v>
      </c>
      <c r="I80" s="82" t="s">
        <v>635</v>
      </c>
      <c r="J80" s="79" t="s">
        <v>626</v>
      </c>
    </row>
    <row r="81" ht="32.25" customHeight="1" spans="1:10">
      <c r="A81" s="77"/>
      <c r="B81" s="77" t="s">
        <v>333</v>
      </c>
      <c r="C81" s="78"/>
      <c r="D81" s="77"/>
      <c r="E81" s="77"/>
      <c r="F81" s="77"/>
      <c r="G81" s="77"/>
      <c r="H81" s="79"/>
      <c r="I81" s="82"/>
      <c r="J81" s="79"/>
    </row>
    <row r="82" ht="32.25" customHeight="1" spans="1:10">
      <c r="A82" s="77"/>
      <c r="B82" s="77"/>
      <c r="C82" s="78" t="s">
        <v>636</v>
      </c>
      <c r="D82" s="77" t="s">
        <v>318</v>
      </c>
      <c r="E82" s="77" t="s">
        <v>620</v>
      </c>
      <c r="F82" s="77" t="s">
        <v>337</v>
      </c>
      <c r="G82" s="77" t="s">
        <v>321</v>
      </c>
      <c r="H82" s="79" t="s">
        <v>628</v>
      </c>
      <c r="I82" s="82" t="s">
        <v>637</v>
      </c>
      <c r="J82" s="79" t="s">
        <v>638</v>
      </c>
    </row>
    <row r="83" ht="32.25" customHeight="1" spans="1:10">
      <c r="A83" s="77"/>
      <c r="B83" s="77"/>
      <c r="C83" s="78" t="s">
        <v>639</v>
      </c>
      <c r="D83" s="77" t="s">
        <v>318</v>
      </c>
      <c r="E83" s="77" t="s">
        <v>620</v>
      </c>
      <c r="F83" s="77" t="s">
        <v>337</v>
      </c>
      <c r="G83" s="77" t="s">
        <v>321</v>
      </c>
      <c r="H83" s="79" t="s">
        <v>628</v>
      </c>
      <c r="I83" s="82" t="s">
        <v>640</v>
      </c>
      <c r="J83" s="79" t="s">
        <v>623</v>
      </c>
    </row>
    <row r="84" ht="32.25" customHeight="1" spans="1:10">
      <c r="A84" s="77"/>
      <c r="B84" s="77" t="s">
        <v>340</v>
      </c>
      <c r="C84" s="78"/>
      <c r="D84" s="77"/>
      <c r="E84" s="77"/>
      <c r="F84" s="77"/>
      <c r="G84" s="77"/>
      <c r="H84" s="79"/>
      <c r="I84" s="82"/>
      <c r="J84" s="79"/>
    </row>
    <row r="85" ht="32.25" customHeight="1" spans="1:10">
      <c r="A85" s="77"/>
      <c r="B85" s="77"/>
      <c r="C85" s="78" t="s">
        <v>641</v>
      </c>
      <c r="D85" s="77" t="s">
        <v>318</v>
      </c>
      <c r="E85" s="77" t="s">
        <v>420</v>
      </c>
      <c r="F85" s="77"/>
      <c r="G85" s="77" t="s">
        <v>338</v>
      </c>
      <c r="H85" s="79" t="s">
        <v>621</v>
      </c>
      <c r="I85" s="82" t="s">
        <v>642</v>
      </c>
      <c r="J85" s="79" t="s">
        <v>638</v>
      </c>
    </row>
    <row r="86" ht="32.25" customHeight="1" spans="1:10">
      <c r="A86" s="77" t="s">
        <v>345</v>
      </c>
      <c r="B86" s="77"/>
      <c r="C86" s="78"/>
      <c r="D86" s="77"/>
      <c r="E86" s="77"/>
      <c r="F86" s="77"/>
      <c r="G86" s="77"/>
      <c r="H86" s="79"/>
      <c r="I86" s="82"/>
      <c r="J86" s="79"/>
    </row>
    <row r="87" ht="32.25" customHeight="1" spans="1:10">
      <c r="A87" s="77"/>
      <c r="B87" s="77" t="s">
        <v>346</v>
      </c>
      <c r="C87" s="78"/>
      <c r="D87" s="77"/>
      <c r="E87" s="77"/>
      <c r="F87" s="77"/>
      <c r="G87" s="77"/>
      <c r="H87" s="79"/>
      <c r="I87" s="82"/>
      <c r="J87" s="79"/>
    </row>
    <row r="88" ht="32.25" customHeight="1" spans="1:10">
      <c r="A88" s="77"/>
      <c r="B88" s="77"/>
      <c r="C88" s="78" t="s">
        <v>643</v>
      </c>
      <c r="D88" s="77" t="s">
        <v>318</v>
      </c>
      <c r="E88" s="77" t="s">
        <v>644</v>
      </c>
      <c r="F88" s="77"/>
      <c r="G88" s="77" t="s">
        <v>338</v>
      </c>
      <c r="H88" s="79" t="s">
        <v>628</v>
      </c>
      <c r="I88" s="82" t="s">
        <v>643</v>
      </c>
      <c r="J88" s="79" t="s">
        <v>645</v>
      </c>
    </row>
    <row r="89" ht="32.25" customHeight="1" spans="1:10">
      <c r="A89" s="77"/>
      <c r="B89" s="77"/>
      <c r="C89" s="78" t="s">
        <v>646</v>
      </c>
      <c r="D89" s="77" t="s">
        <v>318</v>
      </c>
      <c r="E89" s="77" t="s">
        <v>647</v>
      </c>
      <c r="F89" s="77"/>
      <c r="G89" s="77" t="s">
        <v>338</v>
      </c>
      <c r="H89" s="79" t="s">
        <v>628</v>
      </c>
      <c r="I89" s="82" t="s">
        <v>646</v>
      </c>
      <c r="J89" s="79" t="s">
        <v>645</v>
      </c>
    </row>
    <row r="90" ht="32.25" customHeight="1" spans="1:10">
      <c r="A90" s="77" t="s">
        <v>354</v>
      </c>
      <c r="B90" s="77"/>
      <c r="C90" s="78"/>
      <c r="D90" s="77"/>
      <c r="E90" s="77"/>
      <c r="F90" s="77"/>
      <c r="G90" s="77"/>
      <c r="H90" s="79"/>
      <c r="I90" s="82"/>
      <c r="J90" s="79"/>
    </row>
    <row r="91" ht="32.25" customHeight="1" spans="1:10">
      <c r="A91" s="77"/>
      <c r="B91" s="77" t="s">
        <v>355</v>
      </c>
      <c r="C91" s="78"/>
      <c r="D91" s="77"/>
      <c r="E91" s="77"/>
      <c r="F91" s="77"/>
      <c r="G91" s="77"/>
      <c r="H91" s="79"/>
      <c r="I91" s="82"/>
      <c r="J91" s="79"/>
    </row>
    <row r="92" ht="32.25" customHeight="1" spans="1:10">
      <c r="A92" s="77"/>
      <c r="B92" s="77"/>
      <c r="C92" s="78" t="s">
        <v>355</v>
      </c>
      <c r="D92" s="77" t="s">
        <v>335</v>
      </c>
      <c r="E92" s="77" t="s">
        <v>336</v>
      </c>
      <c r="F92" s="77" t="s">
        <v>337</v>
      </c>
      <c r="G92" s="77" t="s">
        <v>321</v>
      </c>
      <c r="H92" s="79" t="s">
        <v>648</v>
      </c>
      <c r="I92" s="82" t="s">
        <v>649</v>
      </c>
      <c r="J92" s="79" t="s">
        <v>650</v>
      </c>
    </row>
    <row r="93" ht="32.25" customHeight="1" spans="1:10">
      <c r="A93" s="77" t="s">
        <v>382</v>
      </c>
      <c r="B93" s="77"/>
      <c r="C93" s="78"/>
      <c r="D93" s="77"/>
      <c r="E93" s="77"/>
      <c r="F93" s="77"/>
      <c r="G93" s="77"/>
      <c r="H93" s="79"/>
      <c r="I93" s="82"/>
      <c r="J93" s="79"/>
    </row>
    <row r="94" ht="32.25" customHeight="1" spans="1:10">
      <c r="A94" s="77"/>
      <c r="B94" s="77" t="s">
        <v>651</v>
      </c>
      <c r="C94" s="78"/>
      <c r="D94" s="77"/>
      <c r="E94" s="77"/>
      <c r="F94" s="77"/>
      <c r="G94" s="77"/>
      <c r="H94" s="79"/>
      <c r="I94" s="82"/>
      <c r="J94" s="79"/>
    </row>
    <row r="95" ht="32.25" customHeight="1" spans="1:10">
      <c r="A95" s="77"/>
      <c r="B95" s="77"/>
      <c r="C95" s="78" t="s">
        <v>652</v>
      </c>
      <c r="D95" s="77" t="s">
        <v>385</v>
      </c>
      <c r="E95" s="77" t="s">
        <v>653</v>
      </c>
      <c r="F95" s="77" t="s">
        <v>654</v>
      </c>
      <c r="G95" s="77" t="s">
        <v>321</v>
      </c>
      <c r="H95" s="79" t="s">
        <v>655</v>
      </c>
      <c r="I95" s="82" t="s">
        <v>656</v>
      </c>
      <c r="J95" s="79" t="s">
        <v>657</v>
      </c>
    </row>
  </sheetData>
  <mergeCells count="201">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B51"/>
    <mergeCell ref="C51:E51"/>
    <mergeCell ref="F51:G51"/>
    <mergeCell ref="A52:B52"/>
    <mergeCell ref="C52:E52"/>
    <mergeCell ref="F52:G52"/>
    <mergeCell ref="A53:B53"/>
    <mergeCell ref="C53:E53"/>
    <mergeCell ref="F53:G53"/>
    <mergeCell ref="A54:B54"/>
    <mergeCell ref="C54:E54"/>
    <mergeCell ref="F54:G54"/>
    <mergeCell ref="A55:B55"/>
    <mergeCell ref="C55:E55"/>
    <mergeCell ref="F55:G55"/>
    <mergeCell ref="A56:B56"/>
    <mergeCell ref="C56:E56"/>
    <mergeCell ref="F56:G56"/>
    <mergeCell ref="A57:B57"/>
    <mergeCell ref="C57:E57"/>
    <mergeCell ref="F57:G57"/>
    <mergeCell ref="A58:B58"/>
    <mergeCell ref="C58:E58"/>
    <mergeCell ref="F58:G58"/>
    <mergeCell ref="A59:B59"/>
    <mergeCell ref="C59:E59"/>
    <mergeCell ref="F59:G59"/>
    <mergeCell ref="A60:B60"/>
    <mergeCell ref="C60:E60"/>
    <mergeCell ref="F60:G60"/>
    <mergeCell ref="A61:B61"/>
    <mergeCell ref="C61:E61"/>
    <mergeCell ref="F61:G61"/>
    <mergeCell ref="A62:B62"/>
    <mergeCell ref="C62:E62"/>
    <mergeCell ref="F62:G62"/>
    <mergeCell ref="A63:B63"/>
    <mergeCell ref="C63:E63"/>
    <mergeCell ref="F63:G63"/>
    <mergeCell ref="A64:B64"/>
    <mergeCell ref="C64:E64"/>
    <mergeCell ref="F64:G64"/>
    <mergeCell ref="A65:B65"/>
    <mergeCell ref="C65:E65"/>
    <mergeCell ref="F65:G65"/>
    <mergeCell ref="A66:B66"/>
    <mergeCell ref="C66:E66"/>
    <mergeCell ref="F66:G66"/>
    <mergeCell ref="A67:B67"/>
    <mergeCell ref="C67:E67"/>
    <mergeCell ref="F67:G67"/>
    <mergeCell ref="A68:B68"/>
    <mergeCell ref="C68:E68"/>
    <mergeCell ref="F68:G68"/>
    <mergeCell ref="A69:B69"/>
    <mergeCell ref="C69:E69"/>
    <mergeCell ref="F69:G69"/>
    <mergeCell ref="A70:J70"/>
    <mergeCell ref="A71:G71"/>
    <mergeCell ref="A5:A6"/>
    <mergeCell ref="H71:H72"/>
    <mergeCell ref="I71:I72"/>
    <mergeCell ref="J71:J72"/>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workbookViewId="0">
      <selection activeCell="A1" sqref="A1 A1 A1 A1 A1 A1 A1 A1 A1 A1 A1 A1 A1 A1 A1"/>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083333333333" customWidth="1"/>
    <col min="14" max="15" width="12.7083333333333" customWidth="1"/>
  </cols>
  <sheetData>
    <row r="1" ht="14.25" customHeight="1" spans="1:15">
      <c r="A1" s="7"/>
      <c r="B1" s="7"/>
      <c r="C1" s="7"/>
      <c r="D1" s="7"/>
      <c r="E1" s="7"/>
      <c r="F1" s="7"/>
      <c r="G1" s="7"/>
      <c r="H1" s="7"/>
      <c r="I1" s="7"/>
      <c r="J1" s="7"/>
      <c r="K1" s="7"/>
      <c r="L1" s="7"/>
      <c r="M1" s="7"/>
      <c r="N1" s="7"/>
      <c r="O1" s="28" t="s">
        <v>658</v>
      </c>
    </row>
    <row r="2" ht="47.25" customHeight="1" spans="1:15">
      <c r="A2" s="8" t="s">
        <v>659</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660</v>
      </c>
    </row>
    <row r="4" ht="23.25" customHeight="1" spans="1:15">
      <c r="A4" s="9" t="s">
        <v>192</v>
      </c>
      <c r="B4" s="9" t="s">
        <v>661</v>
      </c>
      <c r="C4" s="9" t="s">
        <v>662</v>
      </c>
      <c r="D4" s="9" t="s">
        <v>663</v>
      </c>
      <c r="E4" s="10" t="s">
        <v>664</v>
      </c>
      <c r="F4" s="11"/>
      <c r="G4" s="11"/>
      <c r="H4" s="12" t="s">
        <v>665</v>
      </c>
      <c r="I4" s="10" t="s">
        <v>666</v>
      </c>
      <c r="J4" s="11"/>
      <c r="K4" s="11"/>
      <c r="L4" s="12"/>
      <c r="M4" s="9" t="s">
        <v>667</v>
      </c>
      <c r="N4" s="10" t="s">
        <v>668</v>
      </c>
      <c r="O4" s="12"/>
    </row>
    <row r="5" ht="23.25" customHeight="1" spans="1:15">
      <c r="A5" s="13"/>
      <c r="B5" s="13"/>
      <c r="C5" s="13"/>
      <c r="D5" s="13"/>
      <c r="E5" s="14" t="s">
        <v>669</v>
      </c>
      <c r="F5" s="15"/>
      <c r="G5" s="16"/>
      <c r="H5" s="17" t="s">
        <v>670</v>
      </c>
      <c r="I5" s="9" t="s">
        <v>57</v>
      </c>
      <c r="J5" s="9" t="s">
        <v>671</v>
      </c>
      <c r="K5" s="10" t="s">
        <v>672</v>
      </c>
      <c r="L5" s="12"/>
      <c r="M5" s="13"/>
      <c r="N5" s="13" t="s">
        <v>673</v>
      </c>
      <c r="O5" s="13" t="s">
        <v>674</v>
      </c>
    </row>
    <row r="6" ht="23.25" customHeight="1" spans="1:15">
      <c r="A6" s="18"/>
      <c r="B6" s="18"/>
      <c r="C6" s="18"/>
      <c r="D6" s="18"/>
      <c r="E6" s="18" t="s">
        <v>59</v>
      </c>
      <c r="F6" s="18" t="s">
        <v>675</v>
      </c>
      <c r="G6" s="18" t="s">
        <v>676</v>
      </c>
      <c r="H6" s="19" t="s">
        <v>677</v>
      </c>
      <c r="I6" s="18" t="s">
        <v>57</v>
      </c>
      <c r="J6" s="18" t="s">
        <v>671</v>
      </c>
      <c r="K6" s="30" t="s">
        <v>672</v>
      </c>
      <c r="L6" s="30" t="s">
        <v>678</v>
      </c>
      <c r="M6" s="18"/>
      <c r="N6" s="18" t="s">
        <v>673</v>
      </c>
      <c r="O6" s="18" t="s">
        <v>674</v>
      </c>
    </row>
    <row r="7" ht="17.25" customHeight="1" spans="1:15">
      <c r="A7" s="20" t="s">
        <v>679</v>
      </c>
      <c r="B7" s="21" t="s">
        <v>679</v>
      </c>
      <c r="C7" s="22" t="s">
        <v>679</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47</v>
      </c>
      <c r="E8" s="24">
        <v>44</v>
      </c>
      <c r="F8" s="24">
        <v>26</v>
      </c>
      <c r="G8" s="24">
        <v>18</v>
      </c>
      <c r="H8" s="5"/>
      <c r="I8" s="31">
        <v>34</v>
      </c>
      <c r="J8" s="31"/>
      <c r="K8" s="31">
        <v>28</v>
      </c>
      <c r="L8" s="31">
        <v>6</v>
      </c>
      <c r="M8" s="23"/>
      <c r="N8" s="24">
        <v>4</v>
      </c>
      <c r="O8" s="24">
        <v>4</v>
      </c>
    </row>
    <row r="9" ht="22.5" customHeight="1" spans="1:15">
      <c r="A9" s="25" t="s">
        <v>72</v>
      </c>
      <c r="B9" s="26" t="s">
        <v>680</v>
      </c>
      <c r="C9" s="26" t="s">
        <v>681</v>
      </c>
      <c r="D9" s="27">
        <v>47</v>
      </c>
      <c r="E9" s="27">
        <v>44</v>
      </c>
      <c r="F9" s="27">
        <v>26</v>
      </c>
      <c r="G9" s="27">
        <v>18</v>
      </c>
      <c r="H9" s="23"/>
      <c r="I9" s="32">
        <v>34</v>
      </c>
      <c r="J9" s="32"/>
      <c r="K9" s="32">
        <v>28</v>
      </c>
      <c r="L9" s="32">
        <v>6</v>
      </c>
      <c r="M9" s="23"/>
      <c r="N9" s="27">
        <v>4</v>
      </c>
      <c r="O9" s="27">
        <v>4</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E1" workbookViewId="0">
      <selection activeCell="A1" sqref="A1"/>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79"/>
      <c r="O1" s="156"/>
      <c r="P1" s="156"/>
      <c r="Q1" s="156"/>
      <c r="R1" s="156"/>
      <c r="S1" s="138" t="s">
        <v>53</v>
      </c>
    </row>
    <row r="2" ht="57.75" customHeight="1" spans="1:19">
      <c r="A2" s="229" t="s">
        <v>54</v>
      </c>
      <c r="B2" s="285"/>
      <c r="C2" s="285"/>
      <c r="D2" s="285"/>
      <c r="E2" s="285"/>
      <c r="F2" s="285"/>
      <c r="G2" s="285"/>
      <c r="H2" s="285"/>
      <c r="I2" s="285"/>
      <c r="J2" s="285"/>
      <c r="K2" s="285"/>
      <c r="L2" s="285"/>
      <c r="M2" s="285"/>
      <c r="N2" s="285"/>
      <c r="O2" s="302"/>
      <c r="P2" s="302"/>
      <c r="Q2" s="302"/>
      <c r="R2" s="302"/>
      <c r="S2" s="302"/>
    </row>
    <row r="3" ht="21" customHeight="1" spans="1:19">
      <c r="A3" s="120" t="str">
        <f>"单位名称："&amp;"德钦县农业农村局"</f>
        <v>单位名称：德钦县农业农村局</v>
      </c>
      <c r="B3" s="90"/>
      <c r="C3" s="90"/>
      <c r="D3" s="90"/>
      <c r="E3" s="90"/>
      <c r="F3" s="90"/>
      <c r="G3" s="90"/>
      <c r="H3" s="90"/>
      <c r="I3" s="90"/>
      <c r="J3" s="160"/>
      <c r="K3" s="90"/>
      <c r="L3" s="90"/>
      <c r="M3" s="90"/>
      <c r="N3" s="90"/>
      <c r="O3" s="160"/>
      <c r="P3" s="160"/>
      <c r="Q3" s="160"/>
      <c r="R3" s="160"/>
      <c r="S3" s="176" t="s">
        <v>2</v>
      </c>
    </row>
    <row r="4" ht="18.75" customHeight="1" spans="1:19">
      <c r="A4" s="286" t="s">
        <v>55</v>
      </c>
      <c r="B4" s="287" t="s">
        <v>56</v>
      </c>
      <c r="C4" s="287" t="s">
        <v>57</v>
      </c>
      <c r="D4" s="288" t="s">
        <v>58</v>
      </c>
      <c r="E4" s="289"/>
      <c r="F4" s="289"/>
      <c r="G4" s="289"/>
      <c r="H4" s="289"/>
      <c r="I4" s="289"/>
      <c r="J4" s="303"/>
      <c r="K4" s="289"/>
      <c r="L4" s="289"/>
      <c r="M4" s="289"/>
      <c r="N4" s="283"/>
      <c r="O4" s="288" t="s">
        <v>47</v>
      </c>
      <c r="P4" s="288"/>
      <c r="Q4" s="288"/>
      <c r="R4" s="288"/>
      <c r="S4" s="306"/>
    </row>
    <row r="5" ht="19.5" customHeight="1" spans="1:19">
      <c r="A5" s="290"/>
      <c r="B5" s="291"/>
      <c r="C5" s="291"/>
      <c r="D5" s="292" t="s">
        <v>59</v>
      </c>
      <c r="E5" s="292" t="s">
        <v>60</v>
      </c>
      <c r="F5" s="292" t="s">
        <v>61</v>
      </c>
      <c r="G5" s="292" t="s">
        <v>62</v>
      </c>
      <c r="H5" s="292" t="s">
        <v>63</v>
      </c>
      <c r="I5" s="304" t="s">
        <v>64</v>
      </c>
      <c r="J5" s="304"/>
      <c r="K5" s="304"/>
      <c r="L5" s="304"/>
      <c r="M5" s="304"/>
      <c r="N5" s="295"/>
      <c r="O5" s="292" t="s">
        <v>59</v>
      </c>
      <c r="P5" s="292" t="s">
        <v>60</v>
      </c>
      <c r="Q5" s="292" t="s">
        <v>61</v>
      </c>
      <c r="R5" s="292" t="s">
        <v>62</v>
      </c>
      <c r="S5" s="292" t="s">
        <v>65</v>
      </c>
    </row>
    <row r="6" ht="28.5" customHeight="1" spans="1:19">
      <c r="A6" s="293"/>
      <c r="B6" s="294"/>
      <c r="C6" s="294"/>
      <c r="D6" s="295"/>
      <c r="E6" s="295"/>
      <c r="F6" s="295"/>
      <c r="G6" s="295"/>
      <c r="H6" s="295"/>
      <c r="I6" s="294" t="s">
        <v>59</v>
      </c>
      <c r="J6" s="294" t="s">
        <v>66</v>
      </c>
      <c r="K6" s="294" t="s">
        <v>67</v>
      </c>
      <c r="L6" s="294" t="s">
        <v>68</v>
      </c>
      <c r="M6" s="294" t="s">
        <v>69</v>
      </c>
      <c r="N6" s="294" t="s">
        <v>70</v>
      </c>
      <c r="O6" s="305"/>
      <c r="P6" s="305"/>
      <c r="Q6" s="305"/>
      <c r="R6" s="305"/>
      <c r="S6" s="295"/>
    </row>
    <row r="7" ht="20.25" customHeight="1" spans="1:19">
      <c r="A7" s="296">
        <v>1</v>
      </c>
      <c r="B7" s="296">
        <v>2</v>
      </c>
      <c r="C7" s="296">
        <v>3</v>
      </c>
      <c r="D7" s="296">
        <v>4</v>
      </c>
      <c r="E7" s="296">
        <v>5</v>
      </c>
      <c r="F7" s="296">
        <v>6</v>
      </c>
      <c r="G7" s="296">
        <v>7</v>
      </c>
      <c r="H7" s="296">
        <v>8</v>
      </c>
      <c r="I7" s="296">
        <v>9</v>
      </c>
      <c r="J7" s="296">
        <v>10</v>
      </c>
      <c r="K7" s="296">
        <v>11</v>
      </c>
      <c r="L7" s="296">
        <v>12</v>
      </c>
      <c r="M7" s="296">
        <v>13</v>
      </c>
      <c r="N7" s="296">
        <v>14</v>
      </c>
      <c r="O7" s="296">
        <v>15</v>
      </c>
      <c r="P7" s="296">
        <v>16</v>
      </c>
      <c r="Q7" s="296">
        <v>17</v>
      </c>
      <c r="R7" s="296">
        <v>18</v>
      </c>
      <c r="S7" s="296">
        <v>19</v>
      </c>
    </row>
    <row r="8" ht="22.5" customHeight="1" spans="1:19">
      <c r="A8" s="297" t="s">
        <v>71</v>
      </c>
      <c r="B8" s="298" t="s">
        <v>72</v>
      </c>
      <c r="C8" s="299">
        <v>15651668.02</v>
      </c>
      <c r="D8" s="299">
        <v>15651668.02</v>
      </c>
      <c r="E8" s="300">
        <v>15651668.02</v>
      </c>
      <c r="F8" s="300"/>
      <c r="G8" s="300"/>
      <c r="H8" s="300"/>
      <c r="I8" s="300"/>
      <c r="J8" s="300"/>
      <c r="K8" s="300"/>
      <c r="L8" s="300"/>
      <c r="M8" s="300"/>
      <c r="N8" s="300"/>
      <c r="O8" s="224"/>
      <c r="P8" s="224"/>
      <c r="Q8" s="224"/>
      <c r="R8" s="224"/>
      <c r="S8" s="224"/>
    </row>
    <row r="9" ht="22.5" customHeight="1" spans="1:19">
      <c r="A9" s="45" t="s">
        <v>57</v>
      </c>
      <c r="B9" s="301"/>
      <c r="C9" s="300">
        <v>15651668.02</v>
      </c>
      <c r="D9" s="300">
        <v>15651668.02</v>
      </c>
      <c r="E9" s="300">
        <v>15651668.02</v>
      </c>
      <c r="F9" s="300"/>
      <c r="G9" s="300"/>
      <c r="H9" s="300"/>
      <c r="I9" s="300"/>
      <c r="J9" s="300"/>
      <c r="K9" s="300"/>
      <c r="L9" s="300"/>
      <c r="M9" s="300"/>
      <c r="N9" s="300"/>
      <c r="O9" s="224"/>
      <c r="P9" s="224"/>
      <c r="Q9" s="224"/>
      <c r="R9" s="224"/>
      <c r="S9" s="224"/>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workbookViewId="0">
      <selection activeCell="A1" sqref="A1:C1"/>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682</v>
      </c>
      <c r="B1" s="2"/>
      <c r="C1" s="2"/>
    </row>
    <row r="2" ht="24" customHeight="1" spans="1:3">
      <c r="A2" s="3" t="s">
        <v>683</v>
      </c>
      <c r="B2" s="4" t="s">
        <v>192</v>
      </c>
      <c r="C2" s="4" t="s">
        <v>194</v>
      </c>
    </row>
    <row r="3" ht="22.5" customHeight="1" spans="1:3">
      <c r="A3" s="5">
        <f>ROW()-2</f>
        <v>1</v>
      </c>
      <c r="B3" s="6" t="s">
        <v>72</v>
      </c>
      <c r="C3" s="6" t="s">
        <v>289</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0"/>
  <sheetViews>
    <sheetView showZeros="0" workbookViewId="0">
      <selection activeCell="A1" sqref="A1"/>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79"/>
      <c r="H1" s="279"/>
      <c r="J1" s="279"/>
      <c r="O1" s="118" t="s">
        <v>73</v>
      </c>
    </row>
    <row r="2" ht="42" customHeight="1" spans="1:15">
      <c r="A2" s="86" t="s">
        <v>74</v>
      </c>
      <c r="B2" s="280"/>
      <c r="C2" s="280"/>
      <c r="D2" s="280"/>
      <c r="E2" s="280"/>
      <c r="F2" s="280"/>
      <c r="G2" s="280"/>
      <c r="H2" s="280"/>
      <c r="I2" s="280"/>
      <c r="J2" s="280"/>
      <c r="K2" s="280"/>
      <c r="L2" s="280"/>
      <c r="M2" s="280"/>
      <c r="N2" s="280"/>
      <c r="O2" s="280"/>
    </row>
    <row r="3" ht="24" customHeight="1" spans="1:15">
      <c r="A3" s="281" t="str">
        <f>"单位名称："&amp;"德钦县农业农村局"</f>
        <v>单位名称：德钦县农业农村局</v>
      </c>
      <c r="B3" s="282"/>
      <c r="C3" s="155"/>
      <c r="D3" s="84"/>
      <c r="E3" s="155"/>
      <c r="F3" s="155"/>
      <c r="G3" s="155"/>
      <c r="H3" s="84"/>
      <c r="I3" s="155"/>
      <c r="J3" s="84"/>
      <c r="K3" s="155"/>
      <c r="L3" s="155"/>
      <c r="M3" s="284"/>
      <c r="N3" s="284"/>
      <c r="O3" s="191" t="s">
        <v>2</v>
      </c>
    </row>
    <row r="4" ht="19.5" customHeight="1" spans="1:15">
      <c r="A4" s="92" t="s">
        <v>75</v>
      </c>
      <c r="B4" s="92" t="s">
        <v>76</v>
      </c>
      <c r="C4" s="92" t="s">
        <v>57</v>
      </c>
      <c r="D4" s="94" t="s">
        <v>60</v>
      </c>
      <c r="E4" s="146" t="s">
        <v>77</v>
      </c>
      <c r="F4" s="147" t="s">
        <v>78</v>
      </c>
      <c r="G4" s="92" t="s">
        <v>61</v>
      </c>
      <c r="H4" s="92" t="s">
        <v>62</v>
      </c>
      <c r="I4" s="92" t="s">
        <v>79</v>
      </c>
      <c r="J4" s="94" t="s">
        <v>80</v>
      </c>
      <c r="K4" s="95"/>
      <c r="L4" s="95"/>
      <c r="M4" s="95"/>
      <c r="N4" s="95"/>
      <c r="O4" s="96"/>
    </row>
    <row r="5" ht="33.75" customHeight="1" spans="1:15">
      <c r="A5" s="100"/>
      <c r="B5" s="100"/>
      <c r="C5" s="100"/>
      <c r="D5" s="257" t="s">
        <v>59</v>
      </c>
      <c r="E5" s="183" t="s">
        <v>77</v>
      </c>
      <c r="F5" s="183" t="s">
        <v>78</v>
      </c>
      <c r="G5" s="100"/>
      <c r="H5" s="100"/>
      <c r="I5" s="100"/>
      <c r="J5" s="257" t="s">
        <v>59</v>
      </c>
      <c r="K5" s="126" t="s">
        <v>81</v>
      </c>
      <c r="L5" s="126" t="s">
        <v>82</v>
      </c>
      <c r="M5" s="126" t="s">
        <v>83</v>
      </c>
      <c r="N5" s="126" t="s">
        <v>84</v>
      </c>
      <c r="O5" s="126" t="s">
        <v>85</v>
      </c>
    </row>
    <row r="6" ht="20.25" customHeight="1" spans="1:15">
      <c r="A6" s="212">
        <v>1</v>
      </c>
      <c r="B6" s="212">
        <v>2</v>
      </c>
      <c r="C6" s="257">
        <v>3</v>
      </c>
      <c r="D6" s="257">
        <v>4</v>
      </c>
      <c r="E6" s="257">
        <v>5</v>
      </c>
      <c r="F6" s="257">
        <v>6</v>
      </c>
      <c r="G6" s="257">
        <v>7</v>
      </c>
      <c r="H6" s="257">
        <v>8</v>
      </c>
      <c r="I6" s="257">
        <v>9</v>
      </c>
      <c r="J6" s="257">
        <v>10</v>
      </c>
      <c r="K6" s="257">
        <v>11</v>
      </c>
      <c r="L6" s="257">
        <v>12</v>
      </c>
      <c r="M6" s="257">
        <v>13</v>
      </c>
      <c r="N6" s="257">
        <v>14</v>
      </c>
      <c r="O6" s="257">
        <v>15</v>
      </c>
    </row>
    <row r="7" ht="22.5" customHeight="1" spans="1:15">
      <c r="A7" s="274" t="s">
        <v>86</v>
      </c>
      <c r="B7" s="274" t="s">
        <v>87</v>
      </c>
      <c r="C7" s="61">
        <v>1581100.99</v>
      </c>
      <c r="D7" s="61">
        <v>1581100.99</v>
      </c>
      <c r="E7" s="61">
        <v>1508467.39</v>
      </c>
      <c r="F7" s="61">
        <v>72633.6</v>
      </c>
      <c r="G7" s="61"/>
      <c r="H7" s="61"/>
      <c r="I7" s="61"/>
      <c r="J7" s="61"/>
      <c r="K7" s="61"/>
      <c r="L7" s="61"/>
      <c r="M7" s="61"/>
      <c r="N7" s="61"/>
      <c r="O7" s="61"/>
    </row>
    <row r="8" ht="22.5" customHeight="1" spans="1:15">
      <c r="A8" s="274" t="s">
        <v>88</v>
      </c>
      <c r="B8" s="274" t="str">
        <f>"  "&amp;"行政事业单位养老支出"</f>
        <v>  行政事业单位养老支出</v>
      </c>
      <c r="C8" s="61">
        <v>1508467.39</v>
      </c>
      <c r="D8" s="61">
        <v>1508467.39</v>
      </c>
      <c r="E8" s="61">
        <v>1508467.39</v>
      </c>
      <c r="F8" s="61"/>
      <c r="G8" s="61"/>
      <c r="H8" s="61"/>
      <c r="I8" s="61"/>
      <c r="J8" s="61"/>
      <c r="K8" s="61"/>
      <c r="L8" s="61"/>
      <c r="M8" s="61"/>
      <c r="N8" s="61"/>
      <c r="O8" s="61"/>
    </row>
    <row r="9" ht="22.5" customHeight="1" spans="1:15">
      <c r="A9" s="274" t="s">
        <v>89</v>
      </c>
      <c r="B9" s="274" t="str">
        <f>"    "&amp;"机关事业单位基本养老保险缴费支出"</f>
        <v>    机关事业单位基本养老保险缴费支出</v>
      </c>
      <c r="C9" s="61">
        <v>1508467.39</v>
      </c>
      <c r="D9" s="61">
        <v>1508467.39</v>
      </c>
      <c r="E9" s="61">
        <v>1508467.39</v>
      </c>
      <c r="F9" s="61"/>
      <c r="G9" s="61"/>
      <c r="H9" s="61"/>
      <c r="I9" s="61"/>
      <c r="J9" s="61"/>
      <c r="K9" s="61"/>
      <c r="L9" s="61"/>
      <c r="M9" s="61"/>
      <c r="N9" s="61"/>
      <c r="O9" s="61"/>
    </row>
    <row r="10" ht="22.5" customHeight="1" spans="1:15">
      <c r="A10" s="274" t="s">
        <v>90</v>
      </c>
      <c r="B10" s="274" t="str">
        <f>"    "&amp;"机关事业单位职业年金缴费支出"</f>
        <v>    机关事业单位职业年金缴费支出</v>
      </c>
      <c r="C10" s="61"/>
      <c r="D10" s="61"/>
      <c r="E10" s="61"/>
      <c r="F10" s="61"/>
      <c r="G10" s="61"/>
      <c r="H10" s="61"/>
      <c r="I10" s="61"/>
      <c r="J10" s="61"/>
      <c r="K10" s="61"/>
      <c r="L10" s="61"/>
      <c r="M10" s="61"/>
      <c r="N10" s="61"/>
      <c r="O10" s="61"/>
    </row>
    <row r="11" ht="22.5" customHeight="1" spans="1:15">
      <c r="A11" s="274" t="s">
        <v>91</v>
      </c>
      <c r="B11" s="274" t="str">
        <f>"  "&amp;"抚恤"</f>
        <v>  抚恤</v>
      </c>
      <c r="C11" s="61">
        <v>72633.6</v>
      </c>
      <c r="D11" s="61">
        <v>72633.6</v>
      </c>
      <c r="E11" s="61"/>
      <c r="F11" s="61">
        <v>72633.6</v>
      </c>
      <c r="G11" s="61"/>
      <c r="H11" s="61"/>
      <c r="I11" s="61"/>
      <c r="J11" s="61"/>
      <c r="K11" s="61"/>
      <c r="L11" s="61"/>
      <c r="M11" s="61"/>
      <c r="N11" s="61"/>
      <c r="O11" s="61"/>
    </row>
    <row r="12" ht="22.5" customHeight="1" spans="1:15">
      <c r="A12" s="274" t="s">
        <v>92</v>
      </c>
      <c r="B12" s="274" t="str">
        <f>"    "&amp;"死亡抚恤"</f>
        <v>    死亡抚恤</v>
      </c>
      <c r="C12" s="61">
        <v>72633.6</v>
      </c>
      <c r="D12" s="61">
        <v>72633.6</v>
      </c>
      <c r="E12" s="61"/>
      <c r="F12" s="61">
        <v>72633.6</v>
      </c>
      <c r="G12" s="61"/>
      <c r="H12" s="61"/>
      <c r="I12" s="61"/>
      <c r="J12" s="61"/>
      <c r="K12" s="61"/>
      <c r="L12" s="61"/>
      <c r="M12" s="61"/>
      <c r="N12" s="61"/>
      <c r="O12" s="61"/>
    </row>
    <row r="13" ht="22.5" customHeight="1" spans="1:15">
      <c r="A13" s="274" t="s">
        <v>93</v>
      </c>
      <c r="B13" s="274" t="s">
        <v>94</v>
      </c>
      <c r="C13" s="61">
        <v>1284490.17</v>
      </c>
      <c r="D13" s="61">
        <v>1284490.17</v>
      </c>
      <c r="E13" s="61">
        <v>1284490.17</v>
      </c>
      <c r="F13" s="61"/>
      <c r="G13" s="61"/>
      <c r="H13" s="61"/>
      <c r="I13" s="61"/>
      <c r="J13" s="61"/>
      <c r="K13" s="61"/>
      <c r="L13" s="61"/>
      <c r="M13" s="61"/>
      <c r="N13" s="61"/>
      <c r="O13" s="61"/>
    </row>
    <row r="14" ht="22.5" customHeight="1" spans="1:15">
      <c r="A14" s="274" t="s">
        <v>95</v>
      </c>
      <c r="B14" s="274" t="str">
        <f>"  "&amp;"行政事业单位医疗"</f>
        <v>  行政事业单位医疗</v>
      </c>
      <c r="C14" s="61">
        <v>1284490.17</v>
      </c>
      <c r="D14" s="61">
        <v>1284490.17</v>
      </c>
      <c r="E14" s="61">
        <v>1284490.17</v>
      </c>
      <c r="F14" s="61"/>
      <c r="G14" s="61"/>
      <c r="H14" s="61"/>
      <c r="I14" s="61"/>
      <c r="J14" s="61"/>
      <c r="K14" s="61"/>
      <c r="L14" s="61"/>
      <c r="M14" s="61"/>
      <c r="N14" s="61"/>
      <c r="O14" s="61"/>
    </row>
    <row r="15" ht="22.5" customHeight="1" spans="1:15">
      <c r="A15" s="274" t="s">
        <v>96</v>
      </c>
      <c r="B15" s="274" t="str">
        <f>"    "&amp;"行政单位医疗"</f>
        <v>    行政单位医疗</v>
      </c>
      <c r="C15" s="61">
        <v>418708.44</v>
      </c>
      <c r="D15" s="61">
        <v>418708.44</v>
      </c>
      <c r="E15" s="61">
        <v>418708.44</v>
      </c>
      <c r="F15" s="61"/>
      <c r="G15" s="61"/>
      <c r="H15" s="61"/>
      <c r="I15" s="61"/>
      <c r="J15" s="61"/>
      <c r="K15" s="61"/>
      <c r="L15" s="61"/>
      <c r="M15" s="61"/>
      <c r="N15" s="61"/>
      <c r="O15" s="61"/>
    </row>
    <row r="16" ht="22.5" customHeight="1" spans="1:15">
      <c r="A16" s="274" t="s">
        <v>97</v>
      </c>
      <c r="B16" s="274" t="str">
        <f>"    "&amp;"事业单位医疗"</f>
        <v>    事业单位医疗</v>
      </c>
      <c r="C16" s="61">
        <v>278589.6</v>
      </c>
      <c r="D16" s="61">
        <v>278589.6</v>
      </c>
      <c r="E16" s="61">
        <v>278589.6</v>
      </c>
      <c r="F16" s="61"/>
      <c r="G16" s="61"/>
      <c r="H16" s="61"/>
      <c r="I16" s="61"/>
      <c r="J16" s="61"/>
      <c r="K16" s="61"/>
      <c r="L16" s="61"/>
      <c r="M16" s="61"/>
      <c r="N16" s="61"/>
      <c r="O16" s="61"/>
    </row>
    <row r="17" ht="22.5" customHeight="1" spans="1:15">
      <c r="A17" s="274" t="s">
        <v>98</v>
      </c>
      <c r="B17" s="274" t="str">
        <f>"    "&amp;"公务员医疗补助"</f>
        <v>    公务员医疗补助</v>
      </c>
      <c r="C17" s="61">
        <v>546808.29</v>
      </c>
      <c r="D17" s="61">
        <v>546808.29</v>
      </c>
      <c r="E17" s="61">
        <v>546808.29</v>
      </c>
      <c r="F17" s="61"/>
      <c r="G17" s="61"/>
      <c r="H17" s="61"/>
      <c r="I17" s="61"/>
      <c r="J17" s="61"/>
      <c r="K17" s="61"/>
      <c r="L17" s="61"/>
      <c r="M17" s="61"/>
      <c r="N17" s="61"/>
      <c r="O17" s="61"/>
    </row>
    <row r="18" ht="22.5" customHeight="1" spans="1:15">
      <c r="A18" s="274" t="s">
        <v>99</v>
      </c>
      <c r="B18" s="274" t="str">
        <f>"    "&amp;"其他行政事业单位医疗支出"</f>
        <v>    其他行政事业单位医疗支出</v>
      </c>
      <c r="C18" s="61">
        <v>40383.84</v>
      </c>
      <c r="D18" s="61">
        <v>40383.84</v>
      </c>
      <c r="E18" s="61">
        <v>40383.84</v>
      </c>
      <c r="F18" s="61"/>
      <c r="G18" s="61"/>
      <c r="H18" s="61"/>
      <c r="I18" s="61"/>
      <c r="J18" s="61"/>
      <c r="K18" s="61"/>
      <c r="L18" s="61"/>
      <c r="M18" s="61"/>
      <c r="N18" s="61"/>
      <c r="O18" s="61"/>
    </row>
    <row r="19" ht="22.5" customHeight="1" spans="1:15">
      <c r="A19" s="274" t="s">
        <v>100</v>
      </c>
      <c r="B19" s="274" t="s">
        <v>101</v>
      </c>
      <c r="C19" s="61">
        <v>11590598.32</v>
      </c>
      <c r="D19" s="61">
        <v>11590598.32</v>
      </c>
      <c r="E19" s="61">
        <v>11195448.32</v>
      </c>
      <c r="F19" s="61">
        <v>395150</v>
      </c>
      <c r="G19" s="61"/>
      <c r="H19" s="61"/>
      <c r="I19" s="61"/>
      <c r="J19" s="61"/>
      <c r="K19" s="61"/>
      <c r="L19" s="61"/>
      <c r="M19" s="61"/>
      <c r="N19" s="61"/>
      <c r="O19" s="61"/>
    </row>
    <row r="20" ht="22.5" customHeight="1" spans="1:15">
      <c r="A20" s="274" t="s">
        <v>102</v>
      </c>
      <c r="B20" s="274" t="str">
        <f>"  "&amp;"农业农村"</f>
        <v>  农业农村</v>
      </c>
      <c r="C20" s="61">
        <v>11590598.32</v>
      </c>
      <c r="D20" s="61">
        <v>11590598.32</v>
      </c>
      <c r="E20" s="61">
        <v>11195448.32</v>
      </c>
      <c r="F20" s="61">
        <v>395150</v>
      </c>
      <c r="G20" s="61"/>
      <c r="H20" s="61"/>
      <c r="I20" s="61"/>
      <c r="J20" s="61"/>
      <c r="K20" s="61"/>
      <c r="L20" s="61"/>
      <c r="M20" s="61"/>
      <c r="N20" s="61"/>
      <c r="O20" s="61"/>
    </row>
    <row r="21" ht="22.5" customHeight="1" spans="1:15">
      <c r="A21" s="274" t="s">
        <v>103</v>
      </c>
      <c r="B21" s="274" t="str">
        <f>"    "&amp;"行政运行"</f>
        <v>    行政运行</v>
      </c>
      <c r="C21" s="61">
        <v>6834884.58</v>
      </c>
      <c r="D21" s="61">
        <v>6834884.58</v>
      </c>
      <c r="E21" s="61">
        <v>6697134.58</v>
      </c>
      <c r="F21" s="61">
        <v>137750</v>
      </c>
      <c r="G21" s="61"/>
      <c r="H21" s="61"/>
      <c r="I21" s="61"/>
      <c r="J21" s="61"/>
      <c r="K21" s="61"/>
      <c r="L21" s="61"/>
      <c r="M21" s="61"/>
      <c r="N21" s="61"/>
      <c r="O21" s="61"/>
    </row>
    <row r="22" ht="22.5" customHeight="1" spans="1:15">
      <c r="A22" s="274" t="s">
        <v>104</v>
      </c>
      <c r="B22" s="274" t="str">
        <f>"    "&amp;"事业运行"</f>
        <v>    事业运行</v>
      </c>
      <c r="C22" s="61">
        <v>4498313.74</v>
      </c>
      <c r="D22" s="61">
        <v>4498313.74</v>
      </c>
      <c r="E22" s="61">
        <v>4498313.74</v>
      </c>
      <c r="F22" s="61"/>
      <c r="G22" s="61"/>
      <c r="H22" s="61"/>
      <c r="I22" s="61"/>
      <c r="J22" s="61"/>
      <c r="K22" s="61"/>
      <c r="L22" s="61"/>
      <c r="M22" s="61"/>
      <c r="N22" s="61"/>
      <c r="O22" s="61"/>
    </row>
    <row r="23" ht="22.5" customHeight="1" spans="1:15">
      <c r="A23" s="274" t="s">
        <v>105</v>
      </c>
      <c r="B23" s="274" t="str">
        <f>"    "&amp;"科技转化与推广服务"</f>
        <v>    科技转化与推广服务</v>
      </c>
      <c r="C23" s="61">
        <v>47500</v>
      </c>
      <c r="D23" s="61">
        <v>47500</v>
      </c>
      <c r="E23" s="61"/>
      <c r="F23" s="61">
        <v>47500</v>
      </c>
      <c r="G23" s="61"/>
      <c r="H23" s="61"/>
      <c r="I23" s="61"/>
      <c r="J23" s="61"/>
      <c r="K23" s="61"/>
      <c r="L23" s="61"/>
      <c r="M23" s="61"/>
      <c r="N23" s="61"/>
      <c r="O23" s="61"/>
    </row>
    <row r="24" ht="22.5" customHeight="1" spans="1:15">
      <c r="A24" s="274" t="s">
        <v>106</v>
      </c>
      <c r="B24" s="274" t="str">
        <f>"    "&amp;"农产品质量安全"</f>
        <v>    农产品质量安全</v>
      </c>
      <c r="C24" s="61">
        <v>38000</v>
      </c>
      <c r="D24" s="61">
        <v>38000</v>
      </c>
      <c r="E24" s="61"/>
      <c r="F24" s="61">
        <v>38000</v>
      </c>
      <c r="G24" s="61"/>
      <c r="H24" s="61"/>
      <c r="I24" s="61"/>
      <c r="J24" s="61"/>
      <c r="K24" s="61"/>
      <c r="L24" s="61"/>
      <c r="M24" s="61"/>
      <c r="N24" s="61"/>
      <c r="O24" s="61"/>
    </row>
    <row r="25" ht="22.5" customHeight="1" spans="1:15">
      <c r="A25" s="274" t="s">
        <v>107</v>
      </c>
      <c r="B25" s="274" t="str">
        <f>"    "&amp;"执法监管"</f>
        <v>    执法监管</v>
      </c>
      <c r="C25" s="61">
        <v>85500</v>
      </c>
      <c r="D25" s="61">
        <v>85500</v>
      </c>
      <c r="E25" s="61"/>
      <c r="F25" s="61">
        <v>85500</v>
      </c>
      <c r="G25" s="61"/>
      <c r="H25" s="61"/>
      <c r="I25" s="61"/>
      <c r="J25" s="61"/>
      <c r="K25" s="61"/>
      <c r="L25" s="61"/>
      <c r="M25" s="61"/>
      <c r="N25" s="61"/>
      <c r="O25" s="61"/>
    </row>
    <row r="26" ht="22.5" customHeight="1" spans="1:15">
      <c r="A26" s="274" t="s">
        <v>108</v>
      </c>
      <c r="B26" s="274" t="str">
        <f>"    "&amp;"其他农业农村支出"</f>
        <v>    其他农业农村支出</v>
      </c>
      <c r="C26" s="61">
        <v>86400</v>
      </c>
      <c r="D26" s="61">
        <v>86400</v>
      </c>
      <c r="E26" s="61"/>
      <c r="F26" s="61">
        <v>86400</v>
      </c>
      <c r="G26" s="61"/>
      <c r="H26" s="61"/>
      <c r="I26" s="61"/>
      <c r="J26" s="61"/>
      <c r="K26" s="61"/>
      <c r="L26" s="61"/>
      <c r="M26" s="61"/>
      <c r="N26" s="61"/>
      <c r="O26" s="61"/>
    </row>
    <row r="27" ht="22.5" customHeight="1" spans="1:15">
      <c r="A27" s="274" t="s">
        <v>109</v>
      </c>
      <c r="B27" s="274" t="s">
        <v>110</v>
      </c>
      <c r="C27" s="61">
        <v>1195478.54</v>
      </c>
      <c r="D27" s="61">
        <v>1195478.54</v>
      </c>
      <c r="E27" s="61">
        <v>1195478.54</v>
      </c>
      <c r="F27" s="61"/>
      <c r="G27" s="61"/>
      <c r="H27" s="61"/>
      <c r="I27" s="61"/>
      <c r="J27" s="61"/>
      <c r="K27" s="61"/>
      <c r="L27" s="61"/>
      <c r="M27" s="61"/>
      <c r="N27" s="61"/>
      <c r="O27" s="61"/>
    </row>
    <row r="28" ht="22.5" customHeight="1" spans="1:15">
      <c r="A28" s="274" t="s">
        <v>111</v>
      </c>
      <c r="B28" s="274" t="str">
        <f>"  "&amp;"住房改革支出"</f>
        <v>  住房改革支出</v>
      </c>
      <c r="C28" s="61">
        <v>1195478.54</v>
      </c>
      <c r="D28" s="61">
        <v>1195478.54</v>
      </c>
      <c r="E28" s="61">
        <v>1195478.54</v>
      </c>
      <c r="F28" s="61"/>
      <c r="G28" s="61"/>
      <c r="H28" s="61"/>
      <c r="I28" s="61"/>
      <c r="J28" s="61"/>
      <c r="K28" s="61"/>
      <c r="L28" s="61"/>
      <c r="M28" s="61"/>
      <c r="N28" s="61"/>
      <c r="O28" s="61"/>
    </row>
    <row r="29" ht="22.5" customHeight="1" spans="1:15">
      <c r="A29" s="274" t="s">
        <v>112</v>
      </c>
      <c r="B29" s="274" t="str">
        <f>"    "&amp;"住房公积金"</f>
        <v>    住房公积金</v>
      </c>
      <c r="C29" s="61">
        <v>1195478.54</v>
      </c>
      <c r="D29" s="61">
        <v>1195478.54</v>
      </c>
      <c r="E29" s="61">
        <v>1195478.54</v>
      </c>
      <c r="F29" s="61"/>
      <c r="G29" s="61"/>
      <c r="H29" s="61"/>
      <c r="I29" s="61"/>
      <c r="J29" s="61"/>
      <c r="K29" s="61"/>
      <c r="L29" s="61"/>
      <c r="M29" s="61"/>
      <c r="N29" s="61"/>
      <c r="O29" s="61"/>
    </row>
    <row r="30" ht="22.5" customHeight="1" spans="1:15">
      <c r="A30" s="114" t="s">
        <v>113</v>
      </c>
      <c r="B30" s="283" t="s">
        <v>113</v>
      </c>
      <c r="C30" s="184">
        <v>15651668.02</v>
      </c>
      <c r="D30" s="61">
        <v>15651668.02</v>
      </c>
      <c r="E30" s="184">
        <v>15183884.42</v>
      </c>
      <c r="F30" s="184">
        <v>467783.6</v>
      </c>
      <c r="G30" s="184"/>
      <c r="H30" s="61"/>
      <c r="I30" s="184"/>
      <c r="J30" s="61"/>
      <c r="K30" s="184"/>
      <c r="L30" s="184"/>
      <c r="M30" s="184"/>
      <c r="N30" s="184"/>
      <c r="O30" s="184"/>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8" workbookViewId="0">
      <selection activeCell="A1" sqref="A1"/>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118" t="s">
        <v>114</v>
      </c>
    </row>
    <row r="2" ht="36" customHeight="1" spans="1:4">
      <c r="A2" s="86" t="s">
        <v>115</v>
      </c>
      <c r="B2" s="265"/>
      <c r="C2" s="265"/>
      <c r="D2" s="265"/>
    </row>
    <row r="3" ht="24" customHeight="1" spans="1:4">
      <c r="A3" s="88" t="str">
        <f>"单位名称："&amp;"德钦县农业农村局"</f>
        <v>单位名称：德钦县农业农村局</v>
      </c>
      <c r="B3" s="266"/>
      <c r="C3" s="266"/>
      <c r="D3" s="191" t="s">
        <v>2</v>
      </c>
    </row>
    <row r="4" ht="19.5" customHeight="1" spans="1:4">
      <c r="A4" s="94" t="s">
        <v>3</v>
      </c>
      <c r="B4" s="96"/>
      <c r="C4" s="94" t="s">
        <v>4</v>
      </c>
      <c r="D4" s="96"/>
    </row>
    <row r="5" ht="21.75" customHeight="1" spans="1:4">
      <c r="A5" s="109" t="s">
        <v>5</v>
      </c>
      <c r="B5" s="199" t="s">
        <v>6</v>
      </c>
      <c r="C5" s="109" t="s">
        <v>116</v>
      </c>
      <c r="D5" s="199" t="s">
        <v>6</v>
      </c>
    </row>
    <row r="6" ht="17.25" customHeight="1" spans="1:4">
      <c r="A6" s="111"/>
      <c r="B6" s="100"/>
      <c r="C6" s="111"/>
      <c r="D6" s="100"/>
    </row>
    <row r="7" ht="22.5" customHeight="1" spans="1:4">
      <c r="A7" s="267" t="s">
        <v>117</v>
      </c>
      <c r="B7" s="268">
        <v>15651668.02</v>
      </c>
      <c r="C7" s="269" t="s">
        <v>118</v>
      </c>
      <c r="D7" s="184">
        <v>15651668.02</v>
      </c>
    </row>
    <row r="8" ht="22.5" customHeight="1" spans="1:4">
      <c r="A8" s="270" t="s">
        <v>119</v>
      </c>
      <c r="B8" s="268">
        <v>15651668.02</v>
      </c>
      <c r="C8" s="271" t="s">
        <v>120</v>
      </c>
      <c r="D8" s="184"/>
    </row>
    <row r="9" ht="22.5" customHeight="1" spans="1:4">
      <c r="A9" s="270" t="s">
        <v>121</v>
      </c>
      <c r="B9" s="272"/>
      <c r="C9" s="271" t="s">
        <v>122</v>
      </c>
      <c r="D9" s="184"/>
    </row>
    <row r="10" ht="22.5" customHeight="1" spans="1:4">
      <c r="A10" s="270" t="s">
        <v>123</v>
      </c>
      <c r="B10" s="272"/>
      <c r="C10" s="271" t="s">
        <v>124</v>
      </c>
      <c r="D10" s="184"/>
    </row>
    <row r="11" ht="22.5" customHeight="1" spans="1:4">
      <c r="A11" s="273" t="s">
        <v>125</v>
      </c>
      <c r="B11" s="224"/>
      <c r="C11" s="271" t="s">
        <v>126</v>
      </c>
      <c r="D11" s="184"/>
    </row>
    <row r="12" ht="22.5" customHeight="1" spans="1:4">
      <c r="A12" s="270" t="s">
        <v>119</v>
      </c>
      <c r="B12" s="224"/>
      <c r="C12" s="271" t="s">
        <v>127</v>
      </c>
      <c r="D12" s="184"/>
    </row>
    <row r="13" ht="22.5" customHeight="1" spans="1:4">
      <c r="A13" s="270" t="s">
        <v>121</v>
      </c>
      <c r="B13" s="224"/>
      <c r="C13" s="271" t="s">
        <v>128</v>
      </c>
      <c r="D13" s="184"/>
    </row>
    <row r="14" ht="22.5" customHeight="1" spans="1:4">
      <c r="A14" s="270" t="s">
        <v>123</v>
      </c>
      <c r="B14" s="224"/>
      <c r="C14" s="271" t="s">
        <v>129</v>
      </c>
      <c r="D14" s="184"/>
    </row>
    <row r="15" ht="22.5" customHeight="1" spans="1:4">
      <c r="A15" s="270"/>
      <c r="B15" s="270"/>
      <c r="C15" s="271" t="s">
        <v>130</v>
      </c>
      <c r="D15" s="184">
        <v>1581100.99</v>
      </c>
    </row>
    <row r="16" ht="22.5" customHeight="1" spans="1:4">
      <c r="A16" s="270"/>
      <c r="B16" s="274"/>
      <c r="C16" s="271" t="s">
        <v>131</v>
      </c>
      <c r="D16" s="184">
        <v>1284490.17</v>
      </c>
    </row>
    <row r="17" ht="22.5" customHeight="1" spans="1:4">
      <c r="A17" s="275"/>
      <c r="B17" s="267"/>
      <c r="C17" s="271" t="s">
        <v>132</v>
      </c>
      <c r="D17" s="184"/>
    </row>
    <row r="18" ht="22.5" customHeight="1" spans="1:4">
      <c r="A18" s="275"/>
      <c r="B18" s="267"/>
      <c r="C18" s="271" t="s">
        <v>133</v>
      </c>
      <c r="D18" s="184"/>
    </row>
    <row r="19" ht="22.5" customHeight="1" spans="1:4">
      <c r="A19" s="215"/>
      <c r="B19" s="215"/>
      <c r="C19" s="271" t="s">
        <v>134</v>
      </c>
      <c r="D19" s="184">
        <v>11590598.32</v>
      </c>
    </row>
    <row r="20" ht="22.5" customHeight="1" spans="1:4">
      <c r="A20" s="215"/>
      <c r="B20" s="215"/>
      <c r="C20" s="271" t="s">
        <v>135</v>
      </c>
      <c r="D20" s="184"/>
    </row>
    <row r="21" ht="22.5" customHeight="1" spans="1:4">
      <c r="A21" s="215"/>
      <c r="B21" s="215"/>
      <c r="C21" s="271" t="s">
        <v>136</v>
      </c>
      <c r="D21" s="184"/>
    </row>
    <row r="22" ht="22.5" customHeight="1" spans="1:4">
      <c r="A22" s="215"/>
      <c r="B22" s="215"/>
      <c r="C22" s="271" t="s">
        <v>137</v>
      </c>
      <c r="D22" s="184"/>
    </row>
    <row r="23" ht="22.5" customHeight="1" spans="1:4">
      <c r="A23" s="215"/>
      <c r="B23" s="215"/>
      <c r="C23" s="271" t="s">
        <v>138</v>
      </c>
      <c r="D23" s="184"/>
    </row>
    <row r="24" ht="22.5" customHeight="1" spans="1:4">
      <c r="A24" s="215"/>
      <c r="B24" s="215"/>
      <c r="C24" s="271" t="s">
        <v>139</v>
      </c>
      <c r="D24" s="184"/>
    </row>
    <row r="25" ht="22.5" customHeight="1" spans="1:4">
      <c r="A25" s="215"/>
      <c r="B25" s="215"/>
      <c r="C25" s="271" t="s">
        <v>140</v>
      </c>
      <c r="D25" s="184"/>
    </row>
    <row r="26" ht="22.5" customHeight="1" spans="1:4">
      <c r="A26" s="215"/>
      <c r="B26" s="215"/>
      <c r="C26" s="271" t="s">
        <v>141</v>
      </c>
      <c r="D26" s="184">
        <v>1195478.54</v>
      </c>
    </row>
    <row r="27" ht="22.5" customHeight="1" spans="1:4">
      <c r="A27" s="215"/>
      <c r="B27" s="215"/>
      <c r="C27" s="271" t="s">
        <v>142</v>
      </c>
      <c r="D27" s="184"/>
    </row>
    <row r="28" ht="22.5" customHeight="1" spans="1:4">
      <c r="A28" s="215"/>
      <c r="B28" s="215"/>
      <c r="C28" s="271" t="s">
        <v>143</v>
      </c>
      <c r="D28" s="184"/>
    </row>
    <row r="29" ht="22.5" customHeight="1" spans="1:4">
      <c r="A29" s="215"/>
      <c r="B29" s="215"/>
      <c r="C29" s="271" t="s">
        <v>144</v>
      </c>
      <c r="D29" s="184"/>
    </row>
    <row r="30" ht="22.5" customHeight="1" spans="1:4">
      <c r="A30" s="215"/>
      <c r="B30" s="215"/>
      <c r="C30" s="271" t="s">
        <v>145</v>
      </c>
      <c r="D30" s="184"/>
    </row>
    <row r="31" ht="22.5" customHeight="1" spans="1:4">
      <c r="A31" s="276"/>
      <c r="B31" s="267"/>
      <c r="C31" s="271" t="s">
        <v>146</v>
      </c>
      <c r="D31" s="184"/>
    </row>
    <row r="32" ht="22.5" customHeight="1" spans="1:4">
      <c r="A32" s="276"/>
      <c r="B32" s="267"/>
      <c r="C32" s="271" t="s">
        <v>147</v>
      </c>
      <c r="D32" s="184"/>
    </row>
    <row r="33" ht="22.5" customHeight="1" spans="1:4">
      <c r="A33" s="276"/>
      <c r="B33" s="267"/>
      <c r="C33" s="271" t="s">
        <v>148</v>
      </c>
      <c r="D33" s="184"/>
    </row>
    <row r="34" ht="22.5" customHeight="1" spans="1:4">
      <c r="A34" s="276"/>
      <c r="B34" s="267"/>
      <c r="C34" s="271" t="s">
        <v>149</v>
      </c>
      <c r="D34" s="184"/>
    </row>
    <row r="35" ht="22.5" customHeight="1" spans="1:4">
      <c r="A35" s="276"/>
      <c r="B35" s="267"/>
      <c r="C35" s="275" t="s">
        <v>150</v>
      </c>
      <c r="D35" s="267"/>
    </row>
    <row r="36" ht="22.5" customHeight="1" spans="1:4">
      <c r="A36" s="277" t="s">
        <v>151</v>
      </c>
      <c r="B36" s="278">
        <v>15651668.02</v>
      </c>
      <c r="C36" s="276" t="s">
        <v>52</v>
      </c>
      <c r="D36" s="278">
        <v>15651668.02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18" workbookViewId="0">
      <selection activeCell="A1" sqref="A1"/>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217"/>
      <c r="F1" s="139"/>
      <c r="G1" s="118" t="s">
        <v>152</v>
      </c>
    </row>
    <row r="2" ht="39" customHeight="1" spans="1:7">
      <c r="A2" s="86" t="s">
        <v>153</v>
      </c>
      <c r="B2" s="198"/>
      <c r="C2" s="198"/>
      <c r="D2" s="198"/>
      <c r="E2" s="198"/>
      <c r="F2" s="198"/>
      <c r="G2" s="198"/>
    </row>
    <row r="3" ht="18" customHeight="1" spans="1:7">
      <c r="A3" s="88" t="str">
        <f>"单位名称："&amp;"德钦县农业农村局"</f>
        <v>单位名称：德钦县农业农村局</v>
      </c>
      <c r="B3" s="253"/>
      <c r="C3" s="242"/>
      <c r="D3" s="242"/>
      <c r="E3" s="242"/>
      <c r="F3" s="194"/>
      <c r="G3" s="191" t="s">
        <v>2</v>
      </c>
    </row>
    <row r="4" ht="20.25" customHeight="1" spans="1:7">
      <c r="A4" s="254" t="s">
        <v>154</v>
      </c>
      <c r="B4" s="255"/>
      <c r="C4" s="199" t="s">
        <v>57</v>
      </c>
      <c r="D4" s="231" t="s">
        <v>77</v>
      </c>
      <c r="E4" s="95"/>
      <c r="F4" s="96"/>
      <c r="G4" s="222" t="s">
        <v>78</v>
      </c>
    </row>
    <row r="5" ht="20.25" customHeight="1" spans="1:7">
      <c r="A5" s="256" t="s">
        <v>75</v>
      </c>
      <c r="B5" s="256" t="s">
        <v>76</v>
      </c>
      <c r="C5" s="111"/>
      <c r="D5" s="257" t="s">
        <v>59</v>
      </c>
      <c r="E5" s="257" t="s">
        <v>155</v>
      </c>
      <c r="F5" s="257" t="s">
        <v>156</v>
      </c>
      <c r="G5" s="185"/>
    </row>
    <row r="6" ht="19.5" customHeight="1" spans="1:7">
      <c r="A6" s="256" t="s">
        <v>157</v>
      </c>
      <c r="B6" s="256" t="s">
        <v>158</v>
      </c>
      <c r="C6" s="256" t="s">
        <v>159</v>
      </c>
      <c r="D6" s="257">
        <v>4</v>
      </c>
      <c r="E6" s="258" t="s">
        <v>160</v>
      </c>
      <c r="F6" s="258" t="s">
        <v>161</v>
      </c>
      <c r="G6" s="256" t="s">
        <v>162</v>
      </c>
    </row>
    <row r="7" ht="22.5" customHeight="1" spans="1:7">
      <c r="A7" s="213" t="s">
        <v>86</v>
      </c>
      <c r="B7" s="213" t="s">
        <v>87</v>
      </c>
      <c r="C7" s="259">
        <v>1581100.99</v>
      </c>
      <c r="D7" s="259">
        <v>1508467.39</v>
      </c>
      <c r="E7" s="259">
        <v>1508467.39</v>
      </c>
      <c r="F7" s="259"/>
      <c r="G7" s="259">
        <v>72633.6</v>
      </c>
    </row>
    <row r="8" ht="22.5" customHeight="1" spans="1:7">
      <c r="A8" s="260" t="s">
        <v>88</v>
      </c>
      <c r="B8" s="260" t="s">
        <v>163</v>
      </c>
      <c r="C8" s="259">
        <v>1508467.39</v>
      </c>
      <c r="D8" s="259">
        <v>1508467.39</v>
      </c>
      <c r="E8" s="259">
        <v>1508467.39</v>
      </c>
      <c r="F8" s="259"/>
      <c r="G8" s="259"/>
    </row>
    <row r="9" ht="22.5" customHeight="1" spans="1:7">
      <c r="A9" s="261" t="s">
        <v>89</v>
      </c>
      <c r="B9" s="261" t="s">
        <v>164</v>
      </c>
      <c r="C9" s="259">
        <v>1508467.39</v>
      </c>
      <c r="D9" s="259">
        <v>1508467.39</v>
      </c>
      <c r="E9" s="259">
        <v>1508467.39</v>
      </c>
      <c r="F9" s="259"/>
      <c r="G9" s="259"/>
    </row>
    <row r="10" ht="22.5" customHeight="1" spans="1:7">
      <c r="A10" s="260" t="s">
        <v>91</v>
      </c>
      <c r="B10" s="260" t="s">
        <v>165</v>
      </c>
      <c r="C10" s="259">
        <v>72633.6</v>
      </c>
      <c r="D10" s="259"/>
      <c r="E10" s="259"/>
      <c r="F10" s="259"/>
      <c r="G10" s="259">
        <v>72633.6</v>
      </c>
    </row>
    <row r="11" ht="22.5" customHeight="1" spans="1:7">
      <c r="A11" s="261" t="s">
        <v>92</v>
      </c>
      <c r="B11" s="261" t="s">
        <v>166</v>
      </c>
      <c r="C11" s="259">
        <v>72633.6</v>
      </c>
      <c r="D11" s="259"/>
      <c r="E11" s="259"/>
      <c r="F11" s="259"/>
      <c r="G11" s="259">
        <v>72633.6</v>
      </c>
    </row>
    <row r="12" ht="22.5" customHeight="1" spans="1:7">
      <c r="A12" s="213" t="s">
        <v>93</v>
      </c>
      <c r="B12" s="213" t="s">
        <v>94</v>
      </c>
      <c r="C12" s="259">
        <v>1284490.17</v>
      </c>
      <c r="D12" s="259">
        <v>1284490.17</v>
      </c>
      <c r="E12" s="259">
        <v>1284490.17</v>
      </c>
      <c r="F12" s="259"/>
      <c r="G12" s="259"/>
    </row>
    <row r="13" ht="22.5" customHeight="1" spans="1:7">
      <c r="A13" s="260" t="s">
        <v>95</v>
      </c>
      <c r="B13" s="260" t="s">
        <v>167</v>
      </c>
      <c r="C13" s="259">
        <v>1284490.17</v>
      </c>
      <c r="D13" s="259">
        <v>1284490.17</v>
      </c>
      <c r="E13" s="259">
        <v>1284490.17</v>
      </c>
      <c r="F13" s="259"/>
      <c r="G13" s="259"/>
    </row>
    <row r="14" ht="22.5" customHeight="1" spans="1:7">
      <c r="A14" s="261" t="s">
        <v>96</v>
      </c>
      <c r="B14" s="261" t="s">
        <v>168</v>
      </c>
      <c r="C14" s="259">
        <v>418708.44</v>
      </c>
      <c r="D14" s="259">
        <v>418708.44</v>
      </c>
      <c r="E14" s="259">
        <v>418708.44</v>
      </c>
      <c r="F14" s="259"/>
      <c r="G14" s="259"/>
    </row>
    <row r="15" ht="22.5" customHeight="1" spans="1:7">
      <c r="A15" s="261" t="s">
        <v>97</v>
      </c>
      <c r="B15" s="261" t="s">
        <v>169</v>
      </c>
      <c r="C15" s="259">
        <v>278589.6</v>
      </c>
      <c r="D15" s="259">
        <v>278589.6</v>
      </c>
      <c r="E15" s="259">
        <v>278589.6</v>
      </c>
      <c r="F15" s="259"/>
      <c r="G15" s="259"/>
    </row>
    <row r="16" ht="22.5" customHeight="1" spans="1:7">
      <c r="A16" s="261" t="s">
        <v>98</v>
      </c>
      <c r="B16" s="261" t="s">
        <v>170</v>
      </c>
      <c r="C16" s="259">
        <v>546808.29</v>
      </c>
      <c r="D16" s="259">
        <v>546808.29</v>
      </c>
      <c r="E16" s="259">
        <v>546808.29</v>
      </c>
      <c r="F16" s="259"/>
      <c r="G16" s="259"/>
    </row>
    <row r="17" ht="22.5" customHeight="1" spans="1:7">
      <c r="A17" s="261" t="s">
        <v>99</v>
      </c>
      <c r="B17" s="261" t="s">
        <v>171</v>
      </c>
      <c r="C17" s="259">
        <v>40383.84</v>
      </c>
      <c r="D17" s="259">
        <v>40383.84</v>
      </c>
      <c r="E17" s="259">
        <v>40383.84</v>
      </c>
      <c r="F17" s="259"/>
      <c r="G17" s="259"/>
    </row>
    <row r="18" ht="22.5" customHeight="1" spans="1:7">
      <c r="A18" s="213" t="s">
        <v>100</v>
      </c>
      <c r="B18" s="213" t="s">
        <v>101</v>
      </c>
      <c r="C18" s="259">
        <v>11590598.32</v>
      </c>
      <c r="D18" s="259">
        <v>11195448.32</v>
      </c>
      <c r="E18" s="259">
        <v>10420163.94</v>
      </c>
      <c r="F18" s="259">
        <v>775284.38</v>
      </c>
      <c r="G18" s="259">
        <v>395150</v>
      </c>
    </row>
    <row r="19" ht="22.5" customHeight="1" spans="1:7">
      <c r="A19" s="260" t="s">
        <v>102</v>
      </c>
      <c r="B19" s="260" t="s">
        <v>172</v>
      </c>
      <c r="C19" s="259">
        <v>11590598.32</v>
      </c>
      <c r="D19" s="259">
        <v>11195448.32</v>
      </c>
      <c r="E19" s="259">
        <v>10420163.94</v>
      </c>
      <c r="F19" s="259">
        <v>775284.38</v>
      </c>
      <c r="G19" s="259">
        <v>395150</v>
      </c>
    </row>
    <row r="20" ht="22.5" customHeight="1" spans="1:7">
      <c r="A20" s="261" t="s">
        <v>103</v>
      </c>
      <c r="B20" s="261" t="s">
        <v>173</v>
      </c>
      <c r="C20" s="259">
        <v>6834884.58</v>
      </c>
      <c r="D20" s="259">
        <v>6697134.58</v>
      </c>
      <c r="E20" s="259">
        <v>6090503.24</v>
      </c>
      <c r="F20" s="259">
        <v>606631.34</v>
      </c>
      <c r="G20" s="259">
        <v>137750</v>
      </c>
    </row>
    <row r="21" ht="22.5" customHeight="1" spans="1:7">
      <c r="A21" s="261" t="s">
        <v>104</v>
      </c>
      <c r="B21" s="261" t="s">
        <v>174</v>
      </c>
      <c r="C21" s="259">
        <v>4498313.74</v>
      </c>
      <c r="D21" s="259">
        <v>4498313.74</v>
      </c>
      <c r="E21" s="259">
        <v>4329660.7</v>
      </c>
      <c r="F21" s="259">
        <v>168653.04</v>
      </c>
      <c r="G21" s="259"/>
    </row>
    <row r="22" ht="22.5" customHeight="1" spans="1:7">
      <c r="A22" s="261" t="s">
        <v>105</v>
      </c>
      <c r="B22" s="261" t="s">
        <v>175</v>
      </c>
      <c r="C22" s="259">
        <v>47500</v>
      </c>
      <c r="D22" s="259"/>
      <c r="E22" s="259"/>
      <c r="F22" s="259"/>
      <c r="G22" s="259">
        <v>47500</v>
      </c>
    </row>
    <row r="23" ht="22.5" customHeight="1" spans="1:7">
      <c r="A23" s="261" t="s">
        <v>106</v>
      </c>
      <c r="B23" s="261" t="s">
        <v>176</v>
      </c>
      <c r="C23" s="259">
        <v>38000</v>
      </c>
      <c r="D23" s="259"/>
      <c r="E23" s="259"/>
      <c r="F23" s="259"/>
      <c r="G23" s="259">
        <v>38000</v>
      </c>
    </row>
    <row r="24" ht="22.5" customHeight="1" spans="1:7">
      <c r="A24" s="261" t="s">
        <v>107</v>
      </c>
      <c r="B24" s="261" t="s">
        <v>177</v>
      </c>
      <c r="C24" s="259">
        <v>85500</v>
      </c>
      <c r="D24" s="259"/>
      <c r="E24" s="259"/>
      <c r="F24" s="259"/>
      <c r="G24" s="259">
        <v>85500</v>
      </c>
    </row>
    <row r="25" ht="22.5" customHeight="1" spans="1:7">
      <c r="A25" s="261" t="s">
        <v>108</v>
      </c>
      <c r="B25" s="261" t="s">
        <v>178</v>
      </c>
      <c r="C25" s="259">
        <v>86400</v>
      </c>
      <c r="D25" s="259"/>
      <c r="E25" s="259"/>
      <c r="F25" s="259"/>
      <c r="G25" s="259">
        <v>86400</v>
      </c>
    </row>
    <row r="26" ht="22.5" customHeight="1" spans="1:7">
      <c r="A26" s="213" t="s">
        <v>109</v>
      </c>
      <c r="B26" s="213" t="s">
        <v>110</v>
      </c>
      <c r="C26" s="259">
        <v>1195478.54</v>
      </c>
      <c r="D26" s="259">
        <v>1195478.54</v>
      </c>
      <c r="E26" s="259">
        <v>1195478.54</v>
      </c>
      <c r="F26" s="259"/>
      <c r="G26" s="259"/>
    </row>
    <row r="27" ht="22.5" customHeight="1" spans="1:7">
      <c r="A27" s="260" t="s">
        <v>111</v>
      </c>
      <c r="B27" s="260" t="s">
        <v>179</v>
      </c>
      <c r="C27" s="259">
        <v>1195478.54</v>
      </c>
      <c r="D27" s="259">
        <v>1195478.54</v>
      </c>
      <c r="E27" s="259">
        <v>1195478.54</v>
      </c>
      <c r="F27" s="259"/>
      <c r="G27" s="259"/>
    </row>
    <row r="28" ht="22.5" customHeight="1" spans="1:7">
      <c r="A28" s="261" t="s">
        <v>112</v>
      </c>
      <c r="B28" s="261" t="s">
        <v>180</v>
      </c>
      <c r="C28" s="259">
        <v>1195478.54</v>
      </c>
      <c r="D28" s="259">
        <v>1195478.54</v>
      </c>
      <c r="E28" s="259">
        <v>1195478.54</v>
      </c>
      <c r="F28" s="259"/>
      <c r="G28" s="259"/>
    </row>
    <row r="29" ht="22.5" customHeight="1" spans="1:7">
      <c r="A29" s="262" t="s">
        <v>113</v>
      </c>
      <c r="B29" s="263" t="s">
        <v>113</v>
      </c>
      <c r="C29" s="264">
        <v>15651668.02</v>
      </c>
      <c r="D29" s="259">
        <v>15183884.42</v>
      </c>
      <c r="E29" s="264">
        <v>14408600.04</v>
      </c>
      <c r="F29" s="264">
        <v>775284.38</v>
      </c>
      <c r="G29" s="264">
        <v>467783.6</v>
      </c>
    </row>
  </sheetData>
  <mergeCells count="7">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10.7083333333333" defaultRowHeight="14.25" customHeight="1" outlineLevelRow="6" outlineLevelCol="5"/>
  <cols>
    <col min="1" max="2" width="32" customWidth="1"/>
    <col min="3" max="6" width="30.1416666666667" customWidth="1"/>
  </cols>
  <sheetData>
    <row r="1" customHeight="1" spans="1:6">
      <c r="A1" s="237"/>
      <c r="B1" s="237"/>
      <c r="C1" s="173"/>
      <c r="D1" s="238"/>
      <c r="F1" s="239" t="s">
        <v>181</v>
      </c>
    </row>
    <row r="2" ht="36.75" customHeight="1" spans="1:6">
      <c r="A2" s="240" t="s">
        <v>182</v>
      </c>
      <c r="B2" s="241"/>
      <c r="C2" s="241"/>
      <c r="D2" s="241"/>
      <c r="E2" s="241"/>
      <c r="F2" s="241"/>
    </row>
    <row r="3" ht="18.75" customHeight="1" spans="1:6">
      <c r="A3" s="88" t="str">
        <f>"单位名称："&amp;"德钦县农业农村局"</f>
        <v>单位名称：德钦县农业农村局</v>
      </c>
      <c r="B3" s="237"/>
      <c r="C3" s="173"/>
      <c r="D3" s="242"/>
      <c r="F3" s="239" t="s">
        <v>183</v>
      </c>
    </row>
    <row r="4" ht="19.5" customHeight="1" spans="1:6">
      <c r="A4" s="243" t="s">
        <v>184</v>
      </c>
      <c r="B4" s="244" t="s">
        <v>185</v>
      </c>
      <c r="C4" s="151" t="s">
        <v>186</v>
      </c>
      <c r="D4" s="245"/>
      <c r="E4" s="246"/>
      <c r="F4" s="244" t="s">
        <v>187</v>
      </c>
    </row>
    <row r="5" ht="19.5" customHeight="1" spans="1:6">
      <c r="A5" s="247"/>
      <c r="B5" s="248"/>
      <c r="C5" s="150" t="s">
        <v>59</v>
      </c>
      <c r="D5" s="150" t="s">
        <v>188</v>
      </c>
      <c r="E5" s="150" t="s">
        <v>189</v>
      </c>
      <c r="F5" s="248"/>
    </row>
    <row r="6" ht="18.75" customHeight="1" spans="1:6">
      <c r="A6" s="249">
        <v>1</v>
      </c>
      <c r="B6" s="249">
        <v>2</v>
      </c>
      <c r="C6" s="250">
        <v>3</v>
      </c>
      <c r="D6" s="249">
        <v>4</v>
      </c>
      <c r="E6" s="249">
        <v>5</v>
      </c>
      <c r="F6" s="249">
        <v>6</v>
      </c>
    </row>
    <row r="7" ht="22.5" customHeight="1" spans="1:6">
      <c r="A7" s="251">
        <v>106000</v>
      </c>
      <c r="B7" s="251"/>
      <c r="C7" s="252">
        <v>81000</v>
      </c>
      <c r="D7" s="251"/>
      <c r="E7" s="251">
        <v>81000</v>
      </c>
      <c r="F7" s="251">
        <v>25000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27" workbookViewId="0">
      <selection activeCell="A1" sqref="A1"/>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227"/>
      <c r="D1" s="228"/>
      <c r="E1" s="228"/>
      <c r="F1" s="228"/>
      <c r="G1" s="228"/>
      <c r="H1" s="156"/>
      <c r="I1" s="156"/>
      <c r="J1" s="156"/>
      <c r="K1" s="156"/>
      <c r="L1" s="156"/>
      <c r="M1" s="156"/>
      <c r="N1" s="84"/>
      <c r="O1" s="84"/>
      <c r="P1" s="84"/>
      <c r="Q1" s="156"/>
      <c r="U1" s="227"/>
      <c r="W1" s="138" t="s">
        <v>190</v>
      </c>
    </row>
    <row r="2" ht="39.75" customHeight="1" spans="1:23">
      <c r="A2" s="229" t="s">
        <v>191</v>
      </c>
      <c r="B2" s="141"/>
      <c r="C2" s="141"/>
      <c r="D2" s="141"/>
      <c r="E2" s="141"/>
      <c r="F2" s="141"/>
      <c r="G2" s="141"/>
      <c r="H2" s="141"/>
      <c r="I2" s="141"/>
      <c r="J2" s="141"/>
      <c r="K2" s="141"/>
      <c r="L2" s="141"/>
      <c r="M2" s="141"/>
      <c r="N2" s="87"/>
      <c r="O2" s="87"/>
      <c r="P2" s="87"/>
      <c r="Q2" s="141"/>
      <c r="R2" s="141"/>
      <c r="S2" s="141"/>
      <c r="T2" s="141"/>
      <c r="U2" s="141"/>
      <c r="V2" s="141"/>
      <c r="W2" s="141"/>
    </row>
    <row r="3" ht="18.75" customHeight="1" spans="1:23">
      <c r="A3" s="88" t="str">
        <f>"单位名称："&amp;"德钦县农业农村局"</f>
        <v>单位名称：德钦县农业农村局</v>
      </c>
      <c r="B3" s="230"/>
      <c r="C3" s="230"/>
      <c r="D3" s="230"/>
      <c r="E3" s="230"/>
      <c r="F3" s="230"/>
      <c r="G3" s="230"/>
      <c r="H3" s="160"/>
      <c r="I3" s="160"/>
      <c r="J3" s="160"/>
      <c r="K3" s="160"/>
      <c r="L3" s="160"/>
      <c r="M3" s="160"/>
      <c r="N3" s="90"/>
      <c r="O3" s="90"/>
      <c r="P3" s="90"/>
      <c r="Q3" s="160"/>
      <c r="U3" s="227"/>
      <c r="W3" s="176" t="s">
        <v>183</v>
      </c>
    </row>
    <row r="4" ht="18" customHeight="1" spans="1:23">
      <c r="A4" s="92" t="s">
        <v>192</v>
      </c>
      <c r="B4" s="92" t="s">
        <v>193</v>
      </c>
      <c r="C4" s="92" t="s">
        <v>194</v>
      </c>
      <c r="D4" s="92" t="s">
        <v>195</v>
      </c>
      <c r="E4" s="92" t="s">
        <v>196</v>
      </c>
      <c r="F4" s="92" t="s">
        <v>197</v>
      </c>
      <c r="G4" s="92" t="s">
        <v>198</v>
      </c>
      <c r="H4" s="231" t="s">
        <v>199</v>
      </c>
      <c r="I4" s="179" t="s">
        <v>199</v>
      </c>
      <c r="J4" s="179"/>
      <c r="K4" s="179"/>
      <c r="L4" s="179"/>
      <c r="M4" s="179"/>
      <c r="N4" s="95"/>
      <c r="O4" s="95"/>
      <c r="P4" s="95"/>
      <c r="Q4" s="146" t="s">
        <v>63</v>
      </c>
      <c r="R4" s="179" t="s">
        <v>80</v>
      </c>
      <c r="S4" s="179"/>
      <c r="T4" s="179"/>
      <c r="U4" s="179"/>
      <c r="V4" s="179"/>
      <c r="W4" s="235"/>
    </row>
    <row r="5" ht="18" customHeight="1" spans="1:23">
      <c r="A5" s="97"/>
      <c r="B5" s="226"/>
      <c r="C5" s="97"/>
      <c r="D5" s="97"/>
      <c r="E5" s="97"/>
      <c r="F5" s="97"/>
      <c r="G5" s="97"/>
      <c r="H5" s="199" t="s">
        <v>57</v>
      </c>
      <c r="I5" s="231" t="s">
        <v>60</v>
      </c>
      <c r="J5" s="179"/>
      <c r="K5" s="179"/>
      <c r="L5" s="179"/>
      <c r="M5" s="235"/>
      <c r="N5" s="94" t="s">
        <v>200</v>
      </c>
      <c r="O5" s="95"/>
      <c r="P5" s="96"/>
      <c r="Q5" s="92" t="s">
        <v>63</v>
      </c>
      <c r="R5" s="231" t="s">
        <v>80</v>
      </c>
      <c r="S5" s="146" t="s">
        <v>66</v>
      </c>
      <c r="T5" s="179" t="s">
        <v>80</v>
      </c>
      <c r="U5" s="146" t="s">
        <v>68</v>
      </c>
      <c r="V5" s="146" t="s">
        <v>69</v>
      </c>
      <c r="W5" s="147" t="s">
        <v>70</v>
      </c>
    </row>
    <row r="6" ht="18.75" customHeight="1" spans="1:23">
      <c r="A6" s="110"/>
      <c r="B6" s="110"/>
      <c r="C6" s="110"/>
      <c r="D6" s="110"/>
      <c r="E6" s="110"/>
      <c r="F6" s="110"/>
      <c r="G6" s="110"/>
      <c r="H6" s="110"/>
      <c r="I6" s="236" t="s">
        <v>201</v>
      </c>
      <c r="J6" s="92" t="s">
        <v>202</v>
      </c>
      <c r="K6" s="92" t="s">
        <v>203</v>
      </c>
      <c r="L6" s="92" t="s">
        <v>204</v>
      </c>
      <c r="M6" s="92" t="s">
        <v>205</v>
      </c>
      <c r="N6" s="92" t="s">
        <v>60</v>
      </c>
      <c r="O6" s="92" t="s">
        <v>61</v>
      </c>
      <c r="P6" s="92" t="s">
        <v>62</v>
      </c>
      <c r="Q6" s="110"/>
      <c r="R6" s="92" t="s">
        <v>59</v>
      </c>
      <c r="S6" s="92" t="s">
        <v>66</v>
      </c>
      <c r="T6" s="92" t="s">
        <v>206</v>
      </c>
      <c r="U6" s="92" t="s">
        <v>68</v>
      </c>
      <c r="V6" s="92" t="s">
        <v>69</v>
      </c>
      <c r="W6" s="92" t="s">
        <v>70</v>
      </c>
    </row>
    <row r="7" ht="37.5" customHeight="1" spans="1:23">
      <c r="A7" s="202"/>
      <c r="B7" s="202"/>
      <c r="C7" s="202"/>
      <c r="D7" s="202"/>
      <c r="E7" s="202"/>
      <c r="F7" s="202"/>
      <c r="G7" s="202"/>
      <c r="H7" s="202"/>
      <c r="I7" s="183" t="s">
        <v>59</v>
      </c>
      <c r="J7" s="99" t="s">
        <v>207</v>
      </c>
      <c r="K7" s="99" t="s">
        <v>203</v>
      </c>
      <c r="L7" s="99" t="s">
        <v>204</v>
      </c>
      <c r="M7" s="99" t="s">
        <v>205</v>
      </c>
      <c r="N7" s="99" t="s">
        <v>203</v>
      </c>
      <c r="O7" s="99" t="s">
        <v>204</v>
      </c>
      <c r="P7" s="99" t="s">
        <v>205</v>
      </c>
      <c r="Q7" s="99" t="s">
        <v>63</v>
      </c>
      <c r="R7" s="99" t="s">
        <v>59</v>
      </c>
      <c r="S7" s="99" t="s">
        <v>66</v>
      </c>
      <c r="T7" s="99" t="s">
        <v>206</v>
      </c>
      <c r="U7" s="99" t="s">
        <v>68</v>
      </c>
      <c r="V7" s="99" t="s">
        <v>69</v>
      </c>
      <c r="W7" s="99" t="s">
        <v>70</v>
      </c>
    </row>
    <row r="8" ht="19.5" customHeight="1" spans="1:23">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row>
    <row r="9" ht="22.5" customHeight="1" spans="1:23">
      <c r="A9" s="113" t="s">
        <v>72</v>
      </c>
      <c r="B9" s="113"/>
      <c r="C9" s="113"/>
      <c r="D9" s="113"/>
      <c r="E9" s="113"/>
      <c r="F9" s="113"/>
      <c r="G9" s="113"/>
      <c r="H9" s="184"/>
      <c r="I9" s="184"/>
      <c r="J9" s="184"/>
      <c r="K9" s="129"/>
      <c r="L9" s="184"/>
      <c r="M9" s="129"/>
      <c r="N9" s="129"/>
      <c r="O9" s="129"/>
      <c r="P9" s="129"/>
      <c r="Q9" s="184"/>
      <c r="R9" s="184"/>
      <c r="S9" s="184"/>
      <c r="T9" s="184"/>
      <c r="U9" s="184"/>
      <c r="V9" s="184"/>
      <c r="W9" s="184"/>
    </row>
    <row r="10" ht="22.5" customHeight="1" spans="1:23">
      <c r="A10" s="113" t="s">
        <v>72</v>
      </c>
      <c r="B10" s="113" t="s">
        <v>208</v>
      </c>
      <c r="C10" s="113" t="s">
        <v>209</v>
      </c>
      <c r="D10" s="113" t="s">
        <v>103</v>
      </c>
      <c r="E10" s="113" t="s">
        <v>173</v>
      </c>
      <c r="F10" s="113" t="s">
        <v>210</v>
      </c>
      <c r="G10" s="113" t="s">
        <v>211</v>
      </c>
      <c r="H10" s="184">
        <v>1265796</v>
      </c>
      <c r="I10" s="184">
        <v>1265796</v>
      </c>
      <c r="J10" s="184"/>
      <c r="K10" s="129"/>
      <c r="L10" s="184">
        <v>1265796</v>
      </c>
      <c r="M10" s="129"/>
      <c r="N10" s="224"/>
      <c r="O10" s="224"/>
      <c r="P10" s="224"/>
      <c r="Q10" s="184"/>
      <c r="R10" s="184"/>
      <c r="S10" s="184"/>
      <c r="T10" s="184"/>
      <c r="U10" s="184"/>
      <c r="V10" s="184"/>
      <c r="W10" s="184"/>
    </row>
    <row r="11" ht="22.5" customHeight="1" spans="1:23">
      <c r="A11" s="113" t="s">
        <v>72</v>
      </c>
      <c r="B11" s="113" t="s">
        <v>212</v>
      </c>
      <c r="C11" s="113" t="s">
        <v>213</v>
      </c>
      <c r="D11" s="113" t="s">
        <v>104</v>
      </c>
      <c r="E11" s="113" t="s">
        <v>174</v>
      </c>
      <c r="F11" s="113" t="s">
        <v>210</v>
      </c>
      <c r="G11" s="113" t="s">
        <v>211</v>
      </c>
      <c r="H11" s="184">
        <v>906372</v>
      </c>
      <c r="I11" s="184">
        <v>906372</v>
      </c>
      <c r="J11" s="62"/>
      <c r="K11" s="62"/>
      <c r="L11" s="184">
        <v>906372</v>
      </c>
      <c r="M11" s="62"/>
      <c r="N11" s="224"/>
      <c r="O11" s="224"/>
      <c r="P11" s="224"/>
      <c r="Q11" s="184"/>
      <c r="R11" s="184"/>
      <c r="S11" s="184"/>
      <c r="T11" s="184"/>
      <c r="U11" s="184"/>
      <c r="V11" s="184"/>
      <c r="W11" s="184"/>
    </row>
    <row r="12" ht="22.5" customHeight="1" spans="1:23">
      <c r="A12" s="113" t="s">
        <v>72</v>
      </c>
      <c r="B12" s="113" t="s">
        <v>212</v>
      </c>
      <c r="C12" s="113" t="s">
        <v>213</v>
      </c>
      <c r="D12" s="113" t="s">
        <v>104</v>
      </c>
      <c r="E12" s="113" t="s">
        <v>174</v>
      </c>
      <c r="F12" s="113" t="s">
        <v>214</v>
      </c>
      <c r="G12" s="113" t="s">
        <v>215</v>
      </c>
      <c r="H12" s="184">
        <v>1188888</v>
      </c>
      <c r="I12" s="184">
        <v>1188888</v>
      </c>
      <c r="J12" s="62"/>
      <c r="K12" s="62"/>
      <c r="L12" s="184">
        <v>1188888</v>
      </c>
      <c r="M12" s="62"/>
      <c r="N12" s="224"/>
      <c r="O12" s="224"/>
      <c r="P12" s="224"/>
      <c r="Q12" s="184"/>
      <c r="R12" s="184"/>
      <c r="S12" s="184"/>
      <c r="T12" s="184"/>
      <c r="U12" s="184"/>
      <c r="V12" s="184"/>
      <c r="W12" s="184"/>
    </row>
    <row r="13" ht="22.5" customHeight="1" spans="1:23">
      <c r="A13" s="113" t="s">
        <v>72</v>
      </c>
      <c r="B13" s="113" t="s">
        <v>208</v>
      </c>
      <c r="C13" s="113" t="s">
        <v>209</v>
      </c>
      <c r="D13" s="113" t="s">
        <v>103</v>
      </c>
      <c r="E13" s="113" t="s">
        <v>173</v>
      </c>
      <c r="F13" s="113" t="s">
        <v>214</v>
      </c>
      <c r="G13" s="113" t="s">
        <v>215</v>
      </c>
      <c r="H13" s="184">
        <v>3688303.2</v>
      </c>
      <c r="I13" s="184">
        <v>3688303.2</v>
      </c>
      <c r="J13" s="62"/>
      <c r="K13" s="62"/>
      <c r="L13" s="184">
        <v>3688303.2</v>
      </c>
      <c r="M13" s="62"/>
      <c r="N13" s="224"/>
      <c r="O13" s="224"/>
      <c r="P13" s="224"/>
      <c r="Q13" s="184"/>
      <c r="R13" s="184"/>
      <c r="S13" s="184"/>
      <c r="T13" s="184"/>
      <c r="U13" s="184"/>
      <c r="V13" s="184"/>
      <c r="W13" s="184"/>
    </row>
    <row r="14" ht="22.5" customHeight="1" spans="1:23">
      <c r="A14" s="113" t="s">
        <v>72</v>
      </c>
      <c r="B14" s="113" t="s">
        <v>216</v>
      </c>
      <c r="C14" s="113" t="s">
        <v>217</v>
      </c>
      <c r="D14" s="113" t="s">
        <v>103</v>
      </c>
      <c r="E14" s="113" t="s">
        <v>173</v>
      </c>
      <c r="F14" s="113" t="s">
        <v>218</v>
      </c>
      <c r="G14" s="113" t="s">
        <v>219</v>
      </c>
      <c r="H14" s="184">
        <v>961980</v>
      </c>
      <c r="I14" s="184">
        <v>961980</v>
      </c>
      <c r="J14" s="62"/>
      <c r="K14" s="62"/>
      <c r="L14" s="184">
        <v>961980</v>
      </c>
      <c r="M14" s="62"/>
      <c r="N14" s="224"/>
      <c r="O14" s="224"/>
      <c r="P14" s="224"/>
      <c r="Q14" s="184"/>
      <c r="R14" s="184"/>
      <c r="S14" s="184"/>
      <c r="T14" s="184"/>
      <c r="U14" s="184"/>
      <c r="V14" s="184"/>
      <c r="W14" s="184"/>
    </row>
    <row r="15" ht="22.5" customHeight="1" spans="1:23">
      <c r="A15" s="113" t="s">
        <v>72</v>
      </c>
      <c r="B15" s="113" t="s">
        <v>208</v>
      </c>
      <c r="C15" s="113" t="s">
        <v>209</v>
      </c>
      <c r="D15" s="113" t="s">
        <v>103</v>
      </c>
      <c r="E15" s="113" t="s">
        <v>173</v>
      </c>
      <c r="F15" s="113" t="s">
        <v>218</v>
      </c>
      <c r="G15" s="113" t="s">
        <v>219</v>
      </c>
      <c r="H15" s="184">
        <v>105483</v>
      </c>
      <c r="I15" s="184">
        <v>105483</v>
      </c>
      <c r="J15" s="62"/>
      <c r="K15" s="62"/>
      <c r="L15" s="184">
        <v>105483</v>
      </c>
      <c r="M15" s="62"/>
      <c r="N15" s="224"/>
      <c r="O15" s="224"/>
      <c r="P15" s="224"/>
      <c r="Q15" s="184"/>
      <c r="R15" s="184"/>
      <c r="S15" s="184"/>
      <c r="T15" s="184"/>
      <c r="U15" s="184"/>
      <c r="V15" s="184"/>
      <c r="W15" s="184"/>
    </row>
    <row r="16" ht="22.5" customHeight="1" spans="1:23">
      <c r="A16" s="113" t="s">
        <v>72</v>
      </c>
      <c r="B16" s="113" t="s">
        <v>220</v>
      </c>
      <c r="C16" s="113" t="s">
        <v>221</v>
      </c>
      <c r="D16" s="113" t="s">
        <v>104</v>
      </c>
      <c r="E16" s="113" t="s">
        <v>174</v>
      </c>
      <c r="F16" s="113" t="s">
        <v>222</v>
      </c>
      <c r="G16" s="113" t="s">
        <v>223</v>
      </c>
      <c r="H16" s="184">
        <v>198000</v>
      </c>
      <c r="I16" s="184">
        <v>198000</v>
      </c>
      <c r="J16" s="62"/>
      <c r="K16" s="62"/>
      <c r="L16" s="184">
        <v>198000</v>
      </c>
      <c r="M16" s="62"/>
      <c r="N16" s="224"/>
      <c r="O16" s="224"/>
      <c r="P16" s="224"/>
      <c r="Q16" s="184"/>
      <c r="R16" s="184"/>
      <c r="S16" s="184"/>
      <c r="T16" s="184"/>
      <c r="U16" s="184"/>
      <c r="V16" s="184"/>
      <c r="W16" s="184"/>
    </row>
    <row r="17" ht="22.5" customHeight="1" spans="1:23">
      <c r="A17" s="113" t="s">
        <v>72</v>
      </c>
      <c r="B17" s="113" t="s">
        <v>220</v>
      </c>
      <c r="C17" s="113" t="s">
        <v>221</v>
      </c>
      <c r="D17" s="113" t="s">
        <v>104</v>
      </c>
      <c r="E17" s="113" t="s">
        <v>174</v>
      </c>
      <c r="F17" s="113" t="s">
        <v>222</v>
      </c>
      <c r="G17" s="113" t="s">
        <v>223</v>
      </c>
      <c r="H17" s="184">
        <v>604680</v>
      </c>
      <c r="I17" s="184">
        <v>604680</v>
      </c>
      <c r="J17" s="62"/>
      <c r="K17" s="62"/>
      <c r="L17" s="184">
        <v>604680</v>
      </c>
      <c r="M17" s="62"/>
      <c r="N17" s="224"/>
      <c r="O17" s="224"/>
      <c r="P17" s="224"/>
      <c r="Q17" s="184"/>
      <c r="R17" s="184"/>
      <c r="S17" s="184"/>
      <c r="T17" s="184"/>
      <c r="U17" s="184"/>
      <c r="V17" s="184"/>
      <c r="W17" s="184"/>
    </row>
    <row r="18" ht="22.5" customHeight="1" spans="1:23">
      <c r="A18" s="113" t="s">
        <v>72</v>
      </c>
      <c r="B18" s="113" t="s">
        <v>212</v>
      </c>
      <c r="C18" s="113" t="s">
        <v>213</v>
      </c>
      <c r="D18" s="113" t="s">
        <v>104</v>
      </c>
      <c r="E18" s="113" t="s">
        <v>174</v>
      </c>
      <c r="F18" s="113" t="s">
        <v>222</v>
      </c>
      <c r="G18" s="113" t="s">
        <v>223</v>
      </c>
      <c r="H18" s="184">
        <v>1242588</v>
      </c>
      <c r="I18" s="184">
        <v>1242588</v>
      </c>
      <c r="J18" s="62"/>
      <c r="K18" s="62"/>
      <c r="L18" s="184">
        <v>1242588</v>
      </c>
      <c r="M18" s="62"/>
      <c r="N18" s="224"/>
      <c r="O18" s="224"/>
      <c r="P18" s="224"/>
      <c r="Q18" s="184"/>
      <c r="R18" s="184"/>
      <c r="S18" s="184"/>
      <c r="T18" s="184"/>
      <c r="U18" s="184"/>
      <c r="V18" s="184"/>
      <c r="W18" s="184"/>
    </row>
    <row r="19" ht="22.5" customHeight="1" spans="1:23">
      <c r="A19" s="113" t="s">
        <v>72</v>
      </c>
      <c r="B19" s="113" t="s">
        <v>212</v>
      </c>
      <c r="C19" s="113" t="s">
        <v>213</v>
      </c>
      <c r="D19" s="113" t="s">
        <v>104</v>
      </c>
      <c r="E19" s="113" t="s">
        <v>174</v>
      </c>
      <c r="F19" s="113" t="s">
        <v>222</v>
      </c>
      <c r="G19" s="113" t="s">
        <v>223</v>
      </c>
      <c r="H19" s="184">
        <v>75531</v>
      </c>
      <c r="I19" s="184">
        <v>75531</v>
      </c>
      <c r="J19" s="62"/>
      <c r="K19" s="62"/>
      <c r="L19" s="184">
        <v>75531</v>
      </c>
      <c r="M19" s="62"/>
      <c r="N19" s="224"/>
      <c r="O19" s="224"/>
      <c r="P19" s="224"/>
      <c r="Q19" s="184"/>
      <c r="R19" s="184"/>
      <c r="S19" s="184"/>
      <c r="T19" s="184"/>
      <c r="U19" s="184"/>
      <c r="V19" s="184"/>
      <c r="W19" s="184"/>
    </row>
    <row r="20" ht="22.5" customHeight="1" spans="1:23">
      <c r="A20" s="113" t="s">
        <v>72</v>
      </c>
      <c r="B20" s="113" t="s">
        <v>224</v>
      </c>
      <c r="C20" s="113" t="s">
        <v>225</v>
      </c>
      <c r="D20" s="113" t="s">
        <v>89</v>
      </c>
      <c r="E20" s="113" t="s">
        <v>164</v>
      </c>
      <c r="F20" s="113" t="s">
        <v>226</v>
      </c>
      <c r="G20" s="113" t="s">
        <v>227</v>
      </c>
      <c r="H20" s="184">
        <v>1508467.39</v>
      </c>
      <c r="I20" s="184">
        <v>1508467.39</v>
      </c>
      <c r="J20" s="62"/>
      <c r="K20" s="62"/>
      <c r="L20" s="184">
        <v>1508467.39</v>
      </c>
      <c r="M20" s="62"/>
      <c r="N20" s="224"/>
      <c r="O20" s="224"/>
      <c r="P20" s="224"/>
      <c r="Q20" s="184"/>
      <c r="R20" s="184"/>
      <c r="S20" s="184"/>
      <c r="T20" s="184"/>
      <c r="U20" s="184"/>
      <c r="V20" s="184"/>
      <c r="W20" s="184"/>
    </row>
    <row r="21" ht="22.5" customHeight="1" spans="1:23">
      <c r="A21" s="113" t="s">
        <v>72</v>
      </c>
      <c r="B21" s="113" t="s">
        <v>224</v>
      </c>
      <c r="C21" s="113" t="s">
        <v>225</v>
      </c>
      <c r="D21" s="113" t="s">
        <v>96</v>
      </c>
      <c r="E21" s="113" t="s">
        <v>168</v>
      </c>
      <c r="F21" s="113" t="s">
        <v>228</v>
      </c>
      <c r="G21" s="113" t="s">
        <v>229</v>
      </c>
      <c r="H21" s="184">
        <v>418708.44</v>
      </c>
      <c r="I21" s="184">
        <v>418708.44</v>
      </c>
      <c r="J21" s="62"/>
      <c r="K21" s="62"/>
      <c r="L21" s="184">
        <v>418708.44</v>
      </c>
      <c r="M21" s="62"/>
      <c r="N21" s="224"/>
      <c r="O21" s="224"/>
      <c r="P21" s="224"/>
      <c r="Q21" s="184"/>
      <c r="R21" s="184"/>
      <c r="S21" s="184"/>
      <c r="T21" s="184"/>
      <c r="U21" s="184"/>
      <c r="V21" s="184"/>
      <c r="W21" s="184"/>
    </row>
    <row r="22" ht="22.5" customHeight="1" spans="1:23">
      <c r="A22" s="113" t="s">
        <v>72</v>
      </c>
      <c r="B22" s="113" t="s">
        <v>224</v>
      </c>
      <c r="C22" s="113" t="s">
        <v>225</v>
      </c>
      <c r="D22" s="113" t="s">
        <v>97</v>
      </c>
      <c r="E22" s="113" t="s">
        <v>169</v>
      </c>
      <c r="F22" s="113" t="s">
        <v>228</v>
      </c>
      <c r="G22" s="113" t="s">
        <v>229</v>
      </c>
      <c r="H22" s="184">
        <v>278589.6</v>
      </c>
      <c r="I22" s="184">
        <v>278589.6</v>
      </c>
      <c r="J22" s="62"/>
      <c r="K22" s="62"/>
      <c r="L22" s="184">
        <v>278589.6</v>
      </c>
      <c r="M22" s="62"/>
      <c r="N22" s="224"/>
      <c r="O22" s="224"/>
      <c r="P22" s="224"/>
      <c r="Q22" s="184"/>
      <c r="R22" s="184"/>
      <c r="S22" s="184"/>
      <c r="T22" s="184"/>
      <c r="U22" s="184"/>
      <c r="V22" s="184"/>
      <c r="W22" s="184"/>
    </row>
    <row r="23" ht="22.5" customHeight="1" spans="1:23">
      <c r="A23" s="113" t="s">
        <v>72</v>
      </c>
      <c r="B23" s="113" t="s">
        <v>224</v>
      </c>
      <c r="C23" s="113" t="s">
        <v>225</v>
      </c>
      <c r="D23" s="113" t="s">
        <v>98</v>
      </c>
      <c r="E23" s="113" t="s">
        <v>170</v>
      </c>
      <c r="F23" s="113" t="s">
        <v>230</v>
      </c>
      <c r="G23" s="113" t="s">
        <v>231</v>
      </c>
      <c r="H23" s="184">
        <v>174916</v>
      </c>
      <c r="I23" s="184">
        <v>174916</v>
      </c>
      <c r="J23" s="62"/>
      <c r="K23" s="62"/>
      <c r="L23" s="184">
        <v>174916</v>
      </c>
      <c r="M23" s="62"/>
      <c r="N23" s="224"/>
      <c r="O23" s="224"/>
      <c r="P23" s="224"/>
      <c r="Q23" s="184"/>
      <c r="R23" s="184"/>
      <c r="S23" s="184"/>
      <c r="T23" s="184"/>
      <c r="U23" s="184"/>
      <c r="V23" s="184"/>
      <c r="W23" s="184"/>
    </row>
    <row r="24" ht="22.5" customHeight="1" spans="1:23">
      <c r="A24" s="113" t="s">
        <v>72</v>
      </c>
      <c r="B24" s="113" t="s">
        <v>224</v>
      </c>
      <c r="C24" s="113" t="s">
        <v>225</v>
      </c>
      <c r="D24" s="113" t="s">
        <v>98</v>
      </c>
      <c r="E24" s="113" t="s">
        <v>170</v>
      </c>
      <c r="F24" s="113" t="s">
        <v>230</v>
      </c>
      <c r="G24" s="113" t="s">
        <v>231</v>
      </c>
      <c r="H24" s="184">
        <v>371892.29</v>
      </c>
      <c r="I24" s="184">
        <v>371892.29</v>
      </c>
      <c r="J24" s="62"/>
      <c r="K24" s="62"/>
      <c r="L24" s="184">
        <v>371892.29</v>
      </c>
      <c r="M24" s="62"/>
      <c r="N24" s="224"/>
      <c r="O24" s="224"/>
      <c r="P24" s="224"/>
      <c r="Q24" s="184"/>
      <c r="R24" s="184"/>
      <c r="S24" s="184"/>
      <c r="T24" s="184"/>
      <c r="U24" s="184"/>
      <c r="V24" s="184"/>
      <c r="W24" s="184"/>
    </row>
    <row r="25" ht="22.5" customHeight="1" spans="1:23">
      <c r="A25" s="113" t="s">
        <v>72</v>
      </c>
      <c r="B25" s="113" t="s">
        <v>224</v>
      </c>
      <c r="C25" s="113" t="s">
        <v>225</v>
      </c>
      <c r="D25" s="113" t="s">
        <v>103</v>
      </c>
      <c r="E25" s="113" t="s">
        <v>173</v>
      </c>
      <c r="F25" s="113" t="s">
        <v>232</v>
      </c>
      <c r="G25" s="113" t="s">
        <v>233</v>
      </c>
      <c r="H25" s="184">
        <v>5381.04</v>
      </c>
      <c r="I25" s="184">
        <v>5381.04</v>
      </c>
      <c r="J25" s="62"/>
      <c r="K25" s="62"/>
      <c r="L25" s="184">
        <v>5381.04</v>
      </c>
      <c r="M25" s="62"/>
      <c r="N25" s="224"/>
      <c r="O25" s="224"/>
      <c r="P25" s="224"/>
      <c r="Q25" s="184"/>
      <c r="R25" s="184"/>
      <c r="S25" s="184"/>
      <c r="T25" s="184"/>
      <c r="U25" s="184"/>
      <c r="V25" s="184"/>
      <c r="W25" s="184"/>
    </row>
    <row r="26" ht="22.5" customHeight="1" spans="1:23">
      <c r="A26" s="113" t="s">
        <v>72</v>
      </c>
      <c r="B26" s="113" t="s">
        <v>224</v>
      </c>
      <c r="C26" s="113" t="s">
        <v>225</v>
      </c>
      <c r="D26" s="113" t="s">
        <v>104</v>
      </c>
      <c r="E26" s="113" t="s">
        <v>174</v>
      </c>
      <c r="F26" s="113" t="s">
        <v>232</v>
      </c>
      <c r="G26" s="113" t="s">
        <v>233</v>
      </c>
      <c r="H26" s="184">
        <v>26001.7</v>
      </c>
      <c r="I26" s="184">
        <v>26001.7</v>
      </c>
      <c r="J26" s="62"/>
      <c r="K26" s="62"/>
      <c r="L26" s="184">
        <v>26001.7</v>
      </c>
      <c r="M26" s="62"/>
      <c r="N26" s="224"/>
      <c r="O26" s="224"/>
      <c r="P26" s="224"/>
      <c r="Q26" s="184"/>
      <c r="R26" s="184"/>
      <c r="S26" s="184"/>
      <c r="T26" s="184"/>
      <c r="U26" s="184"/>
      <c r="V26" s="184"/>
      <c r="W26" s="184"/>
    </row>
    <row r="27" ht="22.5" customHeight="1" spans="1:23">
      <c r="A27" s="113" t="s">
        <v>72</v>
      </c>
      <c r="B27" s="113" t="s">
        <v>224</v>
      </c>
      <c r="C27" s="113" t="s">
        <v>225</v>
      </c>
      <c r="D27" s="113" t="s">
        <v>99</v>
      </c>
      <c r="E27" s="113" t="s">
        <v>171</v>
      </c>
      <c r="F27" s="113" t="s">
        <v>232</v>
      </c>
      <c r="G27" s="113" t="s">
        <v>233</v>
      </c>
      <c r="H27" s="184">
        <v>11376.52</v>
      </c>
      <c r="I27" s="184">
        <v>11376.52</v>
      </c>
      <c r="J27" s="62"/>
      <c r="K27" s="62"/>
      <c r="L27" s="184">
        <v>11376.52</v>
      </c>
      <c r="M27" s="62"/>
      <c r="N27" s="224"/>
      <c r="O27" s="224"/>
      <c r="P27" s="224"/>
      <c r="Q27" s="184"/>
      <c r="R27" s="184"/>
      <c r="S27" s="184"/>
      <c r="T27" s="184"/>
      <c r="U27" s="184"/>
      <c r="V27" s="184"/>
      <c r="W27" s="184"/>
    </row>
    <row r="28" ht="22.5" customHeight="1" spans="1:23">
      <c r="A28" s="113" t="s">
        <v>72</v>
      </c>
      <c r="B28" s="113" t="s">
        <v>224</v>
      </c>
      <c r="C28" s="113" t="s">
        <v>225</v>
      </c>
      <c r="D28" s="113" t="s">
        <v>99</v>
      </c>
      <c r="E28" s="113" t="s">
        <v>171</v>
      </c>
      <c r="F28" s="113" t="s">
        <v>232</v>
      </c>
      <c r="G28" s="113" t="s">
        <v>233</v>
      </c>
      <c r="H28" s="184">
        <v>7479.32</v>
      </c>
      <c r="I28" s="184">
        <v>7479.32</v>
      </c>
      <c r="J28" s="62"/>
      <c r="K28" s="62"/>
      <c r="L28" s="184">
        <v>7479.32</v>
      </c>
      <c r="M28" s="62"/>
      <c r="N28" s="224"/>
      <c r="O28" s="224"/>
      <c r="P28" s="224"/>
      <c r="Q28" s="184"/>
      <c r="R28" s="184"/>
      <c r="S28" s="184"/>
      <c r="T28" s="184"/>
      <c r="U28" s="184"/>
      <c r="V28" s="184"/>
      <c r="W28" s="184"/>
    </row>
    <row r="29" ht="22.5" customHeight="1" spans="1:23">
      <c r="A29" s="113" t="s">
        <v>72</v>
      </c>
      <c r="B29" s="113" t="s">
        <v>224</v>
      </c>
      <c r="C29" s="113" t="s">
        <v>225</v>
      </c>
      <c r="D29" s="113" t="s">
        <v>99</v>
      </c>
      <c r="E29" s="113" t="s">
        <v>171</v>
      </c>
      <c r="F29" s="113" t="s">
        <v>232</v>
      </c>
      <c r="G29" s="113" t="s">
        <v>233</v>
      </c>
      <c r="H29" s="184">
        <v>5244</v>
      </c>
      <c r="I29" s="184">
        <v>5244</v>
      </c>
      <c r="J29" s="62"/>
      <c r="K29" s="62"/>
      <c r="L29" s="184">
        <v>5244</v>
      </c>
      <c r="M29" s="62"/>
      <c r="N29" s="224"/>
      <c r="O29" s="224"/>
      <c r="P29" s="224"/>
      <c r="Q29" s="184"/>
      <c r="R29" s="184"/>
      <c r="S29" s="184"/>
      <c r="T29" s="184"/>
      <c r="U29" s="184"/>
      <c r="V29" s="184"/>
      <c r="W29" s="184"/>
    </row>
    <row r="30" ht="22.5" customHeight="1" spans="1:23">
      <c r="A30" s="113" t="s">
        <v>72</v>
      </c>
      <c r="B30" s="113" t="s">
        <v>224</v>
      </c>
      <c r="C30" s="113" t="s">
        <v>225</v>
      </c>
      <c r="D30" s="113" t="s">
        <v>99</v>
      </c>
      <c r="E30" s="113" t="s">
        <v>171</v>
      </c>
      <c r="F30" s="113" t="s">
        <v>232</v>
      </c>
      <c r="G30" s="113" t="s">
        <v>233</v>
      </c>
      <c r="H30" s="184">
        <v>7728</v>
      </c>
      <c r="I30" s="184">
        <v>7728</v>
      </c>
      <c r="J30" s="62"/>
      <c r="K30" s="62"/>
      <c r="L30" s="184">
        <v>7728</v>
      </c>
      <c r="M30" s="62"/>
      <c r="N30" s="224"/>
      <c r="O30" s="224"/>
      <c r="P30" s="224"/>
      <c r="Q30" s="184"/>
      <c r="R30" s="184"/>
      <c r="S30" s="184"/>
      <c r="T30" s="184"/>
      <c r="U30" s="184"/>
      <c r="V30" s="184"/>
      <c r="W30" s="184"/>
    </row>
    <row r="31" ht="22.5" customHeight="1" spans="1:23">
      <c r="A31" s="113" t="s">
        <v>72</v>
      </c>
      <c r="B31" s="113" t="s">
        <v>224</v>
      </c>
      <c r="C31" s="113" t="s">
        <v>225</v>
      </c>
      <c r="D31" s="113" t="s">
        <v>99</v>
      </c>
      <c r="E31" s="113" t="s">
        <v>171</v>
      </c>
      <c r="F31" s="113" t="s">
        <v>232</v>
      </c>
      <c r="G31" s="113" t="s">
        <v>233</v>
      </c>
      <c r="H31" s="184">
        <v>8556</v>
      </c>
      <c r="I31" s="184">
        <v>8556</v>
      </c>
      <c r="J31" s="62"/>
      <c r="K31" s="62"/>
      <c r="L31" s="184">
        <v>8556</v>
      </c>
      <c r="M31" s="62"/>
      <c r="N31" s="224"/>
      <c r="O31" s="224"/>
      <c r="P31" s="224"/>
      <c r="Q31" s="184"/>
      <c r="R31" s="184"/>
      <c r="S31" s="184"/>
      <c r="T31" s="184"/>
      <c r="U31" s="184"/>
      <c r="V31" s="184"/>
      <c r="W31" s="184"/>
    </row>
    <row r="32" ht="22.5" customHeight="1" spans="1:23">
      <c r="A32" s="113" t="s">
        <v>72</v>
      </c>
      <c r="B32" s="113" t="s">
        <v>234</v>
      </c>
      <c r="C32" s="113" t="s">
        <v>180</v>
      </c>
      <c r="D32" s="113" t="s">
        <v>112</v>
      </c>
      <c r="E32" s="113" t="s">
        <v>180</v>
      </c>
      <c r="F32" s="113" t="s">
        <v>235</v>
      </c>
      <c r="G32" s="113" t="s">
        <v>180</v>
      </c>
      <c r="H32" s="184">
        <v>1195478.54</v>
      </c>
      <c r="I32" s="184">
        <v>1195478.54</v>
      </c>
      <c r="J32" s="62"/>
      <c r="K32" s="62"/>
      <c r="L32" s="184">
        <v>1195478.54</v>
      </c>
      <c r="M32" s="62"/>
      <c r="N32" s="224"/>
      <c r="O32" s="224"/>
      <c r="P32" s="224"/>
      <c r="Q32" s="184"/>
      <c r="R32" s="184"/>
      <c r="S32" s="184"/>
      <c r="T32" s="184"/>
      <c r="U32" s="184"/>
      <c r="V32" s="184"/>
      <c r="W32" s="184"/>
    </row>
    <row r="33" ht="22.5" customHeight="1" spans="1:23">
      <c r="A33" s="113" t="s">
        <v>72</v>
      </c>
      <c r="B33" s="113" t="s">
        <v>236</v>
      </c>
      <c r="C33" s="113" t="s">
        <v>237</v>
      </c>
      <c r="D33" s="113" t="s">
        <v>103</v>
      </c>
      <c r="E33" s="113" t="s">
        <v>173</v>
      </c>
      <c r="F33" s="113" t="s">
        <v>238</v>
      </c>
      <c r="G33" s="113" t="s">
        <v>239</v>
      </c>
      <c r="H33" s="184">
        <v>50000</v>
      </c>
      <c r="I33" s="184">
        <v>50000</v>
      </c>
      <c r="J33" s="62"/>
      <c r="K33" s="62"/>
      <c r="L33" s="184">
        <v>50000</v>
      </c>
      <c r="M33" s="62"/>
      <c r="N33" s="224"/>
      <c r="O33" s="224"/>
      <c r="P33" s="224"/>
      <c r="Q33" s="184"/>
      <c r="R33" s="184"/>
      <c r="S33" s="184"/>
      <c r="T33" s="184"/>
      <c r="U33" s="184"/>
      <c r="V33" s="184"/>
      <c r="W33" s="184"/>
    </row>
    <row r="34" ht="22.5" customHeight="1" spans="1:23">
      <c r="A34" s="113" t="s">
        <v>72</v>
      </c>
      <c r="B34" s="113" t="s">
        <v>236</v>
      </c>
      <c r="C34" s="113" t="s">
        <v>237</v>
      </c>
      <c r="D34" s="113" t="s">
        <v>103</v>
      </c>
      <c r="E34" s="113" t="s">
        <v>173</v>
      </c>
      <c r="F34" s="113" t="s">
        <v>240</v>
      </c>
      <c r="G34" s="113" t="s">
        <v>241</v>
      </c>
      <c r="H34" s="184">
        <v>1000</v>
      </c>
      <c r="I34" s="184">
        <v>1000</v>
      </c>
      <c r="J34" s="62"/>
      <c r="K34" s="62"/>
      <c r="L34" s="184">
        <v>1000</v>
      </c>
      <c r="M34" s="62"/>
      <c r="N34" s="224"/>
      <c r="O34" s="224"/>
      <c r="P34" s="224"/>
      <c r="Q34" s="184"/>
      <c r="R34" s="184"/>
      <c r="S34" s="184"/>
      <c r="T34" s="184"/>
      <c r="U34" s="184"/>
      <c r="V34" s="184"/>
      <c r="W34" s="184"/>
    </row>
    <row r="35" ht="22.5" customHeight="1" spans="1:23">
      <c r="A35" s="113" t="s">
        <v>72</v>
      </c>
      <c r="B35" s="113" t="s">
        <v>236</v>
      </c>
      <c r="C35" s="113" t="s">
        <v>237</v>
      </c>
      <c r="D35" s="113" t="s">
        <v>103</v>
      </c>
      <c r="E35" s="113" t="s">
        <v>173</v>
      </c>
      <c r="F35" s="113" t="s">
        <v>242</v>
      </c>
      <c r="G35" s="113" t="s">
        <v>243</v>
      </c>
      <c r="H35" s="184">
        <v>5000</v>
      </c>
      <c r="I35" s="184">
        <v>5000</v>
      </c>
      <c r="J35" s="62"/>
      <c r="K35" s="62"/>
      <c r="L35" s="184">
        <v>5000</v>
      </c>
      <c r="M35" s="62"/>
      <c r="N35" s="224"/>
      <c r="O35" s="224"/>
      <c r="P35" s="224"/>
      <c r="Q35" s="184"/>
      <c r="R35" s="184"/>
      <c r="S35" s="184"/>
      <c r="T35" s="184"/>
      <c r="U35" s="184"/>
      <c r="V35" s="184"/>
      <c r="W35" s="184"/>
    </row>
    <row r="36" ht="22.5" customHeight="1" spans="1:23">
      <c r="A36" s="113" t="s">
        <v>72</v>
      </c>
      <c r="B36" s="113" t="s">
        <v>244</v>
      </c>
      <c r="C36" s="113" t="s">
        <v>187</v>
      </c>
      <c r="D36" s="113" t="s">
        <v>103</v>
      </c>
      <c r="E36" s="113" t="s">
        <v>173</v>
      </c>
      <c r="F36" s="113" t="s">
        <v>245</v>
      </c>
      <c r="G36" s="113" t="s">
        <v>187</v>
      </c>
      <c r="H36" s="184">
        <v>25000</v>
      </c>
      <c r="I36" s="184">
        <v>25000</v>
      </c>
      <c r="J36" s="62"/>
      <c r="K36" s="62"/>
      <c r="L36" s="184">
        <v>25000</v>
      </c>
      <c r="M36" s="62"/>
      <c r="N36" s="224"/>
      <c r="O36" s="224"/>
      <c r="P36" s="224"/>
      <c r="Q36" s="184"/>
      <c r="R36" s="184"/>
      <c r="S36" s="184"/>
      <c r="T36" s="184"/>
      <c r="U36" s="184"/>
      <c r="V36" s="184"/>
      <c r="W36" s="184"/>
    </row>
    <row r="37" ht="22.5" customHeight="1" spans="1:23">
      <c r="A37" s="113" t="s">
        <v>72</v>
      </c>
      <c r="B37" s="113" t="s">
        <v>236</v>
      </c>
      <c r="C37" s="113" t="s">
        <v>237</v>
      </c>
      <c r="D37" s="113" t="s">
        <v>103</v>
      </c>
      <c r="E37" s="113" t="s">
        <v>173</v>
      </c>
      <c r="F37" s="113" t="s">
        <v>246</v>
      </c>
      <c r="G37" s="113" t="s">
        <v>247</v>
      </c>
      <c r="H37" s="184">
        <v>59400</v>
      </c>
      <c r="I37" s="184">
        <v>59400</v>
      </c>
      <c r="J37" s="62"/>
      <c r="K37" s="62"/>
      <c r="L37" s="184">
        <v>59400</v>
      </c>
      <c r="M37" s="62"/>
      <c r="N37" s="224"/>
      <c r="O37" s="224"/>
      <c r="P37" s="224"/>
      <c r="Q37" s="184"/>
      <c r="R37" s="184"/>
      <c r="S37" s="184"/>
      <c r="T37" s="184"/>
      <c r="U37" s="184"/>
      <c r="V37" s="184"/>
      <c r="W37" s="184"/>
    </row>
    <row r="38" ht="22.5" customHeight="1" spans="1:23">
      <c r="A38" s="113" t="s">
        <v>72</v>
      </c>
      <c r="B38" s="113" t="s">
        <v>236</v>
      </c>
      <c r="C38" s="113" t="s">
        <v>237</v>
      </c>
      <c r="D38" s="113" t="s">
        <v>104</v>
      </c>
      <c r="E38" s="113" t="s">
        <v>174</v>
      </c>
      <c r="F38" s="113" t="s">
        <v>238</v>
      </c>
      <c r="G38" s="113" t="s">
        <v>239</v>
      </c>
      <c r="H38" s="184">
        <v>40000</v>
      </c>
      <c r="I38" s="184">
        <v>40000</v>
      </c>
      <c r="J38" s="62"/>
      <c r="K38" s="62"/>
      <c r="L38" s="184">
        <v>40000</v>
      </c>
      <c r="M38" s="62"/>
      <c r="N38" s="224"/>
      <c r="O38" s="224"/>
      <c r="P38" s="224"/>
      <c r="Q38" s="184"/>
      <c r="R38" s="184"/>
      <c r="S38" s="184"/>
      <c r="T38" s="184"/>
      <c r="U38" s="184"/>
      <c r="V38" s="184"/>
      <c r="W38" s="184"/>
    </row>
    <row r="39" ht="22.5" customHeight="1" spans="1:23">
      <c r="A39" s="113" t="s">
        <v>72</v>
      </c>
      <c r="B39" s="113" t="s">
        <v>236</v>
      </c>
      <c r="C39" s="113" t="s">
        <v>237</v>
      </c>
      <c r="D39" s="113" t="s">
        <v>104</v>
      </c>
      <c r="E39" s="113" t="s">
        <v>174</v>
      </c>
      <c r="F39" s="113" t="s">
        <v>248</v>
      </c>
      <c r="G39" s="113" t="s">
        <v>249</v>
      </c>
      <c r="H39" s="184">
        <v>10000</v>
      </c>
      <c r="I39" s="184">
        <v>10000</v>
      </c>
      <c r="J39" s="62"/>
      <c r="K39" s="62"/>
      <c r="L39" s="184">
        <v>10000</v>
      </c>
      <c r="M39" s="62"/>
      <c r="N39" s="224"/>
      <c r="O39" s="224"/>
      <c r="P39" s="224"/>
      <c r="Q39" s="184"/>
      <c r="R39" s="184"/>
      <c r="S39" s="184"/>
      <c r="T39" s="184"/>
      <c r="U39" s="184"/>
      <c r="V39" s="184"/>
      <c r="W39" s="184"/>
    </row>
    <row r="40" ht="22.5" customHeight="1" spans="1:23">
      <c r="A40" s="113" t="s">
        <v>72</v>
      </c>
      <c r="B40" s="113" t="s">
        <v>236</v>
      </c>
      <c r="C40" s="113" t="s">
        <v>237</v>
      </c>
      <c r="D40" s="113" t="s">
        <v>104</v>
      </c>
      <c r="E40" s="113" t="s">
        <v>174</v>
      </c>
      <c r="F40" s="113" t="s">
        <v>246</v>
      </c>
      <c r="G40" s="113" t="s">
        <v>247</v>
      </c>
      <c r="H40" s="184">
        <v>46000</v>
      </c>
      <c r="I40" s="184">
        <v>46000</v>
      </c>
      <c r="J40" s="62"/>
      <c r="K40" s="62"/>
      <c r="L40" s="184">
        <v>46000</v>
      </c>
      <c r="M40" s="62"/>
      <c r="N40" s="224"/>
      <c r="O40" s="224"/>
      <c r="P40" s="224"/>
      <c r="Q40" s="184"/>
      <c r="R40" s="184"/>
      <c r="S40" s="184"/>
      <c r="T40" s="184"/>
      <c r="U40" s="184"/>
      <c r="V40" s="184"/>
      <c r="W40" s="184"/>
    </row>
    <row r="41" ht="22.5" customHeight="1" spans="1:23">
      <c r="A41" s="113" t="s">
        <v>72</v>
      </c>
      <c r="B41" s="113" t="s">
        <v>236</v>
      </c>
      <c r="C41" s="113" t="s">
        <v>237</v>
      </c>
      <c r="D41" s="113" t="s">
        <v>104</v>
      </c>
      <c r="E41" s="113" t="s">
        <v>174</v>
      </c>
      <c r="F41" s="113" t="s">
        <v>250</v>
      </c>
      <c r="G41" s="113" t="s">
        <v>251</v>
      </c>
      <c r="H41" s="184">
        <v>1200</v>
      </c>
      <c r="I41" s="184">
        <v>1200</v>
      </c>
      <c r="J41" s="62"/>
      <c r="K41" s="62"/>
      <c r="L41" s="184">
        <v>1200</v>
      </c>
      <c r="M41" s="62"/>
      <c r="N41" s="224"/>
      <c r="O41" s="224"/>
      <c r="P41" s="224"/>
      <c r="Q41" s="184"/>
      <c r="R41" s="184"/>
      <c r="S41" s="184"/>
      <c r="T41" s="184"/>
      <c r="U41" s="184"/>
      <c r="V41" s="184"/>
      <c r="W41" s="184"/>
    </row>
    <row r="42" ht="22.5" customHeight="1" spans="1:23">
      <c r="A42" s="113" t="s">
        <v>72</v>
      </c>
      <c r="B42" s="113" t="s">
        <v>236</v>
      </c>
      <c r="C42" s="113" t="s">
        <v>237</v>
      </c>
      <c r="D42" s="113" t="s">
        <v>103</v>
      </c>
      <c r="E42" s="113" t="s">
        <v>173</v>
      </c>
      <c r="F42" s="113" t="s">
        <v>238</v>
      </c>
      <c r="G42" s="113" t="s">
        <v>239</v>
      </c>
      <c r="H42" s="184">
        <v>3900</v>
      </c>
      <c r="I42" s="184">
        <v>3900</v>
      </c>
      <c r="J42" s="62"/>
      <c r="K42" s="62"/>
      <c r="L42" s="184">
        <v>3900</v>
      </c>
      <c r="M42" s="62"/>
      <c r="N42" s="224"/>
      <c r="O42" s="224"/>
      <c r="P42" s="224"/>
      <c r="Q42" s="184"/>
      <c r="R42" s="184"/>
      <c r="S42" s="184"/>
      <c r="T42" s="184"/>
      <c r="U42" s="184"/>
      <c r="V42" s="184"/>
      <c r="W42" s="184"/>
    </row>
    <row r="43" ht="22.5" customHeight="1" spans="1:23">
      <c r="A43" s="113" t="s">
        <v>72</v>
      </c>
      <c r="B43" s="113" t="s">
        <v>236</v>
      </c>
      <c r="C43" s="113" t="s">
        <v>237</v>
      </c>
      <c r="D43" s="113" t="s">
        <v>104</v>
      </c>
      <c r="E43" s="113" t="s">
        <v>174</v>
      </c>
      <c r="F43" s="113" t="s">
        <v>238</v>
      </c>
      <c r="G43" s="113" t="s">
        <v>239</v>
      </c>
      <c r="H43" s="184">
        <v>2700</v>
      </c>
      <c r="I43" s="184">
        <v>2700</v>
      </c>
      <c r="J43" s="62"/>
      <c r="K43" s="62"/>
      <c r="L43" s="184">
        <v>2700</v>
      </c>
      <c r="M43" s="62"/>
      <c r="N43" s="224"/>
      <c r="O43" s="224"/>
      <c r="P43" s="224"/>
      <c r="Q43" s="184"/>
      <c r="R43" s="184"/>
      <c r="S43" s="184"/>
      <c r="T43" s="184"/>
      <c r="U43" s="184"/>
      <c r="V43" s="184"/>
      <c r="W43" s="184"/>
    </row>
    <row r="44" ht="22.5" customHeight="1" spans="1:23">
      <c r="A44" s="113" t="s">
        <v>72</v>
      </c>
      <c r="B44" s="113" t="s">
        <v>252</v>
      </c>
      <c r="C44" s="113" t="s">
        <v>253</v>
      </c>
      <c r="D44" s="113" t="s">
        <v>103</v>
      </c>
      <c r="E44" s="113" t="s">
        <v>173</v>
      </c>
      <c r="F44" s="113" t="s">
        <v>238</v>
      </c>
      <c r="G44" s="113" t="s">
        <v>239</v>
      </c>
      <c r="H44" s="184">
        <v>75000</v>
      </c>
      <c r="I44" s="184">
        <v>75000</v>
      </c>
      <c r="J44" s="62"/>
      <c r="K44" s="62"/>
      <c r="L44" s="184">
        <v>75000</v>
      </c>
      <c r="M44" s="62"/>
      <c r="N44" s="224"/>
      <c r="O44" s="224"/>
      <c r="P44" s="224"/>
      <c r="Q44" s="184"/>
      <c r="R44" s="184"/>
      <c r="S44" s="184"/>
      <c r="T44" s="184"/>
      <c r="U44" s="184"/>
      <c r="V44" s="184"/>
      <c r="W44" s="184"/>
    </row>
    <row r="45" ht="22.5" customHeight="1" spans="1:23">
      <c r="A45" s="113" t="s">
        <v>72</v>
      </c>
      <c r="B45" s="113" t="s">
        <v>254</v>
      </c>
      <c r="C45" s="113" t="s">
        <v>255</v>
      </c>
      <c r="D45" s="113" t="s">
        <v>103</v>
      </c>
      <c r="E45" s="113" t="s">
        <v>173</v>
      </c>
      <c r="F45" s="113" t="s">
        <v>256</v>
      </c>
      <c r="G45" s="113" t="s">
        <v>255</v>
      </c>
      <c r="H45" s="184">
        <v>90489.74</v>
      </c>
      <c r="I45" s="184">
        <v>90489.74</v>
      </c>
      <c r="J45" s="62"/>
      <c r="K45" s="62"/>
      <c r="L45" s="184">
        <v>90489.74</v>
      </c>
      <c r="M45" s="62"/>
      <c r="N45" s="224"/>
      <c r="O45" s="224"/>
      <c r="P45" s="224"/>
      <c r="Q45" s="184"/>
      <c r="R45" s="184"/>
      <c r="S45" s="184"/>
      <c r="T45" s="184"/>
      <c r="U45" s="184"/>
      <c r="V45" s="184"/>
      <c r="W45" s="184"/>
    </row>
    <row r="46" ht="22.5" customHeight="1" spans="1:23">
      <c r="A46" s="113" t="s">
        <v>72</v>
      </c>
      <c r="B46" s="113" t="s">
        <v>254</v>
      </c>
      <c r="C46" s="113" t="s">
        <v>255</v>
      </c>
      <c r="D46" s="113" t="s">
        <v>104</v>
      </c>
      <c r="E46" s="113" t="s">
        <v>174</v>
      </c>
      <c r="F46" s="113" t="s">
        <v>256</v>
      </c>
      <c r="G46" s="113" t="s">
        <v>255</v>
      </c>
      <c r="H46" s="184">
        <v>68753.04</v>
      </c>
      <c r="I46" s="184">
        <v>68753.04</v>
      </c>
      <c r="J46" s="62"/>
      <c r="K46" s="62"/>
      <c r="L46" s="184">
        <v>68753.04</v>
      </c>
      <c r="M46" s="62"/>
      <c r="N46" s="224"/>
      <c r="O46" s="224"/>
      <c r="P46" s="224"/>
      <c r="Q46" s="184"/>
      <c r="R46" s="184"/>
      <c r="S46" s="184"/>
      <c r="T46" s="184"/>
      <c r="U46" s="184"/>
      <c r="V46" s="184"/>
      <c r="W46" s="184"/>
    </row>
    <row r="47" ht="22.5" customHeight="1" spans="1:23">
      <c r="A47" s="113" t="s">
        <v>72</v>
      </c>
      <c r="B47" s="113" t="s">
        <v>257</v>
      </c>
      <c r="C47" s="113" t="s">
        <v>258</v>
      </c>
      <c r="D47" s="113" t="s">
        <v>103</v>
      </c>
      <c r="E47" s="113" t="s">
        <v>173</v>
      </c>
      <c r="F47" s="113" t="s">
        <v>259</v>
      </c>
      <c r="G47" s="113" t="s">
        <v>258</v>
      </c>
      <c r="H47" s="184">
        <v>54000</v>
      </c>
      <c r="I47" s="184">
        <v>54000</v>
      </c>
      <c r="J47" s="62"/>
      <c r="K47" s="62"/>
      <c r="L47" s="184">
        <v>54000</v>
      </c>
      <c r="M47" s="62"/>
      <c r="N47" s="224"/>
      <c r="O47" s="224"/>
      <c r="P47" s="224"/>
      <c r="Q47" s="184"/>
      <c r="R47" s="184"/>
      <c r="S47" s="184"/>
      <c r="T47" s="184"/>
      <c r="U47" s="184"/>
      <c r="V47" s="184"/>
      <c r="W47" s="184"/>
    </row>
    <row r="48" ht="22.5" customHeight="1" spans="1:23">
      <c r="A48" s="113" t="s">
        <v>72</v>
      </c>
      <c r="B48" s="113" t="s">
        <v>260</v>
      </c>
      <c r="C48" s="113" t="s">
        <v>261</v>
      </c>
      <c r="D48" s="113" t="s">
        <v>103</v>
      </c>
      <c r="E48" s="113" t="s">
        <v>173</v>
      </c>
      <c r="F48" s="113" t="s">
        <v>240</v>
      </c>
      <c r="G48" s="113" t="s">
        <v>241</v>
      </c>
      <c r="H48" s="184">
        <v>230400</v>
      </c>
      <c r="I48" s="184">
        <v>230400</v>
      </c>
      <c r="J48" s="62"/>
      <c r="K48" s="62"/>
      <c r="L48" s="184">
        <v>230400</v>
      </c>
      <c r="M48" s="62"/>
      <c r="N48" s="224"/>
      <c r="O48" s="224"/>
      <c r="P48" s="224"/>
      <c r="Q48" s="184"/>
      <c r="R48" s="184"/>
      <c r="S48" s="184"/>
      <c r="T48" s="184"/>
      <c r="U48" s="184"/>
      <c r="V48" s="184"/>
      <c r="W48" s="184"/>
    </row>
    <row r="49" ht="22.5" customHeight="1" spans="1:23">
      <c r="A49" s="113" t="s">
        <v>72</v>
      </c>
      <c r="B49" s="113" t="s">
        <v>262</v>
      </c>
      <c r="C49" s="113" t="s">
        <v>263</v>
      </c>
      <c r="D49" s="113" t="s">
        <v>103</v>
      </c>
      <c r="E49" s="113" t="s">
        <v>173</v>
      </c>
      <c r="F49" s="113" t="s">
        <v>240</v>
      </c>
      <c r="G49" s="113" t="s">
        <v>241</v>
      </c>
      <c r="H49" s="184">
        <v>12441.6</v>
      </c>
      <c r="I49" s="184">
        <v>12441.6</v>
      </c>
      <c r="J49" s="62"/>
      <c r="K49" s="62"/>
      <c r="L49" s="184">
        <v>12441.6</v>
      </c>
      <c r="M49" s="62"/>
      <c r="N49" s="224"/>
      <c r="O49" s="224"/>
      <c r="P49" s="224"/>
      <c r="Q49" s="184"/>
      <c r="R49" s="184"/>
      <c r="S49" s="184"/>
      <c r="T49" s="184"/>
      <c r="U49" s="184"/>
      <c r="V49" s="184"/>
      <c r="W49" s="184"/>
    </row>
    <row r="50" ht="22.5" customHeight="1" spans="1:23">
      <c r="A50" s="113" t="s">
        <v>72</v>
      </c>
      <c r="B50" s="113" t="s">
        <v>236</v>
      </c>
      <c r="C50" s="113" t="s">
        <v>237</v>
      </c>
      <c r="D50" s="113" t="s">
        <v>103</v>
      </c>
      <c r="E50" s="113" t="s">
        <v>173</v>
      </c>
      <c r="F50" s="113" t="s">
        <v>264</v>
      </c>
      <c r="G50" s="113" t="s">
        <v>265</v>
      </c>
      <c r="H50" s="184">
        <v>17000</v>
      </c>
      <c r="I50" s="184">
        <v>17000</v>
      </c>
      <c r="J50" s="62"/>
      <c r="K50" s="62"/>
      <c r="L50" s="184">
        <v>17000</v>
      </c>
      <c r="M50" s="62"/>
      <c r="N50" s="224"/>
      <c r="O50" s="224"/>
      <c r="P50" s="224"/>
      <c r="Q50" s="184"/>
      <c r="R50" s="184"/>
      <c r="S50" s="184"/>
      <c r="T50" s="184"/>
      <c r="U50" s="184"/>
      <c r="V50" s="184"/>
      <c r="W50" s="184"/>
    </row>
    <row r="51" ht="22.5" customHeight="1" spans="1:23">
      <c r="A51" s="113" t="s">
        <v>72</v>
      </c>
      <c r="B51" s="113" t="s">
        <v>266</v>
      </c>
      <c r="C51" s="113" t="s">
        <v>267</v>
      </c>
      <c r="D51" s="113" t="s">
        <v>104</v>
      </c>
      <c r="E51" s="113" t="s">
        <v>174</v>
      </c>
      <c r="F51" s="113" t="s">
        <v>268</v>
      </c>
      <c r="G51" s="113" t="s">
        <v>269</v>
      </c>
      <c r="H51" s="184">
        <v>87600</v>
      </c>
      <c r="I51" s="184">
        <v>87600</v>
      </c>
      <c r="J51" s="62"/>
      <c r="K51" s="62"/>
      <c r="L51" s="184">
        <v>87600</v>
      </c>
      <c r="M51" s="62"/>
      <c r="N51" s="224"/>
      <c r="O51" s="224"/>
      <c r="P51" s="224"/>
      <c r="Q51" s="184"/>
      <c r="R51" s="184"/>
      <c r="S51" s="184"/>
      <c r="T51" s="184"/>
      <c r="U51" s="184"/>
      <c r="V51" s="184"/>
      <c r="W51" s="184"/>
    </row>
    <row r="52" ht="22.5" customHeight="1" spans="1:23">
      <c r="A52" s="113" t="s">
        <v>72</v>
      </c>
      <c r="B52" s="113" t="s">
        <v>270</v>
      </c>
      <c r="C52" s="113" t="s">
        <v>271</v>
      </c>
      <c r="D52" s="113" t="s">
        <v>103</v>
      </c>
      <c r="E52" s="113" t="s">
        <v>173</v>
      </c>
      <c r="F52" s="113" t="s">
        <v>214</v>
      </c>
      <c r="G52" s="113" t="s">
        <v>215</v>
      </c>
      <c r="H52" s="184">
        <v>46560</v>
      </c>
      <c r="I52" s="184">
        <v>46560</v>
      </c>
      <c r="J52" s="62"/>
      <c r="K52" s="62"/>
      <c r="L52" s="184">
        <v>46560</v>
      </c>
      <c r="M52" s="62"/>
      <c r="N52" s="224"/>
      <c r="O52" s="224"/>
      <c r="P52" s="224"/>
      <c r="Q52" s="184"/>
      <c r="R52" s="184"/>
      <c r="S52" s="184"/>
      <c r="T52" s="184"/>
      <c r="U52" s="184"/>
      <c r="V52" s="184"/>
      <c r="W52" s="184"/>
    </row>
    <row r="53" ht="22.5" customHeight="1" spans="1:23">
      <c r="A53" s="114" t="s">
        <v>113</v>
      </c>
      <c r="B53" s="233"/>
      <c r="C53" s="233"/>
      <c r="D53" s="233"/>
      <c r="E53" s="233"/>
      <c r="F53" s="233"/>
      <c r="G53" s="234"/>
      <c r="H53" s="184">
        <v>15183884.42</v>
      </c>
      <c r="I53" s="184">
        <v>15183884.42</v>
      </c>
      <c r="J53" s="184"/>
      <c r="K53" s="129"/>
      <c r="L53" s="184">
        <v>15183884.42</v>
      </c>
      <c r="M53" s="129"/>
      <c r="N53" s="224"/>
      <c r="O53" s="224"/>
      <c r="P53" s="224"/>
      <c r="Q53" s="184"/>
      <c r="R53" s="184"/>
      <c r="S53" s="184"/>
      <c r="T53" s="184"/>
      <c r="U53" s="184"/>
      <c r="V53" s="184"/>
      <c r="W53" s="184"/>
    </row>
  </sheetData>
  <mergeCells count="30">
    <mergeCell ref="A2:W2"/>
    <mergeCell ref="A3:G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33" workbookViewId="0">
      <selection activeCell="A1" sqref="A1"/>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217"/>
      <c r="E1" s="83"/>
      <c r="F1" s="83"/>
      <c r="G1" s="83"/>
      <c r="H1" s="83"/>
      <c r="I1" s="84"/>
      <c r="J1" s="84"/>
      <c r="K1" s="84"/>
      <c r="L1" s="84"/>
      <c r="M1" s="84"/>
      <c r="N1" s="84"/>
      <c r="O1" s="84"/>
      <c r="P1" s="84"/>
      <c r="Q1" s="84"/>
      <c r="U1" s="217"/>
      <c r="W1" s="118" t="s">
        <v>272</v>
      </c>
    </row>
    <row r="2" ht="41.25" customHeight="1" spans="1:23">
      <c r="A2" s="86" t="s">
        <v>273</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"单位名称："&amp;"德钦县农业农村局"</f>
        <v>单位名称：德钦县农业农村局</v>
      </c>
      <c r="B3" s="89"/>
      <c r="C3" s="89"/>
      <c r="D3" s="89"/>
      <c r="E3" s="89"/>
      <c r="F3" s="89"/>
      <c r="G3" s="89"/>
      <c r="H3" s="89"/>
      <c r="I3" s="90"/>
      <c r="J3" s="90"/>
      <c r="K3" s="90"/>
      <c r="L3" s="90"/>
      <c r="M3" s="90"/>
      <c r="N3" s="90"/>
      <c r="O3" s="90"/>
      <c r="P3" s="90"/>
      <c r="Q3" s="90"/>
      <c r="U3" s="217"/>
      <c r="W3" s="191" t="s">
        <v>183</v>
      </c>
    </row>
    <row r="4" ht="21.75" customHeight="1" spans="1:23">
      <c r="A4" s="92" t="s">
        <v>274</v>
      </c>
      <c r="B4" s="93" t="s">
        <v>193</v>
      </c>
      <c r="C4" s="92" t="s">
        <v>194</v>
      </c>
      <c r="D4" s="92" t="s">
        <v>275</v>
      </c>
      <c r="E4" s="93" t="s">
        <v>195</v>
      </c>
      <c r="F4" s="93" t="s">
        <v>196</v>
      </c>
      <c r="G4" s="93" t="s">
        <v>197</v>
      </c>
      <c r="H4" s="93" t="s">
        <v>198</v>
      </c>
      <c r="I4" s="109" t="s">
        <v>57</v>
      </c>
      <c r="J4" s="94" t="s">
        <v>276</v>
      </c>
      <c r="K4" s="95"/>
      <c r="L4" s="95"/>
      <c r="M4" s="96"/>
      <c r="N4" s="94" t="s">
        <v>200</v>
      </c>
      <c r="O4" s="95"/>
      <c r="P4" s="96"/>
      <c r="Q4" s="93" t="s">
        <v>63</v>
      </c>
      <c r="R4" s="94" t="s">
        <v>80</v>
      </c>
      <c r="S4" s="95"/>
      <c r="T4" s="95"/>
      <c r="U4" s="95"/>
      <c r="V4" s="95"/>
      <c r="W4" s="96"/>
    </row>
    <row r="5" ht="21.75" customHeight="1" spans="1:23">
      <c r="A5" s="97"/>
      <c r="B5" s="110"/>
      <c r="C5" s="97"/>
      <c r="D5" s="97"/>
      <c r="E5" s="98"/>
      <c r="F5" s="98"/>
      <c r="G5" s="98"/>
      <c r="H5" s="98"/>
      <c r="I5" s="110"/>
      <c r="J5" s="221" t="s">
        <v>60</v>
      </c>
      <c r="K5" s="222"/>
      <c r="L5" s="93" t="s">
        <v>61</v>
      </c>
      <c r="M5" s="93" t="s">
        <v>62</v>
      </c>
      <c r="N5" s="93" t="s">
        <v>60</v>
      </c>
      <c r="O5" s="93" t="s">
        <v>61</v>
      </c>
      <c r="P5" s="93" t="s">
        <v>62</v>
      </c>
      <c r="Q5" s="98"/>
      <c r="R5" s="93" t="s">
        <v>59</v>
      </c>
      <c r="S5" s="92" t="s">
        <v>66</v>
      </c>
      <c r="T5" s="92" t="s">
        <v>206</v>
      </c>
      <c r="U5" s="92" t="s">
        <v>68</v>
      </c>
      <c r="V5" s="92" t="s">
        <v>69</v>
      </c>
      <c r="W5" s="92" t="s">
        <v>70</v>
      </c>
    </row>
    <row r="6" ht="21" customHeight="1" spans="1:23">
      <c r="A6" s="110"/>
      <c r="B6" s="110"/>
      <c r="C6" s="110"/>
      <c r="D6" s="110"/>
      <c r="E6" s="110"/>
      <c r="F6" s="110"/>
      <c r="G6" s="110"/>
      <c r="H6" s="110"/>
      <c r="I6" s="110"/>
      <c r="J6" s="223" t="s">
        <v>59</v>
      </c>
      <c r="K6" s="185"/>
      <c r="L6" s="110"/>
      <c r="M6" s="110"/>
      <c r="N6" s="110"/>
      <c r="O6" s="110"/>
      <c r="P6" s="110"/>
      <c r="Q6" s="110"/>
      <c r="R6" s="110"/>
      <c r="S6" s="226"/>
      <c r="T6" s="226"/>
      <c r="U6" s="226"/>
      <c r="V6" s="226"/>
      <c r="W6" s="226"/>
    </row>
    <row r="7" ht="39.75" customHeight="1" spans="1:23">
      <c r="A7" s="99"/>
      <c r="B7" s="111"/>
      <c r="C7" s="99"/>
      <c r="D7" s="99"/>
      <c r="E7" s="100"/>
      <c r="F7" s="100"/>
      <c r="G7" s="100"/>
      <c r="H7" s="100"/>
      <c r="I7" s="111"/>
      <c r="J7" s="126" t="s">
        <v>59</v>
      </c>
      <c r="K7" s="126" t="s">
        <v>277</v>
      </c>
      <c r="L7" s="100"/>
      <c r="M7" s="100"/>
      <c r="N7" s="100"/>
      <c r="O7" s="100"/>
      <c r="P7" s="100"/>
      <c r="Q7" s="100"/>
      <c r="R7" s="100"/>
      <c r="S7" s="100"/>
      <c r="T7" s="100"/>
      <c r="U7" s="111"/>
      <c r="V7" s="100"/>
      <c r="W7" s="100"/>
    </row>
    <row r="8" ht="19.5" customHeight="1" spans="1:23">
      <c r="A8" s="218">
        <v>1</v>
      </c>
      <c r="B8" s="218">
        <v>2</v>
      </c>
      <c r="C8" s="218">
        <v>3</v>
      </c>
      <c r="D8" s="218">
        <v>4</v>
      </c>
      <c r="E8" s="218">
        <v>5</v>
      </c>
      <c r="F8" s="218">
        <v>6</v>
      </c>
      <c r="G8" s="218">
        <v>7</v>
      </c>
      <c r="H8" s="218">
        <v>8</v>
      </c>
      <c r="I8" s="218">
        <v>9</v>
      </c>
      <c r="J8" s="218">
        <v>10</v>
      </c>
      <c r="K8" s="218">
        <v>11</v>
      </c>
      <c r="L8" s="218">
        <v>12</v>
      </c>
      <c r="M8" s="218">
        <v>13</v>
      </c>
      <c r="N8" s="218">
        <v>14</v>
      </c>
      <c r="O8" s="218">
        <v>15</v>
      </c>
      <c r="P8" s="218">
        <v>16</v>
      </c>
      <c r="Q8" s="218">
        <v>17</v>
      </c>
      <c r="R8" s="218">
        <v>18</v>
      </c>
      <c r="S8" s="218">
        <v>19</v>
      </c>
      <c r="T8" s="218">
        <v>20</v>
      </c>
      <c r="U8" s="218">
        <v>21</v>
      </c>
      <c r="V8" s="218">
        <v>22</v>
      </c>
      <c r="W8" s="218">
        <v>23</v>
      </c>
    </row>
    <row r="9" ht="22.5" customHeight="1" spans="1:23">
      <c r="A9" s="219" t="s">
        <v>278</v>
      </c>
      <c r="B9" s="219"/>
      <c r="C9" s="219"/>
      <c r="D9" s="220"/>
      <c r="E9" s="220"/>
      <c r="F9" s="220"/>
      <c r="G9" s="220"/>
      <c r="H9" s="220"/>
      <c r="I9" s="105">
        <v>38000</v>
      </c>
      <c r="J9" s="105">
        <v>38000</v>
      </c>
      <c r="K9" s="105">
        <v>38000</v>
      </c>
      <c r="L9" s="105"/>
      <c r="M9" s="105"/>
      <c r="N9" s="224"/>
      <c r="O9" s="224"/>
      <c r="P9" s="224"/>
      <c r="Q9" s="105"/>
      <c r="R9" s="105"/>
      <c r="S9" s="105"/>
      <c r="T9" s="105"/>
      <c r="U9" s="184"/>
      <c r="V9" s="105"/>
      <c r="W9" s="105"/>
    </row>
    <row r="10" ht="22.5" customHeight="1" spans="1:23">
      <c r="A10" s="220" t="s">
        <v>279</v>
      </c>
      <c r="B10" s="220" t="s">
        <v>280</v>
      </c>
      <c r="C10" s="103" t="s">
        <v>278</v>
      </c>
      <c r="D10" s="220" t="s">
        <v>72</v>
      </c>
      <c r="E10" s="220" t="s">
        <v>106</v>
      </c>
      <c r="F10" s="220" t="s">
        <v>176</v>
      </c>
      <c r="G10" s="220" t="s">
        <v>238</v>
      </c>
      <c r="H10" s="220" t="s">
        <v>239</v>
      </c>
      <c r="I10" s="105">
        <v>16000</v>
      </c>
      <c r="J10" s="105">
        <v>16000</v>
      </c>
      <c r="K10" s="105">
        <v>16000</v>
      </c>
      <c r="L10" s="105"/>
      <c r="M10" s="105"/>
      <c r="N10" s="224"/>
      <c r="O10" s="224"/>
      <c r="P10" s="224"/>
      <c r="Q10" s="105"/>
      <c r="R10" s="105"/>
      <c r="S10" s="105"/>
      <c r="T10" s="105"/>
      <c r="U10" s="184"/>
      <c r="V10" s="105"/>
      <c r="W10" s="105"/>
    </row>
    <row r="11" ht="22.5" customHeight="1" spans="1:23">
      <c r="A11" s="220" t="s">
        <v>279</v>
      </c>
      <c r="B11" s="220" t="s">
        <v>280</v>
      </c>
      <c r="C11" s="103" t="s">
        <v>278</v>
      </c>
      <c r="D11" s="220" t="s">
        <v>72</v>
      </c>
      <c r="E11" s="220" t="s">
        <v>106</v>
      </c>
      <c r="F11" s="220" t="s">
        <v>176</v>
      </c>
      <c r="G11" s="220" t="s">
        <v>250</v>
      </c>
      <c r="H11" s="220" t="s">
        <v>251</v>
      </c>
      <c r="I11" s="105">
        <v>2000</v>
      </c>
      <c r="J11" s="105">
        <v>2000</v>
      </c>
      <c r="K11" s="105">
        <v>2000</v>
      </c>
      <c r="L11" s="105"/>
      <c r="M11" s="105"/>
      <c r="N11" s="224"/>
      <c r="O11" s="224"/>
      <c r="P11" s="224"/>
      <c r="Q11" s="105"/>
      <c r="R11" s="105"/>
      <c r="S11" s="105"/>
      <c r="T11" s="105"/>
      <c r="U11" s="184"/>
      <c r="V11" s="105"/>
      <c r="W11" s="105"/>
    </row>
    <row r="12" ht="22.5" customHeight="1" spans="1:23">
      <c r="A12" s="220" t="s">
        <v>279</v>
      </c>
      <c r="B12" s="220" t="s">
        <v>280</v>
      </c>
      <c r="C12" s="103" t="s">
        <v>278</v>
      </c>
      <c r="D12" s="220" t="s">
        <v>72</v>
      </c>
      <c r="E12" s="220" t="s">
        <v>106</v>
      </c>
      <c r="F12" s="220" t="s">
        <v>176</v>
      </c>
      <c r="G12" s="220" t="s">
        <v>246</v>
      </c>
      <c r="H12" s="220" t="s">
        <v>247</v>
      </c>
      <c r="I12" s="105">
        <v>20000</v>
      </c>
      <c r="J12" s="105">
        <v>20000</v>
      </c>
      <c r="K12" s="105">
        <v>20000</v>
      </c>
      <c r="L12" s="105"/>
      <c r="M12" s="105"/>
      <c r="N12" s="224"/>
      <c r="O12" s="224"/>
      <c r="P12" s="224"/>
      <c r="Q12" s="105"/>
      <c r="R12" s="105"/>
      <c r="S12" s="105"/>
      <c r="T12" s="105"/>
      <c r="U12" s="184"/>
      <c r="V12" s="105"/>
      <c r="W12" s="105"/>
    </row>
    <row r="13" ht="22.5" customHeight="1" spans="1:23">
      <c r="A13" s="219" t="s">
        <v>281</v>
      </c>
      <c r="B13" s="62"/>
      <c r="C13" s="62"/>
      <c r="D13" s="62"/>
      <c r="E13" s="62"/>
      <c r="F13" s="62"/>
      <c r="G13" s="62"/>
      <c r="H13" s="62"/>
      <c r="I13" s="105">
        <v>47500</v>
      </c>
      <c r="J13" s="105">
        <v>47500</v>
      </c>
      <c r="K13" s="105">
        <v>47500</v>
      </c>
      <c r="L13" s="105"/>
      <c r="M13" s="105"/>
      <c r="N13" s="224"/>
      <c r="O13" s="224"/>
      <c r="P13" s="224"/>
      <c r="Q13" s="105"/>
      <c r="R13" s="105"/>
      <c r="S13" s="105"/>
      <c r="T13" s="105"/>
      <c r="U13" s="184"/>
      <c r="V13" s="105"/>
      <c r="W13" s="105"/>
    </row>
    <row r="14" ht="22.5" customHeight="1" spans="1:23">
      <c r="A14" s="220" t="s">
        <v>279</v>
      </c>
      <c r="B14" s="220" t="s">
        <v>282</v>
      </c>
      <c r="C14" s="103" t="s">
        <v>281</v>
      </c>
      <c r="D14" s="220" t="s">
        <v>72</v>
      </c>
      <c r="E14" s="220" t="s">
        <v>105</v>
      </c>
      <c r="F14" s="220" t="s">
        <v>175</v>
      </c>
      <c r="G14" s="220" t="s">
        <v>238</v>
      </c>
      <c r="H14" s="220" t="s">
        <v>239</v>
      </c>
      <c r="I14" s="105">
        <v>22500</v>
      </c>
      <c r="J14" s="105">
        <v>22500</v>
      </c>
      <c r="K14" s="105">
        <v>22500</v>
      </c>
      <c r="L14" s="105"/>
      <c r="M14" s="105"/>
      <c r="N14" s="224"/>
      <c r="O14" s="224"/>
      <c r="P14" s="224"/>
      <c r="Q14" s="105"/>
      <c r="R14" s="105"/>
      <c r="S14" s="105"/>
      <c r="T14" s="105"/>
      <c r="U14" s="184"/>
      <c r="V14" s="105"/>
      <c r="W14" s="105"/>
    </row>
    <row r="15" ht="22.5" customHeight="1" spans="1:23">
      <c r="A15" s="220" t="s">
        <v>279</v>
      </c>
      <c r="B15" s="220" t="s">
        <v>282</v>
      </c>
      <c r="C15" s="103" t="s">
        <v>281</v>
      </c>
      <c r="D15" s="220" t="s">
        <v>72</v>
      </c>
      <c r="E15" s="220" t="s">
        <v>105</v>
      </c>
      <c r="F15" s="220" t="s">
        <v>175</v>
      </c>
      <c r="G15" s="220" t="s">
        <v>246</v>
      </c>
      <c r="H15" s="220" t="s">
        <v>247</v>
      </c>
      <c r="I15" s="105">
        <v>20000</v>
      </c>
      <c r="J15" s="105">
        <v>20000</v>
      </c>
      <c r="K15" s="105">
        <v>20000</v>
      </c>
      <c r="L15" s="105"/>
      <c r="M15" s="105"/>
      <c r="N15" s="224"/>
      <c r="O15" s="224"/>
      <c r="P15" s="224"/>
      <c r="Q15" s="105"/>
      <c r="R15" s="105"/>
      <c r="S15" s="105"/>
      <c r="T15" s="105"/>
      <c r="U15" s="184"/>
      <c r="V15" s="105"/>
      <c r="W15" s="105"/>
    </row>
    <row r="16" ht="22.5" customHeight="1" spans="1:23">
      <c r="A16" s="220" t="s">
        <v>279</v>
      </c>
      <c r="B16" s="220" t="s">
        <v>282</v>
      </c>
      <c r="C16" s="103" t="s">
        <v>281</v>
      </c>
      <c r="D16" s="220" t="s">
        <v>72</v>
      </c>
      <c r="E16" s="220" t="s">
        <v>105</v>
      </c>
      <c r="F16" s="220" t="s">
        <v>175</v>
      </c>
      <c r="G16" s="220" t="s">
        <v>259</v>
      </c>
      <c r="H16" s="220" t="s">
        <v>258</v>
      </c>
      <c r="I16" s="105">
        <v>5000</v>
      </c>
      <c r="J16" s="105">
        <v>5000</v>
      </c>
      <c r="K16" s="105">
        <v>5000</v>
      </c>
      <c r="L16" s="105"/>
      <c r="M16" s="105"/>
      <c r="N16" s="224"/>
      <c r="O16" s="224"/>
      <c r="P16" s="224"/>
      <c r="Q16" s="105"/>
      <c r="R16" s="105"/>
      <c r="S16" s="105"/>
      <c r="T16" s="105"/>
      <c r="U16" s="184"/>
      <c r="V16" s="105"/>
      <c r="W16" s="105"/>
    </row>
    <row r="17" ht="22.5" customHeight="1" spans="1:23">
      <c r="A17" s="219" t="s">
        <v>283</v>
      </c>
      <c r="B17" s="62"/>
      <c r="C17" s="62"/>
      <c r="D17" s="62"/>
      <c r="E17" s="62"/>
      <c r="F17" s="62"/>
      <c r="G17" s="62"/>
      <c r="H17" s="62"/>
      <c r="I17" s="105">
        <v>9500</v>
      </c>
      <c r="J17" s="105">
        <v>9500</v>
      </c>
      <c r="K17" s="105">
        <v>9500</v>
      </c>
      <c r="L17" s="105"/>
      <c r="M17" s="105"/>
      <c r="N17" s="224"/>
      <c r="O17" s="224"/>
      <c r="P17" s="224"/>
      <c r="Q17" s="105"/>
      <c r="R17" s="105"/>
      <c r="S17" s="105"/>
      <c r="T17" s="105"/>
      <c r="U17" s="184"/>
      <c r="V17" s="105"/>
      <c r="W17" s="105"/>
    </row>
    <row r="18" ht="22.5" customHeight="1" spans="1:23">
      <c r="A18" s="220" t="s">
        <v>279</v>
      </c>
      <c r="B18" s="220" t="s">
        <v>284</v>
      </c>
      <c r="C18" s="103" t="s">
        <v>283</v>
      </c>
      <c r="D18" s="220" t="s">
        <v>72</v>
      </c>
      <c r="E18" s="220" t="s">
        <v>103</v>
      </c>
      <c r="F18" s="220" t="s">
        <v>173</v>
      </c>
      <c r="G18" s="220" t="s">
        <v>238</v>
      </c>
      <c r="H18" s="220" t="s">
        <v>239</v>
      </c>
      <c r="I18" s="105">
        <v>9500</v>
      </c>
      <c r="J18" s="105">
        <v>9500</v>
      </c>
      <c r="K18" s="105">
        <v>9500</v>
      </c>
      <c r="L18" s="105"/>
      <c r="M18" s="105"/>
      <c r="N18" s="224"/>
      <c r="O18" s="224"/>
      <c r="P18" s="224"/>
      <c r="Q18" s="105"/>
      <c r="R18" s="105"/>
      <c r="S18" s="105"/>
      <c r="T18" s="105"/>
      <c r="U18" s="184"/>
      <c r="V18" s="105"/>
      <c r="W18" s="105"/>
    </row>
    <row r="19" ht="22.5" customHeight="1" spans="1:23">
      <c r="A19" s="219" t="s">
        <v>285</v>
      </c>
      <c r="B19" s="62"/>
      <c r="C19" s="62"/>
      <c r="D19" s="62"/>
      <c r="E19" s="62"/>
      <c r="F19" s="62"/>
      <c r="G19" s="62"/>
      <c r="H19" s="62"/>
      <c r="I19" s="105">
        <v>85500</v>
      </c>
      <c r="J19" s="105">
        <v>85500</v>
      </c>
      <c r="K19" s="105">
        <v>85500</v>
      </c>
      <c r="L19" s="105"/>
      <c r="M19" s="105"/>
      <c r="N19" s="224"/>
      <c r="O19" s="224"/>
      <c r="P19" s="224"/>
      <c r="Q19" s="105"/>
      <c r="R19" s="105"/>
      <c r="S19" s="105"/>
      <c r="T19" s="105"/>
      <c r="U19" s="184"/>
      <c r="V19" s="105"/>
      <c r="W19" s="105"/>
    </row>
    <row r="20" ht="22.5" customHeight="1" spans="1:23">
      <c r="A20" s="220" t="s">
        <v>279</v>
      </c>
      <c r="B20" s="220" t="s">
        <v>286</v>
      </c>
      <c r="C20" s="103" t="s">
        <v>285</v>
      </c>
      <c r="D20" s="220" t="s">
        <v>72</v>
      </c>
      <c r="E20" s="220" t="s">
        <v>107</v>
      </c>
      <c r="F20" s="220" t="s">
        <v>177</v>
      </c>
      <c r="G20" s="220" t="s">
        <v>238</v>
      </c>
      <c r="H20" s="220" t="s">
        <v>239</v>
      </c>
      <c r="I20" s="105">
        <v>15000</v>
      </c>
      <c r="J20" s="105">
        <v>15000</v>
      </c>
      <c r="K20" s="105">
        <v>15000</v>
      </c>
      <c r="L20" s="105"/>
      <c r="M20" s="105"/>
      <c r="N20" s="224"/>
      <c r="O20" s="224"/>
      <c r="P20" s="224"/>
      <c r="Q20" s="105"/>
      <c r="R20" s="105"/>
      <c r="S20" s="105"/>
      <c r="T20" s="105"/>
      <c r="U20" s="184"/>
      <c r="V20" s="105"/>
      <c r="W20" s="105"/>
    </row>
    <row r="21" ht="22.5" customHeight="1" spans="1:23">
      <c r="A21" s="220" t="s">
        <v>279</v>
      </c>
      <c r="B21" s="220" t="s">
        <v>286</v>
      </c>
      <c r="C21" s="103" t="s">
        <v>285</v>
      </c>
      <c r="D21" s="220" t="s">
        <v>72</v>
      </c>
      <c r="E21" s="220" t="s">
        <v>107</v>
      </c>
      <c r="F21" s="220" t="s">
        <v>177</v>
      </c>
      <c r="G21" s="220" t="s">
        <v>246</v>
      </c>
      <c r="H21" s="220" t="s">
        <v>247</v>
      </c>
      <c r="I21" s="105">
        <v>38500</v>
      </c>
      <c r="J21" s="105">
        <v>38500</v>
      </c>
      <c r="K21" s="105">
        <v>38500</v>
      </c>
      <c r="L21" s="105"/>
      <c r="M21" s="105"/>
      <c r="N21" s="224"/>
      <c r="O21" s="224"/>
      <c r="P21" s="224"/>
      <c r="Q21" s="105"/>
      <c r="R21" s="105"/>
      <c r="S21" s="105"/>
      <c r="T21" s="105"/>
      <c r="U21" s="184"/>
      <c r="V21" s="105"/>
      <c r="W21" s="105"/>
    </row>
    <row r="22" ht="22.5" customHeight="1" spans="1:23">
      <c r="A22" s="220" t="s">
        <v>279</v>
      </c>
      <c r="B22" s="220" t="s">
        <v>286</v>
      </c>
      <c r="C22" s="103" t="s">
        <v>285</v>
      </c>
      <c r="D22" s="220" t="s">
        <v>72</v>
      </c>
      <c r="E22" s="220" t="s">
        <v>107</v>
      </c>
      <c r="F22" s="220" t="s">
        <v>177</v>
      </c>
      <c r="G22" s="220" t="s">
        <v>287</v>
      </c>
      <c r="H22" s="220" t="s">
        <v>288</v>
      </c>
      <c r="I22" s="105">
        <v>30000</v>
      </c>
      <c r="J22" s="105">
        <v>30000</v>
      </c>
      <c r="K22" s="105">
        <v>30000</v>
      </c>
      <c r="L22" s="105"/>
      <c r="M22" s="105"/>
      <c r="N22" s="224"/>
      <c r="O22" s="224"/>
      <c r="P22" s="224"/>
      <c r="Q22" s="105"/>
      <c r="R22" s="105"/>
      <c r="S22" s="105"/>
      <c r="T22" s="105"/>
      <c r="U22" s="184"/>
      <c r="V22" s="105"/>
      <c r="W22" s="105"/>
    </row>
    <row r="23" ht="22.5" customHeight="1" spans="1:23">
      <c r="A23" s="220" t="s">
        <v>279</v>
      </c>
      <c r="B23" s="220" t="s">
        <v>286</v>
      </c>
      <c r="C23" s="103" t="s">
        <v>285</v>
      </c>
      <c r="D23" s="220" t="s">
        <v>72</v>
      </c>
      <c r="E23" s="220" t="s">
        <v>107</v>
      </c>
      <c r="F23" s="220" t="s">
        <v>177</v>
      </c>
      <c r="G23" s="220" t="s">
        <v>259</v>
      </c>
      <c r="H23" s="220" t="s">
        <v>258</v>
      </c>
      <c r="I23" s="105">
        <v>2000</v>
      </c>
      <c r="J23" s="105">
        <v>2000</v>
      </c>
      <c r="K23" s="105">
        <v>2000</v>
      </c>
      <c r="L23" s="105"/>
      <c r="M23" s="105"/>
      <c r="N23" s="224"/>
      <c r="O23" s="224"/>
      <c r="P23" s="224"/>
      <c r="Q23" s="105"/>
      <c r="R23" s="105"/>
      <c r="S23" s="105"/>
      <c r="T23" s="105"/>
      <c r="U23" s="184"/>
      <c r="V23" s="105"/>
      <c r="W23" s="105"/>
    </row>
    <row r="24" ht="22.5" customHeight="1" spans="1:23">
      <c r="A24" s="219" t="s">
        <v>289</v>
      </c>
      <c r="B24" s="62"/>
      <c r="C24" s="62"/>
      <c r="D24" s="62"/>
      <c r="E24" s="62"/>
      <c r="F24" s="62"/>
      <c r="G24" s="62"/>
      <c r="H24" s="62"/>
      <c r="I24" s="105">
        <v>86400</v>
      </c>
      <c r="J24" s="105">
        <v>86400</v>
      </c>
      <c r="K24" s="105">
        <v>86400</v>
      </c>
      <c r="L24" s="105"/>
      <c r="M24" s="105"/>
      <c r="N24" s="224"/>
      <c r="O24" s="224"/>
      <c r="P24" s="224"/>
      <c r="Q24" s="105"/>
      <c r="R24" s="105"/>
      <c r="S24" s="105"/>
      <c r="T24" s="105"/>
      <c r="U24" s="184"/>
      <c r="V24" s="105"/>
      <c r="W24" s="105"/>
    </row>
    <row r="25" ht="22.5" customHeight="1" spans="1:23">
      <c r="A25" s="220" t="s">
        <v>290</v>
      </c>
      <c r="B25" s="220" t="s">
        <v>291</v>
      </c>
      <c r="C25" s="103" t="s">
        <v>289</v>
      </c>
      <c r="D25" s="220" t="s">
        <v>72</v>
      </c>
      <c r="E25" s="220" t="s">
        <v>108</v>
      </c>
      <c r="F25" s="220" t="s">
        <v>178</v>
      </c>
      <c r="G25" s="220" t="s">
        <v>292</v>
      </c>
      <c r="H25" s="220" t="s">
        <v>293</v>
      </c>
      <c r="I25" s="105">
        <v>86400</v>
      </c>
      <c r="J25" s="105">
        <v>86400</v>
      </c>
      <c r="K25" s="105">
        <v>86400</v>
      </c>
      <c r="L25" s="105"/>
      <c r="M25" s="105"/>
      <c r="N25" s="224"/>
      <c r="O25" s="224"/>
      <c r="P25" s="224"/>
      <c r="Q25" s="105"/>
      <c r="R25" s="105"/>
      <c r="S25" s="105"/>
      <c r="T25" s="105"/>
      <c r="U25" s="184"/>
      <c r="V25" s="105"/>
      <c r="W25" s="105"/>
    </row>
    <row r="26" ht="22.5" customHeight="1" spans="1:23">
      <c r="A26" s="219" t="s">
        <v>294</v>
      </c>
      <c r="B26" s="62"/>
      <c r="C26" s="62"/>
      <c r="D26" s="62"/>
      <c r="E26" s="62"/>
      <c r="F26" s="62"/>
      <c r="G26" s="62"/>
      <c r="H26" s="62"/>
      <c r="I26" s="105">
        <v>85500</v>
      </c>
      <c r="J26" s="105">
        <v>85500</v>
      </c>
      <c r="K26" s="105">
        <v>85500</v>
      </c>
      <c r="L26" s="105"/>
      <c r="M26" s="105"/>
      <c r="N26" s="224"/>
      <c r="O26" s="224"/>
      <c r="P26" s="224"/>
      <c r="Q26" s="105"/>
      <c r="R26" s="105"/>
      <c r="S26" s="105"/>
      <c r="T26" s="105"/>
      <c r="U26" s="184"/>
      <c r="V26" s="105"/>
      <c r="W26" s="105"/>
    </row>
    <row r="27" ht="22.5" customHeight="1" spans="1:23">
      <c r="A27" s="220" t="s">
        <v>279</v>
      </c>
      <c r="B27" s="220" t="s">
        <v>295</v>
      </c>
      <c r="C27" s="103" t="s">
        <v>294</v>
      </c>
      <c r="D27" s="220" t="s">
        <v>72</v>
      </c>
      <c r="E27" s="220" t="s">
        <v>103</v>
      </c>
      <c r="F27" s="220" t="s">
        <v>173</v>
      </c>
      <c r="G27" s="220" t="s">
        <v>238</v>
      </c>
      <c r="H27" s="220" t="s">
        <v>239</v>
      </c>
      <c r="I27" s="105">
        <v>31700</v>
      </c>
      <c r="J27" s="105">
        <v>31700</v>
      </c>
      <c r="K27" s="105">
        <v>31700</v>
      </c>
      <c r="L27" s="105"/>
      <c r="M27" s="105"/>
      <c r="N27" s="224"/>
      <c r="O27" s="224"/>
      <c r="P27" s="224"/>
      <c r="Q27" s="105"/>
      <c r="R27" s="105"/>
      <c r="S27" s="105"/>
      <c r="T27" s="105"/>
      <c r="U27" s="184"/>
      <c r="V27" s="105"/>
      <c r="W27" s="105"/>
    </row>
    <row r="28" ht="22.5" customHeight="1" spans="1:23">
      <c r="A28" s="220" t="s">
        <v>279</v>
      </c>
      <c r="B28" s="220" t="s">
        <v>295</v>
      </c>
      <c r="C28" s="103" t="s">
        <v>294</v>
      </c>
      <c r="D28" s="220" t="s">
        <v>72</v>
      </c>
      <c r="E28" s="220" t="s">
        <v>103</v>
      </c>
      <c r="F28" s="220" t="s">
        <v>173</v>
      </c>
      <c r="G28" s="220" t="s">
        <v>296</v>
      </c>
      <c r="H28" s="220" t="s">
        <v>297</v>
      </c>
      <c r="I28" s="105">
        <v>28800</v>
      </c>
      <c r="J28" s="105">
        <v>28800</v>
      </c>
      <c r="K28" s="105">
        <v>28800</v>
      </c>
      <c r="L28" s="105"/>
      <c r="M28" s="105"/>
      <c r="N28" s="224"/>
      <c r="O28" s="224"/>
      <c r="P28" s="224"/>
      <c r="Q28" s="105"/>
      <c r="R28" s="105"/>
      <c r="S28" s="105"/>
      <c r="T28" s="105"/>
      <c r="U28" s="184"/>
      <c r="V28" s="105"/>
      <c r="W28" s="105"/>
    </row>
    <row r="29" ht="22.5" customHeight="1" spans="1:23">
      <c r="A29" s="220" t="s">
        <v>279</v>
      </c>
      <c r="B29" s="220" t="s">
        <v>295</v>
      </c>
      <c r="C29" s="103" t="s">
        <v>294</v>
      </c>
      <c r="D29" s="220" t="s">
        <v>72</v>
      </c>
      <c r="E29" s="220" t="s">
        <v>103</v>
      </c>
      <c r="F29" s="220" t="s">
        <v>173</v>
      </c>
      <c r="G29" s="220" t="s">
        <v>259</v>
      </c>
      <c r="H29" s="220" t="s">
        <v>258</v>
      </c>
      <c r="I29" s="105">
        <v>20000</v>
      </c>
      <c r="J29" s="105">
        <v>20000</v>
      </c>
      <c r="K29" s="105">
        <v>20000</v>
      </c>
      <c r="L29" s="105"/>
      <c r="M29" s="105"/>
      <c r="N29" s="224"/>
      <c r="O29" s="224"/>
      <c r="P29" s="224"/>
      <c r="Q29" s="105"/>
      <c r="R29" s="105"/>
      <c r="S29" s="105"/>
      <c r="T29" s="105"/>
      <c r="U29" s="184"/>
      <c r="V29" s="105"/>
      <c r="W29" s="105"/>
    </row>
    <row r="30" ht="22.5" customHeight="1" spans="1:23">
      <c r="A30" s="220" t="s">
        <v>279</v>
      </c>
      <c r="B30" s="220" t="s">
        <v>295</v>
      </c>
      <c r="C30" s="103" t="s">
        <v>294</v>
      </c>
      <c r="D30" s="220" t="s">
        <v>72</v>
      </c>
      <c r="E30" s="220" t="s">
        <v>103</v>
      </c>
      <c r="F30" s="220" t="s">
        <v>173</v>
      </c>
      <c r="G30" s="220" t="s">
        <v>240</v>
      </c>
      <c r="H30" s="220" t="s">
        <v>241</v>
      </c>
      <c r="I30" s="105">
        <v>2000</v>
      </c>
      <c r="J30" s="105">
        <v>2000</v>
      </c>
      <c r="K30" s="105">
        <v>2000</v>
      </c>
      <c r="L30" s="105"/>
      <c r="M30" s="105"/>
      <c r="N30" s="224"/>
      <c r="O30" s="224"/>
      <c r="P30" s="224"/>
      <c r="Q30" s="105"/>
      <c r="R30" s="105"/>
      <c r="S30" s="105"/>
      <c r="T30" s="105"/>
      <c r="U30" s="184"/>
      <c r="V30" s="105"/>
      <c r="W30" s="105"/>
    </row>
    <row r="31" ht="22.5" customHeight="1" spans="1:23">
      <c r="A31" s="220" t="s">
        <v>279</v>
      </c>
      <c r="B31" s="220" t="s">
        <v>295</v>
      </c>
      <c r="C31" s="103" t="s">
        <v>294</v>
      </c>
      <c r="D31" s="220" t="s">
        <v>72</v>
      </c>
      <c r="E31" s="220" t="s">
        <v>103</v>
      </c>
      <c r="F31" s="220" t="s">
        <v>173</v>
      </c>
      <c r="G31" s="220" t="s">
        <v>264</v>
      </c>
      <c r="H31" s="220" t="s">
        <v>265</v>
      </c>
      <c r="I31" s="105">
        <v>3000</v>
      </c>
      <c r="J31" s="105">
        <v>3000</v>
      </c>
      <c r="K31" s="105">
        <v>3000</v>
      </c>
      <c r="L31" s="105"/>
      <c r="M31" s="105"/>
      <c r="N31" s="224"/>
      <c r="O31" s="224"/>
      <c r="P31" s="224"/>
      <c r="Q31" s="105"/>
      <c r="R31" s="105"/>
      <c r="S31" s="105"/>
      <c r="T31" s="105"/>
      <c r="U31" s="184"/>
      <c r="V31" s="105"/>
      <c r="W31" s="105"/>
    </row>
    <row r="32" ht="22.5" customHeight="1" spans="1:23">
      <c r="A32" s="219" t="s">
        <v>298</v>
      </c>
      <c r="B32" s="62"/>
      <c r="C32" s="62"/>
      <c r="D32" s="62"/>
      <c r="E32" s="62"/>
      <c r="F32" s="62"/>
      <c r="G32" s="62"/>
      <c r="H32" s="62"/>
      <c r="I32" s="105">
        <v>42750</v>
      </c>
      <c r="J32" s="105">
        <v>42750</v>
      </c>
      <c r="K32" s="105">
        <v>42750</v>
      </c>
      <c r="L32" s="105"/>
      <c r="M32" s="105"/>
      <c r="N32" s="224"/>
      <c r="O32" s="224"/>
      <c r="P32" s="224"/>
      <c r="Q32" s="105"/>
      <c r="R32" s="105"/>
      <c r="S32" s="105"/>
      <c r="T32" s="105"/>
      <c r="U32" s="184"/>
      <c r="V32" s="105"/>
      <c r="W32" s="105"/>
    </row>
    <row r="33" ht="22.5" customHeight="1" spans="1:23">
      <c r="A33" s="220" t="s">
        <v>279</v>
      </c>
      <c r="B33" s="220" t="s">
        <v>299</v>
      </c>
      <c r="C33" s="103" t="s">
        <v>298</v>
      </c>
      <c r="D33" s="220" t="s">
        <v>72</v>
      </c>
      <c r="E33" s="220" t="s">
        <v>103</v>
      </c>
      <c r="F33" s="220" t="s">
        <v>173</v>
      </c>
      <c r="G33" s="220" t="s">
        <v>238</v>
      </c>
      <c r="H33" s="220" t="s">
        <v>239</v>
      </c>
      <c r="I33" s="105">
        <v>13500</v>
      </c>
      <c r="J33" s="105">
        <v>13500</v>
      </c>
      <c r="K33" s="105">
        <v>13500</v>
      </c>
      <c r="L33" s="105"/>
      <c r="M33" s="105"/>
      <c r="N33" s="224"/>
      <c r="O33" s="224"/>
      <c r="P33" s="224"/>
      <c r="Q33" s="105"/>
      <c r="R33" s="105"/>
      <c r="S33" s="105"/>
      <c r="T33" s="105"/>
      <c r="U33" s="184"/>
      <c r="V33" s="105"/>
      <c r="W33" s="105"/>
    </row>
    <row r="34" ht="22.5" customHeight="1" spans="1:23">
      <c r="A34" s="220" t="s">
        <v>279</v>
      </c>
      <c r="B34" s="220" t="s">
        <v>299</v>
      </c>
      <c r="C34" s="103" t="s">
        <v>298</v>
      </c>
      <c r="D34" s="220" t="s">
        <v>72</v>
      </c>
      <c r="E34" s="220" t="s">
        <v>103</v>
      </c>
      <c r="F34" s="220" t="s">
        <v>173</v>
      </c>
      <c r="G34" s="220" t="s">
        <v>246</v>
      </c>
      <c r="H34" s="220" t="s">
        <v>247</v>
      </c>
      <c r="I34" s="105">
        <v>19250</v>
      </c>
      <c r="J34" s="105">
        <v>19250</v>
      </c>
      <c r="K34" s="105">
        <v>19250</v>
      </c>
      <c r="L34" s="105"/>
      <c r="M34" s="105"/>
      <c r="N34" s="224"/>
      <c r="O34" s="224"/>
      <c r="P34" s="224"/>
      <c r="Q34" s="105"/>
      <c r="R34" s="105"/>
      <c r="S34" s="105"/>
      <c r="T34" s="105"/>
      <c r="U34" s="184"/>
      <c r="V34" s="105"/>
      <c r="W34" s="105"/>
    </row>
    <row r="35" ht="22.5" customHeight="1" spans="1:23">
      <c r="A35" s="220" t="s">
        <v>279</v>
      </c>
      <c r="B35" s="220" t="s">
        <v>299</v>
      </c>
      <c r="C35" s="103" t="s">
        <v>298</v>
      </c>
      <c r="D35" s="220" t="s">
        <v>72</v>
      </c>
      <c r="E35" s="220" t="s">
        <v>103</v>
      </c>
      <c r="F35" s="220" t="s">
        <v>173</v>
      </c>
      <c r="G35" s="220" t="s">
        <v>248</v>
      </c>
      <c r="H35" s="220" t="s">
        <v>249</v>
      </c>
      <c r="I35" s="105">
        <v>10000</v>
      </c>
      <c r="J35" s="105">
        <v>10000</v>
      </c>
      <c r="K35" s="105">
        <v>10000</v>
      </c>
      <c r="L35" s="105"/>
      <c r="M35" s="105"/>
      <c r="N35" s="224"/>
      <c r="O35" s="224"/>
      <c r="P35" s="224"/>
      <c r="Q35" s="105"/>
      <c r="R35" s="105"/>
      <c r="S35" s="105"/>
      <c r="T35" s="105"/>
      <c r="U35" s="184"/>
      <c r="V35" s="105"/>
      <c r="W35" s="105"/>
    </row>
    <row r="36" ht="22.5" customHeight="1" spans="1:23">
      <c r="A36" s="219" t="s">
        <v>300</v>
      </c>
      <c r="B36" s="62"/>
      <c r="C36" s="62"/>
      <c r="D36" s="62"/>
      <c r="E36" s="62"/>
      <c r="F36" s="62"/>
      <c r="G36" s="62"/>
      <c r="H36" s="62"/>
      <c r="I36" s="105">
        <v>72633.6</v>
      </c>
      <c r="J36" s="105">
        <v>72633.6</v>
      </c>
      <c r="K36" s="105">
        <v>72633.6</v>
      </c>
      <c r="L36" s="105"/>
      <c r="M36" s="105"/>
      <c r="N36" s="224"/>
      <c r="O36" s="224"/>
      <c r="P36" s="224"/>
      <c r="Q36" s="105"/>
      <c r="R36" s="105"/>
      <c r="S36" s="105"/>
      <c r="T36" s="105"/>
      <c r="U36" s="184"/>
      <c r="V36" s="105"/>
      <c r="W36" s="105"/>
    </row>
    <row r="37" ht="22.5" customHeight="1" spans="1:23">
      <c r="A37" s="220" t="s">
        <v>290</v>
      </c>
      <c r="B37" s="220" t="s">
        <v>301</v>
      </c>
      <c r="C37" s="103" t="s">
        <v>300</v>
      </c>
      <c r="D37" s="220" t="s">
        <v>72</v>
      </c>
      <c r="E37" s="220" t="s">
        <v>92</v>
      </c>
      <c r="F37" s="220" t="s">
        <v>166</v>
      </c>
      <c r="G37" s="220" t="s">
        <v>292</v>
      </c>
      <c r="H37" s="220" t="s">
        <v>293</v>
      </c>
      <c r="I37" s="105">
        <v>72633.6</v>
      </c>
      <c r="J37" s="105">
        <v>72633.6</v>
      </c>
      <c r="K37" s="105">
        <v>72633.6</v>
      </c>
      <c r="L37" s="105"/>
      <c r="M37" s="105"/>
      <c r="N37" s="224"/>
      <c r="O37" s="224"/>
      <c r="P37" s="224"/>
      <c r="Q37" s="105"/>
      <c r="R37" s="105"/>
      <c r="S37" s="105"/>
      <c r="T37" s="105"/>
      <c r="U37" s="184"/>
      <c r="V37" s="105"/>
      <c r="W37" s="105"/>
    </row>
    <row r="38" ht="22.5" customHeight="1" spans="1:23">
      <c r="A38" s="114" t="s">
        <v>113</v>
      </c>
      <c r="B38" s="115"/>
      <c r="C38" s="115"/>
      <c r="D38" s="115"/>
      <c r="E38" s="115"/>
      <c r="F38" s="115"/>
      <c r="G38" s="115"/>
      <c r="H38" s="116"/>
      <c r="I38" s="105">
        <v>467783.6</v>
      </c>
      <c r="J38" s="105">
        <v>467783.6</v>
      </c>
      <c r="K38" s="225">
        <v>467783.6</v>
      </c>
      <c r="L38" s="105"/>
      <c r="M38" s="105"/>
      <c r="N38" s="224"/>
      <c r="O38" s="224"/>
      <c r="P38" s="224"/>
      <c r="Q38" s="105"/>
      <c r="R38" s="105"/>
      <c r="S38" s="105"/>
      <c r="T38" s="105"/>
      <c r="U38" s="61"/>
      <c r="V38" s="105"/>
      <c r="W38" s="105"/>
    </row>
  </sheetData>
  <mergeCells count="37">
    <mergeCell ref="A2:W2"/>
    <mergeCell ref="A3:H3"/>
    <mergeCell ref="J4:M4"/>
    <mergeCell ref="N4:P4"/>
    <mergeCell ref="R4:W4"/>
    <mergeCell ref="A9:C9"/>
    <mergeCell ref="A9:C9"/>
    <mergeCell ref="A13:C13"/>
    <mergeCell ref="A17:C17"/>
    <mergeCell ref="A19:C19"/>
    <mergeCell ref="A24:C24"/>
    <mergeCell ref="A26:C26"/>
    <mergeCell ref="A32:C32"/>
    <mergeCell ref="A36:C36"/>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0"/>
  <sheetViews>
    <sheetView showZeros="0" workbookViewId="0">
      <selection activeCell="A1" sqref="A1"/>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74" t="s">
        <v>302</v>
      </c>
    </row>
    <row r="2" ht="36.75" customHeight="1" spans="1:10">
      <c r="A2" s="86" t="s">
        <v>303</v>
      </c>
      <c r="B2" s="87"/>
      <c r="C2" s="87"/>
      <c r="D2" s="87"/>
      <c r="E2" s="87"/>
      <c r="F2" s="141"/>
      <c r="G2" s="87"/>
      <c r="H2" s="141"/>
      <c r="I2" s="141"/>
      <c r="J2" s="87"/>
    </row>
    <row r="3" ht="17.25" customHeight="1" spans="1:2">
      <c r="A3" s="134" t="str">
        <f>"单位名称："&amp;"德钦县农业农村局"</f>
        <v>单位名称：德钦县农业农村局</v>
      </c>
      <c r="B3" s="135"/>
    </row>
    <row r="4" ht="44.25" customHeight="1" spans="1:10">
      <c r="A4" s="126" t="s">
        <v>304</v>
      </c>
      <c r="B4" s="126" t="s">
        <v>305</v>
      </c>
      <c r="C4" s="126" t="s">
        <v>306</v>
      </c>
      <c r="D4" s="126" t="s">
        <v>307</v>
      </c>
      <c r="E4" s="126" t="s">
        <v>308</v>
      </c>
      <c r="F4" s="136" t="s">
        <v>309</v>
      </c>
      <c r="G4" s="126" t="s">
        <v>310</v>
      </c>
      <c r="H4" s="136" t="s">
        <v>311</v>
      </c>
      <c r="I4" s="136" t="s">
        <v>312</v>
      </c>
      <c r="J4" s="126" t="s">
        <v>313</v>
      </c>
    </row>
    <row r="5" ht="19.5" customHeight="1" spans="1:10">
      <c r="A5" s="212">
        <v>1</v>
      </c>
      <c r="B5" s="212">
        <v>2</v>
      </c>
      <c r="C5" s="212">
        <v>3</v>
      </c>
      <c r="D5" s="212">
        <v>4</v>
      </c>
      <c r="E5" s="212">
        <v>5</v>
      </c>
      <c r="F5" s="212">
        <v>6</v>
      </c>
      <c r="G5" s="212">
        <v>7</v>
      </c>
      <c r="H5" s="212">
        <v>8</v>
      </c>
      <c r="I5" s="212">
        <v>9</v>
      </c>
      <c r="J5" s="212">
        <v>10</v>
      </c>
    </row>
    <row r="6" ht="22.5" customHeight="1" spans="1:10">
      <c r="A6" s="213" t="s">
        <v>72</v>
      </c>
      <c r="B6" s="78"/>
      <c r="C6" s="78"/>
      <c r="D6" s="78"/>
      <c r="E6" s="213"/>
      <c r="F6" s="78"/>
      <c r="G6" s="213"/>
      <c r="H6" s="78"/>
      <c r="I6" s="78"/>
      <c r="J6" s="213"/>
    </row>
    <row r="7" ht="22.5" customHeight="1" spans="1:10">
      <c r="A7" s="213" t="str">
        <f>"   "&amp;"遗属补助经费"</f>
        <v>   遗属补助经费</v>
      </c>
      <c r="B7" s="214" t="s">
        <v>314</v>
      </c>
      <c r="C7" s="215"/>
      <c r="D7" s="215"/>
      <c r="E7" s="215"/>
      <c r="F7" s="216"/>
      <c r="G7" s="215"/>
      <c r="H7" s="216"/>
      <c r="I7" s="216"/>
      <c r="J7" s="215"/>
    </row>
    <row r="8" ht="22.5" customHeight="1" spans="1:10">
      <c r="A8" s="213"/>
      <c r="B8" s="214"/>
      <c r="C8" s="215" t="s">
        <v>315</v>
      </c>
      <c r="D8" s="215" t="s">
        <v>316</v>
      </c>
      <c r="E8" s="215" t="s">
        <v>317</v>
      </c>
      <c r="F8" s="216" t="s">
        <v>318</v>
      </c>
      <c r="G8" s="215" t="s">
        <v>319</v>
      </c>
      <c r="H8" s="216" t="s">
        <v>320</v>
      </c>
      <c r="I8" s="216" t="s">
        <v>321</v>
      </c>
      <c r="J8" s="215" t="s">
        <v>322</v>
      </c>
    </row>
    <row r="9" ht="22.5" customHeight="1" spans="1:10">
      <c r="A9" s="62"/>
      <c r="B9" s="62"/>
      <c r="C9" s="215" t="s">
        <v>315</v>
      </c>
      <c r="D9" s="215" t="s">
        <v>316</v>
      </c>
      <c r="E9" s="215" t="s">
        <v>323</v>
      </c>
      <c r="F9" s="216" t="s">
        <v>318</v>
      </c>
      <c r="G9" s="215" t="s">
        <v>159</v>
      </c>
      <c r="H9" s="216" t="s">
        <v>324</v>
      </c>
      <c r="I9" s="216" t="s">
        <v>321</v>
      </c>
      <c r="J9" s="215" t="s">
        <v>325</v>
      </c>
    </row>
    <row r="10" ht="22.5" customHeight="1" spans="1:10">
      <c r="A10" s="62"/>
      <c r="B10" s="62"/>
      <c r="C10" s="215" t="s">
        <v>315</v>
      </c>
      <c r="D10" s="215" t="s">
        <v>316</v>
      </c>
      <c r="E10" s="215" t="s">
        <v>326</v>
      </c>
      <c r="F10" s="216" t="s">
        <v>318</v>
      </c>
      <c r="G10" s="215" t="s">
        <v>327</v>
      </c>
      <c r="H10" s="216" t="s">
        <v>328</v>
      </c>
      <c r="I10" s="216" t="s">
        <v>321</v>
      </c>
      <c r="J10" s="215" t="s">
        <v>329</v>
      </c>
    </row>
    <row r="11" ht="22.5" customHeight="1" spans="1:10">
      <c r="A11" s="62"/>
      <c r="B11" s="62"/>
      <c r="C11" s="215" t="s">
        <v>315</v>
      </c>
      <c r="D11" s="215" t="s">
        <v>316</v>
      </c>
      <c r="E11" s="215" t="s">
        <v>330</v>
      </c>
      <c r="F11" s="216" t="s">
        <v>318</v>
      </c>
      <c r="G11" s="215" t="s">
        <v>331</v>
      </c>
      <c r="H11" s="216" t="s">
        <v>324</v>
      </c>
      <c r="I11" s="216" t="s">
        <v>321</v>
      </c>
      <c r="J11" s="215" t="s">
        <v>332</v>
      </c>
    </row>
    <row r="12" ht="22.5" customHeight="1" spans="1:10">
      <c r="A12" s="62"/>
      <c r="B12" s="62"/>
      <c r="C12" s="215" t="s">
        <v>315</v>
      </c>
      <c r="D12" s="215" t="s">
        <v>333</v>
      </c>
      <c r="E12" s="215" t="s">
        <v>334</v>
      </c>
      <c r="F12" s="216" t="s">
        <v>335</v>
      </c>
      <c r="G12" s="215" t="s">
        <v>336</v>
      </c>
      <c r="H12" s="216" t="s">
        <v>337</v>
      </c>
      <c r="I12" s="216" t="s">
        <v>338</v>
      </c>
      <c r="J12" s="215" t="s">
        <v>339</v>
      </c>
    </row>
    <row r="13" ht="22.5" customHeight="1" spans="1:10">
      <c r="A13" s="62"/>
      <c r="B13" s="62"/>
      <c r="C13" s="215" t="s">
        <v>315</v>
      </c>
      <c r="D13" s="215" t="s">
        <v>340</v>
      </c>
      <c r="E13" s="215" t="s">
        <v>341</v>
      </c>
      <c r="F13" s="216" t="s">
        <v>335</v>
      </c>
      <c r="G13" s="215" t="s">
        <v>342</v>
      </c>
      <c r="H13" s="216" t="s">
        <v>343</v>
      </c>
      <c r="I13" s="216" t="s">
        <v>338</v>
      </c>
      <c r="J13" s="215" t="s">
        <v>344</v>
      </c>
    </row>
    <row r="14" ht="22.5" customHeight="1" spans="1:10">
      <c r="A14" s="62"/>
      <c r="B14" s="62"/>
      <c r="C14" s="215" t="s">
        <v>345</v>
      </c>
      <c r="D14" s="215" t="s">
        <v>346</v>
      </c>
      <c r="E14" s="215" t="s">
        <v>347</v>
      </c>
      <c r="F14" s="216" t="s">
        <v>318</v>
      </c>
      <c r="G14" s="215" t="s">
        <v>348</v>
      </c>
      <c r="H14" s="216"/>
      <c r="I14" s="216" t="s">
        <v>338</v>
      </c>
      <c r="J14" s="215" t="s">
        <v>349</v>
      </c>
    </row>
    <row r="15" ht="22.5" customHeight="1" spans="1:10">
      <c r="A15" s="62"/>
      <c r="B15" s="62"/>
      <c r="C15" s="215" t="s">
        <v>345</v>
      </c>
      <c r="D15" s="215" t="s">
        <v>350</v>
      </c>
      <c r="E15" s="215" t="s">
        <v>351</v>
      </c>
      <c r="F15" s="216" t="s">
        <v>318</v>
      </c>
      <c r="G15" s="215" t="s">
        <v>352</v>
      </c>
      <c r="H15" s="216"/>
      <c r="I15" s="216" t="s">
        <v>338</v>
      </c>
      <c r="J15" s="215" t="s">
        <v>353</v>
      </c>
    </row>
    <row r="16" ht="22.5" customHeight="1" spans="1:10">
      <c r="A16" s="62"/>
      <c r="B16" s="62"/>
      <c r="C16" s="215" t="s">
        <v>354</v>
      </c>
      <c r="D16" s="215" t="s">
        <v>355</v>
      </c>
      <c r="E16" s="215" t="s">
        <v>356</v>
      </c>
      <c r="F16" s="216" t="s">
        <v>335</v>
      </c>
      <c r="G16" s="215" t="s">
        <v>336</v>
      </c>
      <c r="H16" s="216" t="s">
        <v>337</v>
      </c>
      <c r="I16" s="216" t="s">
        <v>321</v>
      </c>
      <c r="J16" s="215" t="s">
        <v>357</v>
      </c>
    </row>
    <row r="17" ht="22.5" customHeight="1" spans="1:10">
      <c r="A17" s="213" t="str">
        <f>"   "&amp;"2026年农业综合行政执法工作经费"</f>
        <v>   2026年农业综合行政执法工作经费</v>
      </c>
      <c r="B17" s="214" t="s">
        <v>358</v>
      </c>
      <c r="C17" s="62"/>
      <c r="D17" s="62"/>
      <c r="E17" s="62"/>
      <c r="F17" s="62"/>
      <c r="G17" s="62"/>
      <c r="H17" s="62"/>
      <c r="I17" s="62"/>
      <c r="J17" s="62"/>
    </row>
    <row r="18" ht="22.5" customHeight="1" spans="1:10">
      <c r="A18" s="62"/>
      <c r="B18" s="62"/>
      <c r="C18" s="215" t="s">
        <v>315</v>
      </c>
      <c r="D18" s="215" t="s">
        <v>316</v>
      </c>
      <c r="E18" s="215" t="s">
        <v>359</v>
      </c>
      <c r="F18" s="216" t="s">
        <v>318</v>
      </c>
      <c r="G18" s="215" t="s">
        <v>360</v>
      </c>
      <c r="H18" s="216" t="s">
        <v>361</v>
      </c>
      <c r="I18" s="216" t="s">
        <v>321</v>
      </c>
      <c r="J18" s="215" t="s">
        <v>362</v>
      </c>
    </row>
    <row r="19" ht="22.5" customHeight="1" spans="1:10">
      <c r="A19" s="62"/>
      <c r="B19" s="62"/>
      <c r="C19" s="215" t="s">
        <v>315</v>
      </c>
      <c r="D19" s="215" t="s">
        <v>316</v>
      </c>
      <c r="E19" s="215" t="s">
        <v>363</v>
      </c>
      <c r="F19" s="216" t="s">
        <v>318</v>
      </c>
      <c r="G19" s="215" t="s">
        <v>160</v>
      </c>
      <c r="H19" s="216" t="s">
        <v>361</v>
      </c>
      <c r="I19" s="216" t="s">
        <v>321</v>
      </c>
      <c r="J19" s="215" t="s">
        <v>364</v>
      </c>
    </row>
    <row r="20" ht="22.5" customHeight="1" spans="1:10">
      <c r="A20" s="62"/>
      <c r="B20" s="62"/>
      <c r="C20" s="215" t="s">
        <v>315</v>
      </c>
      <c r="D20" s="215" t="s">
        <v>333</v>
      </c>
      <c r="E20" s="215" t="s">
        <v>365</v>
      </c>
      <c r="F20" s="216" t="s">
        <v>335</v>
      </c>
      <c r="G20" s="215" t="s">
        <v>336</v>
      </c>
      <c r="H20" s="216" t="s">
        <v>337</v>
      </c>
      <c r="I20" s="216" t="s">
        <v>321</v>
      </c>
      <c r="J20" s="215" t="s">
        <v>366</v>
      </c>
    </row>
    <row r="21" ht="22.5" customHeight="1" spans="1:10">
      <c r="A21" s="62"/>
      <c r="B21" s="62"/>
      <c r="C21" s="215" t="s">
        <v>315</v>
      </c>
      <c r="D21" s="215" t="s">
        <v>333</v>
      </c>
      <c r="E21" s="215" t="s">
        <v>367</v>
      </c>
      <c r="F21" s="216" t="s">
        <v>335</v>
      </c>
      <c r="G21" s="215" t="s">
        <v>336</v>
      </c>
      <c r="H21" s="216" t="s">
        <v>337</v>
      </c>
      <c r="I21" s="216" t="s">
        <v>321</v>
      </c>
      <c r="J21" s="215" t="s">
        <v>368</v>
      </c>
    </row>
    <row r="22" ht="22.5" customHeight="1" spans="1:10">
      <c r="A22" s="62"/>
      <c r="B22" s="62"/>
      <c r="C22" s="215" t="s">
        <v>315</v>
      </c>
      <c r="D22" s="215" t="s">
        <v>340</v>
      </c>
      <c r="E22" s="215" t="s">
        <v>369</v>
      </c>
      <c r="F22" s="216" t="s">
        <v>318</v>
      </c>
      <c r="G22" s="215" t="s">
        <v>370</v>
      </c>
      <c r="H22" s="216" t="s">
        <v>371</v>
      </c>
      <c r="I22" s="216" t="s">
        <v>338</v>
      </c>
      <c r="J22" s="215" t="s">
        <v>372</v>
      </c>
    </row>
    <row r="23" ht="22.5" customHeight="1" spans="1:10">
      <c r="A23" s="62"/>
      <c r="B23" s="62"/>
      <c r="C23" s="215" t="s">
        <v>315</v>
      </c>
      <c r="D23" s="215" t="s">
        <v>340</v>
      </c>
      <c r="E23" s="215" t="s">
        <v>373</v>
      </c>
      <c r="F23" s="216" t="s">
        <v>318</v>
      </c>
      <c r="G23" s="215" t="s">
        <v>374</v>
      </c>
      <c r="H23" s="216" t="s">
        <v>371</v>
      </c>
      <c r="I23" s="216" t="s">
        <v>338</v>
      </c>
      <c r="J23" s="215" t="s">
        <v>375</v>
      </c>
    </row>
    <row r="24" ht="22.5" customHeight="1" spans="1:10">
      <c r="A24" s="62"/>
      <c r="B24" s="62"/>
      <c r="C24" s="215" t="s">
        <v>345</v>
      </c>
      <c r="D24" s="215" t="s">
        <v>346</v>
      </c>
      <c r="E24" s="215" t="s">
        <v>376</v>
      </c>
      <c r="F24" s="216" t="s">
        <v>318</v>
      </c>
      <c r="G24" s="215" t="s">
        <v>377</v>
      </c>
      <c r="H24" s="216" t="s">
        <v>371</v>
      </c>
      <c r="I24" s="216" t="s">
        <v>338</v>
      </c>
      <c r="J24" s="215" t="s">
        <v>376</v>
      </c>
    </row>
    <row r="25" ht="22.5" customHeight="1" spans="1:10">
      <c r="A25" s="62"/>
      <c r="B25" s="62"/>
      <c r="C25" s="215" t="s">
        <v>345</v>
      </c>
      <c r="D25" s="215" t="s">
        <v>350</v>
      </c>
      <c r="E25" s="215" t="s">
        <v>378</v>
      </c>
      <c r="F25" s="216" t="s">
        <v>318</v>
      </c>
      <c r="G25" s="215" t="s">
        <v>379</v>
      </c>
      <c r="H25" s="216" t="s">
        <v>371</v>
      </c>
      <c r="I25" s="216" t="s">
        <v>338</v>
      </c>
      <c r="J25" s="215" t="s">
        <v>378</v>
      </c>
    </row>
    <row r="26" ht="22.5" customHeight="1" spans="1:10">
      <c r="A26" s="62"/>
      <c r="B26" s="62"/>
      <c r="C26" s="215" t="s">
        <v>354</v>
      </c>
      <c r="D26" s="215" t="s">
        <v>355</v>
      </c>
      <c r="E26" s="215" t="s">
        <v>380</v>
      </c>
      <c r="F26" s="216" t="s">
        <v>335</v>
      </c>
      <c r="G26" s="215" t="s">
        <v>336</v>
      </c>
      <c r="H26" s="216" t="s">
        <v>337</v>
      </c>
      <c r="I26" s="216" t="s">
        <v>321</v>
      </c>
      <c r="J26" s="215" t="s">
        <v>381</v>
      </c>
    </row>
    <row r="27" ht="22.5" customHeight="1" spans="1:10">
      <c r="A27" s="62"/>
      <c r="B27" s="62"/>
      <c r="C27" s="215" t="s">
        <v>382</v>
      </c>
      <c r="D27" s="215" t="s">
        <v>383</v>
      </c>
      <c r="E27" s="215" t="s">
        <v>384</v>
      </c>
      <c r="F27" s="216" t="s">
        <v>385</v>
      </c>
      <c r="G27" s="215" t="s">
        <v>386</v>
      </c>
      <c r="H27" s="216" t="s">
        <v>387</v>
      </c>
      <c r="I27" s="216" t="s">
        <v>321</v>
      </c>
      <c r="J27" s="215" t="s">
        <v>388</v>
      </c>
    </row>
    <row r="28" ht="22.5" customHeight="1" spans="1:10">
      <c r="A28" s="213" t="str">
        <f>"   "&amp;"2026年科技扩散工作经费"</f>
        <v>   2026年科技扩散工作经费</v>
      </c>
      <c r="B28" s="214" t="s">
        <v>389</v>
      </c>
      <c r="C28" s="62"/>
      <c r="D28" s="62"/>
      <c r="E28" s="62"/>
      <c r="F28" s="62"/>
      <c r="G28" s="62"/>
      <c r="H28" s="62"/>
      <c r="I28" s="62"/>
      <c r="J28" s="62"/>
    </row>
    <row r="29" ht="22.5" customHeight="1" spans="1:10">
      <c r="A29" s="62"/>
      <c r="B29" s="62"/>
      <c r="C29" s="215" t="s">
        <v>315</v>
      </c>
      <c r="D29" s="215" t="s">
        <v>316</v>
      </c>
      <c r="E29" s="215" t="s">
        <v>390</v>
      </c>
      <c r="F29" s="216" t="s">
        <v>335</v>
      </c>
      <c r="G29" s="215" t="s">
        <v>159</v>
      </c>
      <c r="H29" s="216" t="s">
        <v>361</v>
      </c>
      <c r="I29" s="216" t="s">
        <v>321</v>
      </c>
      <c r="J29" s="215" t="s">
        <v>391</v>
      </c>
    </row>
    <row r="30" ht="22.5" customHeight="1" spans="1:10">
      <c r="A30" s="62"/>
      <c r="B30" s="62"/>
      <c r="C30" s="215" t="s">
        <v>315</v>
      </c>
      <c r="D30" s="215" t="s">
        <v>316</v>
      </c>
      <c r="E30" s="215" t="s">
        <v>392</v>
      </c>
      <c r="F30" s="216" t="s">
        <v>318</v>
      </c>
      <c r="G30" s="215" t="s">
        <v>393</v>
      </c>
      <c r="H30" s="216" t="s">
        <v>361</v>
      </c>
      <c r="I30" s="216" t="s">
        <v>321</v>
      </c>
      <c r="J30" s="215" t="s">
        <v>394</v>
      </c>
    </row>
    <row r="31" ht="22.5" customHeight="1" spans="1:10">
      <c r="A31" s="62"/>
      <c r="B31" s="62"/>
      <c r="C31" s="215" t="s">
        <v>315</v>
      </c>
      <c r="D31" s="215" t="s">
        <v>333</v>
      </c>
      <c r="E31" s="215" t="s">
        <v>395</v>
      </c>
      <c r="F31" s="216" t="s">
        <v>335</v>
      </c>
      <c r="G31" s="215" t="s">
        <v>336</v>
      </c>
      <c r="H31" s="216" t="s">
        <v>337</v>
      </c>
      <c r="I31" s="216" t="s">
        <v>321</v>
      </c>
      <c r="J31" s="215" t="s">
        <v>396</v>
      </c>
    </row>
    <row r="32" ht="22.5" customHeight="1" spans="1:10">
      <c r="A32" s="62"/>
      <c r="B32" s="62"/>
      <c r="C32" s="215" t="s">
        <v>315</v>
      </c>
      <c r="D32" s="215" t="s">
        <v>340</v>
      </c>
      <c r="E32" s="215" t="s">
        <v>397</v>
      </c>
      <c r="F32" s="216" t="s">
        <v>335</v>
      </c>
      <c r="G32" s="215" t="s">
        <v>370</v>
      </c>
      <c r="H32" s="216" t="s">
        <v>337</v>
      </c>
      <c r="I32" s="216" t="s">
        <v>321</v>
      </c>
      <c r="J32" s="215" t="s">
        <v>398</v>
      </c>
    </row>
    <row r="33" ht="22.5" customHeight="1" spans="1:10">
      <c r="A33" s="62"/>
      <c r="B33" s="62"/>
      <c r="C33" s="215" t="s">
        <v>345</v>
      </c>
      <c r="D33" s="215" t="s">
        <v>399</v>
      </c>
      <c r="E33" s="215" t="s">
        <v>400</v>
      </c>
      <c r="F33" s="216" t="s">
        <v>318</v>
      </c>
      <c r="G33" s="215" t="s">
        <v>401</v>
      </c>
      <c r="H33" s="216" t="s">
        <v>371</v>
      </c>
      <c r="I33" s="216" t="s">
        <v>338</v>
      </c>
      <c r="J33" s="215" t="s">
        <v>400</v>
      </c>
    </row>
    <row r="34" ht="22.5" customHeight="1" spans="1:10">
      <c r="A34" s="62"/>
      <c r="B34" s="62"/>
      <c r="C34" s="215" t="s">
        <v>345</v>
      </c>
      <c r="D34" s="215" t="s">
        <v>346</v>
      </c>
      <c r="E34" s="215" t="s">
        <v>402</v>
      </c>
      <c r="F34" s="216" t="s">
        <v>318</v>
      </c>
      <c r="G34" s="215" t="s">
        <v>403</v>
      </c>
      <c r="H34" s="216" t="s">
        <v>371</v>
      </c>
      <c r="I34" s="216" t="s">
        <v>338</v>
      </c>
      <c r="J34" s="215" t="s">
        <v>402</v>
      </c>
    </row>
    <row r="35" ht="22.5" customHeight="1" spans="1:10">
      <c r="A35" s="62"/>
      <c r="B35" s="62"/>
      <c r="C35" s="215" t="s">
        <v>345</v>
      </c>
      <c r="D35" s="215" t="s">
        <v>350</v>
      </c>
      <c r="E35" s="215" t="s">
        <v>404</v>
      </c>
      <c r="F35" s="216" t="s">
        <v>318</v>
      </c>
      <c r="G35" s="215" t="s">
        <v>405</v>
      </c>
      <c r="H35" s="216" t="s">
        <v>371</v>
      </c>
      <c r="I35" s="216" t="s">
        <v>338</v>
      </c>
      <c r="J35" s="215" t="s">
        <v>404</v>
      </c>
    </row>
    <row r="36" ht="22.5" customHeight="1" spans="1:10">
      <c r="A36" s="62"/>
      <c r="B36" s="62"/>
      <c r="C36" s="215" t="s">
        <v>354</v>
      </c>
      <c r="D36" s="215" t="s">
        <v>355</v>
      </c>
      <c r="E36" s="215" t="s">
        <v>406</v>
      </c>
      <c r="F36" s="216" t="s">
        <v>335</v>
      </c>
      <c r="G36" s="215" t="s">
        <v>336</v>
      </c>
      <c r="H36" s="216" t="s">
        <v>337</v>
      </c>
      <c r="I36" s="216" t="s">
        <v>321</v>
      </c>
      <c r="J36" s="215" t="s">
        <v>407</v>
      </c>
    </row>
    <row r="37" ht="22.5" customHeight="1" spans="1:10">
      <c r="A37" s="62"/>
      <c r="B37" s="62"/>
      <c r="C37" s="215" t="s">
        <v>382</v>
      </c>
      <c r="D37" s="215" t="s">
        <v>383</v>
      </c>
      <c r="E37" s="215" t="s">
        <v>408</v>
      </c>
      <c r="F37" s="216" t="s">
        <v>385</v>
      </c>
      <c r="G37" s="215" t="s">
        <v>386</v>
      </c>
      <c r="H37" s="216" t="s">
        <v>387</v>
      </c>
      <c r="I37" s="216" t="s">
        <v>321</v>
      </c>
      <c r="J37" s="215" t="s">
        <v>409</v>
      </c>
    </row>
    <row r="38" ht="22.5" customHeight="1" spans="1:10">
      <c r="A38" s="213" t="str">
        <f>"   "&amp;"工作经费"</f>
        <v>   工作经费</v>
      </c>
      <c r="B38" s="214" t="s">
        <v>410</v>
      </c>
      <c r="C38" s="62"/>
      <c r="D38" s="62"/>
      <c r="E38" s="62"/>
      <c r="F38" s="62"/>
      <c r="G38" s="62"/>
      <c r="H38" s="62"/>
      <c r="I38" s="62"/>
      <c r="J38" s="62"/>
    </row>
    <row r="39" ht="22.5" customHeight="1" spans="1:10">
      <c r="A39" s="62"/>
      <c r="B39" s="62"/>
      <c r="C39" s="215" t="s">
        <v>315</v>
      </c>
      <c r="D39" s="215" t="s">
        <v>316</v>
      </c>
      <c r="E39" s="215" t="s">
        <v>411</v>
      </c>
      <c r="F39" s="216" t="s">
        <v>335</v>
      </c>
      <c r="G39" s="215" t="s">
        <v>393</v>
      </c>
      <c r="H39" s="216" t="s">
        <v>361</v>
      </c>
      <c r="I39" s="216" t="s">
        <v>321</v>
      </c>
      <c r="J39" s="215" t="s">
        <v>412</v>
      </c>
    </row>
    <row r="40" ht="22.5" customHeight="1" spans="1:10">
      <c r="A40" s="62"/>
      <c r="B40" s="62"/>
      <c r="C40" s="215" t="s">
        <v>315</v>
      </c>
      <c r="D40" s="215" t="s">
        <v>316</v>
      </c>
      <c r="E40" s="215" t="s">
        <v>413</v>
      </c>
      <c r="F40" s="216" t="s">
        <v>335</v>
      </c>
      <c r="G40" s="215" t="s">
        <v>414</v>
      </c>
      <c r="H40" s="216" t="s">
        <v>361</v>
      </c>
      <c r="I40" s="216" t="s">
        <v>321</v>
      </c>
      <c r="J40" s="215" t="s">
        <v>415</v>
      </c>
    </row>
    <row r="41" ht="22.5" customHeight="1" spans="1:10">
      <c r="A41" s="62"/>
      <c r="B41" s="62"/>
      <c r="C41" s="215" t="s">
        <v>315</v>
      </c>
      <c r="D41" s="215" t="s">
        <v>333</v>
      </c>
      <c r="E41" s="215" t="s">
        <v>416</v>
      </c>
      <c r="F41" s="216" t="s">
        <v>335</v>
      </c>
      <c r="G41" s="215" t="s">
        <v>336</v>
      </c>
      <c r="H41" s="216" t="s">
        <v>337</v>
      </c>
      <c r="I41" s="216" t="s">
        <v>321</v>
      </c>
      <c r="J41" s="215" t="s">
        <v>417</v>
      </c>
    </row>
    <row r="42" ht="22.5" customHeight="1" spans="1:10">
      <c r="A42" s="62"/>
      <c r="B42" s="62"/>
      <c r="C42" s="215" t="s">
        <v>315</v>
      </c>
      <c r="D42" s="215" t="s">
        <v>340</v>
      </c>
      <c r="E42" s="215" t="s">
        <v>418</v>
      </c>
      <c r="F42" s="216" t="s">
        <v>318</v>
      </c>
      <c r="G42" s="215" t="s">
        <v>419</v>
      </c>
      <c r="H42" s="216" t="s">
        <v>371</v>
      </c>
      <c r="I42" s="216" t="s">
        <v>338</v>
      </c>
      <c r="J42" s="215" t="s">
        <v>420</v>
      </c>
    </row>
    <row r="43" ht="22.5" customHeight="1" spans="1:10">
      <c r="A43" s="62"/>
      <c r="B43" s="62"/>
      <c r="C43" s="215" t="s">
        <v>345</v>
      </c>
      <c r="D43" s="215" t="s">
        <v>346</v>
      </c>
      <c r="E43" s="215" t="s">
        <v>421</v>
      </c>
      <c r="F43" s="216" t="s">
        <v>318</v>
      </c>
      <c r="G43" s="215" t="s">
        <v>422</v>
      </c>
      <c r="H43" s="216" t="s">
        <v>371</v>
      </c>
      <c r="I43" s="216" t="s">
        <v>338</v>
      </c>
      <c r="J43" s="215" t="s">
        <v>423</v>
      </c>
    </row>
    <row r="44" ht="22.5" customHeight="1" spans="1:10">
      <c r="A44" s="62"/>
      <c r="B44" s="62"/>
      <c r="C44" s="215" t="s">
        <v>354</v>
      </c>
      <c r="D44" s="215" t="s">
        <v>355</v>
      </c>
      <c r="E44" s="215" t="s">
        <v>424</v>
      </c>
      <c r="F44" s="216" t="s">
        <v>335</v>
      </c>
      <c r="G44" s="215" t="s">
        <v>336</v>
      </c>
      <c r="H44" s="216" t="s">
        <v>337</v>
      </c>
      <c r="I44" s="216" t="s">
        <v>321</v>
      </c>
      <c r="J44" s="215" t="s">
        <v>425</v>
      </c>
    </row>
    <row r="45" ht="22.5" customHeight="1" spans="1:10">
      <c r="A45" s="62"/>
      <c r="B45" s="62"/>
      <c r="C45" s="215" t="s">
        <v>382</v>
      </c>
      <c r="D45" s="215" t="s">
        <v>383</v>
      </c>
      <c r="E45" s="215" t="s">
        <v>426</v>
      </c>
      <c r="F45" s="216" t="s">
        <v>385</v>
      </c>
      <c r="G45" s="215" t="s">
        <v>427</v>
      </c>
      <c r="H45" s="216" t="s">
        <v>387</v>
      </c>
      <c r="I45" s="216" t="s">
        <v>321</v>
      </c>
      <c r="J45" s="215" t="s">
        <v>428</v>
      </c>
    </row>
    <row r="46" ht="22.5" customHeight="1" spans="1:10">
      <c r="A46" s="213" t="str">
        <f>"   "&amp;"2026年农村土地承包经营纠纷调解仲裁委员会办案经费"</f>
        <v>   2026年农村土地承包经营纠纷调解仲裁委员会办案经费</v>
      </c>
      <c r="B46" s="214" t="s">
        <v>429</v>
      </c>
      <c r="C46" s="62"/>
      <c r="D46" s="62"/>
      <c r="E46" s="62"/>
      <c r="F46" s="62"/>
      <c r="G46" s="62"/>
      <c r="H46" s="62"/>
      <c r="I46" s="62"/>
      <c r="J46" s="62"/>
    </row>
    <row r="47" ht="22.5" customHeight="1" spans="1:10">
      <c r="A47" s="62"/>
      <c r="B47" s="62"/>
      <c r="C47" s="215" t="s">
        <v>315</v>
      </c>
      <c r="D47" s="215" t="s">
        <v>316</v>
      </c>
      <c r="E47" s="215" t="s">
        <v>430</v>
      </c>
      <c r="F47" s="216" t="s">
        <v>318</v>
      </c>
      <c r="G47" s="215" t="s">
        <v>331</v>
      </c>
      <c r="H47" s="216" t="s">
        <v>361</v>
      </c>
      <c r="I47" s="216" t="s">
        <v>321</v>
      </c>
      <c r="J47" s="215" t="s">
        <v>431</v>
      </c>
    </row>
    <row r="48" ht="22.5" customHeight="1" spans="1:10">
      <c r="A48" s="62"/>
      <c r="B48" s="62"/>
      <c r="C48" s="215" t="s">
        <v>315</v>
      </c>
      <c r="D48" s="215" t="s">
        <v>333</v>
      </c>
      <c r="E48" s="215" t="s">
        <v>432</v>
      </c>
      <c r="F48" s="216" t="s">
        <v>335</v>
      </c>
      <c r="G48" s="215" t="s">
        <v>336</v>
      </c>
      <c r="H48" s="216" t="s">
        <v>337</v>
      </c>
      <c r="I48" s="216" t="s">
        <v>321</v>
      </c>
      <c r="J48" s="215" t="s">
        <v>433</v>
      </c>
    </row>
    <row r="49" ht="22.5" customHeight="1" spans="1:10">
      <c r="A49" s="62"/>
      <c r="B49" s="62"/>
      <c r="C49" s="215" t="s">
        <v>315</v>
      </c>
      <c r="D49" s="215" t="s">
        <v>340</v>
      </c>
      <c r="E49" s="215" t="s">
        <v>434</v>
      </c>
      <c r="F49" s="216" t="s">
        <v>318</v>
      </c>
      <c r="G49" s="215" t="s">
        <v>435</v>
      </c>
      <c r="H49" s="216" t="s">
        <v>337</v>
      </c>
      <c r="I49" s="216" t="s">
        <v>338</v>
      </c>
      <c r="J49" s="215" t="s">
        <v>436</v>
      </c>
    </row>
    <row r="50" ht="22.5" customHeight="1" spans="1:10">
      <c r="A50" s="62"/>
      <c r="B50" s="62"/>
      <c r="C50" s="215" t="s">
        <v>345</v>
      </c>
      <c r="D50" s="215" t="s">
        <v>346</v>
      </c>
      <c r="E50" s="215" t="s">
        <v>437</v>
      </c>
      <c r="F50" s="216" t="s">
        <v>318</v>
      </c>
      <c r="G50" s="215" t="s">
        <v>377</v>
      </c>
      <c r="H50" s="216" t="s">
        <v>371</v>
      </c>
      <c r="I50" s="216" t="s">
        <v>338</v>
      </c>
      <c r="J50" s="215" t="s">
        <v>438</v>
      </c>
    </row>
    <row r="51" ht="22.5" customHeight="1" spans="1:10">
      <c r="A51" s="62"/>
      <c r="B51" s="62"/>
      <c r="C51" s="215" t="s">
        <v>354</v>
      </c>
      <c r="D51" s="215" t="s">
        <v>355</v>
      </c>
      <c r="E51" s="215" t="s">
        <v>439</v>
      </c>
      <c r="F51" s="216" t="s">
        <v>335</v>
      </c>
      <c r="G51" s="215" t="s">
        <v>336</v>
      </c>
      <c r="H51" s="216" t="s">
        <v>337</v>
      </c>
      <c r="I51" s="216" t="s">
        <v>321</v>
      </c>
      <c r="J51" s="215" t="s">
        <v>440</v>
      </c>
    </row>
    <row r="52" ht="22.5" customHeight="1" spans="1:10">
      <c r="A52" s="62"/>
      <c r="B52" s="62"/>
      <c r="C52" s="215" t="s">
        <v>382</v>
      </c>
      <c r="D52" s="215" t="s">
        <v>383</v>
      </c>
      <c r="E52" s="215" t="s">
        <v>441</v>
      </c>
      <c r="F52" s="216" t="s">
        <v>385</v>
      </c>
      <c r="G52" s="215" t="s">
        <v>442</v>
      </c>
      <c r="H52" s="216" t="s">
        <v>387</v>
      </c>
      <c r="I52" s="216" t="s">
        <v>321</v>
      </c>
      <c r="J52" s="215" t="s">
        <v>443</v>
      </c>
    </row>
    <row r="53" ht="22.5" customHeight="1" spans="1:10">
      <c r="A53" s="213" t="str">
        <f>"   "&amp;"村级动物防疫员工资经费"</f>
        <v>   村级动物防疫员工资经费</v>
      </c>
      <c r="B53" s="214" t="s">
        <v>444</v>
      </c>
      <c r="C53" s="62"/>
      <c r="D53" s="62"/>
      <c r="E53" s="62"/>
      <c r="F53" s="62"/>
      <c r="G53" s="62"/>
      <c r="H53" s="62"/>
      <c r="I53" s="62"/>
      <c r="J53" s="62"/>
    </row>
    <row r="54" ht="22.5" customHeight="1" spans="1:10">
      <c r="A54" s="62"/>
      <c r="B54" s="62"/>
      <c r="C54" s="215" t="s">
        <v>315</v>
      </c>
      <c r="D54" s="215" t="s">
        <v>316</v>
      </c>
      <c r="E54" s="215" t="s">
        <v>445</v>
      </c>
      <c r="F54" s="216" t="s">
        <v>318</v>
      </c>
      <c r="G54" s="215" t="s">
        <v>446</v>
      </c>
      <c r="H54" s="216" t="s">
        <v>324</v>
      </c>
      <c r="I54" s="216" t="s">
        <v>321</v>
      </c>
      <c r="J54" s="215" t="s">
        <v>447</v>
      </c>
    </row>
    <row r="55" ht="22.5" customHeight="1" spans="1:10">
      <c r="A55" s="62"/>
      <c r="B55" s="62"/>
      <c r="C55" s="215" t="s">
        <v>315</v>
      </c>
      <c r="D55" s="215" t="s">
        <v>316</v>
      </c>
      <c r="E55" s="215" t="s">
        <v>448</v>
      </c>
      <c r="F55" s="216" t="s">
        <v>318</v>
      </c>
      <c r="G55" s="215" t="s">
        <v>449</v>
      </c>
      <c r="H55" s="216" t="s">
        <v>450</v>
      </c>
      <c r="I55" s="216" t="s">
        <v>321</v>
      </c>
      <c r="J55" s="215" t="s">
        <v>451</v>
      </c>
    </row>
    <row r="56" ht="22.5" customHeight="1" spans="1:10">
      <c r="A56" s="62"/>
      <c r="B56" s="62"/>
      <c r="C56" s="215" t="s">
        <v>315</v>
      </c>
      <c r="D56" s="215" t="s">
        <v>340</v>
      </c>
      <c r="E56" s="215" t="s">
        <v>452</v>
      </c>
      <c r="F56" s="216" t="s">
        <v>318</v>
      </c>
      <c r="G56" s="215" t="s">
        <v>342</v>
      </c>
      <c r="H56" s="216"/>
      <c r="I56" s="216" t="s">
        <v>338</v>
      </c>
      <c r="J56" s="215" t="s">
        <v>453</v>
      </c>
    </row>
    <row r="57" ht="22.5" customHeight="1" spans="1:10">
      <c r="A57" s="62"/>
      <c r="B57" s="62"/>
      <c r="C57" s="215" t="s">
        <v>345</v>
      </c>
      <c r="D57" s="215" t="s">
        <v>346</v>
      </c>
      <c r="E57" s="215" t="s">
        <v>347</v>
      </c>
      <c r="F57" s="216" t="s">
        <v>318</v>
      </c>
      <c r="G57" s="215" t="s">
        <v>348</v>
      </c>
      <c r="H57" s="216"/>
      <c r="I57" s="216" t="s">
        <v>338</v>
      </c>
      <c r="J57" s="215" t="s">
        <v>454</v>
      </c>
    </row>
    <row r="58" ht="22.5" customHeight="1" spans="1:10">
      <c r="A58" s="62"/>
      <c r="B58" s="62"/>
      <c r="C58" s="215" t="s">
        <v>345</v>
      </c>
      <c r="D58" s="215" t="s">
        <v>350</v>
      </c>
      <c r="E58" s="215" t="s">
        <v>455</v>
      </c>
      <c r="F58" s="216" t="s">
        <v>318</v>
      </c>
      <c r="G58" s="215" t="s">
        <v>352</v>
      </c>
      <c r="H58" s="216" t="s">
        <v>456</v>
      </c>
      <c r="I58" s="216" t="s">
        <v>338</v>
      </c>
      <c r="J58" s="215" t="s">
        <v>457</v>
      </c>
    </row>
    <row r="59" ht="22.5" customHeight="1" spans="1:10">
      <c r="A59" s="62"/>
      <c r="B59" s="62"/>
      <c r="C59" s="215" t="s">
        <v>354</v>
      </c>
      <c r="D59" s="215" t="s">
        <v>355</v>
      </c>
      <c r="E59" s="215" t="s">
        <v>458</v>
      </c>
      <c r="F59" s="216" t="s">
        <v>318</v>
      </c>
      <c r="G59" s="215" t="s">
        <v>459</v>
      </c>
      <c r="H59" s="216" t="s">
        <v>337</v>
      </c>
      <c r="I59" s="216" t="s">
        <v>321</v>
      </c>
      <c r="J59" s="215" t="s">
        <v>460</v>
      </c>
    </row>
    <row r="60" ht="22.5" customHeight="1" spans="1:10">
      <c r="A60" s="213" t="str">
        <f>"   "&amp;"监测预警工作经费"</f>
        <v>   监测预警工作经费</v>
      </c>
      <c r="B60" s="214" t="s">
        <v>461</v>
      </c>
      <c r="C60" s="62"/>
      <c r="D60" s="62"/>
      <c r="E60" s="62"/>
      <c r="F60" s="62"/>
      <c r="G60" s="62"/>
      <c r="H60" s="62"/>
      <c r="I60" s="62"/>
      <c r="J60" s="62"/>
    </row>
    <row r="61" ht="22.5" customHeight="1" spans="1:10">
      <c r="A61" s="62"/>
      <c r="B61" s="62"/>
      <c r="C61" s="215" t="s">
        <v>315</v>
      </c>
      <c r="D61" s="215" t="s">
        <v>316</v>
      </c>
      <c r="E61" s="215" t="s">
        <v>462</v>
      </c>
      <c r="F61" s="216" t="s">
        <v>335</v>
      </c>
      <c r="G61" s="215" t="s">
        <v>463</v>
      </c>
      <c r="H61" s="216" t="s">
        <v>361</v>
      </c>
      <c r="I61" s="216" t="s">
        <v>321</v>
      </c>
      <c r="J61" s="215" t="s">
        <v>464</v>
      </c>
    </row>
    <row r="62" ht="22.5" customHeight="1" spans="1:10">
      <c r="A62" s="62"/>
      <c r="B62" s="62"/>
      <c r="C62" s="215" t="s">
        <v>315</v>
      </c>
      <c r="D62" s="215" t="s">
        <v>316</v>
      </c>
      <c r="E62" s="215" t="s">
        <v>465</v>
      </c>
      <c r="F62" s="216" t="s">
        <v>335</v>
      </c>
      <c r="G62" s="215" t="s">
        <v>161</v>
      </c>
      <c r="H62" s="216" t="s">
        <v>361</v>
      </c>
      <c r="I62" s="216" t="s">
        <v>321</v>
      </c>
      <c r="J62" s="215" t="s">
        <v>466</v>
      </c>
    </row>
    <row r="63" ht="22.5" customHeight="1" spans="1:10">
      <c r="A63" s="62"/>
      <c r="B63" s="62"/>
      <c r="C63" s="215" t="s">
        <v>315</v>
      </c>
      <c r="D63" s="215" t="s">
        <v>333</v>
      </c>
      <c r="E63" s="215" t="s">
        <v>467</v>
      </c>
      <c r="F63" s="216" t="s">
        <v>335</v>
      </c>
      <c r="G63" s="215" t="s">
        <v>336</v>
      </c>
      <c r="H63" s="216" t="s">
        <v>337</v>
      </c>
      <c r="I63" s="216" t="s">
        <v>321</v>
      </c>
      <c r="J63" s="215" t="s">
        <v>468</v>
      </c>
    </row>
    <row r="64" ht="22.5" customHeight="1" spans="1:10">
      <c r="A64" s="62"/>
      <c r="B64" s="62"/>
      <c r="C64" s="215" t="s">
        <v>315</v>
      </c>
      <c r="D64" s="215" t="s">
        <v>333</v>
      </c>
      <c r="E64" s="215" t="s">
        <v>469</v>
      </c>
      <c r="F64" s="216" t="s">
        <v>335</v>
      </c>
      <c r="G64" s="215" t="s">
        <v>336</v>
      </c>
      <c r="H64" s="216" t="s">
        <v>337</v>
      </c>
      <c r="I64" s="216" t="s">
        <v>321</v>
      </c>
      <c r="J64" s="215" t="s">
        <v>470</v>
      </c>
    </row>
    <row r="65" ht="22.5" customHeight="1" spans="1:10">
      <c r="A65" s="62"/>
      <c r="B65" s="62"/>
      <c r="C65" s="215" t="s">
        <v>315</v>
      </c>
      <c r="D65" s="215" t="s">
        <v>340</v>
      </c>
      <c r="E65" s="215" t="s">
        <v>418</v>
      </c>
      <c r="F65" s="216" t="s">
        <v>318</v>
      </c>
      <c r="G65" s="215" t="s">
        <v>420</v>
      </c>
      <c r="H65" s="216" t="s">
        <v>371</v>
      </c>
      <c r="I65" s="216" t="s">
        <v>338</v>
      </c>
      <c r="J65" s="215" t="s">
        <v>471</v>
      </c>
    </row>
    <row r="66" ht="22.5" customHeight="1" spans="1:10">
      <c r="A66" s="62"/>
      <c r="B66" s="62"/>
      <c r="C66" s="215" t="s">
        <v>345</v>
      </c>
      <c r="D66" s="215" t="s">
        <v>346</v>
      </c>
      <c r="E66" s="215" t="s">
        <v>472</v>
      </c>
      <c r="F66" s="216" t="s">
        <v>318</v>
      </c>
      <c r="G66" s="215" t="s">
        <v>422</v>
      </c>
      <c r="H66" s="216" t="s">
        <v>371</v>
      </c>
      <c r="I66" s="216" t="s">
        <v>338</v>
      </c>
      <c r="J66" s="215" t="s">
        <v>473</v>
      </c>
    </row>
    <row r="67" ht="22.5" customHeight="1" spans="1:10">
      <c r="A67" s="62"/>
      <c r="B67" s="62"/>
      <c r="C67" s="215" t="s">
        <v>345</v>
      </c>
      <c r="D67" s="215" t="s">
        <v>346</v>
      </c>
      <c r="E67" s="215" t="s">
        <v>474</v>
      </c>
      <c r="F67" s="216" t="s">
        <v>318</v>
      </c>
      <c r="G67" s="215" t="s">
        <v>475</v>
      </c>
      <c r="H67" s="216" t="s">
        <v>324</v>
      </c>
      <c r="I67" s="216" t="s">
        <v>321</v>
      </c>
      <c r="J67" s="215" t="s">
        <v>476</v>
      </c>
    </row>
    <row r="68" ht="22.5" customHeight="1" spans="1:10">
      <c r="A68" s="62"/>
      <c r="B68" s="62"/>
      <c r="C68" s="215" t="s">
        <v>354</v>
      </c>
      <c r="D68" s="215" t="s">
        <v>355</v>
      </c>
      <c r="E68" s="215" t="s">
        <v>477</v>
      </c>
      <c r="F68" s="216" t="s">
        <v>335</v>
      </c>
      <c r="G68" s="215" t="s">
        <v>336</v>
      </c>
      <c r="H68" s="216" t="s">
        <v>337</v>
      </c>
      <c r="I68" s="216" t="s">
        <v>321</v>
      </c>
      <c r="J68" s="215" t="s">
        <v>478</v>
      </c>
    </row>
    <row r="69" ht="22.5" customHeight="1" spans="1:10">
      <c r="A69" s="62"/>
      <c r="B69" s="62"/>
      <c r="C69" s="215" t="s">
        <v>382</v>
      </c>
      <c r="D69" s="215" t="s">
        <v>383</v>
      </c>
      <c r="E69" s="215" t="s">
        <v>479</v>
      </c>
      <c r="F69" s="216" t="s">
        <v>385</v>
      </c>
      <c r="G69" s="215" t="s">
        <v>442</v>
      </c>
      <c r="H69" s="216" t="s">
        <v>387</v>
      </c>
      <c r="I69" s="216" t="s">
        <v>321</v>
      </c>
      <c r="J69" s="215" t="s">
        <v>480</v>
      </c>
    </row>
    <row r="70" ht="22.5" customHeight="1" spans="1:10">
      <c r="A70" s="213" t="str">
        <f>"   "&amp;"2026年德钦县县级农产品质量安全检测工作经费"</f>
        <v>   2026年德钦县县级农产品质量安全检测工作经费</v>
      </c>
      <c r="B70" s="214" t="s">
        <v>481</v>
      </c>
      <c r="C70" s="62"/>
      <c r="D70" s="62"/>
      <c r="E70" s="62"/>
      <c r="F70" s="62"/>
      <c r="G70" s="62"/>
      <c r="H70" s="62"/>
      <c r="I70" s="62"/>
      <c r="J70" s="62"/>
    </row>
    <row r="71" ht="22.5" customHeight="1" spans="1:10">
      <c r="A71" s="62"/>
      <c r="B71" s="62"/>
      <c r="C71" s="215" t="s">
        <v>315</v>
      </c>
      <c r="D71" s="215" t="s">
        <v>316</v>
      </c>
      <c r="E71" s="215" t="s">
        <v>482</v>
      </c>
      <c r="F71" s="216" t="s">
        <v>318</v>
      </c>
      <c r="G71" s="215" t="s">
        <v>159</v>
      </c>
      <c r="H71" s="216" t="s">
        <v>361</v>
      </c>
      <c r="I71" s="216" t="s">
        <v>321</v>
      </c>
      <c r="J71" s="215" t="s">
        <v>483</v>
      </c>
    </row>
    <row r="72" ht="22.5" customHeight="1" spans="1:10">
      <c r="A72" s="62"/>
      <c r="B72" s="62"/>
      <c r="C72" s="215" t="s">
        <v>315</v>
      </c>
      <c r="D72" s="215" t="s">
        <v>316</v>
      </c>
      <c r="E72" s="215" t="s">
        <v>484</v>
      </c>
      <c r="F72" s="216" t="s">
        <v>318</v>
      </c>
      <c r="G72" s="215" t="s">
        <v>160</v>
      </c>
      <c r="H72" s="216" t="s">
        <v>361</v>
      </c>
      <c r="I72" s="216" t="s">
        <v>321</v>
      </c>
      <c r="J72" s="215" t="s">
        <v>485</v>
      </c>
    </row>
    <row r="73" ht="22.5" customHeight="1" spans="1:10">
      <c r="A73" s="62"/>
      <c r="B73" s="62"/>
      <c r="C73" s="215" t="s">
        <v>315</v>
      </c>
      <c r="D73" s="215" t="s">
        <v>316</v>
      </c>
      <c r="E73" s="215" t="s">
        <v>486</v>
      </c>
      <c r="F73" s="216" t="s">
        <v>318</v>
      </c>
      <c r="G73" s="215" t="s">
        <v>414</v>
      </c>
      <c r="H73" s="216" t="s">
        <v>361</v>
      </c>
      <c r="I73" s="216" t="s">
        <v>321</v>
      </c>
      <c r="J73" s="215" t="s">
        <v>487</v>
      </c>
    </row>
    <row r="74" ht="22.5" customHeight="1" spans="1:10">
      <c r="A74" s="62"/>
      <c r="B74" s="62"/>
      <c r="C74" s="215" t="s">
        <v>315</v>
      </c>
      <c r="D74" s="215" t="s">
        <v>333</v>
      </c>
      <c r="E74" s="215" t="s">
        <v>488</v>
      </c>
      <c r="F74" s="216" t="s">
        <v>335</v>
      </c>
      <c r="G74" s="215" t="s">
        <v>459</v>
      </c>
      <c r="H74" s="216" t="s">
        <v>337</v>
      </c>
      <c r="I74" s="216" t="s">
        <v>321</v>
      </c>
      <c r="J74" s="215" t="s">
        <v>488</v>
      </c>
    </row>
    <row r="75" ht="22.5" customHeight="1" spans="1:10">
      <c r="A75" s="62"/>
      <c r="B75" s="62"/>
      <c r="C75" s="215" t="s">
        <v>315</v>
      </c>
      <c r="D75" s="215" t="s">
        <v>340</v>
      </c>
      <c r="E75" s="215" t="s">
        <v>489</v>
      </c>
      <c r="F75" s="216" t="s">
        <v>335</v>
      </c>
      <c r="G75" s="215" t="s">
        <v>490</v>
      </c>
      <c r="H75" s="216" t="s">
        <v>337</v>
      </c>
      <c r="I75" s="216" t="s">
        <v>338</v>
      </c>
      <c r="J75" s="215" t="s">
        <v>491</v>
      </c>
    </row>
    <row r="76" ht="22.5" customHeight="1" spans="1:10">
      <c r="A76" s="62"/>
      <c r="B76" s="62"/>
      <c r="C76" s="215" t="s">
        <v>345</v>
      </c>
      <c r="D76" s="215" t="s">
        <v>346</v>
      </c>
      <c r="E76" s="215" t="s">
        <v>492</v>
      </c>
      <c r="F76" s="216" t="s">
        <v>335</v>
      </c>
      <c r="G76" s="215" t="s">
        <v>493</v>
      </c>
      <c r="H76" s="216" t="s">
        <v>337</v>
      </c>
      <c r="I76" s="216" t="s">
        <v>321</v>
      </c>
      <c r="J76" s="215" t="s">
        <v>494</v>
      </c>
    </row>
    <row r="77" ht="22.5" customHeight="1" spans="1:10">
      <c r="A77" s="62"/>
      <c r="B77" s="62"/>
      <c r="C77" s="215" t="s">
        <v>345</v>
      </c>
      <c r="D77" s="215" t="s">
        <v>495</v>
      </c>
      <c r="E77" s="215" t="s">
        <v>496</v>
      </c>
      <c r="F77" s="216" t="s">
        <v>318</v>
      </c>
      <c r="G77" s="215" t="s">
        <v>497</v>
      </c>
      <c r="H77" s="216" t="s">
        <v>371</v>
      </c>
      <c r="I77" s="216" t="s">
        <v>338</v>
      </c>
      <c r="J77" s="215" t="s">
        <v>496</v>
      </c>
    </row>
    <row r="78" ht="22.5" customHeight="1" spans="1:10">
      <c r="A78" s="62"/>
      <c r="B78" s="62"/>
      <c r="C78" s="215" t="s">
        <v>345</v>
      </c>
      <c r="D78" s="215" t="s">
        <v>350</v>
      </c>
      <c r="E78" s="215" t="s">
        <v>498</v>
      </c>
      <c r="F78" s="216" t="s">
        <v>318</v>
      </c>
      <c r="G78" s="215" t="s">
        <v>379</v>
      </c>
      <c r="H78" s="216" t="s">
        <v>371</v>
      </c>
      <c r="I78" s="216" t="s">
        <v>338</v>
      </c>
      <c r="J78" s="215" t="s">
        <v>498</v>
      </c>
    </row>
    <row r="79" ht="22.5" customHeight="1" spans="1:10">
      <c r="A79" s="62"/>
      <c r="B79" s="62"/>
      <c r="C79" s="215" t="s">
        <v>354</v>
      </c>
      <c r="D79" s="215" t="s">
        <v>355</v>
      </c>
      <c r="E79" s="215" t="s">
        <v>499</v>
      </c>
      <c r="F79" s="216" t="s">
        <v>335</v>
      </c>
      <c r="G79" s="215" t="s">
        <v>336</v>
      </c>
      <c r="H79" s="216" t="s">
        <v>337</v>
      </c>
      <c r="I79" s="216" t="s">
        <v>321</v>
      </c>
      <c r="J79" s="215" t="s">
        <v>500</v>
      </c>
    </row>
    <row r="80" ht="22.5" customHeight="1" spans="1:10">
      <c r="A80" s="62"/>
      <c r="B80" s="62"/>
      <c r="C80" s="215" t="s">
        <v>382</v>
      </c>
      <c r="D80" s="215" t="s">
        <v>383</v>
      </c>
      <c r="E80" s="215" t="s">
        <v>501</v>
      </c>
      <c r="F80" s="216" t="s">
        <v>318</v>
      </c>
      <c r="G80" s="215" t="s">
        <v>502</v>
      </c>
      <c r="H80" s="216" t="s">
        <v>387</v>
      </c>
      <c r="I80" s="216" t="s">
        <v>321</v>
      </c>
      <c r="J80" s="215" t="s">
        <v>503</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斯那取宗</cp:lastModifiedBy>
  <dcterms:created xsi:type="dcterms:W3CDTF">2026-02-09T16:11:00Z</dcterms:created>
  <dcterms:modified xsi:type="dcterms:W3CDTF">2026-03-11T03:33:30Z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9B2ABC965FA44050BF4F0DEFD8580B71_13</vt:lpwstr>
  </property>
  <property fmtid="{D5CDD505-2E9C-101B-9397-08002B2CF9AE}" pid="3" name="KSOProductBuildVer">
    <vt:lpwstr>2052-12.1.0.16412</vt:lpwstr>
  </property>
  <property fmtid="{D5CDD505-2E9C-101B-9397-08002B2CF9AE}" pid="4" name="CalculationRule">
    <vt:r8>0</vt:r8>
  </property>
</Properties>
</file>