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firstSheet="5" activeTab="9"/>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<sst xmlns="http://schemas.openxmlformats.org/spreadsheetml/2006/main" count="3363" uniqueCount="870">
  <si>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</si>
  <si>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</si>
  <si>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</si>
  <si>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</si>
  <si>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</si>
  <si>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</si>
  <si>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</si>
  <si>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</si>
  <si>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</si>
  <si>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</si>
  <si>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</si>
  <si>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</si>
  <si>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</si>
  <si>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</si>
  <si>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</si>
  <si>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</si>
  <si>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</si>
  <si>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</si>
  <si>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</si>
  <si>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</si>
  <si>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</si>
  <si>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</si>
  <si>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</si>
  <si>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</si>
  <si>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</si>
  <si>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</si>
  <si>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</si>
  <si>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</si>
  <si>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</si>
  <si>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</si>
  <si>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</si>
  <si>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</si>
  <si>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</si>
  <si>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</si>
  <si>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</si>
  <si>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</si>
  <si>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</si>
  <si>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</si>
  <si>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</si>
  <si>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</si>
  <si>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</si>
  <si>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</si>
  <si>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</si>
  <si>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</si>
  <si>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</si>
  <si>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</si>
  <si>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</si>
  <si>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</si>
  <si>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</si>
  <si>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</si>
  <si>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</si>
  <si>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</si>
  <si>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</si>
  <si>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</si>
  <si>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</si>
  <si>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</si>
  <si>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</si>
  <si>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</si>
  <si>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</si>
  <si>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</si>
  <si>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</si>
  <si>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</si>
  <si>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</si>
  <si>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</si>
  <si>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</si>
  <si>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</si>
  <si>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</si>
  <si>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</si>
  <si>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</si>
  <si>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</si>
  <si>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</si>
  <si>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</si>
  <si>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德钦县农业农村局</t>
  </si>
  <si>
    <t>125005</t>
  </si>
  <si>
    <t>德钦县种植业管理服务中心</t>
  </si>
  <si>
    <t>125006</t>
  </si>
  <si>
    <t>德钦县农机推广与农机监理站</t>
  </si>
  <si>
    <t>125007</t>
  </si>
  <si>
    <t>德钦县畜牧水产管理服务中心</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</si>
  <si>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</si>
  <si>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</si>
  <si>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</si>
  <si>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</si>
  <si>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</si>
  <si>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</si>
  <si>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</si>
  <si>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</si>
  <si>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</si>
  <si>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</si>
  <si>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</si>
  <si>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</si>
  <si>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</si>
  <si>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</si>
  <si>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</si>
  <si>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</si>
  <si>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2080505</t>
  </si>
  <si>
    <t>2080506</t>
  </si>
  <si>
    <t>20808</t>
  </si>
  <si>
    <t>2080801</t>
  </si>
  <si>
    <t>210</t>
  </si>
  <si>
    <t>卫生健康支出</t>
  </si>
  <si>
    <t>21011</t>
  </si>
  <si>
    <t>2101101</t>
  </si>
  <si>
    <t>2101102</t>
  </si>
  <si>
    <t>2101103</t>
  </si>
  <si>
    <t>2101199</t>
  </si>
  <si>
    <t>213</t>
  </si>
  <si>
    <t>农林水支出</t>
  </si>
  <si>
    <t>21301</t>
  </si>
  <si>
    <t>2130101</t>
  </si>
  <si>
    <t>2130104</t>
  </si>
  <si>
    <t>2130106</t>
  </si>
  <si>
    <t>2130109</t>
  </si>
  <si>
    <t>2130110</t>
  </si>
  <si>
    <t>2130122</t>
  </si>
  <si>
    <t>2130199</t>
  </si>
  <si>
    <t>21308</t>
  </si>
  <si>
    <t>2130803</t>
  </si>
  <si>
    <t>221</t>
  </si>
  <si>
    <t>住房保障支出</t>
  </si>
  <si>
    <t>22102</t>
  </si>
  <si>
    <t>2210201</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</si>
  <si>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</si>
  <si>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</si>
  <si>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</si>
  <si>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</si>
  <si>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</si>
  <si>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</si>
  <si>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</si>
  <si>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</si>
  <si>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</si>
  <si>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</si>
  <si>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</si>
  <si>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</si>
  <si>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</si>
  <si>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</si>
  <si>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</si>
  <si>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</si>
  <si>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</si>
  <si>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</si>
  <si>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</si>
  <si>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</si>
  <si>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</si>
  <si>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</si>
  <si>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</si>
  <si>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</si>
  <si>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</si>
  <si>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</si>
  <si>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</si>
  <si>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</si>
  <si>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</si>
  <si>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</si>
  <si>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</si>
  <si>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</si>
  <si>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</si>
  <si>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</si>
  <si>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</si>
  <si>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</si>
  <si>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</si>
  <si>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</si>
  <si>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</si>
  <si>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</si>
  <si>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</si>
  <si>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</si>
  <si>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</si>
  <si>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</si>
  <si>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</si>
  <si>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</si>
  <si>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</si>
  <si>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</si>
  <si>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</si>
  <si>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行政事业单位养老支出</t>
  </si>
  <si>
    <t>机关事业单位基本养老保险缴费支出</t>
  </si>
  <si>
    <t>抚恤</t>
  </si>
  <si>
    <t>死亡抚恤</t>
  </si>
  <si>
    <t>行政事业单位医疗</t>
  </si>
  <si>
    <t>行政单位医疗</t>
  </si>
  <si>
    <t>事业单位医疗</t>
  </si>
  <si>
    <t>公务员医疗补助</t>
  </si>
  <si>
    <t>其他行政事业单位医疗支出</t>
  </si>
  <si>
    <t>农业农村</t>
  </si>
  <si>
    <t>行政运行</t>
  </si>
  <si>
    <t>事业运行</t>
  </si>
  <si>
    <t>科技转化与推广服务</t>
  </si>
  <si>
    <t>2130108</t>
  </si>
  <si>
    <t>病虫害控制</t>
  </si>
  <si>
    <t>农产品质量安全</t>
  </si>
  <si>
    <t>执法监管</t>
  </si>
  <si>
    <t>农业生产发展</t>
  </si>
  <si>
    <t>其他农业农村支出</t>
  </si>
  <si>
    <t>普惠金融发展支出</t>
  </si>
  <si>
    <t>农业保险保费补贴</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</si>
  <si>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</si>
  <si>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</si>
  <si>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</si>
  <si>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</si>
  <si>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</si>
  <si>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</si>
  <si>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</si>
  <si>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</si>
  <si>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</si>
  <si>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</si>
  <si>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</si>
  <si>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</si>
  <si>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</si>
  <si>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</si>
  <si>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</si>
  <si>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</si>
  <si>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</si>
  <si>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</si>
  <si>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</si>
  <si>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</si>
  <si>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</si>
  <si>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</si>
  <si>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</si>
  <si>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</si>
  <si>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</si>
  <si>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</si>
  <si>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</si>
  <si>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</si>
  <si>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</si>
  <si>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</si>
  <si>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</si>
  <si>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533422210000000019481</t>
  </si>
  <si>
    <t>行政人员工资支出</t>
  </si>
  <si>
    <t>30101</t>
  </si>
  <si>
    <t>基本工资</t>
  </si>
  <si>
    <t>533422210000000019482</t>
  </si>
  <si>
    <t>事业人员工资支出</t>
  </si>
  <si>
    <t>30102</t>
  </si>
  <si>
    <t>津贴补贴</t>
  </si>
  <si>
    <t>30103</t>
  </si>
  <si>
    <t>奖金</t>
  </si>
  <si>
    <t>533422231100001429468</t>
  </si>
  <si>
    <t>公务员基础绩效奖</t>
  </si>
  <si>
    <t>30107</t>
  </si>
  <si>
    <t>绩效工资</t>
  </si>
  <si>
    <t>533422241100002144709</t>
  </si>
  <si>
    <t>事业人员规范后绩效奖</t>
  </si>
  <si>
    <t>533422210000000019483</t>
  </si>
  <si>
    <t>社会保障缴费</t>
  </si>
  <si>
    <t>30108</t>
  </si>
  <si>
    <t>机关事业单位基本养老保险缴费</t>
  </si>
  <si>
    <t>机关事业单位职业年金缴费支出</t>
  </si>
  <si>
    <t>30109</t>
  </si>
  <si>
    <t>职业年金缴费</t>
  </si>
  <si>
    <t>30110</t>
  </si>
  <si>
    <t>职工基本医疗保险缴费</t>
  </si>
  <si>
    <t>30111</t>
  </si>
  <si>
    <t>公务员医疗补助缴费</t>
  </si>
  <si>
    <t>30112</t>
  </si>
  <si>
    <t>其他社会保障缴费</t>
  </si>
  <si>
    <t>533422210000000019484</t>
  </si>
  <si>
    <t>30113</t>
  </si>
  <si>
    <t>533422210000000019493</t>
  </si>
  <si>
    <t>一般公用经费</t>
  </si>
  <si>
    <t>30216</t>
  </si>
  <si>
    <t>培训费</t>
  </si>
  <si>
    <t>30207</t>
  </si>
  <si>
    <t>邮电费</t>
  </si>
  <si>
    <t>30211</t>
  </si>
  <si>
    <t>差旅费</t>
  </si>
  <si>
    <t>30201</t>
  </si>
  <si>
    <t>办公费</t>
  </si>
  <si>
    <t>533422231100001169032</t>
  </si>
  <si>
    <t>30217</t>
  </si>
  <si>
    <t>30206</t>
  </si>
  <si>
    <t>电费</t>
  </si>
  <si>
    <t>30205</t>
  </si>
  <si>
    <t>水费</t>
  </si>
  <si>
    <t>533422210000000019492</t>
  </si>
  <si>
    <t>工会经费</t>
  </si>
  <si>
    <t>30228</t>
  </si>
  <si>
    <t>30229</t>
  </si>
  <si>
    <t>福利费</t>
  </si>
  <si>
    <t>533422241100002164343</t>
  </si>
  <si>
    <t>体检费</t>
  </si>
  <si>
    <t>533422210000000019488</t>
  </si>
  <si>
    <t>公务用车运行维护费</t>
  </si>
  <si>
    <t>30231</t>
  </si>
  <si>
    <t>533422210000000019490</t>
  </si>
  <si>
    <t>行政公务交通补贴</t>
  </si>
  <si>
    <t>30239</t>
  </si>
  <si>
    <t>其他交通费用</t>
  </si>
  <si>
    <t>533422221100000445623</t>
  </si>
  <si>
    <t>公务用车租赁费</t>
  </si>
  <si>
    <t>533422241100002148550</t>
  </si>
  <si>
    <t>编外人员工资经费</t>
  </si>
  <si>
    <t>30199</t>
  </si>
  <si>
    <t>其他工资福利支出</t>
  </si>
  <si>
    <t>533422241100003013936</t>
  </si>
  <si>
    <t>上海挂职副局长艰苦边远地区工资津贴经费</t>
  </si>
  <si>
    <t>533422210000000019096</t>
  </si>
  <si>
    <t>533422241100002143483</t>
  </si>
  <si>
    <t>533422210000000019097</t>
  </si>
  <si>
    <t>533422210000000019098</t>
  </si>
  <si>
    <t>533422210000000019105</t>
  </si>
  <si>
    <t>30227</t>
  </si>
  <si>
    <t>委托业务费</t>
  </si>
  <si>
    <t>533422231100001172357</t>
  </si>
  <si>
    <t>533422210000000019104</t>
  </si>
  <si>
    <t>533422241100002143471</t>
  </si>
  <si>
    <t>533422210000000019101</t>
  </si>
  <si>
    <t>533422221100000454831</t>
  </si>
  <si>
    <t>533422241100002149768</t>
  </si>
  <si>
    <t>533422221100000454833</t>
  </si>
  <si>
    <t>533422221100000454834</t>
  </si>
  <si>
    <t>533422221100000454861</t>
  </si>
  <si>
    <t>533422231100001172848</t>
  </si>
  <si>
    <t>533422221100000454839</t>
  </si>
  <si>
    <t>533422241100002149775</t>
  </si>
  <si>
    <t>533422221100000454837</t>
  </si>
  <si>
    <t>533422241100002145075</t>
  </si>
  <si>
    <t>编外人员工资支出经费</t>
  </si>
  <si>
    <t>533422210000000018094</t>
  </si>
  <si>
    <t>533422241100002148680</t>
  </si>
  <si>
    <t>533422210000000018095</t>
  </si>
  <si>
    <t>533422210000000018096</t>
  </si>
  <si>
    <t>533422210000000018103</t>
  </si>
  <si>
    <t>533422231100001172725</t>
  </si>
  <si>
    <t>533422210000000018102</t>
  </si>
  <si>
    <t>533422241100002148682</t>
  </si>
  <si>
    <t>533422210000000018099</t>
  </si>
  <si>
    <t>预算05-1表</t>
  </si>
  <si>
    <t>2025年部门项目支出预算表</t>
  </si>
  <si>
    <t>项目分类</t>
  </si>
  <si>
    <t>项目单位</t>
  </si>
  <si>
    <t>经济科目编码</t>
  </si>
  <si>
    <t>经济科目名称</t>
  </si>
  <si>
    <t>本年拨款</t>
  </si>
  <si>
    <t>其中：本次下达</t>
  </si>
  <si>
    <t>2025年德钦县县级农产品质量安全检测工作经费</t>
  </si>
  <si>
    <t>专项业务类</t>
  </si>
  <si>
    <t>533422241100002124664</t>
  </si>
  <si>
    <t>2025年科技扩散工作经费</t>
  </si>
  <si>
    <t>533422241100002123744</t>
  </si>
  <si>
    <t>2025年农村土地承包经营纠纷调解仲裁委员会办案经费</t>
  </si>
  <si>
    <t>533422241100002126840</t>
  </si>
  <si>
    <t>2025年农业综合行政执法工作经费</t>
  </si>
  <si>
    <t>533422241100002126224</t>
  </si>
  <si>
    <t>2025年县级承担农业保险保费种植业补贴专项资金</t>
  </si>
  <si>
    <t>533422241100002138094</t>
  </si>
  <si>
    <t>30310</t>
  </si>
  <si>
    <t>个人农业生产补贴</t>
  </si>
  <si>
    <t>村级动物防疫员工资经费</t>
  </si>
  <si>
    <t>民生类</t>
  </si>
  <si>
    <t>533422241100002163354</t>
  </si>
  <si>
    <t>30399</t>
  </si>
  <si>
    <t>其他对个人和家庭的补助</t>
  </si>
  <si>
    <t>工作经费</t>
  </si>
  <si>
    <t>533422241100003017045</t>
  </si>
  <si>
    <t>30226</t>
  </si>
  <si>
    <t>劳务费</t>
  </si>
  <si>
    <t>监测预警工作经费</t>
  </si>
  <si>
    <t>533422241100003017250</t>
  </si>
  <si>
    <t>遗属补助经费</t>
  </si>
  <si>
    <t>533422241100002148947</t>
  </si>
  <si>
    <t>30305</t>
  </si>
  <si>
    <t>生活补助</t>
  </si>
  <si>
    <t>春秋两季农资（农药、化肥）市场专项监督检查经费</t>
  </si>
  <si>
    <t>事业发展类</t>
  </si>
  <si>
    <t>533422231100001168284</t>
  </si>
  <si>
    <t>30299</t>
  </si>
  <si>
    <t>其他商品和服务支出</t>
  </si>
  <si>
    <t>农作物病虫害防控经费</t>
  </si>
  <si>
    <t>533422241100002158103</t>
  </si>
  <si>
    <t>农作物种子质量监督检查专项经费</t>
  </si>
  <si>
    <t>533422221100000427460</t>
  </si>
  <si>
    <t>葡萄管护及一县一业经费</t>
  </si>
  <si>
    <t>533422241100002156908</t>
  </si>
  <si>
    <t>德钦县农机化发展与农机安全监理工作经费</t>
  </si>
  <si>
    <t>533422221100000428584</t>
  </si>
  <si>
    <t>遗属生活补助经费</t>
  </si>
  <si>
    <t>533422241100002146860</t>
  </si>
  <si>
    <t>动物疫控防控及动物卫生检疫监督工作经费</t>
  </si>
  <si>
    <t>533422210000000018113</t>
  </si>
  <si>
    <t>30218</t>
  </si>
  <si>
    <t>专用材料费</t>
  </si>
  <si>
    <t>533422241100002155712</t>
  </si>
  <si>
    <t>重大动物疫病防控两病疫苗购置专项资金</t>
  </si>
  <si>
    <t>533422210000000018132</t>
  </si>
  <si>
    <t>预算05-2表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</si>
  <si>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</si>
  <si>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</si>
  <si>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</si>
  <si>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</si>
  <si>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</si>
  <si>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</si>
  <si>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</si>
  <si>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</si>
  <si>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</si>
  <si>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</si>
  <si>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</si>
  <si>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</si>
  <si>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</si>
  <si>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</si>
  <si>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农村户口人均遗属补助发放</t>
  </si>
  <si>
    <t>=</t>
  </si>
  <si>
    <t>8320</t>
  </si>
  <si>
    <t>元/人</t>
  </si>
  <si>
    <t>定量指标</t>
  </si>
  <si>
    <t>农村户口年人均遗属补助发放8320元</t>
  </si>
  <si>
    <t>农村户口人数</t>
  </si>
  <si>
    <t>4</t>
  </si>
  <si>
    <t>人</t>
  </si>
  <si>
    <t>2025年农村户口人均遗属补助发放为4人</t>
  </si>
  <si>
    <t>城镇户口人均遗属补助发放</t>
  </si>
  <si>
    <t>11466</t>
  </si>
  <si>
    <t>元/年</t>
  </si>
  <si>
    <t>城镇户口年人均遗属补助发放11466元</t>
  </si>
  <si>
    <t>城镇户口人数</t>
  </si>
  <si>
    <t>2025年城镇户口人均遗属补助发放为4人</t>
  </si>
  <si>
    <t>质量指标</t>
  </si>
  <si>
    <t>发放遗属补助准确率</t>
  </si>
  <si>
    <t>&gt;=</t>
  </si>
  <si>
    <t>95</t>
  </si>
  <si>
    <t>%</t>
  </si>
  <si>
    <t>定性指标</t>
  </si>
  <si>
    <t>每年保证准确发放遗属补助德准确率在95%以上</t>
  </si>
  <si>
    <t>时效指标</t>
  </si>
  <si>
    <t>按时发放遗属补助</t>
  </si>
  <si>
    <t>按时</t>
  </si>
  <si>
    <t>次/年</t>
  </si>
  <si>
    <t>每年按时发放遗属补助</t>
  </si>
  <si>
    <t>效益指标</t>
  </si>
  <si>
    <t>社会效益</t>
  </si>
  <si>
    <t>部门运转</t>
  </si>
  <si>
    <t>正常运转</t>
  </si>
  <si>
    <t>反映部门（单位）运转情况。</t>
  </si>
  <si>
    <t>可持续影响</t>
  </si>
  <si>
    <t>每年发放遗属补助</t>
  </si>
  <si>
    <t>可持续</t>
  </si>
  <si>
    <t>持续发放遗属补助</t>
  </si>
  <si>
    <t>满意度指标</t>
  </si>
  <si>
    <t>服务对象满意度</t>
  </si>
  <si>
    <t>遗属抚养对象满意度</t>
  </si>
  <si>
    <t>反映领取人员对遗属生活补助发放的满意程度。</t>
  </si>
  <si>
    <t xml:space="preserve">1.日常办公耗材、办公设备维修费及宣传贯彻执行国家和省州县有关农业、畜牧业、农机、渔政等法律、法规、规章和方针政策，购买、制作宣传横幅等宣传资料费的基本支出预算共1万元。
2.农药、种子、肥料等农业投入品的监督管理执法工作、兽药饲料、饲料添加剂等养殖业投入品、渔政执法监督管理执法工作、案件查处工作基本支出等每周三次左右下乡经费预算及外出参加业务培训差旅预算共7万元。
3.支付2025年法律顾问费用1.0万元。
</t>
  </si>
  <si>
    <t>宣传贯彻执行国家和省州县有关农业、畜牧业、农机、渔政等法律、法规、规章和方针政策，购买、制作宣传横幅、宣传单及宣传资料费</t>
  </si>
  <si>
    <t>15</t>
  </si>
  <si>
    <t>次</t>
  </si>
  <si>
    <t>宣传贯彻执行国家和省州县有关农业、畜牧业、农机、渔政等法律、法规、规章和方针政策，购买、制作宣传横幅、宣传单及宣传资料费15次</t>
  </si>
  <si>
    <t>到乡镇参加农药、种子、肥料等农业投入品的监督管理执法工作和兽药饲料及饲料添加剂等养殖业投入品、渔政执法监督管理执法工作及案件查处工作及外出参加农业综合执法业务培训</t>
  </si>
  <si>
    <t>30</t>
  </si>
  <si>
    <t>到乡镇参加农药、种子、肥料等农业投入品的监督管理执法工作和兽药饲料及饲料添加剂等养殖业投入品、渔政执法监督管理执法工作及案件查处工作及外出参加农业综合执法业务培训30次</t>
  </si>
  <si>
    <t>参加农干院组织的农业综合执法业务培训</t>
  </si>
  <si>
    <t>人次</t>
  </si>
  <si>
    <t>参加农干院组织的农业综合执法业务培训5人</t>
  </si>
  <si>
    <t>购买日常办公耗材及办公设备维修</t>
  </si>
  <si>
    <t>购买日常办公耗材及办公设备维修15次</t>
  </si>
  <si>
    <t>开展宣传农业综合执法法律法规政策准确率</t>
  </si>
  <si>
    <t>85</t>
  </si>
  <si>
    <t>开展宣传农业综合执法法律法规完成率大于85%</t>
  </si>
  <si>
    <t>开展执法工作下乡正常率</t>
  </si>
  <si>
    <t>开展执法工作下乡完成率大于85%</t>
  </si>
  <si>
    <t>购买办公耗材完成情况</t>
  </si>
  <si>
    <t>购买办公耗材完成率大于85%</t>
  </si>
  <si>
    <t>开展宣传农业综合执法法律法规完成及时性</t>
  </si>
  <si>
    <t>2025年12月31日</t>
  </si>
  <si>
    <t>是/否</t>
  </si>
  <si>
    <t>开展宣传农业综合执法法律法规完成及时</t>
  </si>
  <si>
    <t>开展执法工作下乡完成及时性</t>
  </si>
  <si>
    <t>开展执法工作下乡完成及时</t>
  </si>
  <si>
    <t>购买办公耗材完成及时性</t>
  </si>
  <si>
    <t>购买办公耗材完成及时</t>
  </si>
  <si>
    <t>成本指标</t>
  </si>
  <si>
    <t>经济成本指标</t>
  </si>
  <si>
    <t>90000</t>
  </si>
  <si>
    <t>元</t>
  </si>
  <si>
    <t>行政执法工作经费90000元</t>
  </si>
  <si>
    <t>促进农业综合执法工作有序开展</t>
  </si>
  <si>
    <t>促进</t>
  </si>
  <si>
    <t>农业综合执法经费使用制度健全</t>
  </si>
  <si>
    <t>健全</t>
  </si>
  <si>
    <t>被执法人员满意度</t>
  </si>
  <si>
    <t>被执法人员满意度大于85%</t>
  </si>
  <si>
    <t>2025年安排科技工作经费10万元，该项目由科技成果转化中心负责实施。其中：2万元为办公耗材费（打字复印约20次）；2万元为科技活动周、全国科普日、科技拥军等科普宣传活动经费（购买宣传资料、宣传物品等）；6万元为差旅费（科技相关政策宣传、下乡、外出培训及与州级主管部门对接、参会等约为30余次）。</t>
  </si>
  <si>
    <t>科技工作开展购买办公耗材</t>
  </si>
  <si>
    <t>科技工作开展购买办公耗材3次</t>
  </si>
  <si>
    <t>2024年安排科技工作经费</t>
  </si>
  <si>
    <t>2025年安排科技工作经费30次</t>
  </si>
  <si>
    <t>科技相关工作完成合格率</t>
  </si>
  <si>
    <t>科技相关工作完成合格率大于95%</t>
  </si>
  <si>
    <t>科技成果转换与成果经费拨付的及时性</t>
  </si>
  <si>
    <t>科技成果转换与成果经费拨付的及时性大于95%</t>
  </si>
  <si>
    <t>50000</t>
  </si>
  <si>
    <t>科技扩散工作经费100000元</t>
  </si>
  <si>
    <t>经济效益</t>
  </si>
  <si>
    <t>增加合作社经济收入</t>
  </si>
  <si>
    <t>增加</t>
  </si>
  <si>
    <t>增长农民科普知识</t>
  </si>
  <si>
    <t>增长</t>
  </si>
  <si>
    <t>推进科技教育事业创新发展</t>
  </si>
  <si>
    <t>推进</t>
  </si>
  <si>
    <t>服务农户及合作社满意度</t>
  </si>
  <si>
    <t>90</t>
  </si>
  <si>
    <t>服务农户及合作社满意度90%</t>
  </si>
  <si>
    <t>1.聘请公益性岗位人员工资2.64万元。
2.为进一步加强巩固拓展脱贫攻坚同乡村振兴有效衔接各项工作，承担巩固脱贫攻坚推进乡村振兴有效衔接领导小组办公室和沪滇对口领导小组办公室日常业务工作，办公室日常耗材和文印服务开支较大，拟计划安排办公耗材和打字复印费2万元。
3.接受上级项目督查、检查以及对下的工作督导和业务指导工作量大、任务重，拟计划安排日常工作经费4.3万元，主要用于差旅费3.36万元、公务用车运行维护费为1万元。</t>
  </si>
  <si>
    <t>乡村振兴前期项目规划、编制以及组织实施指导、检查工作</t>
  </si>
  <si>
    <t>乡村振兴前期项目规划、编制以及组织实施指导检查不少于30次</t>
  </si>
  <si>
    <t>办公耗材和打字复印</t>
  </si>
  <si>
    <t>10</t>
  </si>
  <si>
    <t>拟计划安排办公耗材和打字复印不少于10次</t>
  </si>
  <si>
    <t>接受上级项目督查、检查以及对下的工作督导</t>
  </si>
  <si>
    <t>接受上级项目督查、检查以及对下的工作督导不少于4次</t>
  </si>
  <si>
    <t>工作检查验收合格率</t>
  </si>
  <si>
    <t>工作检查验收合格率达到95%</t>
  </si>
  <si>
    <t>工作完成</t>
  </si>
  <si>
    <t>12月31日前</t>
  </si>
  <si>
    <t>12月31日前完成工作</t>
  </si>
  <si>
    <t>计划支出工作经费90000元</t>
  </si>
  <si>
    <t>业务骨干能力素质提升</t>
  </si>
  <si>
    <t>提升</t>
  </si>
  <si>
    <t>工作实现预期成效</t>
  </si>
  <si>
    <t>群众对乡村振兴项目实施受益满意度</t>
  </si>
  <si>
    <t>80</t>
  </si>
  <si>
    <t>人民群众满意度达到80%以上</t>
  </si>
  <si>
    <t>1.下乡走访计划4次，共计10000元</t>
  </si>
  <si>
    <t>下乡走访计划</t>
  </si>
  <si>
    <t>下乡走访计划4次</t>
  </si>
  <si>
    <t>土地承包经营纠纷调解案工作完成率</t>
  </si>
  <si>
    <t>土地承包经营纠纷调解案工作完成率大于85%</t>
  </si>
  <si>
    <t>资金拨付及时性</t>
  </si>
  <si>
    <t>资金拨付及时</t>
  </si>
  <si>
    <t>10000</t>
  </si>
  <si>
    <t>土地承包经营纠纷调解案工作经费10000元</t>
  </si>
  <si>
    <t>促进我县农业农村各项改革顺利推进</t>
  </si>
  <si>
    <t>服务农户满意度</t>
  </si>
  <si>
    <t>服务农户满意度大于85%</t>
  </si>
  <si>
    <t>村级动物防疫员工资经费预计2025年12月底支付完成</t>
  </si>
  <si>
    <t>村级防疫员人数</t>
  </si>
  <si>
    <t>60</t>
  </si>
  <si>
    <t>2025年村级防疫员人数为60人</t>
  </si>
  <si>
    <t>村级防疫员发放标准</t>
  </si>
  <si>
    <t>1440</t>
  </si>
  <si>
    <t>元/人/年</t>
  </si>
  <si>
    <t>村级防疫员发放标准为1440元/人/年</t>
  </si>
  <si>
    <t>发放村级防疫员工资</t>
  </si>
  <si>
    <t>按时发放村级防疫员工资</t>
  </si>
  <si>
    <t>86400</t>
  </si>
  <si>
    <t>2025年村级防疫员工资为86400元</t>
  </si>
  <si>
    <t>部门正常运转</t>
  </si>
  <si>
    <t>可持续性</t>
  </si>
  <si>
    <t>是否</t>
  </si>
  <si>
    <t>村级防疫员工资发放德可持续性</t>
  </si>
  <si>
    <t>村级防疫员满意度</t>
  </si>
  <si>
    <t>村级防疫员满意度为90%</t>
  </si>
  <si>
    <t>1.办公室日常耗材及文印材料印刷6次；3.开展监测预警工作推进、督导、业务指导工作20次。</t>
  </si>
  <si>
    <t>监测预警工作推进、督导、业务指导工作</t>
  </si>
  <si>
    <t>20</t>
  </si>
  <si>
    <t>监测预警工作推进、督导和业务指导过程不少于20次</t>
  </si>
  <si>
    <t>办公室日常耗材及文印材料印刷</t>
  </si>
  <si>
    <t>办公室日常耗材及文印服务开支不低于6次</t>
  </si>
  <si>
    <t>监测预警工作检查验收合格率</t>
  </si>
  <si>
    <t>检查验收合格率90%以上</t>
  </si>
  <si>
    <t>办公设备使用正常率</t>
  </si>
  <si>
    <t>办公设备使用正常率达到90%以上。</t>
  </si>
  <si>
    <t>工作完成及时</t>
  </si>
  <si>
    <t>在12月31日前完成工作</t>
  </si>
  <si>
    <t>45000</t>
  </si>
  <si>
    <t>完成支出45000元</t>
  </si>
  <si>
    <t>业务人员能力素质提升</t>
  </si>
  <si>
    <t>实现业务人员能力素质提升</t>
  </si>
  <si>
    <t>规模性返贫人口</t>
  </si>
  <si>
    <t>0</t>
  </si>
  <si>
    <t>实现规模性返贫人口为0</t>
  </si>
  <si>
    <t>群众满意度</t>
  </si>
  <si>
    <t>群众满意度达到80%以上</t>
  </si>
  <si>
    <t>1.实验室检测耗材费及试验仪器：30000元；
2.水费：2000元；
3.电费：3000元；
4.网络、办公电话费：5000元；
5.2025年县级监督抽查农产品定量检测140批次（由服务机构做检测）：16万元。
6.差旅补助（出差、燃油费、公车维修等费）：60000元；
7.办公耗材费、办公电脑更新:20000元。</t>
  </si>
  <si>
    <t>购买实验室检测及试验仪器办公耗材</t>
  </si>
  <si>
    <t>更换实验室检测及试验仪器3次</t>
  </si>
  <si>
    <t>缴纳绿色食品发展中心实验楼水电费</t>
  </si>
  <si>
    <t>缴纳绿色食品发展中心实验楼水电费3次</t>
  </si>
  <si>
    <t>农产品采样下乡次数</t>
  </si>
  <si>
    <t>农产品采样下乡次数10次</t>
  </si>
  <si>
    <t>农产品采样及相关农产品质量安全下乡完成率</t>
  </si>
  <si>
    <t>农产品采样及相关农产品质量安全下乡及时性</t>
  </si>
  <si>
    <t>农产品采样及相关农产品质量安全下乡及时性大于90%</t>
  </si>
  <si>
    <t>40000</t>
  </si>
  <si>
    <t>农产品安全质量检测经费40000元</t>
  </si>
  <si>
    <t>农产品质量安全检测合格率</t>
  </si>
  <si>
    <t>农产品质量安全检测合格率大于85%</t>
  </si>
  <si>
    <t>生态效益</t>
  </si>
  <si>
    <t>农产品质量安全检测减少对耕地生态的破坏性</t>
  </si>
  <si>
    <t>减少</t>
  </si>
  <si>
    <t>农产品质量安全检测长效机制健全性</t>
  </si>
  <si>
    <t>服务对象满意度大于85%</t>
  </si>
  <si>
    <t>1.种植业投保合计81489亩，县级共计投保金额40570元，
2.养殖业总保量为10.899万头，县级共计投保金额1411470元，</t>
  </si>
  <si>
    <t>种植业投保合计</t>
  </si>
  <si>
    <t>81489</t>
  </si>
  <si>
    <t>亩</t>
  </si>
  <si>
    <t>种植业投保合计81489亩</t>
  </si>
  <si>
    <t>养殖业投保总量</t>
  </si>
  <si>
    <t>108990</t>
  </si>
  <si>
    <t>头</t>
  </si>
  <si>
    <t>养殖业投保总量约为108990头</t>
  </si>
  <si>
    <t>补助发放准确率</t>
  </si>
  <si>
    <t>100</t>
  </si>
  <si>
    <t>补助发放准确率为100%</t>
  </si>
  <si>
    <t>145.2035</t>
  </si>
  <si>
    <t>万元</t>
  </si>
  <si>
    <t>农业保险保费经费145.2035万元</t>
  </si>
  <si>
    <t>减少种养殖户农户经济损失</t>
  </si>
  <si>
    <t>持续开展农业保险工作</t>
  </si>
  <si>
    <t>是</t>
  </si>
  <si>
    <t>每年持续开展农业保险工作</t>
  </si>
  <si>
    <t>完成遗属补助发放</t>
  </si>
  <si>
    <t>按照要求发放</t>
  </si>
  <si>
    <t>发放金额</t>
  </si>
  <si>
    <t>一年内完成</t>
  </si>
  <si>
    <t>一年内兑现</t>
  </si>
  <si>
    <t>年</t>
  </si>
  <si>
    <t>领取人员满意度</t>
  </si>
  <si>
    <t>为促进我县七乡三镇的农业机械化全程全面高效发展，加快先进农机产品、农机技术推广使用，提高我县主要作物综合机械化率，结合县农业机械化技术服务与农机安全监理站工作职责、服务方向、农机化事业发展。推进农业供给侧机构性改革，促进农业机械化全程全面高效发展为基本要求，突出重点，保障粮食和主要农产品生产全程机械化为要求，大力推广节能环保、精准高效农业机械化技术，加快先进农机产品、农机技术推广使用，促进农机工业转型升级，开展好2025年农机安全监理、农机化推广应用、农机购置补贴人员的信息录入、核实、资金兑付等工作。农机化技术试验示范推广、培训及信息化建设；负责提供农机技术信息，新机具、新技术、新成果引进使用试验、示范；负责全县农机推广鉴定、职业技术鉴定管理；组织协调农机化服务，购置补贴投档产品信息形式审核等工作；负责指导全县农机科研、新机具新技术推广鉴定和技术改造；负责全县农机维修管理及农机产品质量投诉受理工作，贯彻执行农机安全生产和农机监理工作的政策法规和技术标准，开展农机安全生产法规的宣传教育，执行农机监理档案管理制度等工作。</t>
  </si>
  <si>
    <t>全年开展农机化和农机购置补贴工作15次</t>
  </si>
  <si>
    <t>全年开展农机化和农机购置补贴工作5次</t>
  </si>
  <si>
    <t>全年开展农机安全生产和农机监理工作15次</t>
  </si>
  <si>
    <t>全年开展农机安全生产和农机监理工作5次</t>
  </si>
  <si>
    <t>全年开展完成农机化和农机购置补贴工作情况达100%</t>
  </si>
  <si>
    <t>全年农机化和农机购置补贴工作开展情况</t>
  </si>
  <si>
    <t>全年开展农机安全生产和农机监理工作情况达100%</t>
  </si>
  <si>
    <t>全年农机监理工作开展情况</t>
  </si>
  <si>
    <t>及时完成农机化和农机购置补贴工作</t>
  </si>
  <si>
    <t>农机化和农机购置补贴工作开展情况</t>
  </si>
  <si>
    <t>及时完成农机安全生产和农机监理工作</t>
  </si>
  <si>
    <t>农机安全监理工作有序开展</t>
  </si>
  <si>
    <t>全年农机化率有所提高，同比增长0.1%</t>
  </si>
  <si>
    <t>全年农机化率同比增0.1%</t>
  </si>
  <si>
    <t>全年农机安全生产事故率有所降低</t>
  </si>
  <si>
    <t>全年农机安全生产事故有所降低</t>
  </si>
  <si>
    <t>农机购置补贴惠农政策得到落实</t>
  </si>
  <si>
    <t>购机户对购机补贴政策受益情况</t>
  </si>
  <si>
    <t>农机化工作机制健全</t>
  </si>
  <si>
    <t>设立农机化工作机制</t>
  </si>
  <si>
    <t>农机监理工作机制健全</t>
  </si>
  <si>
    <t>设立农机监理工作机制</t>
  </si>
  <si>
    <t>农户对2025年农机化工作开展情况满意度</t>
  </si>
  <si>
    <t>农户满意度达到85%以上</t>
  </si>
  <si>
    <t>购机户对农机购置补贴政策落实情况满意度</t>
  </si>
  <si>
    <t>购机户满意度达到85%以上</t>
  </si>
  <si>
    <t>种子质量检测10份及以上，种子经营门店检查20户及以上。</t>
  </si>
  <si>
    <t>种子质量检测份数</t>
  </si>
  <si>
    <t>份</t>
  </si>
  <si>
    <t>种子质量检测在10份及以上</t>
  </si>
  <si>
    <t>种子经营门店检查户数</t>
  </si>
  <si>
    <t>户</t>
  </si>
  <si>
    <t>全县种子经营门店检查户数在20户及以上</t>
  </si>
  <si>
    <t>全县种子经营门店检查完成率</t>
  </si>
  <si>
    <t>全县种子经营门店检查完成率=检查经营户数/全县种子经营店数*100%</t>
  </si>
  <si>
    <t>全县种子经营门店检查合格率</t>
  </si>
  <si>
    <t>全县种子经营门店检查合格率=抽检样品合格数量/抽样样品总数*100%</t>
  </si>
  <si>
    <t>及时完成种子质量检测工作</t>
  </si>
  <si>
    <t>12月31日以前</t>
  </si>
  <si>
    <t>在12月31日以前完成种子质量检测工作</t>
  </si>
  <si>
    <t>及时完成种子门店检查工作</t>
  </si>
  <si>
    <t>在12月31日以前完成种子门店检查工作</t>
  </si>
  <si>
    <t>完成春季和秋季种子市场检查工作支出控制在10000元</t>
  </si>
  <si>
    <t>保障全县种子质量安全</t>
  </si>
  <si>
    <t>保障种子质量安全</t>
  </si>
  <si>
    <t>认真开展春秋两季农作物种子市场专项监督检查，农作物种子产品确认、自检三项指标，从而减少不合格农作物种子经营，保障全县种子质量安全</t>
  </si>
  <si>
    <t>维护全县农作物种子市场稳定</t>
  </si>
  <si>
    <t>促进种子市场稳定</t>
  </si>
  <si>
    <t>认真开展春秋季农作物种子市场监督管理专项检查活动，促进种子市场稳定</t>
  </si>
  <si>
    <t>经营户满意度</t>
  </si>
  <si>
    <t>经营户满意度80%及以上</t>
  </si>
  <si>
    <t xml:space="preserve">目标1.全年组织农作物病虫害防控技术培训不少于200人次；
目标2.发布病虫情报不少于6期；
目标3.稳定粮食作物产量，确保病虫害不大面积发生，保障粮食安全；
</t>
  </si>
  <si>
    <t>病虫害防控技术培训人次</t>
  </si>
  <si>
    <t>200</t>
  </si>
  <si>
    <t>全年组织下乡病虫害防控技术培训人次不少于200人次</t>
  </si>
  <si>
    <t>发布病虫害的期数</t>
  </si>
  <si>
    <t>期</t>
  </si>
  <si>
    <t>发布病虫情报不少于6期</t>
  </si>
  <si>
    <t>防控技术培训工作完成率</t>
  </si>
  <si>
    <t>防控技术培训工作完成率=具体完成防控技术培训人次/年初计划防控培训人次*100%</t>
  </si>
  <si>
    <t>发布病虫害的期数完成率</t>
  </si>
  <si>
    <t>发布病虫害的期数完成率=已发布病虫害的期数/年初计划发布病虫害的总期数*100%</t>
  </si>
  <si>
    <t>各项工作完成时间</t>
  </si>
  <si>
    <t>病虫害防治各项工作在12月31日前完成</t>
  </si>
  <si>
    <t>30000</t>
  </si>
  <si>
    <t>农作物病虫害防治工作经费30000元</t>
  </si>
  <si>
    <t>保障粮食安全</t>
  </si>
  <si>
    <t>保障</t>
  </si>
  <si>
    <t>稳定粮食作物产量，确保病虫害不大面积发生</t>
  </si>
  <si>
    <t>农户的满意度</t>
  </si>
  <si>
    <t>农户的满意度不低于85%</t>
  </si>
  <si>
    <t>目标1：年度累计检查农药门店22个，签订农药安全经营责任书22份，指导云南农药数字监管平台经营短APP操作22人次。
目标2：检查农药使用单位（大中型种养殖场）2个，签订农药安全使用责任书2份
目标3：年度累计检查化肥经营门店46个，签订农药安全经营责任46份。
目标4：完成农药、化肥经营门店的满意度调查。</t>
  </si>
  <si>
    <t>检查农药使用单位大中型种养殖场个数</t>
  </si>
  <si>
    <t>个</t>
  </si>
  <si>
    <t>年度累计检查农药使用单位大中型种养殖2个</t>
  </si>
  <si>
    <t>检查农药经营门店数</t>
  </si>
  <si>
    <t>22</t>
  </si>
  <si>
    <t>年度累计检查农药经营门店22个</t>
  </si>
  <si>
    <t>年度累计检查化肥经营门店数</t>
  </si>
  <si>
    <t>46</t>
  </si>
  <si>
    <t>年度累计检查农药经营门店46个</t>
  </si>
  <si>
    <t>农药经营门店检查完成率</t>
  </si>
  <si>
    <t>农药经营门店检查完成率=农药经营门店检查完成数/全县农药经营门店总数*100%</t>
  </si>
  <si>
    <t>农药经营门店检查合格率</t>
  </si>
  <si>
    <t>农药经营门店检查合格率=农药经营门店检查合格数/全县农药经营门店总数*100%</t>
  </si>
  <si>
    <t>化肥经营门店检查完成率</t>
  </si>
  <si>
    <t>化肥经营门店检查完成率=化肥经营门店检查完成数/全县化肥经营门店总数*100%</t>
  </si>
  <si>
    <t>化肥经营门店检查合格率</t>
  </si>
  <si>
    <t>化肥经营门店检查合格率=化肥经营门店检查合格数/全县化肥经营门店总数*100%</t>
  </si>
  <si>
    <t>及时完成经营门店检查工作</t>
  </si>
  <si>
    <t>在12月31日以前完成农药和化肥经营门店的检查工作</t>
  </si>
  <si>
    <t>完成春秋两季农资（农药、化肥）市场专项监督检查经费控制在10000元</t>
  </si>
  <si>
    <t>保障全县农药和化肥的质量安全</t>
  </si>
  <si>
    <t>安全</t>
  </si>
  <si>
    <t>维护全县农药和化肥的市场稳定</t>
  </si>
  <si>
    <t>稳定</t>
  </si>
  <si>
    <t>农药、化肥经营门店满意度</t>
  </si>
  <si>
    <t>农药、化肥经营门店满意度=经营门店满意数/调查门店总数*100%</t>
  </si>
  <si>
    <t xml:space="preserve">目标1：围绕我县葡萄产业发展要求，在全县范围内进村开展主推技术培训不少于3000人次，每年每人下乡不少于30天开展葡萄收购工作；协调葡萄基地流转工作及完成年度葡萄收购任务每人年下乡不少于50天；
目标2：通过项目实施，农民满意度85%以上。
</t>
  </si>
  <si>
    <t>开展葡萄日常管护、病虫害防治技术培训人次</t>
  </si>
  <si>
    <t>3000</t>
  </si>
  <si>
    <t>全年下乡开展葡萄日常管护、病虫害防治技术培训人次不少于3000人次</t>
  </si>
  <si>
    <t>临时工工资发放月数</t>
  </si>
  <si>
    <t>12</t>
  </si>
  <si>
    <t>临时工工资发放月数12个月</t>
  </si>
  <si>
    <t>下乡指导培训工作完成率</t>
  </si>
  <si>
    <t>下乡指导培训工作完成率=完成培训指导人数/年初计划培训完成人数*100%</t>
  </si>
  <si>
    <t>临时工工资发放完成率</t>
  </si>
  <si>
    <t>临时工工资发放完成率=工资完成发放月数/年计划工资发放月数*100%</t>
  </si>
  <si>
    <t>下乡指导培训工作完成时间</t>
  </si>
  <si>
    <t>12月31日之前</t>
  </si>
  <si>
    <t>下乡指导培训工作完成时间在12月31日之前</t>
  </si>
  <si>
    <t>临时工工资发放完成时间</t>
  </si>
  <si>
    <t>每月20日之前</t>
  </si>
  <si>
    <t>临时工工资发放完成时间每月20日之前</t>
  </si>
  <si>
    <t>葡萄管护及一县一业经费90000元</t>
  </si>
  <si>
    <t>促进农民增收</t>
  </si>
  <si>
    <t>葡萄农业科技示范基地每亩控产300公斤，农户每亩收入不低于4600元</t>
  </si>
  <si>
    <t>提升农户种植技术</t>
  </si>
  <si>
    <t>农户的满意度80%以上</t>
  </si>
  <si>
    <t>目标1：开展禽流感、口蹄疫、猪瘟等常见疫病的监测和检测工作
目标2：负责动物防疫检疫技术指导，检疫电子出证，兽药追溯，动物耳标，放心肉的信息化建设，重大动物疫病应急处置
目标3：负责畜牧水产生产技术指导，畜牧水产种质资源保护开发及利用
目标4：使用办公费2000元
目标5：使用专用材料2000元
目标6：使用差旅费41000元。</t>
  </si>
  <si>
    <t>印刷宣传资料及打字复印、办公耗材及办公用品支出</t>
  </si>
  <si>
    <t>印刷宣传资料及打字复印、办公耗材及办公用品支出1次</t>
  </si>
  <si>
    <t>下乡和外出培训、学习、考试、调研、交流、检查</t>
  </si>
  <si>
    <t>下乡和外出培训、学习、考试、调研、交流、检查5次</t>
  </si>
  <si>
    <t>采购动物疫病检测试剂、实验室耗材</t>
  </si>
  <si>
    <t>采购动物疫病检测试剂、实验室耗材1次</t>
  </si>
  <si>
    <t>采购动物疫病防控物资（消毒药品防护用品）及应急疫苗</t>
  </si>
  <si>
    <t>采购动物疫病防控物资（消毒药品防护用品）及应急疫苗1次</t>
  </si>
  <si>
    <t>完成动物疫病监测</t>
  </si>
  <si>
    <t>完成动物疫病监测3次</t>
  </si>
  <si>
    <t>完成兽药饲料检查</t>
  </si>
  <si>
    <t>完成兽药GSP饲料检查1次</t>
  </si>
  <si>
    <t>动物疾病防控合格率</t>
  </si>
  <si>
    <t>100%</t>
  </si>
  <si>
    <t>动物疫病防控工作完成率100%</t>
  </si>
  <si>
    <t>兽药饲料合格率=100%</t>
  </si>
  <si>
    <t>兽药饲料检查合格率达100%</t>
  </si>
  <si>
    <t>完成动物疫病防控及动物卫生检疫监督工作</t>
  </si>
  <si>
    <t>及时性</t>
  </si>
  <si>
    <t>及时完成动物疫病防控及动物卫生检疫监督工作</t>
  </si>
  <si>
    <t>全县无重大动物疫病发生</t>
  </si>
  <si>
    <t>防控</t>
  </si>
  <si>
    <t>防止有害畜禽产品上市</t>
  </si>
  <si>
    <t>进一步防止</t>
  </si>
  <si>
    <t>保障畜禽产品质量安全</t>
  </si>
  <si>
    <t>进一步保障</t>
  </si>
  <si>
    <t>保障畜牧业稳步发展</t>
  </si>
  <si>
    <t>养殖户满意指标</t>
  </si>
  <si>
    <t>80%</t>
  </si>
  <si>
    <t>养殖户满意度80%以上</t>
  </si>
  <si>
    <t>遗属生活补助</t>
  </si>
  <si>
    <t>28106</t>
  </si>
  <si>
    <t xml:space="preserve">合理购置重大动物疫病防控常规疫苗疫苗，确保本地区动物疫病得到有效预防和控制，保障畜牧业生产安全和公共卫生安全。确保重大动物疫病有疫不流行，在免疫过程中做到“村不漏户，户不漏畜”，在饲养中有病不成灾，特别是近两年来疑似非洲猪瘟疫情严重影响了我县的养猪业，结合我们德钦县的实际，切实有效的猪瘟及高致病性猪蓝耳病防控迫在眉睫，认真落实好“两病”强免工作，杜绝“两病”发生确保其它动物疫情得到有效控制并结合各种禽类疫病做好各项防控措施。
目标1：完成全县猪瘟与高致病性猪蓝耳病的免疫工作                                             目标2：完成鸡新城疫免疫工作
目标3：完成牛气肿疽免疫工作
目标4：完成牛巴氏杆菌病免疫工作
目标5：完成羊痘免疫工作
</t>
  </si>
  <si>
    <t>完成羊痘疫苗采购</t>
  </si>
  <si>
    <t>100000</t>
  </si>
  <si>
    <t>完成猪瘟疫苗采购</t>
  </si>
  <si>
    <t>133600</t>
  </si>
  <si>
    <t>完成牛巴氏杆菌病疫苗采购</t>
  </si>
  <si>
    <t>20000</t>
  </si>
  <si>
    <t>完成牛气肿疽免疫采购</t>
  </si>
  <si>
    <t>完成春秋两季强制免疫</t>
  </si>
  <si>
    <t>完成春秋两季强制免疫2次</t>
  </si>
  <si>
    <t>完成猪高致病性猪蓝耳病疫苗采购</t>
  </si>
  <si>
    <t>完成鸡新城疫疫苗采购</t>
  </si>
  <si>
    <t>402400</t>
  </si>
  <si>
    <t>免疫抗体合格率</t>
  </si>
  <si>
    <t>70</t>
  </si>
  <si>
    <t>免疫抗体监测，抗体合格率达70%以上</t>
  </si>
  <si>
    <t>强制免疫完成率</t>
  </si>
  <si>
    <t>强制免疫完成率达100%</t>
  </si>
  <si>
    <t>完成春季防疫工作</t>
  </si>
  <si>
    <t>4月</t>
  </si>
  <si>
    <t>在4月初完成春季重大动物免疫工作</t>
  </si>
  <si>
    <t>完成秋季防疫工作</t>
  </si>
  <si>
    <t>9月</t>
  </si>
  <si>
    <t>在9月初完成秋季重大动物免疫工作</t>
  </si>
  <si>
    <t>&lt;=</t>
  </si>
  <si>
    <t>全年重大动物疫病防控工作实施方案</t>
  </si>
  <si>
    <t>预防重大动物疫病发生</t>
  </si>
  <si>
    <t>预防</t>
  </si>
  <si>
    <t>做好重大动物疫病防控</t>
  </si>
  <si>
    <t>重大动物疫病防控</t>
  </si>
  <si>
    <t>建立健全动物免疫体系机制</t>
  </si>
  <si>
    <t>建立</t>
  </si>
  <si>
    <t>养殖户满意度</t>
  </si>
  <si>
    <t>养殖户满意度85%以上</t>
  </si>
  <si>
    <t>预算06表</t>
  </si>
  <si>
    <t>2025年政府性基金预算支出预算表</t>
  </si>
  <si>
    <t>政府性基金预算支出预算表</t>
  </si>
  <si>
    <t>单位名称：全部</t>
  </si>
  <si>
    <t>本年政府性基金预算支出</t>
  </si>
  <si>
    <t>本单位不涉及该项资金</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</si>
  <si>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</si>
  <si>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</si>
  <si>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</si>
  <si>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</si>
  <si>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</si>
  <si>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</si>
  <si>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</si>
  <si>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</si>
  <si>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</si>
  <si>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</si>
  <si>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</si>
  <si>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燃油费</t>
  </si>
  <si>
    <t>C23120302 车辆加油、添加燃料服务</t>
  </si>
  <si>
    <t>公车维修</t>
  </si>
  <si>
    <t>C23120301 车辆维修和保养服务</t>
  </si>
  <si>
    <t>车辆保险费</t>
  </si>
  <si>
    <t>C1804010201 机动车保险服务</t>
  </si>
  <si>
    <t>复印纸</t>
  </si>
  <si>
    <t>A05040101 复印纸</t>
  </si>
  <si>
    <t>公车运行维护费</t>
  </si>
  <si>
    <t>车辆燃油</t>
  </si>
  <si>
    <t>车辆保险</t>
  </si>
  <si>
    <t>购置加油卡</t>
  </si>
  <si>
    <t>车辆维修和保养服务</t>
  </si>
  <si>
    <t>汽车燃油</t>
  </si>
  <si>
    <t>采购A4及A3</t>
  </si>
  <si>
    <t>预算08表</t>
  </si>
  <si>
    <t>2025年政府购买服务预算表</t>
  </si>
  <si>
    <t>政府购买服务项目</t>
  </si>
  <si>
    <t>政府购买服务指导性目录代码</t>
  </si>
  <si>
    <t>所属服务类别</t>
  </si>
  <si>
    <t>所属服务领域</t>
  </si>
  <si>
    <t>购买内容简述</t>
  </si>
  <si>
    <t>2025年对下转移支付预算表</t>
  </si>
  <si>
    <t>单位名称（项目）</t>
  </si>
  <si>
    <t>地区</t>
  </si>
  <si>
    <t>政府性基金</t>
  </si>
  <si>
    <t>德钦县</t>
  </si>
  <si>
    <t>预算09-2表</t>
  </si>
  <si>
    <t>2025年对下转移支付绩效目标表</t>
  </si>
  <si>
    <t/>
  </si>
  <si>
    <t>预算10表</t>
  </si>
  <si>
    <t>2025年新增资产配置表</t>
  </si>
  <si>
    <t>资产类别</t>
  </si>
  <si>
    <t>资产分类代码.名称</t>
  </si>
  <si>
    <t>资产名称</t>
  </si>
  <si>
    <t>计量单位</t>
  </si>
  <si>
    <t>财政部门批复数（元）</t>
  </si>
  <si>
    <t>单价</t>
  </si>
  <si>
    <t>金额</t>
  </si>
  <si>
    <t>预算11表</t>
  </si>
  <si>
    <t>2025年上级补助项目支出预算表</t>
  </si>
  <si>
    <t>上级补助</t>
  </si>
  <si>
    <t>预算12表</t>
  </si>
  <si>
    <t>2025年部门项目中期规划预算表</t>
  </si>
  <si>
    <t>项目级次</t>
  </si>
  <si>
    <t>2025年</t>
  </si>
  <si>
    <t>2026年</t>
  </si>
  <si>
    <t>2027年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</si>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</sst>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6">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sz val="11"/>
      <color rgb="FFFF0000"/>
      <name val="宋体"/>
      <charset val="134"/>
      <scheme val="minor"/>
    </font>
    <font>
      <sz val="10"/>
      <color theme="1"/>
      <name val="Arial"/>
      <charset val="134"/>
    </font>
    <font>
      <sz val="28"/>
      <color rgb="FF000000"/>
      <name val="宋体"/>
      <charset val="134"/>
    </font>
    <font>
      <sz val="9"/>
      <color rgb="FFFF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4" borderId="18" applyNumberFormat="0" applyAlignment="0" applyProtection="0">
      <alignment vertical="center"/>
    </xf>
    <xf numFmtId="0" fontId="35" fillId="5" borderId="19" applyNumberFormat="0" applyAlignment="0" applyProtection="0">
      <alignment vertical="center"/>
    </xf>
    <xf numFmtId="0" fontId="36" fillId="5" borderId="18" applyNumberFormat="0" applyAlignment="0" applyProtection="0">
      <alignment vertical="center"/>
    </xf>
    <xf numFmtId="0" fontId="37" fillId="6"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176" fontId="45" fillId="0" borderId="7">
      <alignment horizontal="right" vertical="center"/>
    </xf>
    <xf numFmtId="49" fontId="45" fillId="0" borderId="7">
      <alignment horizontal="left" vertical="center" wrapText="1"/>
    </xf>
    <xf numFmtId="176" fontId="45" fillId="0" borderId="7">
      <alignment horizontal="right" vertical="center"/>
    </xf>
    <xf numFmtId="177" fontId="45" fillId="0" borderId="7">
      <alignment horizontal="right" vertical="center"/>
    </xf>
    <xf numFmtId="178" fontId="45" fillId="0" borderId="7">
      <alignment horizontal="right" vertical="center"/>
    </xf>
    <xf numFmtId="179" fontId="45" fillId="0" borderId="7">
      <alignment horizontal="right" vertical="center"/>
    </xf>
    <xf numFmtId="10" fontId="45" fillId="0" borderId="7">
      <alignment horizontal="right" vertical="center"/>
    </xf>
    <xf numFmtId="180" fontId="45" fillId="0" borderId="7">
      <alignment horizontal="right" vertical="center"/>
    </xf>
  </cellStyleXfs>
  <cellXfs count="257">
    <xf numFmtId="0" fontId="0" fillId="0" borderId="0" xfId="0" applyBorder="1" applyAlignment="1" applyProtection="1">
      <alignment vertical="center"/>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1" fillId="0" borderId="0" xfId="0" applyFont="1" applyAlignment="1">
      <alignment horizontal="right"/>
      <protection locked="0"/>
    </xf>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4" fontId="4" fillId="0" borderId="7" xfId="0" applyNumberFormat="1" applyFont="1" applyBorder="1" applyAlignment="1">
      <alignment horizontal="right" vertical="center" wrapText="1"/>
      <protection locked="0"/>
    </xf>
    <xf numFmtId="49" fontId="7" fillId="0" borderId="7" xfId="50" applyFont="1">
      <alignment horizontal="left" vertical="center" wrapText="1"/>
    </xf>
    <xf numFmtId="0" fontId="7" fillId="0" borderId="2" xfId="0" applyFont="1" applyBorder="1" applyAlignment="1">
      <alignment horizontal="center" vertical="center" wrapText="1"/>
      <protection locked="0"/>
    </xf>
    <xf numFmtId="0" fontId="7" fillId="0" borderId="3" xfId="0" applyFont="1" applyBorder="1" applyAlignment="1">
      <alignment horizontal="left" vertical="center" wrapText="1"/>
      <protection locked="0"/>
    </xf>
    <xf numFmtId="0" fontId="7" fillId="0" borderId="4" xfId="0" applyFont="1" applyBorder="1" applyAlignment="1">
      <alignment horizontal="left" vertical="center" wrapText="1"/>
      <protection locked="0"/>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protection locked="0"/>
    </xf>
    <xf numFmtId="0" fontId="7" fillId="0" borderId="7" xfId="0" applyFont="1" applyBorder="1" applyAlignment="1" applyProtection="1">
      <alignment horizontal="left" vertical="center"/>
    </xf>
    <xf numFmtId="0" fontId="6" fillId="0" borderId="2" xfId="0" applyFont="1" applyBorder="1" applyAlignment="1">
      <alignment horizontal="center" vertical="center" wrapText="1"/>
      <protection locked="0"/>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4" fillId="0" borderId="7" xfId="0" applyFont="1" applyBorder="1" applyAlignment="1">
      <alignment horizontal="right" vertical="center" wrapText="1"/>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6"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horizontal="right" vertical="center"/>
    </xf>
    <xf numFmtId="0" fontId="4" fillId="0" borderId="7" xfId="0" applyFont="1" applyBorder="1" applyAlignment="1">
      <alignment horizontal="right" vertical="center"/>
      <protection locked="0"/>
    </xf>
    <xf numFmtId="0" fontId="4" fillId="0" borderId="2" xfId="0" applyFont="1" applyBorder="1" applyAlignment="1">
      <alignment horizontal="center" vertical="center" wrapText="1"/>
      <protection locked="0"/>
    </xf>
    <xf numFmtId="0" fontId="4" fillId="0" borderId="3" xfId="0" applyFont="1" applyBorder="1" applyAlignment="1">
      <alignment horizontal="center" vertical="center" wrapText="1"/>
      <protection locked="0"/>
    </xf>
    <xf numFmtId="0" fontId="4" fillId="0" borderId="4" xfId="0" applyFont="1" applyBorder="1" applyAlignment="1">
      <alignment horizontal="center" vertical="center" wrapText="1"/>
      <protection locked="0"/>
    </xf>
    <xf numFmtId="0" fontId="8" fillId="0" borderId="0" xfId="0" applyFont="1" applyAlignment="1">
      <alignment horizontal="center" vertical="center"/>
      <protection locked="0"/>
    </xf>
    <xf numFmtId="0" fontId="7" fillId="0" borderId="0" xfId="0" applyFont="1" applyAlignment="1">
      <alignment horizontal="left" vertical="center"/>
      <protection locked="0"/>
    </xf>
    <xf numFmtId="0" fontId="6" fillId="0" borderId="0" xfId="0" applyFont="1" applyAlignment="1" applyProtection="1">
      <alignment vertical="center"/>
    </xf>
    <xf numFmtId="0" fontId="5"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pplyProtection="1">
      <alignment horizontal="center" vertical="center" wrapText="1"/>
    </xf>
    <xf numFmtId="0" fontId="4" fillId="0" borderId="7" xfId="0" applyFont="1" applyBorder="1" applyAlignment="1">
      <alignment horizontal="center" vertical="center"/>
      <protection locked="0"/>
    </xf>
    <xf numFmtId="0" fontId="4" fillId="0" borderId="7" xfId="0" applyFont="1" applyBorder="1" applyAlignment="1">
      <alignment horizontal="center" vertical="center" wrapText="1"/>
      <protection locked="0"/>
    </xf>
    <xf numFmtId="0" fontId="4" fillId="0" borderId="0" xfId="0" applyFont="1" applyAlignment="1">
      <alignment horizontal="right" vertical="center"/>
      <protection locked="0"/>
    </xf>
    <xf numFmtId="0" fontId="1" fillId="0" borderId="0" xfId="0" applyFont="1" applyAlignment="1" applyProtection="1">
      <alignment horizontal="right" vertical="center"/>
    </xf>
    <xf numFmtId="0" fontId="3" fillId="0" borderId="0" xfId="0" applyFont="1" applyAlignment="1">
      <alignment horizontal="center" vertical="center"/>
      <protection locked="0"/>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5" fillId="0" borderId="8" xfId="0" applyFont="1" applyBorder="1" applyAlignment="1">
      <alignment horizontal="center" vertical="center" wrapText="1"/>
      <protection locked="0"/>
    </xf>
    <xf numFmtId="0" fontId="5" fillId="0" borderId="9" xfId="0" applyFont="1" applyBorder="1" applyAlignment="1" applyProtection="1">
      <alignment horizontal="center" vertical="center" wrapText="1"/>
    </xf>
    <xf numFmtId="0" fontId="9" fillId="0" borderId="8" xfId="0" applyFont="1" applyBorder="1" applyAlignment="1">
      <alignment horizontal="center" vertical="center"/>
      <protection locked="0"/>
    </xf>
    <xf numFmtId="0" fontId="9" fillId="0" borderId="7"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8" xfId="0" applyFont="1" applyBorder="1" applyAlignment="1" applyProtection="1">
      <alignment horizontal="center" vertical="center"/>
    </xf>
    <xf numFmtId="0" fontId="7" fillId="0" borderId="7" xfId="0" applyFont="1" applyBorder="1" applyAlignment="1" applyProtection="1">
      <alignment horizontal="left" vertical="center" wrapText="1"/>
    </xf>
    <xf numFmtId="4" fontId="7" fillId="0" borderId="7" xfId="0" applyNumberFormat="1" applyFont="1" applyBorder="1" applyAlignment="1">
      <alignment horizontal="right" vertical="center"/>
      <protection locked="0"/>
    </xf>
    <xf numFmtId="4" fontId="7" fillId="0" borderId="2" xfId="0" applyNumberFormat="1" applyFont="1" applyBorder="1" applyAlignment="1">
      <alignment horizontal="right" vertical="center"/>
      <protection locked="0"/>
    </xf>
    <xf numFmtId="4" fontId="7" fillId="0" borderId="6" xfId="0" applyNumberFormat="1" applyFont="1" applyBorder="1" applyAlignment="1">
      <alignment horizontal="right" vertical="center"/>
      <protection locked="0"/>
    </xf>
    <xf numFmtId="0" fontId="7" fillId="0" borderId="7" xfId="0" applyFont="1" applyBorder="1" applyAlignment="1" applyProtection="1">
      <alignment horizontal="center" vertical="center"/>
    </xf>
    <xf numFmtId="0" fontId="1" fillId="0" borderId="0" xfId="0" applyFont="1" applyAlignment="1" applyProtection="1">
      <alignment wrapText="1"/>
    </xf>
    <xf numFmtId="0" fontId="1" fillId="0" borderId="0" xfId="0" applyFont="1" applyAlignment="1">
      <protection locked="0"/>
    </xf>
    <xf numFmtId="0" fontId="3" fillId="0" borderId="0" xfId="0" applyFont="1" applyAlignment="1" applyProtection="1">
      <alignment horizontal="center" vertical="center" wrapText="1"/>
    </xf>
    <xf numFmtId="0" fontId="5" fillId="0" borderId="0" xfId="0" applyFont="1" applyAlignmen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0" fontId="5" fillId="0" borderId="12" xfId="0" applyFont="1" applyBorder="1" applyAlignment="1" applyProtection="1">
      <alignment horizontal="center" vertical="center" wrapText="1"/>
    </xf>
    <xf numFmtId="0" fontId="5" fillId="0" borderId="12"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2" xfId="0" applyFont="1" applyBorder="1" applyAlignment="1">
      <alignment horizontal="left" vertical="center" wrapText="1"/>
      <protection locked="0"/>
    </xf>
    <xf numFmtId="0" fontId="4" fillId="0" borderId="12" xfId="0" applyFont="1" applyBorder="1" applyAlignment="1">
      <alignment horizontal="left" vertical="center"/>
      <protection locked="0"/>
    </xf>
    <xf numFmtId="4" fontId="4" fillId="0" borderId="12" xfId="0" applyNumberFormat="1" applyFont="1" applyBorder="1" applyAlignment="1">
      <alignment horizontal="right" vertical="center"/>
      <protection locked="0"/>
    </xf>
    <xf numFmtId="0" fontId="4" fillId="0" borderId="13" xfId="0" applyFont="1" applyBorder="1" applyAlignment="1" applyProtection="1">
      <alignment horizontal="center" vertical="center"/>
    </xf>
    <xf numFmtId="0" fontId="4" fillId="0" borderId="14" xfId="0" applyFont="1" applyBorder="1" applyAlignment="1" applyProtection="1">
      <alignment horizontal="left" vertical="center"/>
    </xf>
    <xf numFmtId="0" fontId="4" fillId="0" borderId="14" xfId="0" applyFont="1" applyBorder="1" applyAlignment="1">
      <alignment horizontal="left" vertical="center"/>
      <protection locked="0"/>
    </xf>
    <xf numFmtId="0" fontId="4" fillId="0" borderId="12" xfId="0" applyFont="1" applyBorder="1" applyAlignment="1" applyProtection="1">
      <alignment horizontal="left" vertical="center"/>
    </xf>
    <xf numFmtId="0" fontId="7" fillId="0" borderId="0" xfId="0" applyFont="1" applyAlignment="1">
      <alignment vertical="top" wrapText="1"/>
      <protection locked="0"/>
    </xf>
    <xf numFmtId="0" fontId="6" fillId="0" borderId="0" xfId="0" applyFont="1" applyAlignment="1" applyProtection="1">
      <alignment wrapText="1"/>
    </xf>
    <xf numFmtId="0" fontId="4" fillId="0" borderId="0" xfId="0" applyFont="1" applyAlignment="1">
      <alignment horizontal="right" vertical="center" wrapText="1"/>
      <protection locked="0"/>
    </xf>
    <xf numFmtId="0" fontId="3" fillId="0" borderId="0" xfId="0" applyFont="1" applyAlignment="1">
      <alignment horizontal="center" vertical="center" wrapText="1"/>
      <protection locked="0"/>
    </xf>
    <xf numFmtId="0" fontId="4" fillId="0" borderId="0" xfId="0" applyFont="1" applyAlignment="1">
      <alignment horizontal="right"/>
      <protection locked="0"/>
    </xf>
    <xf numFmtId="0" fontId="4" fillId="0" borderId="0" xfId="0" applyFont="1" applyAlignment="1">
      <alignment horizontal="right" wrapText="1"/>
      <protection locked="0"/>
    </xf>
    <xf numFmtId="0" fontId="5" fillId="0" borderId="3" xfId="0" applyFont="1" applyBorder="1" applyAlignment="1">
      <alignment horizontal="center" vertical="center" wrapText="1"/>
      <protection locked="0"/>
    </xf>
    <xf numFmtId="0" fontId="5" fillId="0" borderId="3" xfId="0" applyFont="1" applyBorder="1" applyAlignment="1">
      <alignment horizontal="center" vertical="center"/>
      <protection locked="0"/>
    </xf>
    <xf numFmtId="0" fontId="5" fillId="0" borderId="14" xfId="0" applyFont="1" applyBorder="1" applyAlignment="1" applyProtection="1">
      <alignment horizontal="center" vertical="center" wrapText="1"/>
    </xf>
    <xf numFmtId="0" fontId="5" fillId="0" borderId="14" xfId="0" applyFont="1" applyBorder="1" applyAlignment="1">
      <alignment horizontal="center" vertical="center"/>
      <protection locked="0"/>
    </xf>
    <xf numFmtId="0" fontId="5" fillId="0" borderId="14"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4" fontId="4" fillId="0" borderId="7" xfId="0" applyNumberFormat="1" applyFont="1" applyBorder="1" applyAlignment="1">
      <alignment horizontal="right" vertical="center"/>
      <protection locked="0"/>
    </xf>
    <xf numFmtId="0" fontId="4" fillId="0" borderId="0" xfId="0" applyFont="1" applyAlignment="1" applyProtection="1">
      <alignment horizontal="right" vertical="center" wrapText="1"/>
    </xf>
    <xf numFmtId="0" fontId="4" fillId="0" borderId="0" xfId="0" applyFont="1" applyAlignment="1" applyProtection="1">
      <alignment horizontal="right" wrapText="1"/>
    </xf>
    <xf numFmtId="0" fontId="5" fillId="0" borderId="12" xfId="0" applyFont="1" applyBorder="1" applyAlignment="1" applyProtection="1">
      <alignment horizontal="center" vertical="center"/>
    </xf>
    <xf numFmtId="0" fontId="5" fillId="0" borderId="12" xfId="0" applyFont="1" applyBorder="1" applyAlignment="1">
      <alignment horizontal="center" vertical="center"/>
      <protection locked="0"/>
    </xf>
    <xf numFmtId="0" fontId="4" fillId="0" borderId="12" xfId="0" applyFont="1" applyBorder="1" applyAlignment="1" applyProtection="1">
      <alignment horizontal="right" vertical="center"/>
    </xf>
    <xf numFmtId="0" fontId="9" fillId="0" borderId="11" xfId="0" applyFont="1" applyBorder="1" applyAlignment="1">
      <alignment horizontal="center" vertical="center" wrapText="1"/>
      <protection locked="0"/>
    </xf>
    <xf numFmtId="0" fontId="9" fillId="0" borderId="14" xfId="0" applyFont="1" applyBorder="1" applyAlignment="1">
      <alignment horizontal="center" vertical="center"/>
      <protection locked="0"/>
    </xf>
    <xf numFmtId="0" fontId="9" fillId="0" borderId="14" xfId="0" applyFont="1" applyBorder="1" applyAlignment="1">
      <alignment horizontal="center" vertical="center" wrapText="1"/>
      <protection locked="0"/>
    </xf>
    <xf numFmtId="0" fontId="4" fillId="0" borderId="0" xfId="0" applyFont="1" applyAlignment="1" applyProtection="1">
      <alignment horizontal="right"/>
    </xf>
    <xf numFmtId="0" fontId="10" fillId="0" borderId="0" xfId="0" applyFont="1" applyAlignment="1">
      <alignment horizontal="right"/>
      <protection locked="0"/>
    </xf>
    <xf numFmtId="49" fontId="10"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10" xfId="0" applyNumberFormat="1" applyFont="1" applyBorder="1" applyAlignment="1">
      <alignment horizontal="center" vertical="center" wrapText="1"/>
      <protection locked="0"/>
    </xf>
    <xf numFmtId="0" fontId="5" fillId="0" borderId="10"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2" xfId="0" applyNumberFormat="1" applyFont="1" applyBorder="1" applyAlignment="1">
      <alignment horizontal="center" vertical="center" wrapText="1"/>
      <protection locked="0"/>
    </xf>
    <xf numFmtId="49" fontId="5" fillId="0" borderId="12" xfId="0" applyNumberFormat="1" applyFont="1" applyBorder="1" applyAlignment="1">
      <alignment horizontal="center" vertical="center"/>
      <protection locked="0"/>
    </xf>
    <xf numFmtId="0" fontId="4" fillId="0" borderId="6" xfId="0" applyFont="1" applyBorder="1" applyAlignment="1">
      <alignment horizontal="left" vertical="center" wrapText="1"/>
      <protection locked="0"/>
    </xf>
    <xf numFmtId="4" fontId="4" fillId="0" borderId="12" xfId="0" applyNumberFormat="1" applyFont="1" applyBorder="1" applyAlignment="1">
      <alignment horizontal="right" vertical="center" wrapText="1"/>
      <protection locked="0"/>
    </xf>
    <xf numFmtId="0" fontId="6" fillId="0" borderId="2" xfId="0" applyFont="1" applyBorder="1" applyAlignment="1">
      <alignment horizontal="center" vertical="center"/>
      <protection locked="0"/>
    </xf>
    <xf numFmtId="0" fontId="6" fillId="0" borderId="3" xfId="0" applyFont="1" applyBorder="1" applyAlignment="1">
      <alignment horizontal="center" vertical="center"/>
      <protection locked="0"/>
    </xf>
    <xf numFmtId="0" fontId="6" fillId="0" borderId="4" xfId="0" applyFont="1" applyBorder="1" applyAlignment="1">
      <alignment horizontal="center" vertical="center"/>
      <protection locked="0"/>
    </xf>
    <xf numFmtId="4" fontId="4" fillId="0" borderId="12" xfId="0" applyNumberFormat="1" applyFont="1" applyBorder="1" applyAlignment="1" applyProtection="1">
      <alignment horizontal="right" vertical="center"/>
    </xf>
    <xf numFmtId="4" fontId="4" fillId="0" borderId="12" xfId="0" applyNumberFormat="1" applyFont="1" applyBorder="1" applyAlignment="1" applyProtection="1">
      <alignment horizontal="right" vertical="center" wrapText="1"/>
    </xf>
    <xf numFmtId="0" fontId="6" fillId="0" borderId="0" xfId="0" applyFont="1" applyAlignment="1">
      <alignment vertical="center"/>
      <protection locked="0"/>
    </xf>
    <xf numFmtId="3" fontId="5"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7" xfId="0" applyFont="1" applyBorder="1" applyAlignment="1" applyProtection="1">
      <alignment vertical="center"/>
    </xf>
    <xf numFmtId="0" fontId="7" fillId="0" borderId="7" xfId="0" applyFont="1" applyBorder="1">
      <alignment vertical="top"/>
      <protection locked="0"/>
    </xf>
    <xf numFmtId="31" fontId="6" fillId="0" borderId="7" xfId="0" applyNumberFormat="1" applyFont="1" applyBorder="1" applyAlignment="1" applyProtection="1">
      <alignment vertical="center"/>
    </xf>
    <xf numFmtId="0" fontId="6" fillId="0" borderId="0" xfId="0" applyFont="1" applyProtection="1">
      <alignment vertical="top"/>
    </xf>
    <xf numFmtId="3" fontId="6" fillId="0" borderId="7" xfId="0" applyNumberFormat="1" applyFont="1" applyBorder="1" applyAlignment="1" applyProtection="1">
      <alignment horizontal="center" vertical="center"/>
    </xf>
    <xf numFmtId="0" fontId="7" fillId="0" borderId="7" xfId="0" applyFont="1" applyBorder="1" applyAlignment="1">
      <alignment horizontal="center" vertical="center" wrapText="1"/>
      <protection locked="0"/>
    </xf>
    <xf numFmtId="0" fontId="7" fillId="0" borderId="7" xfId="0" applyFont="1" applyBorder="1" applyAlignment="1">
      <alignment horizontal="left" vertical="top" wrapText="1"/>
      <protection locked="0"/>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3" xfId="0" applyFont="1" applyBorder="1" applyAlignment="1">
      <alignment horizontal="center" vertical="center" wrapText="1"/>
      <protection locked="0"/>
    </xf>
    <xf numFmtId="0" fontId="5" fillId="0" borderId="5" xfId="0" applyFont="1" applyBorder="1" applyAlignment="1">
      <alignment horizontal="center" vertical="center"/>
      <protection locked="0"/>
    </xf>
    <xf numFmtId="4" fontId="4" fillId="0" borderId="7" xfId="0" applyNumberFormat="1" applyFont="1" applyBorder="1" applyAlignment="1" applyProtection="1">
      <alignment horizontal="right" vertical="center" wrapText="1"/>
    </xf>
    <xf numFmtId="4" fontId="4" fillId="0" borderId="7" xfId="0" applyNumberFormat="1" applyFont="1" applyBorder="1" applyAlignment="1" applyProtection="1">
      <alignment horizontal="right" vertical="center"/>
    </xf>
    <xf numFmtId="0" fontId="6"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7" xfId="0" applyFont="1" applyBorder="1" applyAlignment="1" applyProtection="1">
      <alignment horizontal="left" vertical="center" indent="1"/>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7" fillId="0" borderId="3" xfId="0" applyFont="1" applyBorder="1" applyAlignment="1">
      <alignment horizontal="left" vertical="center"/>
      <protection locked="0"/>
    </xf>
    <xf numFmtId="0" fontId="7" fillId="0" borderId="4" xfId="0" applyFont="1" applyBorder="1" applyAlignment="1">
      <alignment horizontal="left" vertical="center"/>
      <protection locked="0"/>
    </xf>
    <xf numFmtId="0" fontId="6" fillId="0" borderId="0" xfId="0" applyFont="1" applyAlignment="1" applyProtection="1">
      <alignment horizontal="center" wrapText="1"/>
    </xf>
    <xf numFmtId="0" fontId="7" fillId="0" borderId="0" xfId="0" applyFont="1" applyAlignment="1" applyProtection="1"/>
    <xf numFmtId="0" fontId="7" fillId="0" borderId="0" xfId="0" applyFont="1" applyAlignment="1" applyProtection="1">
      <alignment horizontal="right" wrapText="1"/>
    </xf>
    <xf numFmtId="0" fontId="12" fillId="0" borderId="0" xfId="0" applyFont="1" applyAlignment="1">
      <alignment horizontal="center" vertical="center" wrapText="1"/>
      <protection locked="0"/>
    </xf>
    <xf numFmtId="0" fontId="13" fillId="0" borderId="0" xfId="0" applyFont="1" applyAlignment="1" applyProtection="1">
      <alignment horizontal="center" vertical="center" wrapText="1"/>
    </xf>
    <xf numFmtId="0" fontId="6" fillId="0" borderId="0" xfId="0" applyFont="1" applyAlignment="1" applyProtection="1"/>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14" fillId="0" borderId="7"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4" fontId="7" fillId="0" borderId="7" xfId="0" applyNumberFormat="1" applyFont="1" applyBorder="1" applyAlignment="1" applyProtection="1">
      <alignment horizontal="right" vertical="center"/>
    </xf>
    <xf numFmtId="4" fontId="7" fillId="0" borderId="2" xfId="0" applyNumberFormat="1" applyFont="1" applyBorder="1" applyAlignment="1" applyProtection="1">
      <alignment horizontal="right" vertical="center"/>
    </xf>
    <xf numFmtId="49" fontId="6" fillId="0" borderId="0" xfId="0" applyNumberFormat="1" applyFont="1" applyAlignment="1" applyProtection="1"/>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49" fontId="5" fillId="0" borderId="7" xfId="0" applyNumberFormat="1" applyFont="1" applyBorder="1" applyAlignment="1">
      <alignment horizontal="center" vertical="center"/>
      <protection locked="0"/>
    </xf>
    <xf numFmtId="4" fontId="7" fillId="0" borderId="7" xfId="0" applyNumberFormat="1" applyFont="1" applyBorder="1" applyAlignment="1" applyProtection="1">
      <alignment horizontal="right" vertical="center" wrapText="1"/>
    </xf>
    <xf numFmtId="0" fontId="4" fillId="0" borderId="7"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2"/>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 fontId="7" fillId="0" borderId="7" xfId="0" applyNumberFormat="1" applyFont="1" applyBorder="1" applyAlignment="1">
      <alignment horizontal="right" vertical="center" wrapText="1"/>
      <protection locked="0"/>
    </xf>
    <xf numFmtId="0" fontId="15" fillId="0" borderId="0" xfId="0" applyFont="1" applyAlignment="1" applyProtection="1">
      <alignment horizontal="center" vertical="center"/>
    </xf>
    <xf numFmtId="0" fontId="16" fillId="0" borderId="0" xfId="0" applyFont="1" applyAlignment="1" applyProtection="1">
      <alignment horizontal="center" vertical="center"/>
    </xf>
    <xf numFmtId="0" fontId="4" fillId="0" borderId="7" xfId="0" applyFont="1" applyBorder="1" applyAlignment="1" applyProtection="1">
      <alignment vertical="center"/>
    </xf>
    <xf numFmtId="4" fontId="4" fillId="0" borderId="7" xfId="0" applyNumberFormat="1" applyFont="1" applyBorder="1" applyAlignment="1" applyProtection="1">
      <alignment vertical="center"/>
    </xf>
    <xf numFmtId="0" fontId="4" fillId="0" borderId="7" xfId="0" applyFont="1" applyBorder="1" applyAlignment="1">
      <alignment horizontal="left" vertical="center"/>
      <protection locked="0"/>
    </xf>
    <xf numFmtId="0" fontId="4" fillId="0" borderId="7" xfId="0" applyFont="1" applyBorder="1" applyAlignment="1">
      <alignment vertical="center"/>
      <protection locked="0"/>
    </xf>
    <xf numFmtId="4" fontId="4" fillId="0" borderId="7" xfId="0" applyNumberFormat="1" applyFont="1" applyBorder="1" applyAlignment="1">
      <alignment vertical="center"/>
      <protection locked="0"/>
    </xf>
    <xf numFmtId="0" fontId="4" fillId="0" borderId="7" xfId="0" applyFont="1" applyBorder="1" applyAlignment="1" applyProtection="1">
      <alignment horizontal="left" vertical="center"/>
    </xf>
    <xf numFmtId="0" fontId="17" fillId="0" borderId="7" xfId="0" applyFont="1" applyBorder="1" applyAlignment="1" applyProtection="1">
      <alignment vertical="center"/>
    </xf>
    <xf numFmtId="0" fontId="17" fillId="0" borderId="7" xfId="0" applyFont="1" applyBorder="1" applyAlignment="1" applyProtection="1">
      <alignment horizontal="center" vertical="center"/>
    </xf>
    <xf numFmtId="0" fontId="17" fillId="0" borderId="7" xfId="0" applyFont="1" applyBorder="1" applyAlignment="1">
      <alignment horizontal="center" vertical="center"/>
      <protection locked="0"/>
    </xf>
    <xf numFmtId="4" fontId="17" fillId="0" borderId="7" xfId="0" applyNumberFormat="1" applyFont="1" applyBorder="1" applyAlignment="1" applyProtection="1">
      <alignment vertical="center"/>
    </xf>
    <xf numFmtId="0" fontId="18" fillId="0" borderId="0" xfId="0" applyFont="1" applyBorder="1" applyAlignment="1" applyProtection="1">
      <alignment vertical="center"/>
    </xf>
    <xf numFmtId="0" fontId="19" fillId="0" borderId="0" xfId="0" applyFont="1" applyProtection="1">
      <alignment vertical="top"/>
    </xf>
    <xf numFmtId="0" fontId="20"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21" fillId="0" borderId="7" xfId="0" applyFont="1" applyBorder="1" applyAlignment="1" applyProtection="1">
      <alignment vertical="center"/>
    </xf>
    <xf numFmtId="4" fontId="21" fillId="0" borderId="7" xfId="0" applyNumberFormat="1" applyFont="1" applyBorder="1" applyAlignment="1" applyProtection="1">
      <alignment horizontal="right" vertical="center"/>
    </xf>
    <xf numFmtId="0" fontId="6" fillId="0" borderId="4" xfId="0" applyFont="1" applyBorder="1" applyAlignment="1" applyProtection="1">
      <alignment horizontal="center" vertical="center" wrapText="1"/>
    </xf>
    <xf numFmtId="0" fontId="22" fillId="0" borderId="0" xfId="0" applyFont="1" applyAlignment="1" applyProtection="1"/>
    <xf numFmtId="0" fontId="23" fillId="0" borderId="0" xfId="0" applyFont="1" applyAlignment="1" applyProtection="1">
      <alignment horizontal="center" vertical="center"/>
    </xf>
    <xf numFmtId="0" fontId="6" fillId="0" borderId="1" xfId="0" applyFont="1" applyBorder="1" applyAlignment="1">
      <alignment horizontal="center" vertical="center" wrapText="1"/>
      <protection locked="0"/>
    </xf>
    <xf numFmtId="0" fontId="6" fillId="0" borderId="10"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1"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1" fillId="0" borderId="7"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2" xfId="0" applyFont="1" applyBorder="1" applyAlignment="1" applyProtection="1">
      <alignment vertical="center" wrapText="1"/>
    </xf>
    <xf numFmtId="4" fontId="4" fillId="0" borderId="12" xfId="0" applyNumberFormat="1" applyFont="1" applyBorder="1" applyAlignment="1" applyProtection="1">
      <alignment vertical="center"/>
    </xf>
    <xf numFmtId="4" fontId="4" fillId="0" borderId="12" xfId="0" applyNumberFormat="1" applyFont="1" applyBorder="1" applyAlignment="1">
      <alignment vertical="center"/>
      <protection locked="0"/>
    </xf>
    <xf numFmtId="0" fontId="4" fillId="0" borderId="6" xfId="0" applyFont="1" applyBorder="1" applyAlignment="1" applyProtection="1">
      <alignment horizontal="center" vertical="center"/>
    </xf>
    <xf numFmtId="0" fontId="4" fillId="0" borderId="12" xfId="0" applyFont="1" applyBorder="1" applyAlignment="1" applyProtection="1">
      <alignment vertical="center"/>
    </xf>
    <xf numFmtId="0" fontId="23" fillId="0" borderId="0" xfId="0" applyFont="1" applyAlignment="1">
      <alignment horizontal="center" vertical="center"/>
      <protection locked="0"/>
    </xf>
    <xf numFmtId="0" fontId="6" fillId="0" borderId="3" xfId="0" applyFont="1" applyBorder="1" applyAlignment="1" applyProtection="1">
      <alignment horizontal="center" vertical="center"/>
    </xf>
    <xf numFmtId="0" fontId="6" fillId="0" borderId="14" xfId="0" applyFont="1" applyBorder="1" applyAlignment="1" applyProtection="1">
      <alignment horizontal="center" vertical="center"/>
    </xf>
    <xf numFmtId="0" fontId="7" fillId="0" borderId="12" xfId="0" applyFont="1" applyBorder="1" applyAlignment="1">
      <alignment horizontal="center" vertical="center"/>
      <protection locked="0"/>
    </xf>
    <xf numFmtId="0" fontId="4" fillId="0" borderId="12" xfId="0" applyFont="1" applyBorder="1" applyAlignment="1">
      <alignment vertical="center"/>
      <protection locked="0"/>
    </xf>
    <xf numFmtId="0" fontId="6" fillId="2" borderId="4" xfId="0" applyFont="1" applyFill="1" applyBorder="1" applyAlignment="1">
      <alignment horizontal="center" vertical="center" wrapText="1"/>
      <protection locked="0"/>
    </xf>
    <xf numFmtId="0" fontId="24" fillId="0" borderId="0" xfId="0" applyFont="1" applyAlignment="1" applyProtection="1">
      <alignment horizontal="center" vertical="top"/>
    </xf>
    <xf numFmtId="0" fontId="25" fillId="0" borderId="0" xfId="0" applyFont="1" applyAlignment="1" applyProtection="1">
      <alignment horizontal="center" vertical="center"/>
    </xf>
    <xf numFmtId="0" fontId="4" fillId="0" borderId="6" xfId="0" applyFont="1" applyBorder="1" applyAlignment="1" applyProtection="1">
      <alignment horizontal="left" vertical="center"/>
    </xf>
    <xf numFmtId="4" fontId="4" fillId="0" borderId="13" xfId="0" applyNumberFormat="1" applyFont="1" applyBorder="1" applyAlignment="1">
      <alignment horizontal="right" vertical="center"/>
      <protection locked="0"/>
    </xf>
    <xf numFmtId="0" fontId="4" fillId="0" borderId="6" xfId="0" applyFont="1" applyBorder="1" applyAlignment="1">
      <alignment horizontal="left" vertical="center"/>
      <protection locked="0"/>
    </xf>
    <xf numFmtId="0" fontId="4" fillId="0" borderId="13" xfId="0" applyFont="1" applyBorder="1" applyAlignment="1">
      <alignment horizontal="right" vertical="center"/>
      <protection locked="0"/>
    </xf>
    <xf numFmtId="0" fontId="6" fillId="0" borderId="7" xfId="0" applyFont="1" applyBorder="1" applyAlignment="1" applyProtection="1"/>
    <xf numFmtId="0" fontId="17" fillId="0" borderId="6" xfId="0" applyFont="1" applyBorder="1" applyAlignment="1" applyProtection="1">
      <alignment horizontal="center" vertical="center"/>
    </xf>
    <xf numFmtId="0" fontId="17" fillId="0" borderId="13" xfId="0" applyFont="1" applyBorder="1" applyAlignment="1" applyProtection="1">
      <alignment horizontal="right" vertical="center"/>
    </xf>
    <xf numFmtId="4" fontId="17" fillId="0" borderId="13" xfId="0" applyNumberFormat="1" applyFont="1" applyBorder="1" applyAlignment="1" applyProtection="1">
      <alignment horizontal="right" vertical="center"/>
    </xf>
    <xf numFmtId="4" fontId="17" fillId="0" borderId="7" xfId="0" applyNumberFormat="1" applyFont="1" applyBorder="1" applyAlignment="1" applyProtection="1">
      <alignment horizontal="right" vertical="center"/>
    </xf>
    <xf numFmtId="0" fontId="4" fillId="0" borderId="13" xfId="0" applyFont="1" applyBorder="1" applyAlignment="1" applyProtection="1">
      <alignment horizontal="right" vertical="center"/>
    </xf>
    <xf numFmtId="0" fontId="17" fillId="0" borderId="6" xfId="0" applyFont="1" applyBorder="1" applyAlignment="1">
      <alignment horizontal="center" vertical="center"/>
      <protection locked="0"/>
    </xf>
    <xf numFmtId="4" fontId="17" fillId="0" borderId="13" xfId="0" applyNumberFormat="1" applyFont="1" applyBorder="1" applyAlignment="1">
      <alignment horizontal="right" vertical="center"/>
      <protection locked="0"/>
    </xf>
    <xf numFmtId="4" fontId="17" fillId="0" borderId="7"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D37" sqref="D37"/>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19" t="s">
        <v>0</v>
      </c>
    </row>
    <row r="2" ht="36" customHeight="1" spans="1:4">
      <c r="A2" s="4" t="s">
        <v>1</v>
      </c>
      <c r="B2" s="242"/>
      <c r="C2" s="242"/>
      <c r="D2" s="242"/>
    </row>
    <row r="3" ht="24" customHeight="1" spans="1:4">
      <c r="A3" s="39" t="str">
        <f>"单位名称："&amp;"德钦县农业农村局"</f>
        <v>单位名称：德钦县农业农村局</v>
      </c>
      <c r="B3" s="243"/>
      <c r="C3" s="243"/>
      <c r="D3" s="37" t="s">
        <v>2</v>
      </c>
    </row>
    <row r="4" ht="19.5" customHeight="1" spans="1:4">
      <c r="A4" s="12" t="s">
        <v>3</v>
      </c>
      <c r="B4" s="14"/>
      <c r="C4" s="12" t="s">
        <v>4</v>
      </c>
      <c r="D4" s="14"/>
    </row>
    <row r="5" ht="19.5" customHeight="1" spans="1:4">
      <c r="A5" s="28" t="s">
        <v>5</v>
      </c>
      <c r="B5" s="28" t="s">
        <v>6</v>
      </c>
      <c r="C5" s="28" t="s">
        <v>7</v>
      </c>
      <c r="D5" s="28" t="s">
        <v>6</v>
      </c>
    </row>
    <row r="6" ht="19.5" customHeight="1" spans="1:4">
      <c r="A6" s="30"/>
      <c r="B6" s="30"/>
      <c r="C6" s="30"/>
      <c r="D6" s="30"/>
    </row>
    <row r="7" ht="22.5" customHeight="1" spans="1:4">
      <c r="A7" s="204" t="s">
        <v>8</v>
      </c>
      <c r="B7" s="156">
        <v>36220179.63</v>
      </c>
      <c r="C7" s="204" t="s">
        <v>9</v>
      </c>
      <c r="D7" s="156"/>
    </row>
    <row r="8" ht="22.5" customHeight="1" spans="1:4">
      <c r="A8" s="204" t="s">
        <v>10</v>
      </c>
      <c r="B8" s="156"/>
      <c r="C8" s="204" t="s">
        <v>11</v>
      </c>
      <c r="D8" s="156"/>
    </row>
    <row r="9" ht="22.5" customHeight="1" spans="1:4">
      <c r="A9" s="204" t="s">
        <v>12</v>
      </c>
      <c r="B9" s="156"/>
      <c r="C9" s="204" t="s">
        <v>13</v>
      </c>
      <c r="D9" s="156"/>
    </row>
    <row r="10" ht="22.5" customHeight="1" spans="1:4">
      <c r="A10" s="204" t="s">
        <v>14</v>
      </c>
      <c r="B10" s="110"/>
      <c r="C10" s="204" t="s">
        <v>15</v>
      </c>
      <c r="D10" s="156"/>
    </row>
    <row r="11" ht="22.5" customHeight="1" spans="1:4">
      <c r="A11" s="204" t="s">
        <v>16</v>
      </c>
      <c r="C11" s="201" t="s">
        <v>17</v>
      </c>
      <c r="D11" s="110"/>
    </row>
    <row r="12" ht="22.5" customHeight="1" spans="1:4">
      <c r="A12" s="204" t="s">
        <v>18</v>
      </c>
      <c r="B12" s="156"/>
      <c r="C12" s="201" t="s">
        <v>19</v>
      </c>
      <c r="D12" s="110"/>
    </row>
    <row r="13" ht="22.5" customHeight="1" spans="1:4">
      <c r="A13" s="204" t="s">
        <v>20</v>
      </c>
      <c r="B13" s="110"/>
      <c r="C13" s="201" t="s">
        <v>21</v>
      </c>
      <c r="D13" s="110"/>
    </row>
    <row r="14" ht="22.5" customHeight="1" spans="1:4">
      <c r="A14" s="204" t="s">
        <v>22</v>
      </c>
      <c r="B14" s="110"/>
      <c r="C14" s="201" t="s">
        <v>23</v>
      </c>
      <c r="D14" s="110">
        <v>3477355.33</v>
      </c>
    </row>
    <row r="15" ht="22.5" customHeight="1" spans="1:4">
      <c r="A15" s="244" t="s">
        <v>24</v>
      </c>
      <c r="B15" s="110"/>
      <c r="C15" s="201" t="s">
        <v>25</v>
      </c>
      <c r="D15" s="110">
        <v>2721491.79</v>
      </c>
    </row>
    <row r="16" ht="22.5" customHeight="1" spans="1:4">
      <c r="A16" s="244" t="s">
        <v>26</v>
      </c>
      <c r="B16" s="245"/>
      <c r="C16" s="201" t="s">
        <v>27</v>
      </c>
      <c r="D16" s="110"/>
    </row>
    <row r="17" ht="22.5" customHeight="1" spans="1:4">
      <c r="A17" s="246"/>
      <c r="B17" s="247"/>
      <c r="C17" s="201" t="s">
        <v>28</v>
      </c>
      <c r="D17" s="110"/>
    </row>
    <row r="18" ht="22.5" customHeight="1" spans="1:4">
      <c r="A18" s="248"/>
      <c r="B18" s="248"/>
      <c r="C18" s="201" t="s">
        <v>29</v>
      </c>
      <c r="D18" s="110">
        <v>27346281.02</v>
      </c>
    </row>
    <row r="19" ht="22.5" customHeight="1" spans="1:4">
      <c r="A19" s="248"/>
      <c r="B19" s="248"/>
      <c r="C19" s="201" t="s">
        <v>30</v>
      </c>
      <c r="D19" s="110"/>
    </row>
    <row r="20" ht="22.5" customHeight="1" spans="1:4">
      <c r="A20" s="248"/>
      <c r="B20" s="248"/>
      <c r="C20" s="201" t="s">
        <v>31</v>
      </c>
      <c r="D20" s="110"/>
    </row>
    <row r="21" ht="22.5" customHeight="1" spans="1:4">
      <c r="A21" s="248"/>
      <c r="B21" s="248"/>
      <c r="C21" s="201" t="s">
        <v>32</v>
      </c>
      <c r="D21" s="110"/>
    </row>
    <row r="22" ht="22.5" customHeight="1" spans="1:4">
      <c r="A22" s="248"/>
      <c r="B22" s="248"/>
      <c r="C22" s="201" t="s">
        <v>33</v>
      </c>
      <c r="D22" s="110"/>
    </row>
    <row r="23" ht="22.5" customHeight="1" spans="1:4">
      <c r="A23" s="248"/>
      <c r="B23" s="248"/>
      <c r="C23" s="201" t="s">
        <v>34</v>
      </c>
      <c r="D23" s="110"/>
    </row>
    <row r="24" ht="22.5" customHeight="1" spans="1:4">
      <c r="A24" s="248"/>
      <c r="B24" s="248"/>
      <c r="C24" s="201" t="s">
        <v>35</v>
      </c>
      <c r="D24" s="110"/>
    </row>
    <row r="25" ht="22.5" customHeight="1" spans="1:4">
      <c r="A25" s="248"/>
      <c r="B25" s="248"/>
      <c r="C25" s="201" t="s">
        <v>36</v>
      </c>
      <c r="D25" s="110">
        <v>2675051.49</v>
      </c>
    </row>
    <row r="26" ht="22.5" customHeight="1" spans="1:4">
      <c r="A26" s="248"/>
      <c r="B26" s="248"/>
      <c r="C26" s="201" t="s">
        <v>37</v>
      </c>
      <c r="D26" s="110"/>
    </row>
    <row r="27" ht="22.5" customHeight="1" spans="1:4">
      <c r="A27" s="248"/>
      <c r="B27" s="248"/>
      <c r="C27" s="201" t="s">
        <v>38</v>
      </c>
      <c r="D27" s="110"/>
    </row>
    <row r="28" ht="22.5" customHeight="1" spans="1:4">
      <c r="A28" s="248"/>
      <c r="B28" s="248"/>
      <c r="C28" s="201" t="s">
        <v>39</v>
      </c>
      <c r="D28" s="110"/>
    </row>
    <row r="29" ht="22.5" customHeight="1" spans="1:4">
      <c r="A29" s="248"/>
      <c r="B29" s="248"/>
      <c r="C29" s="201" t="s">
        <v>40</v>
      </c>
      <c r="D29" s="110"/>
    </row>
    <row r="30" ht="22.5" customHeight="1" spans="1:4">
      <c r="A30" s="249"/>
      <c r="B30" s="250"/>
      <c r="C30" s="201" t="s">
        <v>41</v>
      </c>
      <c r="D30" s="110"/>
    </row>
    <row r="31" ht="22.5" customHeight="1" spans="1:4">
      <c r="A31" s="249"/>
      <c r="B31" s="250"/>
      <c r="C31" s="201" t="s">
        <v>42</v>
      </c>
      <c r="D31" s="110"/>
    </row>
    <row r="32" ht="22.5" customHeight="1" spans="1:4">
      <c r="A32" s="249"/>
      <c r="B32" s="250"/>
      <c r="C32" s="201" t="s">
        <v>43</v>
      </c>
      <c r="D32" s="110"/>
    </row>
    <row r="33" ht="22.5" customHeight="1" spans="1:4">
      <c r="A33" s="249" t="s">
        <v>44</v>
      </c>
      <c r="B33" s="251">
        <v>36220179.63</v>
      </c>
      <c r="C33" s="206" t="s">
        <v>45</v>
      </c>
      <c r="D33" s="252">
        <v>36220179.63</v>
      </c>
    </row>
    <row r="34" ht="22.5" customHeight="1" spans="1:4">
      <c r="A34" s="244" t="s">
        <v>46</v>
      </c>
      <c r="B34" s="253"/>
      <c r="C34" s="204" t="s">
        <v>47</v>
      </c>
      <c r="D34" s="49"/>
    </row>
    <row r="35" ht="22.5" customHeight="1" spans="1:4">
      <c r="A35" s="244" t="s">
        <v>48</v>
      </c>
      <c r="B35" s="253"/>
      <c r="C35" s="204" t="s">
        <v>48</v>
      </c>
      <c r="D35" s="48"/>
    </row>
    <row r="36" ht="22.5" customHeight="1" spans="1:4">
      <c r="A36" s="244" t="s">
        <v>49</v>
      </c>
      <c r="B36" s="253"/>
      <c r="C36" s="204" t="s">
        <v>50</v>
      </c>
      <c r="D36" s="49"/>
    </row>
    <row r="37" ht="22.5" customHeight="1" spans="1:4">
      <c r="A37" s="254" t="s">
        <v>51</v>
      </c>
      <c r="B37" s="255">
        <v>36220179.63</v>
      </c>
      <c r="C37" s="206" t="s">
        <v>52</v>
      </c>
      <c r="D37" s="256">
        <v>36220179.63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tabSelected="1" workbookViewId="0">
      <selection activeCell="C37" sqref="C37"/>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20">
        <v>1</v>
      </c>
      <c r="B1" s="121">
        <v>0</v>
      </c>
      <c r="C1" s="120">
        <v>1</v>
      </c>
      <c r="D1" s="122"/>
      <c r="E1" s="122"/>
      <c r="F1" s="119" t="s">
        <v>801</v>
      </c>
    </row>
    <row r="2" ht="36.75" customHeight="1" spans="1:6">
      <c r="A2" s="123" t="s">
        <v>802</v>
      </c>
      <c r="B2" s="124" t="s">
        <v>803</v>
      </c>
      <c r="C2" s="125"/>
      <c r="D2" s="126"/>
      <c r="E2" s="126"/>
      <c r="F2" s="126"/>
    </row>
    <row r="3" ht="13.5" customHeight="1" spans="1:6">
      <c r="A3" s="6" t="str">
        <f>"单位名称："&amp;"德钦县农业农村局"</f>
        <v>单位名称：德钦县农业农村局</v>
      </c>
      <c r="B3" s="6" t="s">
        <v>804</v>
      </c>
      <c r="C3" s="120"/>
      <c r="D3" s="122"/>
      <c r="E3" s="122"/>
      <c r="F3" s="119" t="s">
        <v>2</v>
      </c>
    </row>
    <row r="4" ht="19.5" customHeight="1" spans="1:6">
      <c r="A4" s="127" t="s">
        <v>205</v>
      </c>
      <c r="B4" s="128" t="s">
        <v>81</v>
      </c>
      <c r="C4" s="129" t="s">
        <v>82</v>
      </c>
      <c r="D4" s="13" t="s">
        <v>805</v>
      </c>
      <c r="E4" s="13"/>
      <c r="F4" s="14"/>
    </row>
    <row r="5" ht="18.75" customHeight="1" spans="1:6">
      <c r="A5" s="130"/>
      <c r="B5" s="131"/>
      <c r="C5" s="114"/>
      <c r="D5" s="113" t="s">
        <v>57</v>
      </c>
      <c r="E5" s="113" t="s">
        <v>83</v>
      </c>
      <c r="F5" s="113" t="s">
        <v>84</v>
      </c>
    </row>
    <row r="6" ht="18.75" customHeight="1" spans="1:6">
      <c r="A6" s="130">
        <v>1</v>
      </c>
      <c r="B6" s="132" t="s">
        <v>166</v>
      </c>
      <c r="C6" s="114">
        <v>3</v>
      </c>
      <c r="D6" s="113">
        <v>4</v>
      </c>
      <c r="E6" s="113">
        <v>5</v>
      </c>
      <c r="F6" s="113">
        <v>6</v>
      </c>
    </row>
    <row r="7" ht="22.5" customHeight="1" spans="1:6">
      <c r="A7" s="133"/>
      <c r="B7" s="91"/>
      <c r="C7" s="91"/>
      <c r="D7" s="93"/>
      <c r="E7" s="134"/>
      <c r="F7" s="134"/>
    </row>
    <row r="8" ht="22.5" customHeight="1" spans="1:6">
      <c r="A8" s="133" t="s">
        <v>806</v>
      </c>
      <c r="B8" s="91"/>
      <c r="C8" s="91"/>
      <c r="D8" s="93"/>
      <c r="E8" s="134"/>
      <c r="F8" s="134"/>
    </row>
    <row r="9" ht="22.5" customHeight="1" spans="1:6">
      <c r="A9" s="135" t="s">
        <v>122</v>
      </c>
      <c r="B9" s="136" t="s">
        <v>122</v>
      </c>
      <c r="C9" s="137" t="s">
        <v>122</v>
      </c>
      <c r="D9" s="138"/>
      <c r="E9" s="139"/>
      <c r="F9" s="139"/>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8"/>
  <sheetViews>
    <sheetView showZeros="0" workbookViewId="0">
      <selection activeCell="D25" sqref="D25:D27"/>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2"/>
      <c r="B1" s="2"/>
      <c r="C1" s="2"/>
      <c r="D1" s="2"/>
      <c r="E1" s="2"/>
      <c r="F1" s="2"/>
      <c r="G1" s="2"/>
      <c r="H1" s="2"/>
      <c r="I1" s="2"/>
      <c r="J1" s="2"/>
      <c r="O1" s="61"/>
      <c r="P1" s="61"/>
      <c r="Q1" s="37" t="s">
        <v>807</v>
      </c>
    </row>
    <row r="2" ht="35.25" customHeight="1" spans="1:17">
      <c r="A2" s="38" t="s">
        <v>808</v>
      </c>
      <c r="B2" s="5"/>
      <c r="C2" s="5"/>
      <c r="D2" s="5"/>
      <c r="E2" s="5"/>
      <c r="F2" s="5"/>
      <c r="G2" s="5"/>
      <c r="H2" s="5"/>
      <c r="I2" s="5"/>
      <c r="J2" s="5"/>
      <c r="K2" s="63"/>
      <c r="L2" s="5"/>
      <c r="M2" s="5"/>
      <c r="N2" s="5"/>
      <c r="O2" s="63"/>
      <c r="P2" s="63"/>
      <c r="Q2" s="5"/>
    </row>
    <row r="3" ht="18.75" customHeight="1" spans="1:17">
      <c r="A3" s="39" t="str">
        <f>"单位名称："&amp;"德钦县农业农村局"</f>
        <v>单位名称：德钦县农业农村局</v>
      </c>
      <c r="B3" s="8"/>
      <c r="C3" s="8"/>
      <c r="D3" s="8"/>
      <c r="E3" s="8"/>
      <c r="F3" s="8"/>
      <c r="G3" s="8"/>
      <c r="H3" s="8"/>
      <c r="I3" s="8"/>
      <c r="J3" s="8"/>
      <c r="O3" s="102"/>
      <c r="P3" s="102"/>
      <c r="Q3" s="119" t="s">
        <v>196</v>
      </c>
    </row>
    <row r="4" ht="15.75" customHeight="1" spans="1:17">
      <c r="A4" s="11" t="s">
        <v>809</v>
      </c>
      <c r="B4" s="82" t="s">
        <v>810</v>
      </c>
      <c r="C4" s="82" t="s">
        <v>811</v>
      </c>
      <c r="D4" s="82" t="s">
        <v>812</v>
      </c>
      <c r="E4" s="82" t="s">
        <v>813</v>
      </c>
      <c r="F4" s="82" t="s">
        <v>814</v>
      </c>
      <c r="G4" s="43" t="s">
        <v>212</v>
      </c>
      <c r="H4" s="43"/>
      <c r="I4" s="43"/>
      <c r="J4" s="43"/>
      <c r="K4" s="104"/>
      <c r="L4" s="43"/>
      <c r="M4" s="43"/>
      <c r="N4" s="43"/>
      <c r="O4" s="105"/>
      <c r="P4" s="104"/>
      <c r="Q4" s="44"/>
    </row>
    <row r="5" ht="17.25" customHeight="1" spans="1:17">
      <c r="A5" s="16"/>
      <c r="B5" s="84"/>
      <c r="C5" s="84"/>
      <c r="D5" s="84"/>
      <c r="E5" s="84"/>
      <c r="F5" s="84"/>
      <c r="G5" s="84" t="s">
        <v>57</v>
      </c>
      <c r="H5" s="84" t="s">
        <v>60</v>
      </c>
      <c r="I5" s="84" t="s">
        <v>815</v>
      </c>
      <c r="J5" s="84" t="s">
        <v>816</v>
      </c>
      <c r="K5" s="116" t="s">
        <v>817</v>
      </c>
      <c r="L5" s="106" t="s">
        <v>86</v>
      </c>
      <c r="M5" s="106"/>
      <c r="N5" s="106"/>
      <c r="O5" s="117"/>
      <c r="P5" s="118"/>
      <c r="Q5" s="86"/>
    </row>
    <row r="6" ht="54" customHeight="1" spans="1:17">
      <c r="A6" s="18"/>
      <c r="B6" s="86"/>
      <c r="C6" s="86"/>
      <c r="D6" s="86"/>
      <c r="E6" s="86"/>
      <c r="F6" s="86"/>
      <c r="G6" s="86"/>
      <c r="H6" s="86" t="s">
        <v>59</v>
      </c>
      <c r="I6" s="86"/>
      <c r="J6" s="86"/>
      <c r="K6" s="87"/>
      <c r="L6" s="86" t="s">
        <v>59</v>
      </c>
      <c r="M6" s="86" t="s">
        <v>66</v>
      </c>
      <c r="N6" s="86" t="s">
        <v>221</v>
      </c>
      <c r="O6" s="109" t="s">
        <v>68</v>
      </c>
      <c r="P6" s="87" t="s">
        <v>69</v>
      </c>
      <c r="Q6" s="86" t="s">
        <v>70</v>
      </c>
    </row>
    <row r="7" ht="19.5" customHeight="1" spans="1:17">
      <c r="A7" s="30">
        <v>1</v>
      </c>
      <c r="B7" s="113">
        <v>2</v>
      </c>
      <c r="C7" s="113">
        <v>3</v>
      </c>
      <c r="D7" s="113">
        <v>4</v>
      </c>
      <c r="E7" s="113">
        <v>5</v>
      </c>
      <c r="F7" s="113">
        <v>6</v>
      </c>
      <c r="G7" s="114">
        <v>7</v>
      </c>
      <c r="H7" s="114">
        <v>8</v>
      </c>
      <c r="I7" s="114">
        <v>9</v>
      </c>
      <c r="J7" s="114">
        <v>10</v>
      </c>
      <c r="K7" s="114">
        <v>11</v>
      </c>
      <c r="L7" s="114">
        <v>12</v>
      </c>
      <c r="M7" s="114">
        <v>13</v>
      </c>
      <c r="N7" s="114">
        <v>14</v>
      </c>
      <c r="O7" s="114">
        <v>15</v>
      </c>
      <c r="P7" s="114">
        <v>16</v>
      </c>
      <c r="Q7" s="114">
        <v>17</v>
      </c>
    </row>
    <row r="8" ht="22.5" customHeight="1" spans="1:17">
      <c r="A8" s="89" t="s">
        <v>72</v>
      </c>
      <c r="B8" s="90"/>
      <c r="C8" s="90"/>
      <c r="D8" s="90"/>
      <c r="E8" s="115"/>
      <c r="F8" s="93"/>
      <c r="G8" s="93"/>
      <c r="H8" s="93"/>
      <c r="I8" s="93"/>
      <c r="J8" s="93"/>
      <c r="K8" s="93"/>
      <c r="L8" s="93"/>
      <c r="M8" s="93"/>
      <c r="N8" s="93"/>
      <c r="O8" s="110"/>
      <c r="P8" s="93"/>
      <c r="Q8" s="93"/>
    </row>
    <row r="9" ht="22.5" customHeight="1" spans="1:17">
      <c r="A9" s="89" t="str">
        <f t="shared" ref="A9:A26" si="0">"    "&amp;"公务用车运行维护费"</f>
        <v>    公务用车运行维护费</v>
      </c>
      <c r="B9" s="90" t="s">
        <v>818</v>
      </c>
      <c r="C9" s="90" t="s">
        <v>819</v>
      </c>
      <c r="D9" s="90" t="s">
        <v>440</v>
      </c>
      <c r="E9" s="115">
        <v>50</v>
      </c>
      <c r="F9" s="93">
        <v>10000</v>
      </c>
      <c r="G9" s="93">
        <v>10000</v>
      </c>
      <c r="H9" s="93">
        <v>10000</v>
      </c>
      <c r="I9" s="93"/>
      <c r="J9" s="93"/>
      <c r="K9" s="93"/>
      <c r="L9" s="93"/>
      <c r="M9" s="93"/>
      <c r="N9" s="93"/>
      <c r="O9" s="110"/>
      <c r="P9" s="93"/>
      <c r="Q9" s="93"/>
    </row>
    <row r="10" ht="22.5" customHeight="1" spans="1:17">
      <c r="A10" s="89" t="str">
        <f t="shared" si="0"/>
        <v>    公务用车运行维护费</v>
      </c>
      <c r="B10" s="90" t="s">
        <v>820</v>
      </c>
      <c r="C10" s="90" t="s">
        <v>821</v>
      </c>
      <c r="D10" s="90" t="s">
        <v>440</v>
      </c>
      <c r="E10" s="115">
        <v>4</v>
      </c>
      <c r="F10" s="93">
        <v>20000</v>
      </c>
      <c r="G10" s="93">
        <v>20000</v>
      </c>
      <c r="H10" s="93">
        <v>20000</v>
      </c>
      <c r="I10" s="93"/>
      <c r="J10" s="93"/>
      <c r="K10" s="93"/>
      <c r="L10" s="93"/>
      <c r="M10" s="93"/>
      <c r="N10" s="93"/>
      <c r="O10" s="110"/>
      <c r="P10" s="93"/>
      <c r="Q10" s="93"/>
    </row>
    <row r="11" ht="22.5" customHeight="1" spans="1:17">
      <c r="A11" s="89" t="str">
        <f t="shared" si="0"/>
        <v>    公务用车运行维护费</v>
      </c>
      <c r="B11" s="90" t="s">
        <v>822</v>
      </c>
      <c r="C11" s="90" t="s">
        <v>823</v>
      </c>
      <c r="D11" s="90" t="s">
        <v>440</v>
      </c>
      <c r="E11" s="115">
        <v>4</v>
      </c>
      <c r="F11" s="93">
        <v>24000</v>
      </c>
      <c r="G11" s="93">
        <v>24000</v>
      </c>
      <c r="H11" s="93">
        <v>24000</v>
      </c>
      <c r="I11" s="93"/>
      <c r="J11" s="93"/>
      <c r="K11" s="93"/>
      <c r="L11" s="93"/>
      <c r="M11" s="93"/>
      <c r="N11" s="93"/>
      <c r="O11" s="110"/>
      <c r="P11" s="93"/>
      <c r="Q11" s="93"/>
    </row>
    <row r="12" ht="22.5" customHeight="1" spans="1:17">
      <c r="A12" s="89" t="str">
        <f t="shared" ref="A12:A27" si="1">"    "&amp;"一般公用经费"</f>
        <v>    一般公用经费</v>
      </c>
      <c r="B12" s="90" t="s">
        <v>824</v>
      </c>
      <c r="C12" s="90" t="s">
        <v>825</v>
      </c>
      <c r="D12" s="90" t="s">
        <v>440</v>
      </c>
      <c r="E12" s="115">
        <v>30</v>
      </c>
      <c r="F12" s="93">
        <v>6000</v>
      </c>
      <c r="G12" s="93">
        <v>6000</v>
      </c>
      <c r="H12" s="93">
        <v>6000</v>
      </c>
      <c r="I12" s="93"/>
      <c r="J12" s="93"/>
      <c r="K12" s="93"/>
      <c r="L12" s="93"/>
      <c r="M12" s="93"/>
      <c r="N12" s="93"/>
      <c r="O12" s="110"/>
      <c r="P12" s="93"/>
      <c r="Q12" s="93"/>
    </row>
    <row r="13" ht="22.5" customHeight="1" spans="1:17">
      <c r="A13" s="89" t="str">
        <f>"    "&amp;"2025年科技扩散工作经费"</f>
        <v>    2025年科技扩散工作经费</v>
      </c>
      <c r="B13" s="90" t="s">
        <v>818</v>
      </c>
      <c r="C13" s="90" t="s">
        <v>819</v>
      </c>
      <c r="D13" s="90" t="s">
        <v>440</v>
      </c>
      <c r="E13" s="115">
        <v>1</v>
      </c>
      <c r="F13" s="93"/>
      <c r="G13" s="93">
        <v>5000</v>
      </c>
      <c r="H13" s="93">
        <v>5000</v>
      </c>
      <c r="I13" s="93"/>
      <c r="J13" s="93"/>
      <c r="K13" s="93"/>
      <c r="L13" s="93"/>
      <c r="M13" s="93"/>
      <c r="N13" s="93"/>
      <c r="O13" s="110"/>
      <c r="P13" s="93"/>
      <c r="Q13" s="93"/>
    </row>
    <row r="14" ht="22.5" customHeight="1" spans="1:17">
      <c r="A14" s="89" t="str">
        <f>"    "&amp;"2025年农业综合行政执法工作经费"</f>
        <v>    2025年农业综合行政执法工作经费</v>
      </c>
      <c r="B14" s="90" t="s">
        <v>818</v>
      </c>
      <c r="C14" s="90" t="s">
        <v>819</v>
      </c>
      <c r="D14" s="90" t="s">
        <v>440</v>
      </c>
      <c r="E14" s="115">
        <v>1</v>
      </c>
      <c r="F14" s="93"/>
      <c r="G14" s="93">
        <v>5000</v>
      </c>
      <c r="H14" s="93">
        <v>5000</v>
      </c>
      <c r="I14" s="93"/>
      <c r="J14" s="93"/>
      <c r="K14" s="93"/>
      <c r="L14" s="93"/>
      <c r="M14" s="93"/>
      <c r="N14" s="93"/>
      <c r="O14" s="110"/>
      <c r="P14" s="93"/>
      <c r="Q14" s="93"/>
    </row>
    <row r="15" ht="22.5" customHeight="1" spans="1:17">
      <c r="A15" s="89" t="str">
        <f>"    "&amp;"工作经费"</f>
        <v>    工作经费</v>
      </c>
      <c r="B15" s="90" t="s">
        <v>826</v>
      </c>
      <c r="C15" s="90" t="s">
        <v>819</v>
      </c>
      <c r="D15" s="90" t="s">
        <v>440</v>
      </c>
      <c r="E15" s="115">
        <v>1</v>
      </c>
      <c r="F15" s="93"/>
      <c r="G15" s="93">
        <v>10000</v>
      </c>
      <c r="H15" s="93">
        <v>10000</v>
      </c>
      <c r="I15" s="93"/>
      <c r="J15" s="93"/>
      <c r="K15" s="93"/>
      <c r="L15" s="93"/>
      <c r="M15" s="93"/>
      <c r="N15" s="93"/>
      <c r="O15" s="110"/>
      <c r="P15" s="93"/>
      <c r="Q15" s="93"/>
    </row>
    <row r="16" ht="22.5" customHeight="1" spans="1:17">
      <c r="A16" s="89" t="s">
        <v>76</v>
      </c>
      <c r="B16" s="24"/>
      <c r="C16" s="24"/>
      <c r="D16" s="24"/>
      <c r="E16" s="24"/>
      <c r="F16" s="24"/>
      <c r="G16" s="24"/>
      <c r="H16" s="24"/>
      <c r="I16" s="24"/>
      <c r="J16" s="24"/>
      <c r="K16" s="24"/>
      <c r="L16" s="24"/>
      <c r="M16" s="24"/>
      <c r="N16" s="24"/>
      <c r="O16" s="24"/>
      <c r="P16" s="24"/>
      <c r="Q16" s="24"/>
    </row>
    <row r="17" ht="22.5" customHeight="1" spans="1:17">
      <c r="A17" s="89" t="str">
        <f t="shared" si="0"/>
        <v>    公务用车运行维护费</v>
      </c>
      <c r="B17" s="90" t="s">
        <v>827</v>
      </c>
      <c r="C17" s="90" t="s">
        <v>819</v>
      </c>
      <c r="D17" s="90" t="s">
        <v>440</v>
      </c>
      <c r="E17" s="115">
        <v>1</v>
      </c>
      <c r="F17" s="93"/>
      <c r="G17" s="93">
        <v>5000</v>
      </c>
      <c r="H17" s="93">
        <v>5000</v>
      </c>
      <c r="I17" s="93"/>
      <c r="J17" s="93"/>
      <c r="K17" s="93"/>
      <c r="L17" s="93"/>
      <c r="M17" s="93"/>
      <c r="N17" s="93"/>
      <c r="O17" s="110"/>
      <c r="P17" s="93"/>
      <c r="Q17" s="93"/>
    </row>
    <row r="18" ht="22.5" customHeight="1" spans="1:17">
      <c r="A18" s="89" t="str">
        <f t="shared" si="0"/>
        <v>    公务用车运行维护费</v>
      </c>
      <c r="B18" s="90" t="s">
        <v>828</v>
      </c>
      <c r="C18" s="90" t="s">
        <v>823</v>
      </c>
      <c r="D18" s="90" t="s">
        <v>440</v>
      </c>
      <c r="E18" s="115">
        <v>1</v>
      </c>
      <c r="F18" s="93"/>
      <c r="G18" s="93">
        <v>3000</v>
      </c>
      <c r="H18" s="93">
        <v>3000</v>
      </c>
      <c r="I18" s="93"/>
      <c r="J18" s="93"/>
      <c r="K18" s="93"/>
      <c r="L18" s="93"/>
      <c r="M18" s="93"/>
      <c r="N18" s="93"/>
      <c r="O18" s="110"/>
      <c r="P18" s="93"/>
      <c r="Q18" s="93"/>
    </row>
    <row r="19" ht="22.5" customHeight="1" spans="1:17">
      <c r="A19" s="89" t="s">
        <v>74</v>
      </c>
      <c r="B19" s="24"/>
      <c r="C19" s="24"/>
      <c r="D19" s="24"/>
      <c r="E19" s="24"/>
      <c r="F19" s="24"/>
      <c r="G19" s="24"/>
      <c r="H19" s="24"/>
      <c r="I19" s="24"/>
      <c r="J19" s="24"/>
      <c r="K19" s="24"/>
      <c r="L19" s="24"/>
      <c r="M19" s="24"/>
      <c r="N19" s="24"/>
      <c r="O19" s="24"/>
      <c r="P19" s="24"/>
      <c r="Q19" s="24"/>
    </row>
    <row r="20" ht="22.5" customHeight="1" spans="1:17">
      <c r="A20" s="89" t="str">
        <f t="shared" si="0"/>
        <v>    公务用车运行维护费</v>
      </c>
      <c r="B20" s="90" t="s">
        <v>829</v>
      </c>
      <c r="C20" s="90" t="s">
        <v>819</v>
      </c>
      <c r="D20" s="90" t="s">
        <v>440</v>
      </c>
      <c r="E20" s="115">
        <v>1</v>
      </c>
      <c r="F20" s="93"/>
      <c r="G20" s="93">
        <v>5000</v>
      </c>
      <c r="H20" s="93">
        <v>5000</v>
      </c>
      <c r="I20" s="93"/>
      <c r="J20" s="93"/>
      <c r="K20" s="93"/>
      <c r="L20" s="93"/>
      <c r="M20" s="93"/>
      <c r="N20" s="93"/>
      <c r="O20" s="110"/>
      <c r="P20" s="93"/>
      <c r="Q20" s="93"/>
    </row>
    <row r="21" ht="22.5" customHeight="1" spans="1:17">
      <c r="A21" s="89" t="str">
        <f t="shared" si="0"/>
        <v>    公务用车运行维护费</v>
      </c>
      <c r="B21" s="90" t="s">
        <v>830</v>
      </c>
      <c r="C21" s="90" t="s">
        <v>821</v>
      </c>
      <c r="D21" s="90" t="s">
        <v>440</v>
      </c>
      <c r="E21" s="115">
        <v>1</v>
      </c>
      <c r="F21" s="93">
        <v>2000</v>
      </c>
      <c r="G21" s="93">
        <v>2000</v>
      </c>
      <c r="H21" s="93">
        <v>2000</v>
      </c>
      <c r="I21" s="93"/>
      <c r="J21" s="93"/>
      <c r="K21" s="93"/>
      <c r="L21" s="93"/>
      <c r="M21" s="93"/>
      <c r="N21" s="93"/>
      <c r="O21" s="110"/>
      <c r="P21" s="93"/>
      <c r="Q21" s="93"/>
    </row>
    <row r="22" ht="22.5" customHeight="1" spans="1:17">
      <c r="A22" s="89" t="str">
        <f t="shared" si="0"/>
        <v>    公务用车运行维护费</v>
      </c>
      <c r="B22" s="90" t="s">
        <v>822</v>
      </c>
      <c r="C22" s="90" t="s">
        <v>823</v>
      </c>
      <c r="D22" s="90" t="s">
        <v>440</v>
      </c>
      <c r="E22" s="115">
        <v>1</v>
      </c>
      <c r="F22" s="93"/>
      <c r="G22" s="93">
        <v>5705.79</v>
      </c>
      <c r="H22" s="93">
        <v>5705.79</v>
      </c>
      <c r="I22" s="93"/>
      <c r="J22" s="93"/>
      <c r="K22" s="93"/>
      <c r="L22" s="93"/>
      <c r="M22" s="93"/>
      <c r="N22" s="93"/>
      <c r="O22" s="110"/>
      <c r="P22" s="93"/>
      <c r="Q22" s="93"/>
    </row>
    <row r="23" ht="22.5" customHeight="1" spans="1:17">
      <c r="A23" s="89" t="str">
        <f t="shared" si="1"/>
        <v>    一般公用经费</v>
      </c>
      <c r="B23" s="90" t="s">
        <v>824</v>
      </c>
      <c r="C23" s="90" t="s">
        <v>825</v>
      </c>
      <c r="D23" s="90" t="s">
        <v>440</v>
      </c>
      <c r="E23" s="115">
        <v>10</v>
      </c>
      <c r="F23" s="93">
        <v>2000</v>
      </c>
      <c r="G23" s="93">
        <v>2000</v>
      </c>
      <c r="H23" s="93">
        <v>2000</v>
      </c>
      <c r="I23" s="93"/>
      <c r="J23" s="93"/>
      <c r="K23" s="93"/>
      <c r="L23" s="93"/>
      <c r="M23" s="93"/>
      <c r="N23" s="93"/>
      <c r="O23" s="110"/>
      <c r="P23" s="93"/>
      <c r="Q23" s="93"/>
    </row>
    <row r="24" ht="22.5" customHeight="1" spans="1:17">
      <c r="A24" s="89" t="s">
        <v>78</v>
      </c>
      <c r="B24" s="24"/>
      <c r="C24" s="24"/>
      <c r="D24" s="24"/>
      <c r="E24" s="24"/>
      <c r="F24" s="24"/>
      <c r="G24" s="24"/>
      <c r="H24" s="24"/>
      <c r="I24" s="24"/>
      <c r="J24" s="24"/>
      <c r="K24" s="24"/>
      <c r="L24" s="24"/>
      <c r="M24" s="24"/>
      <c r="N24" s="24"/>
      <c r="O24" s="24"/>
      <c r="P24" s="24"/>
      <c r="Q24" s="24"/>
    </row>
    <row r="25" ht="22.5" customHeight="1" spans="1:17">
      <c r="A25" s="89" t="str">
        <f t="shared" si="0"/>
        <v>    公务用车运行维护费</v>
      </c>
      <c r="B25" s="90" t="s">
        <v>831</v>
      </c>
      <c r="C25" s="90" t="s">
        <v>819</v>
      </c>
      <c r="D25" s="90" t="s">
        <v>440</v>
      </c>
      <c r="E25" s="115">
        <v>1</v>
      </c>
      <c r="F25" s="93"/>
      <c r="G25" s="93">
        <v>5000</v>
      </c>
      <c r="H25" s="93">
        <v>5000</v>
      </c>
      <c r="I25" s="93"/>
      <c r="J25" s="93"/>
      <c r="K25" s="93"/>
      <c r="L25" s="93"/>
      <c r="M25" s="93"/>
      <c r="N25" s="93"/>
      <c r="O25" s="110"/>
      <c r="P25" s="93"/>
      <c r="Q25" s="93"/>
    </row>
    <row r="26" ht="22.5" customHeight="1" spans="1:17">
      <c r="A26" s="89" t="str">
        <f t="shared" si="0"/>
        <v>    公务用车运行维护费</v>
      </c>
      <c r="B26" s="90" t="s">
        <v>828</v>
      </c>
      <c r="C26" s="90" t="s">
        <v>823</v>
      </c>
      <c r="D26" s="90" t="s">
        <v>440</v>
      </c>
      <c r="E26" s="115">
        <v>1</v>
      </c>
      <c r="F26" s="93"/>
      <c r="G26" s="93">
        <v>2322.5</v>
      </c>
      <c r="H26" s="93">
        <v>2322.5</v>
      </c>
      <c r="I26" s="93"/>
      <c r="J26" s="93"/>
      <c r="K26" s="93"/>
      <c r="L26" s="93"/>
      <c r="M26" s="93"/>
      <c r="N26" s="93"/>
      <c r="O26" s="110"/>
      <c r="P26" s="93"/>
      <c r="Q26" s="93"/>
    </row>
    <row r="27" ht="22.5" customHeight="1" spans="1:17">
      <c r="A27" s="89" t="str">
        <f t="shared" si="1"/>
        <v>    一般公用经费</v>
      </c>
      <c r="B27" s="90" t="s">
        <v>832</v>
      </c>
      <c r="C27" s="90" t="s">
        <v>825</v>
      </c>
      <c r="D27" s="90" t="s">
        <v>440</v>
      </c>
      <c r="E27" s="115">
        <v>1</v>
      </c>
      <c r="F27" s="93">
        <v>2000</v>
      </c>
      <c r="G27" s="93">
        <v>2000</v>
      </c>
      <c r="H27" s="93">
        <v>2000</v>
      </c>
      <c r="I27" s="93"/>
      <c r="J27" s="93"/>
      <c r="K27" s="93"/>
      <c r="L27" s="93"/>
      <c r="M27" s="93"/>
      <c r="N27" s="93"/>
      <c r="O27" s="110"/>
      <c r="P27" s="93"/>
      <c r="Q27" s="93"/>
    </row>
    <row r="28" ht="22.5" customHeight="1" spans="1:17">
      <c r="A28" s="94" t="s">
        <v>122</v>
      </c>
      <c r="B28" s="95"/>
      <c r="C28" s="95"/>
      <c r="D28" s="95"/>
      <c r="E28" s="115"/>
      <c r="F28" s="93">
        <v>66000</v>
      </c>
      <c r="G28" s="93">
        <v>112028.29</v>
      </c>
      <c r="H28" s="93">
        <v>112028.29</v>
      </c>
      <c r="I28" s="93"/>
      <c r="J28" s="93"/>
      <c r="K28" s="93"/>
      <c r="L28" s="93"/>
      <c r="M28" s="93"/>
      <c r="N28" s="93"/>
      <c r="O28" s="110"/>
      <c r="P28" s="93"/>
      <c r="Q28" s="93"/>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B16" sqref="B16"/>
    </sheetView>
  </sheetViews>
  <sheetFormatPr defaultColWidth="10.7083333333333" defaultRowHeight="14.25" customHeight="1"/>
  <cols>
    <col min="1" max="1" width="36.7083333333333" customWidth="1"/>
    <col min="2" max="6" width="25.575" customWidth="1"/>
    <col min="7" max="17" width="22.1416666666667" customWidth="1"/>
  </cols>
  <sheetData>
    <row r="1" ht="13.5" customHeight="1" spans="1:17">
      <c r="A1" s="78"/>
      <c r="B1" s="78"/>
      <c r="C1" s="79"/>
      <c r="D1" s="79"/>
      <c r="E1" s="79"/>
      <c r="F1" s="78"/>
      <c r="G1" s="78"/>
      <c r="H1" s="78"/>
      <c r="I1" s="78"/>
      <c r="J1" s="78"/>
      <c r="K1" s="98"/>
      <c r="L1" s="99"/>
      <c r="M1" s="99"/>
      <c r="N1" s="99"/>
      <c r="O1" s="61"/>
      <c r="P1" s="100"/>
      <c r="Q1" s="111" t="s">
        <v>833</v>
      </c>
    </row>
    <row r="2" ht="34.5" customHeight="1" spans="1:17">
      <c r="A2" s="38" t="s">
        <v>834</v>
      </c>
      <c r="B2" s="80"/>
      <c r="C2" s="63"/>
      <c r="D2" s="63"/>
      <c r="E2" s="63"/>
      <c r="F2" s="80"/>
      <c r="G2" s="80"/>
      <c r="H2" s="80"/>
      <c r="I2" s="80"/>
      <c r="J2" s="80"/>
      <c r="K2" s="101"/>
      <c r="L2" s="80"/>
      <c r="M2" s="80"/>
      <c r="N2" s="80"/>
      <c r="O2" s="63"/>
      <c r="P2" s="101"/>
      <c r="Q2" s="80"/>
    </row>
    <row r="3" ht="18.75" customHeight="1" spans="1:17">
      <c r="A3" s="64" t="str">
        <f>"单位名称："&amp;"德钦县农业农村局"</f>
        <v>单位名称：德钦县农业农村局</v>
      </c>
      <c r="B3" s="65"/>
      <c r="C3" s="81"/>
      <c r="D3" s="81"/>
      <c r="E3" s="81"/>
      <c r="F3" s="65"/>
      <c r="G3" s="65"/>
      <c r="H3" s="65"/>
      <c r="I3" s="65"/>
      <c r="J3" s="65"/>
      <c r="K3" s="98"/>
      <c r="L3" s="99"/>
      <c r="M3" s="99"/>
      <c r="N3" s="99"/>
      <c r="O3" s="102"/>
      <c r="P3" s="103"/>
      <c r="Q3" s="112" t="s">
        <v>196</v>
      </c>
    </row>
    <row r="4" ht="18.75" customHeight="1" spans="1:17">
      <c r="A4" s="11" t="s">
        <v>809</v>
      </c>
      <c r="B4" s="82" t="s">
        <v>835</v>
      </c>
      <c r="C4" s="83" t="s">
        <v>836</v>
      </c>
      <c r="D4" s="83" t="s">
        <v>837</v>
      </c>
      <c r="E4" s="83" t="s">
        <v>838</v>
      </c>
      <c r="F4" s="82" t="s">
        <v>839</v>
      </c>
      <c r="G4" s="43" t="s">
        <v>212</v>
      </c>
      <c r="H4" s="43"/>
      <c r="I4" s="43"/>
      <c r="J4" s="43"/>
      <c r="K4" s="104"/>
      <c r="L4" s="43"/>
      <c r="M4" s="43"/>
      <c r="N4" s="43"/>
      <c r="O4" s="105"/>
      <c r="P4" s="104"/>
      <c r="Q4" s="44"/>
    </row>
    <row r="5" ht="17.25" customHeight="1" spans="1:17">
      <c r="A5" s="16"/>
      <c r="B5" s="84"/>
      <c r="C5" s="85"/>
      <c r="D5" s="85"/>
      <c r="E5" s="85"/>
      <c r="F5" s="84"/>
      <c r="G5" s="84" t="s">
        <v>57</v>
      </c>
      <c r="H5" s="84" t="s">
        <v>60</v>
      </c>
      <c r="I5" s="84" t="s">
        <v>815</v>
      </c>
      <c r="J5" s="84" t="s">
        <v>816</v>
      </c>
      <c r="K5" s="85" t="s">
        <v>817</v>
      </c>
      <c r="L5" s="106" t="s">
        <v>86</v>
      </c>
      <c r="M5" s="106"/>
      <c r="N5" s="106"/>
      <c r="O5" s="107"/>
      <c r="P5" s="108"/>
      <c r="Q5" s="86"/>
    </row>
    <row r="6" ht="54" customHeight="1" spans="1:17">
      <c r="A6" s="18"/>
      <c r="B6" s="86"/>
      <c r="C6" s="87"/>
      <c r="D6" s="87"/>
      <c r="E6" s="87"/>
      <c r="F6" s="86"/>
      <c r="G6" s="86"/>
      <c r="H6" s="86"/>
      <c r="I6" s="86"/>
      <c r="J6" s="86"/>
      <c r="K6" s="87"/>
      <c r="L6" s="86" t="s">
        <v>59</v>
      </c>
      <c r="M6" s="86" t="s">
        <v>66</v>
      </c>
      <c r="N6" s="86" t="s">
        <v>221</v>
      </c>
      <c r="O6" s="109" t="s">
        <v>68</v>
      </c>
      <c r="P6" s="87" t="s">
        <v>69</v>
      </c>
      <c r="Q6" s="86" t="s">
        <v>70</v>
      </c>
    </row>
    <row r="7" ht="19.5" customHeight="1" spans="1:17">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row>
    <row r="8" ht="22.5" customHeight="1" spans="1:17">
      <c r="A8" s="89"/>
      <c r="B8" s="90"/>
      <c r="C8" s="91"/>
      <c r="D8" s="92"/>
      <c r="E8" s="92"/>
      <c r="F8" s="90"/>
      <c r="G8" s="93"/>
      <c r="H8" s="93"/>
      <c r="I8" s="93"/>
      <c r="J8" s="93"/>
      <c r="K8" s="93"/>
      <c r="L8" s="93"/>
      <c r="M8" s="93"/>
      <c r="N8" s="93"/>
      <c r="O8" s="110"/>
      <c r="P8" s="93"/>
      <c r="Q8" s="93"/>
    </row>
    <row r="9" ht="22.5" customHeight="1" spans="1:17">
      <c r="A9" s="89" t="s">
        <v>806</v>
      </c>
      <c r="B9" s="90"/>
      <c r="C9" s="91"/>
      <c r="D9" s="91"/>
      <c r="E9" s="91"/>
      <c r="F9" s="90"/>
      <c r="G9" s="93"/>
      <c r="H9" s="93"/>
      <c r="I9" s="93"/>
      <c r="J9" s="93"/>
      <c r="K9" s="93"/>
      <c r="L9" s="93"/>
      <c r="M9" s="93"/>
      <c r="N9" s="93"/>
      <c r="O9" s="110"/>
      <c r="P9" s="93"/>
      <c r="Q9" s="93"/>
    </row>
    <row r="10" ht="22.5" customHeight="1" spans="1:17">
      <c r="A10" s="94" t="s">
        <v>122</v>
      </c>
      <c r="B10" s="95"/>
      <c r="C10" s="96"/>
      <c r="D10" s="96"/>
      <c r="E10" s="96"/>
      <c r="F10" s="97"/>
      <c r="G10" s="93"/>
      <c r="H10" s="93"/>
      <c r="I10" s="93"/>
      <c r="J10" s="93"/>
      <c r="K10" s="93"/>
      <c r="L10" s="93"/>
      <c r="M10" s="93"/>
      <c r="N10" s="93"/>
      <c r="O10" s="110"/>
      <c r="P10" s="93"/>
      <c r="Q10" s="93"/>
    </row>
  </sheetData>
  <mergeCells count="16">
    <mergeCell ref="A2:Q2"/>
    <mergeCell ref="A3:F3"/>
    <mergeCell ref="G4:Q4"/>
    <mergeCell ref="L5:Q5"/>
    <mergeCell ref="A10:F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
  <sheetViews>
    <sheetView showZeros="0" workbookViewId="0">
      <selection activeCell="E4" sqref="E4:E6"/>
    </sheetView>
  </sheetViews>
  <sheetFormatPr defaultColWidth="10.7083333333333" defaultRowHeight="14.25" customHeight="1" outlineLevelCol="4"/>
  <cols>
    <col min="1" max="1" width="44" customWidth="1"/>
    <col min="2" max="4" width="20.575" customWidth="1"/>
    <col min="5" max="5" width="21.1416666666667" customWidth="1"/>
  </cols>
  <sheetData>
    <row r="1" ht="19.5" customHeight="1" spans="1:4">
      <c r="A1" s="2"/>
      <c r="B1" s="2"/>
      <c r="C1" s="2"/>
      <c r="D1" s="62"/>
    </row>
    <row r="2" ht="48" customHeight="1" spans="1:5">
      <c r="A2" s="38" t="s">
        <v>840</v>
      </c>
      <c r="B2" s="5"/>
      <c r="C2" s="5"/>
      <c r="D2" s="5"/>
      <c r="E2" s="63"/>
    </row>
    <row r="3" ht="18" customHeight="1" spans="1:4">
      <c r="A3" s="64" t="str">
        <f>"单位名称："&amp;"德钦县农业农村局"</f>
        <v>单位名称：德钦县农业农村局</v>
      </c>
      <c r="B3" s="65"/>
      <c r="C3" s="65"/>
      <c r="D3" s="66"/>
    </row>
    <row r="4" ht="19.5" customHeight="1" spans="1:5">
      <c r="A4" s="28" t="s">
        <v>841</v>
      </c>
      <c r="B4" s="12" t="s">
        <v>212</v>
      </c>
      <c r="C4" s="13"/>
      <c r="D4" s="13"/>
      <c r="E4" s="67" t="s">
        <v>842</v>
      </c>
    </row>
    <row r="5" ht="40.5" customHeight="1" spans="1:5">
      <c r="A5" s="30"/>
      <c r="B5" s="29" t="s">
        <v>57</v>
      </c>
      <c r="C5" s="11" t="s">
        <v>60</v>
      </c>
      <c r="D5" s="68" t="s">
        <v>843</v>
      </c>
      <c r="E5" s="69" t="s">
        <v>844</v>
      </c>
    </row>
    <row r="6" ht="19.5" customHeight="1" spans="1:5">
      <c r="A6" s="70">
        <v>1</v>
      </c>
      <c r="B6" s="70">
        <v>2</v>
      </c>
      <c r="C6" s="70">
        <v>3</v>
      </c>
      <c r="D6" s="71">
        <v>4</v>
      </c>
      <c r="E6" s="72">
        <v>5</v>
      </c>
    </row>
    <row r="7" ht="22.5" customHeight="1" spans="1:5">
      <c r="A7" s="73"/>
      <c r="B7" s="74"/>
      <c r="C7" s="74"/>
      <c r="D7" s="75"/>
      <c r="E7" s="76"/>
    </row>
    <row r="8" ht="22.5" customHeight="1" spans="1:5">
      <c r="A8" s="73" t="s">
        <v>806</v>
      </c>
      <c r="B8" s="74"/>
      <c r="C8" s="74"/>
      <c r="D8" s="75"/>
      <c r="E8" s="74"/>
    </row>
    <row r="9" ht="22.5" customHeight="1" spans="1:5">
      <c r="A9" s="77" t="s">
        <v>57</v>
      </c>
      <c r="B9" s="74"/>
      <c r="C9" s="74"/>
      <c r="D9" s="75"/>
      <c r="E9" s="74"/>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9" sqref="B9"/>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61" t="s">
        <v>845</v>
      </c>
    </row>
    <row r="2" ht="36" customHeight="1" spans="1:10">
      <c r="A2" s="4" t="s">
        <v>846</v>
      </c>
      <c r="B2" s="5"/>
      <c r="C2" s="5"/>
      <c r="D2" s="5"/>
      <c r="E2" s="5"/>
      <c r="F2" s="53"/>
      <c r="G2" s="5"/>
      <c r="H2" s="53"/>
      <c r="I2" s="53"/>
      <c r="J2" s="5"/>
    </row>
    <row r="3" ht="17.25" customHeight="1" spans="1:2">
      <c r="A3" s="54" t="str">
        <f>"单位名称："&amp;"德钦县农业农村局"</f>
        <v>单位名称：德钦县农业农村局</v>
      </c>
      <c r="B3" s="55"/>
    </row>
    <row r="4" ht="44.25" customHeight="1" spans="1:10">
      <c r="A4" s="45" t="s">
        <v>383</v>
      </c>
      <c r="B4" s="45" t="s">
        <v>384</v>
      </c>
      <c r="C4" s="45" t="s">
        <v>385</v>
      </c>
      <c r="D4" s="45" t="s">
        <v>386</v>
      </c>
      <c r="E4" s="45" t="s">
        <v>387</v>
      </c>
      <c r="F4" s="56" t="s">
        <v>388</v>
      </c>
      <c r="G4" s="45" t="s">
        <v>389</v>
      </c>
      <c r="H4" s="56" t="s">
        <v>390</v>
      </c>
      <c r="I4" s="56" t="s">
        <v>391</v>
      </c>
      <c r="J4" s="45" t="s">
        <v>392</v>
      </c>
    </row>
    <row r="5" ht="19.5" customHeight="1" spans="1:10">
      <c r="A5" s="45">
        <v>1</v>
      </c>
      <c r="B5" s="45">
        <v>2</v>
      </c>
      <c r="C5" s="45">
        <v>3</v>
      </c>
      <c r="D5" s="45">
        <v>4</v>
      </c>
      <c r="E5" s="45">
        <v>5</v>
      </c>
      <c r="F5" s="56">
        <v>6</v>
      </c>
      <c r="G5" s="45">
        <v>7</v>
      </c>
      <c r="H5" s="56">
        <v>8</v>
      </c>
      <c r="I5" s="56">
        <v>9</v>
      </c>
      <c r="J5" s="45">
        <v>10</v>
      </c>
    </row>
    <row r="6" ht="22.5" customHeight="1" spans="1:10">
      <c r="A6" s="57"/>
      <c r="B6" s="46"/>
      <c r="C6" s="46"/>
      <c r="D6" s="46"/>
      <c r="E6" s="58"/>
      <c r="F6" s="59"/>
      <c r="G6" s="58"/>
      <c r="H6" s="59"/>
      <c r="I6" s="59"/>
      <c r="J6" s="58"/>
    </row>
    <row r="7" ht="22.5" customHeight="1" spans="1:10">
      <c r="A7" s="57" t="s">
        <v>806</v>
      </c>
      <c r="B7" s="57"/>
      <c r="C7" s="57" t="s">
        <v>847</v>
      </c>
      <c r="D7" s="57" t="s">
        <v>847</v>
      </c>
      <c r="E7" s="57" t="s">
        <v>847</v>
      </c>
      <c r="F7" s="60" t="s">
        <v>847</v>
      </c>
      <c r="G7" s="57" t="s">
        <v>847</v>
      </c>
      <c r="H7" s="57" t="s">
        <v>847</v>
      </c>
      <c r="I7" s="57" t="s">
        <v>847</v>
      </c>
      <c r="J7" s="57" t="s">
        <v>847</v>
      </c>
    </row>
    <row r="8" ht="22.5" customHeight="1" spans="1:10">
      <c r="A8" s="57"/>
      <c r="B8" s="57"/>
      <c r="C8" s="57"/>
      <c r="D8" s="57"/>
      <c r="E8" s="57"/>
      <c r="F8" s="60"/>
      <c r="G8" s="57"/>
      <c r="H8" s="57"/>
      <c r="I8" s="57"/>
      <c r="J8" s="57"/>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B18" sqref="B18"/>
    </sheetView>
  </sheetViews>
  <sheetFormatPr defaultColWidth="10.7083333333333" defaultRowHeight="12" customHeight="1" outlineLevelRow="7"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37" t="s">
        <v>848</v>
      </c>
    </row>
    <row r="2" ht="34.5" customHeight="1" spans="1:8">
      <c r="A2" s="38" t="s">
        <v>849</v>
      </c>
      <c r="B2" s="5"/>
      <c r="C2" s="5"/>
      <c r="D2" s="5"/>
      <c r="E2" s="5"/>
      <c r="F2" s="5"/>
      <c r="G2" s="5"/>
      <c r="H2" s="5"/>
    </row>
    <row r="3" ht="19.5" customHeight="1" spans="1:8">
      <c r="A3" s="39" t="str">
        <f>"单位名称："&amp;"德钦县农业农村局"</f>
        <v>单位名称：德钦县农业农村局</v>
      </c>
      <c r="B3" s="7"/>
      <c r="C3" s="40"/>
      <c r="H3" s="41" t="s">
        <v>196</v>
      </c>
    </row>
    <row r="4" ht="18" customHeight="1" spans="1:8">
      <c r="A4" s="11" t="s">
        <v>205</v>
      </c>
      <c r="B4" s="11" t="s">
        <v>850</v>
      </c>
      <c r="C4" s="11" t="s">
        <v>851</v>
      </c>
      <c r="D4" s="11" t="s">
        <v>852</v>
      </c>
      <c r="E4" s="11" t="s">
        <v>853</v>
      </c>
      <c r="F4" s="42" t="s">
        <v>854</v>
      </c>
      <c r="G4" s="43"/>
      <c r="H4" s="44"/>
    </row>
    <row r="5" ht="18" customHeight="1" spans="1:8">
      <c r="A5" s="18"/>
      <c r="B5" s="18"/>
      <c r="C5" s="18"/>
      <c r="D5" s="18"/>
      <c r="E5" s="18"/>
      <c r="F5" s="45" t="s">
        <v>813</v>
      </c>
      <c r="G5" s="45" t="s">
        <v>855</v>
      </c>
      <c r="H5" s="45" t="s">
        <v>856</v>
      </c>
    </row>
    <row r="6" ht="21" customHeight="1" spans="1:8">
      <c r="A6" s="45">
        <v>1</v>
      </c>
      <c r="B6" s="45">
        <v>2</v>
      </c>
      <c r="C6" s="45">
        <v>3</v>
      </c>
      <c r="D6" s="45">
        <v>4</v>
      </c>
      <c r="E6" s="45">
        <v>5</v>
      </c>
      <c r="F6" s="45">
        <v>6</v>
      </c>
      <c r="G6" s="45">
        <v>7</v>
      </c>
      <c r="H6" s="45">
        <v>8</v>
      </c>
    </row>
    <row r="7" ht="22.5" customHeight="1" spans="1:8">
      <c r="A7" s="46" t="s">
        <v>806</v>
      </c>
      <c r="B7" s="46"/>
      <c r="C7" s="46"/>
      <c r="D7" s="46"/>
      <c r="E7" s="46"/>
      <c r="F7" s="47"/>
      <c r="G7" s="48"/>
      <c r="H7" s="49"/>
    </row>
    <row r="8" ht="22.5" customHeight="1" spans="1:8">
      <c r="A8" s="50" t="s">
        <v>57</v>
      </c>
      <c r="B8" s="51"/>
      <c r="C8" s="51"/>
      <c r="D8" s="51"/>
      <c r="E8" s="52"/>
      <c r="F8" s="36"/>
      <c r="G8" s="49"/>
      <c r="H8" s="49"/>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B12" sqref="B12"/>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1"/>
      <c r="E1" s="1"/>
      <c r="F1" s="1"/>
      <c r="G1" s="1"/>
      <c r="H1" s="2"/>
      <c r="I1" s="2"/>
      <c r="J1" s="2"/>
      <c r="K1" s="3" t="s">
        <v>857</v>
      </c>
    </row>
    <row r="2" ht="42.75" customHeight="1" spans="1:11">
      <c r="A2" s="4" t="s">
        <v>858</v>
      </c>
      <c r="B2" s="5"/>
      <c r="C2" s="5"/>
      <c r="D2" s="5"/>
      <c r="E2" s="5"/>
      <c r="F2" s="5"/>
      <c r="G2" s="5"/>
      <c r="H2" s="5"/>
      <c r="I2" s="5"/>
      <c r="J2" s="5"/>
      <c r="K2" s="5"/>
    </row>
    <row r="3" ht="19.5" customHeight="1" spans="1:11">
      <c r="A3" s="6" t="str">
        <f>"单位名称："&amp;"德钦县农业农村局"</f>
        <v>单位名称：德钦县农业农村局</v>
      </c>
      <c r="B3" s="7"/>
      <c r="C3" s="7"/>
      <c r="D3" s="7"/>
      <c r="E3" s="7"/>
      <c r="F3" s="7"/>
      <c r="G3" s="7"/>
      <c r="H3" s="8"/>
      <c r="I3" s="8"/>
      <c r="J3" s="8"/>
      <c r="K3" s="9" t="s">
        <v>196</v>
      </c>
    </row>
    <row r="4" ht="21.75" customHeight="1" spans="1:11">
      <c r="A4" s="10" t="s">
        <v>325</v>
      </c>
      <c r="B4" s="10" t="s">
        <v>207</v>
      </c>
      <c r="C4" s="10" t="s">
        <v>326</v>
      </c>
      <c r="D4" s="11" t="s">
        <v>208</v>
      </c>
      <c r="E4" s="11" t="s">
        <v>209</v>
      </c>
      <c r="F4" s="11" t="s">
        <v>327</v>
      </c>
      <c r="G4" s="11" t="s">
        <v>328</v>
      </c>
      <c r="H4" s="28" t="s">
        <v>57</v>
      </c>
      <c r="I4" s="12" t="s">
        <v>859</v>
      </c>
      <c r="J4" s="13"/>
      <c r="K4" s="14"/>
    </row>
    <row r="5" ht="21.75" customHeight="1" spans="1:11">
      <c r="A5" s="15"/>
      <c r="B5" s="15"/>
      <c r="C5" s="15"/>
      <c r="D5" s="16"/>
      <c r="E5" s="16"/>
      <c r="F5" s="16"/>
      <c r="G5" s="16"/>
      <c r="H5" s="29"/>
      <c r="I5" s="11" t="s">
        <v>60</v>
      </c>
      <c r="J5" s="11" t="s">
        <v>61</v>
      </c>
      <c r="K5" s="11" t="s">
        <v>62</v>
      </c>
    </row>
    <row r="6" ht="40.5" customHeight="1" spans="1:11">
      <c r="A6" s="17"/>
      <c r="B6" s="17"/>
      <c r="C6" s="17"/>
      <c r="D6" s="18"/>
      <c r="E6" s="18"/>
      <c r="F6" s="18"/>
      <c r="G6" s="18"/>
      <c r="H6" s="30"/>
      <c r="I6" s="18" t="s">
        <v>59</v>
      </c>
      <c r="J6" s="18"/>
      <c r="K6" s="18"/>
    </row>
    <row r="7" ht="19.5" customHeight="1" spans="1:11">
      <c r="A7" s="19">
        <v>1</v>
      </c>
      <c r="B7" s="19">
        <v>2</v>
      </c>
      <c r="C7" s="19">
        <v>3</v>
      </c>
      <c r="D7" s="19">
        <v>4</v>
      </c>
      <c r="E7" s="19">
        <v>5</v>
      </c>
      <c r="F7" s="19">
        <v>6</v>
      </c>
      <c r="G7" s="19">
        <v>7</v>
      </c>
      <c r="H7" s="19">
        <v>8</v>
      </c>
      <c r="I7" s="19">
        <v>9</v>
      </c>
      <c r="J7" s="20">
        <v>10</v>
      </c>
      <c r="K7" s="20">
        <v>11</v>
      </c>
    </row>
    <row r="8" ht="22.5" customHeight="1" spans="1:11">
      <c r="A8" s="31" t="s">
        <v>806</v>
      </c>
      <c r="B8" s="32"/>
      <c r="C8" s="32"/>
      <c r="D8" s="32"/>
      <c r="E8" s="32"/>
      <c r="F8" s="32"/>
      <c r="G8" s="32"/>
      <c r="H8" s="23"/>
      <c r="I8" s="23"/>
      <c r="J8" s="23"/>
      <c r="K8" s="36"/>
    </row>
    <row r="9" ht="22.5" customHeight="1" spans="1:11">
      <c r="A9" s="31"/>
      <c r="B9" s="32"/>
      <c r="C9" s="32"/>
      <c r="D9" s="32"/>
      <c r="E9" s="32"/>
      <c r="F9" s="32"/>
      <c r="G9" s="32"/>
      <c r="H9" s="23"/>
      <c r="I9" s="23"/>
      <c r="J9" s="23"/>
      <c r="K9" s="36"/>
    </row>
    <row r="10" ht="22.5" customHeight="1" spans="1:11">
      <c r="A10" s="33" t="s">
        <v>122</v>
      </c>
      <c r="B10" s="34"/>
      <c r="C10" s="34"/>
      <c r="D10" s="34"/>
      <c r="E10" s="34"/>
      <c r="F10" s="34"/>
      <c r="G10" s="35"/>
      <c r="H10" s="23"/>
      <c r="I10" s="23"/>
      <c r="J10" s="23"/>
      <c r="K10" s="36"/>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2" workbookViewId="0">
      <selection activeCell="D14" sqref="D14"/>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1"/>
      <c r="E1" s="2"/>
      <c r="F1" s="2"/>
      <c r="G1" s="3" t="s">
        <v>860</v>
      </c>
    </row>
    <row r="2" ht="36.75" customHeight="1" spans="1:7">
      <c r="A2" s="4" t="s">
        <v>861</v>
      </c>
      <c r="B2" s="5"/>
      <c r="C2" s="5"/>
      <c r="D2" s="5"/>
      <c r="E2" s="5"/>
      <c r="F2" s="5"/>
      <c r="G2" s="5"/>
    </row>
    <row r="3" ht="22.5" customHeight="1" spans="1:7">
      <c r="A3" s="6" t="str">
        <f>"单位名称："&amp;"德钦县农业农村局"</f>
        <v>单位名称：德钦县农业农村局</v>
      </c>
      <c r="B3" s="7"/>
      <c r="C3" s="7"/>
      <c r="D3" s="7"/>
      <c r="E3" s="8"/>
      <c r="F3" s="8"/>
      <c r="G3" s="9" t="s">
        <v>196</v>
      </c>
    </row>
    <row r="4" ht="21.75" customHeight="1" spans="1:7">
      <c r="A4" s="10" t="s">
        <v>326</v>
      </c>
      <c r="B4" s="10" t="s">
        <v>325</v>
      </c>
      <c r="C4" s="10" t="s">
        <v>207</v>
      </c>
      <c r="D4" s="11" t="s">
        <v>862</v>
      </c>
      <c r="E4" s="12" t="s">
        <v>60</v>
      </c>
      <c r="F4" s="13"/>
      <c r="G4" s="14"/>
    </row>
    <row r="5" ht="21.75" customHeight="1" spans="1:7">
      <c r="A5" s="15"/>
      <c r="B5" s="15"/>
      <c r="C5" s="15"/>
      <c r="D5" s="16"/>
      <c r="E5" s="10" t="s">
        <v>863</v>
      </c>
      <c r="F5" s="10" t="s">
        <v>864</v>
      </c>
      <c r="G5" s="11" t="s">
        <v>865</v>
      </c>
    </row>
    <row r="6" ht="40.5" customHeight="1" spans="1:7">
      <c r="A6" s="17"/>
      <c r="B6" s="17"/>
      <c r="C6" s="17"/>
      <c r="D6" s="18"/>
      <c r="E6" s="17" t="s">
        <v>59</v>
      </c>
      <c r="F6" s="17"/>
      <c r="G6" s="18"/>
    </row>
    <row r="7" ht="19.5" customHeight="1" spans="1:7">
      <c r="A7" s="19">
        <v>1</v>
      </c>
      <c r="B7" s="19">
        <v>2</v>
      </c>
      <c r="C7" s="19">
        <v>3</v>
      </c>
      <c r="D7" s="19">
        <v>4</v>
      </c>
      <c r="E7" s="19">
        <v>8</v>
      </c>
      <c r="F7" s="19">
        <v>9</v>
      </c>
      <c r="G7" s="20">
        <v>10</v>
      </c>
    </row>
    <row r="8" ht="22.5" customHeight="1" spans="1:7">
      <c r="A8" s="21" t="s">
        <v>72</v>
      </c>
      <c r="B8" s="22"/>
      <c r="C8" s="22"/>
      <c r="D8" s="21"/>
      <c r="E8" s="23">
        <v>1942579</v>
      </c>
      <c r="F8" s="23">
        <v>200000</v>
      </c>
      <c r="G8" s="23"/>
    </row>
    <row r="9" ht="22.5" customHeight="1" spans="1:7">
      <c r="A9" s="21"/>
      <c r="B9" s="22" t="s">
        <v>866</v>
      </c>
      <c r="C9" s="22" t="s">
        <v>334</v>
      </c>
      <c r="D9" s="21" t="s">
        <v>867</v>
      </c>
      <c r="E9" s="23">
        <v>50000</v>
      </c>
      <c r="F9" s="23"/>
      <c r="G9" s="23"/>
    </row>
    <row r="10" ht="22.5" customHeight="1" spans="1:7">
      <c r="A10" s="24"/>
      <c r="B10" s="22" t="s">
        <v>866</v>
      </c>
      <c r="C10" s="22" t="s">
        <v>331</v>
      </c>
      <c r="D10" s="21" t="s">
        <v>867</v>
      </c>
      <c r="E10" s="23">
        <v>40000</v>
      </c>
      <c r="F10" s="23"/>
      <c r="G10" s="23"/>
    </row>
    <row r="11" ht="22.5" customHeight="1" spans="1:7">
      <c r="A11" s="24"/>
      <c r="B11" s="22" t="s">
        <v>866</v>
      </c>
      <c r="C11" s="22" t="s">
        <v>338</v>
      </c>
      <c r="D11" s="21" t="s">
        <v>867</v>
      </c>
      <c r="E11" s="23">
        <v>90000</v>
      </c>
      <c r="F11" s="23"/>
      <c r="G11" s="23"/>
    </row>
    <row r="12" ht="22.5" customHeight="1" spans="1:7">
      <c r="A12" s="24"/>
      <c r="B12" s="22" t="s">
        <v>866</v>
      </c>
      <c r="C12" s="22" t="s">
        <v>336</v>
      </c>
      <c r="D12" s="21" t="s">
        <v>867</v>
      </c>
      <c r="E12" s="23">
        <v>10000</v>
      </c>
      <c r="F12" s="23"/>
      <c r="G12" s="23"/>
    </row>
    <row r="13" ht="22.5" customHeight="1" spans="1:7">
      <c r="A13" s="24"/>
      <c r="B13" s="22" t="s">
        <v>866</v>
      </c>
      <c r="C13" s="22" t="s">
        <v>340</v>
      </c>
      <c r="D13" s="21" t="s">
        <v>867</v>
      </c>
      <c r="E13" s="23">
        <v>1452035</v>
      </c>
      <c r="F13" s="23"/>
      <c r="G13" s="23"/>
    </row>
    <row r="14" ht="22.5" customHeight="1" spans="1:7">
      <c r="A14" s="24"/>
      <c r="B14" s="22" t="s">
        <v>866</v>
      </c>
      <c r="C14" s="22" t="s">
        <v>349</v>
      </c>
      <c r="D14" s="21" t="s">
        <v>867</v>
      </c>
      <c r="E14" s="23">
        <v>90000</v>
      </c>
      <c r="F14" s="23">
        <v>100000</v>
      </c>
      <c r="G14" s="23"/>
    </row>
    <row r="15" ht="22.5" customHeight="1" spans="1:7">
      <c r="A15" s="24"/>
      <c r="B15" s="22" t="s">
        <v>866</v>
      </c>
      <c r="C15" s="22" t="s">
        <v>353</v>
      </c>
      <c r="D15" s="21" t="s">
        <v>867</v>
      </c>
      <c r="E15" s="23">
        <v>45000</v>
      </c>
      <c r="F15" s="23">
        <v>100000</v>
      </c>
      <c r="G15" s="23"/>
    </row>
    <row r="16" ht="22.5" customHeight="1" spans="1:7">
      <c r="A16" s="24"/>
      <c r="B16" s="22" t="s">
        <v>868</v>
      </c>
      <c r="C16" s="22" t="s">
        <v>355</v>
      </c>
      <c r="D16" s="21" t="s">
        <v>867</v>
      </c>
      <c r="E16" s="23">
        <v>79144</v>
      </c>
      <c r="F16" s="23"/>
      <c r="G16" s="23"/>
    </row>
    <row r="17" ht="22.5" customHeight="1" spans="1:7">
      <c r="A17" s="24"/>
      <c r="B17" s="22" t="s">
        <v>868</v>
      </c>
      <c r="C17" s="22" t="s">
        <v>344</v>
      </c>
      <c r="D17" s="21" t="s">
        <v>867</v>
      </c>
      <c r="E17" s="23">
        <v>86400</v>
      </c>
      <c r="F17" s="23"/>
      <c r="G17" s="23"/>
    </row>
    <row r="18" ht="22.5" customHeight="1" spans="1:7">
      <c r="A18" s="21" t="s">
        <v>76</v>
      </c>
      <c r="B18" s="24"/>
      <c r="C18" s="24"/>
      <c r="D18" s="24"/>
      <c r="E18" s="23">
        <v>41466</v>
      </c>
      <c r="F18" s="23">
        <v>31466</v>
      </c>
      <c r="G18" s="23">
        <v>80000</v>
      </c>
    </row>
    <row r="19" ht="22.5" customHeight="1" spans="1:7">
      <c r="A19" s="24"/>
      <c r="B19" s="22" t="s">
        <v>868</v>
      </c>
      <c r="C19" s="22" t="s">
        <v>372</v>
      </c>
      <c r="D19" s="21" t="s">
        <v>867</v>
      </c>
      <c r="E19" s="23">
        <v>11466</v>
      </c>
      <c r="F19" s="23">
        <v>11466</v>
      </c>
      <c r="G19" s="23"/>
    </row>
    <row r="20" ht="22.5" customHeight="1" spans="1:7">
      <c r="A20" s="24"/>
      <c r="B20" s="22" t="s">
        <v>869</v>
      </c>
      <c r="C20" s="22" t="s">
        <v>370</v>
      </c>
      <c r="D20" s="21" t="s">
        <v>867</v>
      </c>
      <c r="E20" s="23">
        <v>30000</v>
      </c>
      <c r="F20" s="23">
        <v>20000</v>
      </c>
      <c r="G20" s="23">
        <v>80000</v>
      </c>
    </row>
    <row r="21" ht="22.5" customHeight="1" spans="1:7">
      <c r="A21" s="21" t="s">
        <v>74</v>
      </c>
      <c r="B21" s="24"/>
      <c r="C21" s="24"/>
      <c r="D21" s="24"/>
      <c r="E21" s="23">
        <v>140000</v>
      </c>
      <c r="F21" s="23">
        <v>250000</v>
      </c>
      <c r="G21" s="23"/>
    </row>
    <row r="22" ht="22.5" customHeight="1" spans="1:7">
      <c r="A22" s="24"/>
      <c r="B22" s="22" t="s">
        <v>866</v>
      </c>
      <c r="C22" s="22" t="s">
        <v>368</v>
      </c>
      <c r="D22" s="21" t="s">
        <v>867</v>
      </c>
      <c r="E22" s="23">
        <v>90000</v>
      </c>
      <c r="F22" s="23">
        <v>150000</v>
      </c>
      <c r="G22" s="23"/>
    </row>
    <row r="23" ht="22.5" customHeight="1" spans="1:7">
      <c r="A23" s="24"/>
      <c r="B23" s="22" t="s">
        <v>866</v>
      </c>
      <c r="C23" s="22" t="s">
        <v>364</v>
      </c>
      <c r="D23" s="21" t="s">
        <v>867</v>
      </c>
      <c r="E23" s="23">
        <v>30000</v>
      </c>
      <c r="F23" s="23">
        <v>100000</v>
      </c>
      <c r="G23" s="23"/>
    </row>
    <row r="24" ht="22.5" customHeight="1" spans="1:7">
      <c r="A24" s="24"/>
      <c r="B24" s="22" t="s">
        <v>869</v>
      </c>
      <c r="C24" s="22" t="s">
        <v>366</v>
      </c>
      <c r="D24" s="21" t="s">
        <v>867</v>
      </c>
      <c r="E24" s="23">
        <v>10000</v>
      </c>
      <c r="F24" s="23"/>
      <c r="G24" s="23"/>
    </row>
    <row r="25" ht="22.5" customHeight="1" spans="1:7">
      <c r="A25" s="24"/>
      <c r="B25" s="22" t="s">
        <v>869</v>
      </c>
      <c r="C25" s="22" t="s">
        <v>359</v>
      </c>
      <c r="D25" s="21" t="s">
        <v>867</v>
      </c>
      <c r="E25" s="23">
        <v>10000</v>
      </c>
      <c r="F25" s="23"/>
      <c r="G25" s="23"/>
    </row>
    <row r="26" ht="22.5" customHeight="1" spans="1:7">
      <c r="A26" s="21" t="s">
        <v>78</v>
      </c>
      <c r="B26" s="24"/>
      <c r="C26" s="24"/>
      <c r="D26" s="24"/>
      <c r="E26" s="23">
        <v>293106</v>
      </c>
      <c r="F26" s="23">
        <v>198200</v>
      </c>
      <c r="G26" s="23"/>
    </row>
    <row r="27" ht="22.5" customHeight="1" spans="1:7">
      <c r="A27" s="24"/>
      <c r="B27" s="22" t="s">
        <v>868</v>
      </c>
      <c r="C27" s="22" t="s">
        <v>372</v>
      </c>
      <c r="D27" s="21" t="s">
        <v>867</v>
      </c>
      <c r="E27" s="23">
        <v>28106</v>
      </c>
      <c r="F27" s="23"/>
      <c r="G27" s="23"/>
    </row>
    <row r="28" ht="22.5" customHeight="1" spans="1:7">
      <c r="A28" s="24"/>
      <c r="B28" s="22" t="s">
        <v>869</v>
      </c>
      <c r="C28" s="22" t="s">
        <v>374</v>
      </c>
      <c r="D28" s="21" t="s">
        <v>867</v>
      </c>
      <c r="E28" s="23">
        <v>45000</v>
      </c>
      <c r="F28" s="23">
        <v>50000</v>
      </c>
      <c r="G28" s="23"/>
    </row>
    <row r="29" ht="22.5" customHeight="1" spans="1:7">
      <c r="A29" s="24"/>
      <c r="B29" s="22" t="s">
        <v>869</v>
      </c>
      <c r="C29" s="22" t="s">
        <v>379</v>
      </c>
      <c r="D29" s="21" t="s">
        <v>867</v>
      </c>
      <c r="E29" s="23">
        <v>220000</v>
      </c>
      <c r="F29" s="23">
        <v>148200</v>
      </c>
      <c r="G29" s="23"/>
    </row>
    <row r="30" ht="22.5" customHeight="1" spans="1:7">
      <c r="A30" s="25" t="s">
        <v>57</v>
      </c>
      <c r="B30" s="26" t="s">
        <v>847</v>
      </c>
      <c r="C30" s="26"/>
      <c r="D30" s="27"/>
      <c r="E30" s="23">
        <v>2417151</v>
      </c>
      <c r="F30" s="23">
        <v>679666</v>
      </c>
      <c r="G30" s="23">
        <v>80000</v>
      </c>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2"/>
  <sheetViews>
    <sheetView showZeros="0" workbookViewId="0">
      <selection activeCell="C25" sqref="C25"/>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10"/>
      <c r="O1" s="79"/>
      <c r="P1" s="79"/>
      <c r="Q1" s="79"/>
      <c r="R1" s="79"/>
      <c r="S1" s="61" t="s">
        <v>53</v>
      </c>
    </row>
    <row r="2" ht="57.75" customHeight="1" spans="1:19">
      <c r="A2" s="159" t="s">
        <v>54</v>
      </c>
      <c r="B2" s="218"/>
      <c r="C2" s="218"/>
      <c r="D2" s="218"/>
      <c r="E2" s="218"/>
      <c r="F2" s="218"/>
      <c r="G2" s="218"/>
      <c r="H2" s="218"/>
      <c r="I2" s="218"/>
      <c r="J2" s="218"/>
      <c r="K2" s="218"/>
      <c r="L2" s="218"/>
      <c r="M2" s="218"/>
      <c r="N2" s="218"/>
      <c r="O2" s="236"/>
      <c r="P2" s="236"/>
      <c r="Q2" s="236"/>
      <c r="R2" s="236"/>
      <c r="S2" s="236"/>
    </row>
    <row r="3" ht="21" customHeight="1" spans="1:19">
      <c r="A3" s="39" t="str">
        <f>"单位名称："&amp;"德钦县农业农村局"</f>
        <v>单位名称：德钦县农业农村局</v>
      </c>
      <c r="B3" s="8"/>
      <c r="C3" s="8"/>
      <c r="D3" s="8"/>
      <c r="E3" s="8"/>
      <c r="F3" s="8"/>
      <c r="G3" s="8"/>
      <c r="H3" s="8"/>
      <c r="I3" s="8"/>
      <c r="J3" s="81"/>
      <c r="K3" s="8"/>
      <c r="L3" s="8"/>
      <c r="M3" s="8"/>
      <c r="N3" s="8"/>
      <c r="O3" s="81"/>
      <c r="P3" s="81"/>
      <c r="Q3" s="81"/>
      <c r="R3" s="81"/>
      <c r="S3" s="102" t="s">
        <v>2</v>
      </c>
    </row>
    <row r="4" ht="18.75" customHeight="1" spans="1:19">
      <c r="A4" s="219" t="s">
        <v>55</v>
      </c>
      <c r="B4" s="220" t="s">
        <v>56</v>
      </c>
      <c r="C4" s="220" t="s">
        <v>57</v>
      </c>
      <c r="D4" s="221" t="s">
        <v>58</v>
      </c>
      <c r="E4" s="222"/>
      <c r="F4" s="222"/>
      <c r="G4" s="222"/>
      <c r="H4" s="222"/>
      <c r="I4" s="222"/>
      <c r="J4" s="237"/>
      <c r="K4" s="222"/>
      <c r="L4" s="222"/>
      <c r="M4" s="222"/>
      <c r="N4" s="216"/>
      <c r="O4" s="221" t="s">
        <v>46</v>
      </c>
      <c r="P4" s="221"/>
      <c r="Q4" s="221"/>
      <c r="R4" s="221"/>
      <c r="S4" s="241"/>
    </row>
    <row r="5" ht="19.5" customHeight="1" spans="1:19">
      <c r="A5" s="223"/>
      <c r="B5" s="224"/>
      <c r="C5" s="224"/>
      <c r="D5" s="225" t="s">
        <v>59</v>
      </c>
      <c r="E5" s="225" t="s">
        <v>60</v>
      </c>
      <c r="F5" s="225" t="s">
        <v>61</v>
      </c>
      <c r="G5" s="225" t="s">
        <v>62</v>
      </c>
      <c r="H5" s="225" t="s">
        <v>63</v>
      </c>
      <c r="I5" s="238" t="s">
        <v>64</v>
      </c>
      <c r="J5" s="238"/>
      <c r="K5" s="238"/>
      <c r="L5" s="238"/>
      <c r="M5" s="238"/>
      <c r="N5" s="228"/>
      <c r="O5" s="225" t="s">
        <v>59</v>
      </c>
      <c r="P5" s="225" t="s">
        <v>60</v>
      </c>
      <c r="Q5" s="225" t="s">
        <v>61</v>
      </c>
      <c r="R5" s="225" t="s">
        <v>62</v>
      </c>
      <c r="S5" s="225" t="s">
        <v>65</v>
      </c>
    </row>
    <row r="6" ht="28.5" customHeight="1" spans="1:19">
      <c r="A6" s="226"/>
      <c r="B6" s="227"/>
      <c r="C6" s="227"/>
      <c r="D6" s="228"/>
      <c r="E6" s="228"/>
      <c r="F6" s="228"/>
      <c r="G6" s="228"/>
      <c r="H6" s="228"/>
      <c r="I6" s="227" t="s">
        <v>59</v>
      </c>
      <c r="J6" s="227" t="s">
        <v>66</v>
      </c>
      <c r="K6" s="227" t="s">
        <v>67</v>
      </c>
      <c r="L6" s="227" t="s">
        <v>68</v>
      </c>
      <c r="M6" s="227" t="s">
        <v>69</v>
      </c>
      <c r="N6" s="227" t="s">
        <v>70</v>
      </c>
      <c r="O6" s="239"/>
      <c r="P6" s="239"/>
      <c r="Q6" s="239"/>
      <c r="R6" s="239"/>
      <c r="S6" s="228"/>
    </row>
    <row r="7" ht="20.25" customHeight="1" spans="1:19">
      <c r="A7" s="229">
        <v>1</v>
      </c>
      <c r="B7" s="229">
        <v>2</v>
      </c>
      <c r="C7" s="229">
        <v>3</v>
      </c>
      <c r="D7" s="229">
        <v>4</v>
      </c>
      <c r="E7" s="229">
        <v>5</v>
      </c>
      <c r="F7" s="229">
        <v>6</v>
      </c>
      <c r="G7" s="229">
        <v>7</v>
      </c>
      <c r="H7" s="229">
        <v>8</v>
      </c>
      <c r="I7" s="229">
        <v>9</v>
      </c>
      <c r="J7" s="229">
        <v>10</v>
      </c>
      <c r="K7" s="229">
        <v>11</v>
      </c>
      <c r="L7" s="229">
        <v>12</v>
      </c>
      <c r="M7" s="229">
        <v>13</v>
      </c>
      <c r="N7" s="229">
        <v>14</v>
      </c>
      <c r="O7" s="229">
        <v>15</v>
      </c>
      <c r="P7" s="229">
        <v>16</v>
      </c>
      <c r="Q7" s="229">
        <v>17</v>
      </c>
      <c r="R7" s="229">
        <v>18</v>
      </c>
      <c r="S7" s="229">
        <v>19</v>
      </c>
    </row>
    <row r="8" ht="22.5" customHeight="1" spans="1:19">
      <c r="A8" s="230" t="s">
        <v>71</v>
      </c>
      <c r="B8" s="231" t="s">
        <v>72</v>
      </c>
      <c r="C8" s="232">
        <v>17210296.9</v>
      </c>
      <c r="D8" s="232">
        <v>17210296.9</v>
      </c>
      <c r="E8" s="233">
        <v>17210296.9</v>
      </c>
      <c r="F8" s="233"/>
      <c r="G8" s="233"/>
      <c r="H8" s="233"/>
      <c r="I8" s="233"/>
      <c r="J8" s="233"/>
      <c r="K8" s="233"/>
      <c r="L8" s="233"/>
      <c r="M8" s="233"/>
      <c r="N8" s="233"/>
      <c r="O8" s="240"/>
      <c r="P8" s="240"/>
      <c r="Q8" s="240"/>
      <c r="R8" s="240"/>
      <c r="S8" s="240"/>
    </row>
    <row r="9" ht="22.5" customHeight="1" spans="1:19">
      <c r="A9" s="230" t="s">
        <v>73</v>
      </c>
      <c r="B9" s="231" t="s">
        <v>74</v>
      </c>
      <c r="C9" s="232">
        <v>10262297.71</v>
      </c>
      <c r="D9" s="232">
        <v>10262297.71</v>
      </c>
      <c r="E9" s="233">
        <v>10262297.71</v>
      </c>
      <c r="F9" s="233"/>
      <c r="G9" s="233"/>
      <c r="H9" s="233"/>
      <c r="I9" s="233"/>
      <c r="J9" s="233"/>
      <c r="K9" s="233"/>
      <c r="L9" s="233"/>
      <c r="M9" s="233"/>
      <c r="N9" s="233"/>
      <c r="O9" s="24"/>
      <c r="P9" s="24"/>
      <c r="Q9" s="24"/>
      <c r="R9" s="24"/>
      <c r="S9" s="24"/>
    </row>
    <row r="10" ht="22.5" customHeight="1" spans="1:19">
      <c r="A10" s="230" t="s">
        <v>75</v>
      </c>
      <c r="B10" s="231" t="s">
        <v>76</v>
      </c>
      <c r="C10" s="232">
        <v>2165152.61</v>
      </c>
      <c r="D10" s="232">
        <v>2165152.61</v>
      </c>
      <c r="E10" s="233">
        <v>2165152.61</v>
      </c>
      <c r="F10" s="233"/>
      <c r="G10" s="233"/>
      <c r="H10" s="233"/>
      <c r="I10" s="233"/>
      <c r="J10" s="233"/>
      <c r="K10" s="233"/>
      <c r="L10" s="233"/>
      <c r="M10" s="233"/>
      <c r="N10" s="233"/>
      <c r="O10" s="24"/>
      <c r="P10" s="24"/>
      <c r="Q10" s="24"/>
      <c r="R10" s="24"/>
      <c r="S10" s="24"/>
    </row>
    <row r="11" ht="22.5" customHeight="1" spans="1:19">
      <c r="A11" s="230" t="s">
        <v>77</v>
      </c>
      <c r="B11" s="231" t="s">
        <v>78</v>
      </c>
      <c r="C11" s="232">
        <v>6582432.41</v>
      </c>
      <c r="D11" s="232">
        <v>6582432.41</v>
      </c>
      <c r="E11" s="233">
        <v>6582432.41</v>
      </c>
      <c r="F11" s="233"/>
      <c r="G11" s="233"/>
      <c r="H11" s="233"/>
      <c r="I11" s="233"/>
      <c r="J11" s="233"/>
      <c r="K11" s="233"/>
      <c r="L11" s="233"/>
      <c r="M11" s="233"/>
      <c r="N11" s="233"/>
      <c r="O11" s="24"/>
      <c r="P11" s="24"/>
      <c r="Q11" s="24"/>
      <c r="R11" s="24"/>
      <c r="S11" s="24"/>
    </row>
    <row r="12" ht="22.5" customHeight="1" spans="1:19">
      <c r="A12" s="234" t="s">
        <v>57</v>
      </c>
      <c r="B12" s="235"/>
      <c r="C12" s="233">
        <v>36220179.63</v>
      </c>
      <c r="D12" s="233">
        <v>36220179.63</v>
      </c>
      <c r="E12" s="233">
        <v>36220179.63</v>
      </c>
      <c r="F12" s="233"/>
      <c r="G12" s="233"/>
      <c r="H12" s="233"/>
      <c r="I12" s="233"/>
      <c r="J12" s="233"/>
      <c r="K12" s="233"/>
      <c r="L12" s="233"/>
      <c r="M12" s="233"/>
      <c r="N12" s="233"/>
      <c r="O12" s="240"/>
      <c r="P12" s="240"/>
      <c r="Q12" s="240"/>
      <c r="R12" s="240"/>
      <c r="S12" s="240"/>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34"/>
  <sheetViews>
    <sheetView showZeros="0" workbookViewId="0">
      <selection activeCell="E19" sqref="E19"/>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10"/>
      <c r="H1" s="210"/>
      <c r="J1" s="210"/>
      <c r="O1" s="37" t="s">
        <v>79</v>
      </c>
    </row>
    <row r="2" ht="42" customHeight="1" spans="1:15">
      <c r="A2" s="4" t="s">
        <v>80</v>
      </c>
      <c r="B2" s="211"/>
      <c r="C2" s="211"/>
      <c r="D2" s="211"/>
      <c r="E2" s="211"/>
      <c r="F2" s="211"/>
      <c r="G2" s="211"/>
      <c r="H2" s="211"/>
      <c r="I2" s="211"/>
      <c r="J2" s="211"/>
      <c r="K2" s="211"/>
      <c r="L2" s="211"/>
      <c r="M2" s="211"/>
      <c r="N2" s="211"/>
      <c r="O2" s="211"/>
    </row>
    <row r="3" ht="24" customHeight="1" spans="1:15">
      <c r="A3" s="212" t="str">
        <f>"单位名称："&amp;"德钦县农业农村局"</f>
        <v>单位名称：德钦县农业农村局</v>
      </c>
      <c r="B3" s="213"/>
      <c r="C3" s="78"/>
      <c r="D3" s="2"/>
      <c r="E3" s="78"/>
      <c r="F3" s="78"/>
      <c r="G3" s="78"/>
      <c r="H3" s="2"/>
      <c r="I3" s="78"/>
      <c r="J3" s="2"/>
      <c r="K3" s="78"/>
      <c r="L3" s="78"/>
      <c r="M3" s="217"/>
      <c r="N3" s="217"/>
      <c r="O3" s="119" t="s">
        <v>2</v>
      </c>
    </row>
    <row r="4" ht="19.5" customHeight="1" spans="1:15">
      <c r="A4" s="10" t="s">
        <v>81</v>
      </c>
      <c r="B4" s="10" t="s">
        <v>82</v>
      </c>
      <c r="C4" s="10" t="s">
        <v>57</v>
      </c>
      <c r="D4" s="12" t="s">
        <v>60</v>
      </c>
      <c r="E4" s="104" t="s">
        <v>83</v>
      </c>
      <c r="F4" s="166" t="s">
        <v>84</v>
      </c>
      <c r="G4" s="10" t="s">
        <v>61</v>
      </c>
      <c r="H4" s="10" t="s">
        <v>62</v>
      </c>
      <c r="I4" s="10" t="s">
        <v>85</v>
      </c>
      <c r="J4" s="12" t="s">
        <v>86</v>
      </c>
      <c r="K4" s="13"/>
      <c r="L4" s="13"/>
      <c r="M4" s="13"/>
      <c r="N4" s="13"/>
      <c r="O4" s="14"/>
    </row>
    <row r="5" ht="33.75" customHeight="1" spans="1:15">
      <c r="A5" s="18"/>
      <c r="B5" s="18"/>
      <c r="C5" s="18"/>
      <c r="D5" s="189" t="s">
        <v>59</v>
      </c>
      <c r="E5" s="109" t="s">
        <v>83</v>
      </c>
      <c r="F5" s="109" t="s">
        <v>84</v>
      </c>
      <c r="G5" s="18"/>
      <c r="H5" s="18"/>
      <c r="I5" s="18"/>
      <c r="J5" s="189" t="s">
        <v>59</v>
      </c>
      <c r="K5" s="45" t="s">
        <v>87</v>
      </c>
      <c r="L5" s="45" t="s">
        <v>88</v>
      </c>
      <c r="M5" s="45" t="s">
        <v>89</v>
      </c>
      <c r="N5" s="45" t="s">
        <v>90</v>
      </c>
      <c r="O5" s="45" t="s">
        <v>91</v>
      </c>
    </row>
    <row r="6" ht="20.25" customHeight="1" spans="1:15">
      <c r="A6" s="141">
        <v>1</v>
      </c>
      <c r="B6" s="141">
        <v>2</v>
      </c>
      <c r="C6" s="189">
        <v>3</v>
      </c>
      <c r="D6" s="189">
        <v>4</v>
      </c>
      <c r="E6" s="189">
        <v>5</v>
      </c>
      <c r="F6" s="189">
        <v>6</v>
      </c>
      <c r="G6" s="189">
        <v>7</v>
      </c>
      <c r="H6" s="189">
        <v>8</v>
      </c>
      <c r="I6" s="189">
        <v>9</v>
      </c>
      <c r="J6" s="189">
        <v>10</v>
      </c>
      <c r="K6" s="189">
        <v>11</v>
      </c>
      <c r="L6" s="189">
        <v>12</v>
      </c>
      <c r="M6" s="189">
        <v>13</v>
      </c>
      <c r="N6" s="189">
        <v>14</v>
      </c>
      <c r="O6" s="189">
        <v>15</v>
      </c>
    </row>
    <row r="7" ht="22.5" customHeight="1" spans="1:15">
      <c r="A7" s="199" t="s">
        <v>92</v>
      </c>
      <c r="B7" s="199" t="s">
        <v>93</v>
      </c>
      <c r="C7" s="156">
        <v>3477355.33</v>
      </c>
      <c r="D7" s="156">
        <v>3477355.33</v>
      </c>
      <c r="E7" s="156">
        <v>3358639.33</v>
      </c>
      <c r="F7" s="156">
        <v>118716</v>
      </c>
      <c r="G7" s="156"/>
      <c r="H7" s="156"/>
      <c r="I7" s="156"/>
      <c r="J7" s="156"/>
      <c r="K7" s="156"/>
      <c r="L7" s="156"/>
      <c r="M7" s="156"/>
      <c r="N7" s="156"/>
      <c r="O7" s="156"/>
    </row>
    <row r="8" ht="22.5" customHeight="1" spans="1:15">
      <c r="A8" s="199" t="s">
        <v>94</v>
      </c>
      <c r="B8" s="199" t="str">
        <f>"  "&amp;"行政事业单位养老支出"</f>
        <v>  行政事业单位养老支出</v>
      </c>
      <c r="C8" s="156">
        <v>3358639.33</v>
      </c>
      <c r="D8" s="156">
        <v>3358639.33</v>
      </c>
      <c r="E8" s="156">
        <v>3358639.33</v>
      </c>
      <c r="F8" s="156"/>
      <c r="G8" s="156"/>
      <c r="H8" s="156"/>
      <c r="I8" s="156"/>
      <c r="J8" s="156"/>
      <c r="K8" s="156"/>
      <c r="L8" s="156"/>
      <c r="M8" s="156"/>
      <c r="N8" s="156"/>
      <c r="O8" s="156"/>
    </row>
    <row r="9" s="209" customFormat="1" ht="22.5" customHeight="1" spans="1:15">
      <c r="A9" s="214" t="s">
        <v>95</v>
      </c>
      <c r="B9" s="214" t="str">
        <f>"    "&amp;"机关事业单位基本养老保险缴费支出"</f>
        <v>    机关事业单位基本养老保险缴费支出</v>
      </c>
      <c r="C9" s="215">
        <v>3358639.33</v>
      </c>
      <c r="D9" s="215">
        <v>3358639.33</v>
      </c>
      <c r="E9" s="215">
        <v>3358639.33</v>
      </c>
      <c r="F9" s="215"/>
      <c r="G9" s="215"/>
      <c r="H9" s="215"/>
      <c r="I9" s="215"/>
      <c r="J9" s="215"/>
      <c r="K9" s="215"/>
      <c r="L9" s="215"/>
      <c r="M9" s="215"/>
      <c r="N9" s="215"/>
      <c r="O9" s="215"/>
    </row>
    <row r="10" ht="22.5" customHeight="1" spans="1:15">
      <c r="A10" s="199" t="s">
        <v>96</v>
      </c>
      <c r="B10" s="199" t="str">
        <f>"    "&amp;"机关事业单位职业年金缴费支出"</f>
        <v>    机关事业单位职业年金缴费支出</v>
      </c>
      <c r="C10" s="156"/>
      <c r="D10" s="156"/>
      <c r="E10" s="156"/>
      <c r="F10" s="156"/>
      <c r="G10" s="156"/>
      <c r="H10" s="156"/>
      <c r="I10" s="156"/>
      <c r="J10" s="156"/>
      <c r="K10" s="156"/>
      <c r="L10" s="156"/>
      <c r="M10" s="156"/>
      <c r="N10" s="156"/>
      <c r="O10" s="156"/>
    </row>
    <row r="11" ht="22.5" customHeight="1" spans="1:15">
      <c r="A11" s="199" t="s">
        <v>97</v>
      </c>
      <c r="B11" s="199" t="str">
        <f>"  "&amp;"抚恤"</f>
        <v>  抚恤</v>
      </c>
      <c r="C11" s="156">
        <v>118716</v>
      </c>
      <c r="D11" s="156">
        <v>118716</v>
      </c>
      <c r="E11" s="156"/>
      <c r="F11" s="156">
        <v>118716</v>
      </c>
      <c r="G11" s="156"/>
      <c r="H11" s="156"/>
      <c r="I11" s="156"/>
      <c r="J11" s="156"/>
      <c r="K11" s="156"/>
      <c r="L11" s="156"/>
      <c r="M11" s="156"/>
      <c r="N11" s="156"/>
      <c r="O11" s="156"/>
    </row>
    <row r="12" s="209" customFormat="1" ht="22.5" customHeight="1" spans="1:15">
      <c r="A12" s="214" t="s">
        <v>98</v>
      </c>
      <c r="B12" s="214" t="str">
        <f>"    "&amp;"死亡抚恤"</f>
        <v>    死亡抚恤</v>
      </c>
      <c r="C12" s="215">
        <v>118716</v>
      </c>
      <c r="D12" s="215">
        <v>118716</v>
      </c>
      <c r="E12" s="215"/>
      <c r="F12" s="215">
        <v>118716</v>
      </c>
      <c r="G12" s="215"/>
      <c r="H12" s="215"/>
      <c r="I12" s="215"/>
      <c r="J12" s="215"/>
      <c r="K12" s="215"/>
      <c r="L12" s="215"/>
      <c r="M12" s="215"/>
      <c r="N12" s="215"/>
      <c r="O12" s="215"/>
    </row>
    <row r="13" ht="22.5" customHeight="1" spans="1:15">
      <c r="A13" s="199" t="s">
        <v>99</v>
      </c>
      <c r="B13" s="199" t="s">
        <v>100</v>
      </c>
      <c r="C13" s="156">
        <v>2721491.79</v>
      </c>
      <c r="D13" s="156">
        <v>2721491.79</v>
      </c>
      <c r="E13" s="156">
        <v>2721491.79</v>
      </c>
      <c r="F13" s="156"/>
      <c r="G13" s="156"/>
      <c r="H13" s="156"/>
      <c r="I13" s="156"/>
      <c r="J13" s="156"/>
      <c r="K13" s="156"/>
      <c r="L13" s="156"/>
      <c r="M13" s="156"/>
      <c r="N13" s="156"/>
      <c r="O13" s="156"/>
    </row>
    <row r="14" ht="22.5" customHeight="1" spans="1:15">
      <c r="A14" s="199" t="s">
        <v>101</v>
      </c>
      <c r="B14" s="199" t="str">
        <f>"  "&amp;"行政事业单位医疗"</f>
        <v>  行政事业单位医疗</v>
      </c>
      <c r="C14" s="156">
        <v>2721491.79</v>
      </c>
      <c r="D14" s="156">
        <v>2721491.79</v>
      </c>
      <c r="E14" s="156">
        <v>2721491.79</v>
      </c>
      <c r="F14" s="156"/>
      <c r="G14" s="156"/>
      <c r="H14" s="156"/>
      <c r="I14" s="156"/>
      <c r="J14" s="156"/>
      <c r="K14" s="156"/>
      <c r="L14" s="156"/>
      <c r="M14" s="156"/>
      <c r="N14" s="156"/>
      <c r="O14" s="156"/>
    </row>
    <row r="15" s="209" customFormat="1" ht="22.5" customHeight="1" spans="1:15">
      <c r="A15" s="214" t="s">
        <v>102</v>
      </c>
      <c r="B15" s="214" t="str">
        <f>"    "&amp;"行政单位医疗"</f>
        <v>    行政单位医疗</v>
      </c>
      <c r="C15" s="215">
        <v>392501.34</v>
      </c>
      <c r="D15" s="215">
        <v>392501.34</v>
      </c>
      <c r="E15" s="215">
        <v>392501.34</v>
      </c>
      <c r="F15" s="215"/>
      <c r="G15" s="215"/>
      <c r="H15" s="215"/>
      <c r="I15" s="215"/>
      <c r="J15" s="215"/>
      <c r="K15" s="215"/>
      <c r="L15" s="215"/>
      <c r="M15" s="215"/>
      <c r="N15" s="215"/>
      <c r="O15" s="215"/>
    </row>
    <row r="16" s="209" customFormat="1" ht="22.5" customHeight="1" spans="1:15">
      <c r="A16" s="214" t="s">
        <v>103</v>
      </c>
      <c r="B16" s="214" t="str">
        <f>"    "&amp;"事业单位医疗"</f>
        <v>    事业单位医疗</v>
      </c>
      <c r="C16" s="215">
        <v>1169426.52</v>
      </c>
      <c r="D16" s="215">
        <v>1169426.52</v>
      </c>
      <c r="E16" s="215">
        <v>1169426.52</v>
      </c>
      <c r="F16" s="215"/>
      <c r="G16" s="215"/>
      <c r="H16" s="215"/>
      <c r="I16" s="215"/>
      <c r="J16" s="215"/>
      <c r="K16" s="215"/>
      <c r="L16" s="215"/>
      <c r="M16" s="215"/>
      <c r="N16" s="215"/>
      <c r="O16" s="215"/>
    </row>
    <row r="17" s="209" customFormat="1" ht="22.5" customHeight="1" spans="1:15">
      <c r="A17" s="214" t="s">
        <v>104</v>
      </c>
      <c r="B17" s="214" t="str">
        <f>"    "&amp;"公务员医疗补助"</f>
        <v>    公务员医疗补助</v>
      </c>
      <c r="C17" s="215">
        <v>1074800.94</v>
      </c>
      <c r="D17" s="215">
        <v>1074800.94</v>
      </c>
      <c r="E17" s="215">
        <v>1074800.94</v>
      </c>
      <c r="F17" s="215"/>
      <c r="G17" s="215"/>
      <c r="H17" s="215"/>
      <c r="I17" s="215"/>
      <c r="J17" s="215"/>
      <c r="K17" s="215"/>
      <c r="L17" s="215"/>
      <c r="M17" s="215"/>
      <c r="N17" s="215"/>
      <c r="O17" s="215"/>
    </row>
    <row r="18" s="209" customFormat="1" ht="22.5" customHeight="1" spans="1:15">
      <c r="A18" s="214" t="s">
        <v>105</v>
      </c>
      <c r="B18" s="214" t="str">
        <f>"    "&amp;"其他行政事业单位医疗支出"</f>
        <v>    其他行政事业单位医疗支出</v>
      </c>
      <c r="C18" s="215">
        <v>84762.99</v>
      </c>
      <c r="D18" s="215">
        <v>84762.99</v>
      </c>
      <c r="E18" s="215">
        <v>84762.99</v>
      </c>
      <c r="F18" s="215"/>
      <c r="G18" s="215"/>
      <c r="H18" s="215"/>
      <c r="I18" s="215"/>
      <c r="J18" s="215"/>
      <c r="K18" s="215"/>
      <c r="L18" s="215"/>
      <c r="M18" s="215"/>
      <c r="N18" s="215"/>
      <c r="O18" s="215"/>
    </row>
    <row r="19" ht="22.5" customHeight="1" spans="1:15">
      <c r="A19" s="199" t="s">
        <v>106</v>
      </c>
      <c r="B19" s="199" t="s">
        <v>107</v>
      </c>
      <c r="C19" s="156">
        <v>27346281.02</v>
      </c>
      <c r="D19" s="156">
        <v>27346281.02</v>
      </c>
      <c r="E19" s="156">
        <v>25047846.02</v>
      </c>
      <c r="F19" s="156">
        <v>2298435</v>
      </c>
      <c r="G19" s="156"/>
      <c r="H19" s="156"/>
      <c r="I19" s="156"/>
      <c r="J19" s="156"/>
      <c r="K19" s="156"/>
      <c r="L19" s="156"/>
      <c r="M19" s="156"/>
      <c r="N19" s="156"/>
      <c r="O19" s="156"/>
    </row>
    <row r="20" ht="22.5" customHeight="1" spans="1:15">
      <c r="A20" s="199" t="s">
        <v>108</v>
      </c>
      <c r="B20" s="199" t="str">
        <f>"  "&amp;"农业农村"</f>
        <v>  农业农村</v>
      </c>
      <c r="C20" s="156">
        <v>25894246.02</v>
      </c>
      <c r="D20" s="156">
        <v>25894246.02</v>
      </c>
      <c r="E20" s="156">
        <v>25047846.02</v>
      </c>
      <c r="F20" s="156">
        <v>846400</v>
      </c>
      <c r="G20" s="156"/>
      <c r="H20" s="156"/>
      <c r="I20" s="156"/>
      <c r="J20" s="156"/>
      <c r="K20" s="156"/>
      <c r="L20" s="156"/>
      <c r="M20" s="156"/>
      <c r="N20" s="156"/>
      <c r="O20" s="156"/>
    </row>
    <row r="21" s="209" customFormat="1" ht="22.5" customHeight="1" spans="1:15">
      <c r="A21" s="214" t="s">
        <v>109</v>
      </c>
      <c r="B21" s="214" t="str">
        <f>"    "&amp;"行政运行"</f>
        <v>    行政运行</v>
      </c>
      <c r="C21" s="215">
        <v>6537465.11</v>
      </c>
      <c r="D21" s="215">
        <v>6537465.11</v>
      </c>
      <c r="E21" s="215">
        <v>6392465.11</v>
      </c>
      <c r="F21" s="215">
        <v>145000</v>
      </c>
      <c r="G21" s="215"/>
      <c r="H21" s="215"/>
      <c r="I21" s="215"/>
      <c r="J21" s="215"/>
      <c r="K21" s="215"/>
      <c r="L21" s="215"/>
      <c r="M21" s="215"/>
      <c r="N21" s="215"/>
      <c r="O21" s="215"/>
    </row>
    <row r="22" s="209" customFormat="1" ht="22.5" customHeight="1" spans="1:15">
      <c r="A22" s="214" t="s">
        <v>110</v>
      </c>
      <c r="B22" s="214" t="str">
        <f>"    "&amp;"事业运行"</f>
        <v>    事业运行</v>
      </c>
      <c r="C22" s="215">
        <v>18840380.91</v>
      </c>
      <c r="D22" s="215">
        <v>18840380.91</v>
      </c>
      <c r="E22" s="215">
        <v>18655380.91</v>
      </c>
      <c r="F22" s="215">
        <v>185000</v>
      </c>
      <c r="G22" s="215"/>
      <c r="H22" s="215"/>
      <c r="I22" s="215"/>
      <c r="J22" s="215"/>
      <c r="K22" s="215"/>
      <c r="L22" s="215"/>
      <c r="M22" s="215"/>
      <c r="N22" s="215"/>
      <c r="O22" s="215"/>
    </row>
    <row r="23" s="209" customFormat="1" ht="22.5" customHeight="1" spans="1:15">
      <c r="A23" s="214" t="s">
        <v>111</v>
      </c>
      <c r="B23" s="214" t="str">
        <f>"    "&amp;"科技转化与推广服务"</f>
        <v>    科技转化与推广服务</v>
      </c>
      <c r="C23" s="215">
        <v>50000</v>
      </c>
      <c r="D23" s="215">
        <v>50000</v>
      </c>
      <c r="E23" s="215"/>
      <c r="F23" s="215">
        <v>50000</v>
      </c>
      <c r="G23" s="215"/>
      <c r="H23" s="215"/>
      <c r="I23" s="215"/>
      <c r="J23" s="215"/>
      <c r="K23" s="215"/>
      <c r="L23" s="215"/>
      <c r="M23" s="215"/>
      <c r="N23" s="215"/>
      <c r="O23" s="215"/>
    </row>
    <row r="24" s="209" customFormat="1" ht="22.5" customHeight="1" spans="1:15">
      <c r="A24" s="214">
        <v>2130108</v>
      </c>
      <c r="B24" s="214" t="str">
        <f>"    "&amp;"病虫害控制"</f>
        <v>    病虫害控制</v>
      </c>
      <c r="C24" s="215">
        <v>220000</v>
      </c>
      <c r="D24" s="215">
        <v>220000</v>
      </c>
      <c r="E24" s="215"/>
      <c r="F24" s="215">
        <v>220000</v>
      </c>
      <c r="G24" s="215"/>
      <c r="H24" s="215"/>
      <c r="I24" s="215"/>
      <c r="J24" s="215"/>
      <c r="K24" s="215"/>
      <c r="L24" s="215"/>
      <c r="M24" s="215"/>
      <c r="N24" s="215"/>
      <c r="O24" s="215"/>
    </row>
    <row r="25" s="209" customFormat="1" ht="22.5" customHeight="1" spans="1:15">
      <c r="A25" s="214" t="s">
        <v>112</v>
      </c>
      <c r="B25" s="214" t="str">
        <f>"    "&amp;"农产品质量安全"</f>
        <v>    农产品质量安全</v>
      </c>
      <c r="C25" s="215">
        <v>40000</v>
      </c>
      <c r="D25" s="215">
        <v>40000</v>
      </c>
      <c r="E25" s="215"/>
      <c r="F25" s="215">
        <v>40000</v>
      </c>
      <c r="G25" s="215"/>
      <c r="H25" s="215"/>
      <c r="I25" s="215"/>
      <c r="J25" s="215"/>
      <c r="K25" s="215"/>
      <c r="L25" s="215"/>
      <c r="M25" s="215"/>
      <c r="N25" s="215"/>
      <c r="O25" s="215"/>
    </row>
    <row r="26" s="209" customFormat="1" ht="22.5" customHeight="1" spans="1:15">
      <c r="A26" s="214" t="s">
        <v>113</v>
      </c>
      <c r="B26" s="214" t="str">
        <f>"    "&amp;"执法监管"</f>
        <v>    执法监管</v>
      </c>
      <c r="C26" s="215">
        <v>90000</v>
      </c>
      <c r="D26" s="215">
        <v>90000</v>
      </c>
      <c r="E26" s="215"/>
      <c r="F26" s="215">
        <v>90000</v>
      </c>
      <c r="G26" s="215"/>
      <c r="H26" s="215"/>
      <c r="I26" s="215"/>
      <c r="J26" s="215"/>
      <c r="K26" s="215"/>
      <c r="L26" s="215"/>
      <c r="M26" s="215"/>
      <c r="N26" s="215"/>
      <c r="O26" s="215"/>
    </row>
    <row r="27" s="209" customFormat="1" ht="22.5" customHeight="1" spans="1:15">
      <c r="A27" s="214" t="s">
        <v>114</v>
      </c>
      <c r="B27" s="214" t="str">
        <f>"    "&amp;"农业生产发展"</f>
        <v>    农业生产发展</v>
      </c>
      <c r="C27" s="215">
        <v>30000</v>
      </c>
      <c r="D27" s="215">
        <v>30000</v>
      </c>
      <c r="E27" s="215"/>
      <c r="F27" s="215">
        <v>30000</v>
      </c>
      <c r="G27" s="215"/>
      <c r="H27" s="215"/>
      <c r="I27" s="215"/>
      <c r="J27" s="215"/>
      <c r="K27" s="215"/>
      <c r="L27" s="215"/>
      <c r="M27" s="215"/>
      <c r="N27" s="215"/>
      <c r="O27" s="215"/>
    </row>
    <row r="28" s="209" customFormat="1" ht="22.5" customHeight="1" spans="1:15">
      <c r="A28" s="214" t="s">
        <v>115</v>
      </c>
      <c r="B28" s="214" t="str">
        <f>"    "&amp;"其他农业农村支出"</f>
        <v>    其他农业农村支出</v>
      </c>
      <c r="C28" s="215">
        <v>86400</v>
      </c>
      <c r="D28" s="215">
        <v>86400</v>
      </c>
      <c r="E28" s="215"/>
      <c r="F28" s="215">
        <v>86400</v>
      </c>
      <c r="G28" s="215"/>
      <c r="H28" s="215"/>
      <c r="I28" s="215"/>
      <c r="J28" s="215"/>
      <c r="K28" s="215"/>
      <c r="L28" s="215"/>
      <c r="M28" s="215"/>
      <c r="N28" s="215"/>
      <c r="O28" s="215"/>
    </row>
    <row r="29" ht="22.5" customHeight="1" spans="1:15">
      <c r="A29" s="199" t="s">
        <v>116</v>
      </c>
      <c r="B29" s="199" t="str">
        <f>"  "&amp;"普惠金融发展支出"</f>
        <v>  普惠金融发展支出</v>
      </c>
      <c r="C29" s="156">
        <v>1452035</v>
      </c>
      <c r="D29" s="156">
        <v>1452035</v>
      </c>
      <c r="E29" s="156"/>
      <c r="F29" s="156">
        <v>1452035</v>
      </c>
      <c r="G29" s="156"/>
      <c r="H29" s="156"/>
      <c r="I29" s="156"/>
      <c r="J29" s="156"/>
      <c r="K29" s="156"/>
      <c r="L29" s="156"/>
      <c r="M29" s="156"/>
      <c r="N29" s="156"/>
      <c r="O29" s="156"/>
    </row>
    <row r="30" s="209" customFormat="1" ht="22.5" customHeight="1" spans="1:15">
      <c r="A30" s="214" t="s">
        <v>117</v>
      </c>
      <c r="B30" s="214" t="str">
        <f>"    "&amp;"农业保险保费补贴"</f>
        <v>    农业保险保费补贴</v>
      </c>
      <c r="C30" s="215">
        <v>1452035</v>
      </c>
      <c r="D30" s="215">
        <v>1452035</v>
      </c>
      <c r="E30" s="215"/>
      <c r="F30" s="215">
        <v>1452035</v>
      </c>
      <c r="G30" s="215"/>
      <c r="H30" s="215"/>
      <c r="I30" s="215"/>
      <c r="J30" s="215"/>
      <c r="K30" s="215"/>
      <c r="L30" s="215"/>
      <c r="M30" s="215"/>
      <c r="N30" s="215"/>
      <c r="O30" s="215"/>
    </row>
    <row r="31" ht="22.5" customHeight="1" spans="1:15">
      <c r="A31" s="199" t="s">
        <v>118</v>
      </c>
      <c r="B31" s="199" t="s">
        <v>119</v>
      </c>
      <c r="C31" s="156">
        <v>2675051.49</v>
      </c>
      <c r="D31" s="156">
        <v>2675051.49</v>
      </c>
      <c r="E31" s="156">
        <v>2675051.49</v>
      </c>
      <c r="F31" s="156"/>
      <c r="G31" s="156"/>
      <c r="H31" s="156"/>
      <c r="I31" s="156"/>
      <c r="J31" s="156"/>
      <c r="K31" s="156"/>
      <c r="L31" s="156"/>
      <c r="M31" s="156"/>
      <c r="N31" s="156"/>
      <c r="O31" s="156"/>
    </row>
    <row r="32" ht="22.5" customHeight="1" spans="1:15">
      <c r="A32" s="199" t="s">
        <v>120</v>
      </c>
      <c r="B32" s="199" t="str">
        <f>"  "&amp;"住房改革支出"</f>
        <v>  住房改革支出</v>
      </c>
      <c r="C32" s="156">
        <v>2675051.49</v>
      </c>
      <c r="D32" s="156">
        <v>2675051.49</v>
      </c>
      <c r="E32" s="156">
        <v>2675051.49</v>
      </c>
      <c r="F32" s="156"/>
      <c r="G32" s="156"/>
      <c r="H32" s="156"/>
      <c r="I32" s="156"/>
      <c r="J32" s="156"/>
      <c r="K32" s="156"/>
      <c r="L32" s="156"/>
      <c r="M32" s="156"/>
      <c r="N32" s="156"/>
      <c r="O32" s="156"/>
    </row>
    <row r="33" s="209" customFormat="1" ht="22.5" customHeight="1" spans="1:15">
      <c r="A33" s="214" t="s">
        <v>121</v>
      </c>
      <c r="B33" s="214" t="str">
        <f>"    "&amp;"住房公积金"</f>
        <v>    住房公积金</v>
      </c>
      <c r="C33" s="215">
        <v>2675051.49</v>
      </c>
      <c r="D33" s="215">
        <v>2675051.49</v>
      </c>
      <c r="E33" s="215">
        <v>2675051.49</v>
      </c>
      <c r="F33" s="215"/>
      <c r="G33" s="215"/>
      <c r="H33" s="215"/>
      <c r="I33" s="215"/>
      <c r="J33" s="215"/>
      <c r="K33" s="215"/>
      <c r="L33" s="215"/>
      <c r="M33" s="215"/>
      <c r="N33" s="215"/>
      <c r="O33" s="215"/>
    </row>
    <row r="34" ht="22.5" customHeight="1" spans="1:15">
      <c r="A34" s="33" t="s">
        <v>122</v>
      </c>
      <c r="B34" s="216" t="s">
        <v>122</v>
      </c>
      <c r="C34" s="110">
        <v>36220179.63</v>
      </c>
      <c r="D34" s="156">
        <v>36220179.63</v>
      </c>
      <c r="E34" s="110">
        <v>33803028.63</v>
      </c>
      <c r="F34" s="110">
        <v>2417151</v>
      </c>
      <c r="G34" s="110"/>
      <c r="H34" s="156"/>
      <c r="I34" s="110"/>
      <c r="J34" s="156"/>
      <c r="K34" s="110"/>
      <c r="L34" s="110"/>
      <c r="M34" s="110"/>
      <c r="N34" s="110"/>
      <c r="O34" s="110"/>
    </row>
  </sheetData>
  <mergeCells count="11">
    <mergeCell ref="A2:O2"/>
    <mergeCell ref="A3:L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showZeros="0" workbookViewId="0">
      <selection activeCell="B20" sqref="B20"/>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37" t="s">
        <v>123</v>
      </c>
    </row>
    <row r="2" ht="36" customHeight="1" spans="1:4">
      <c r="A2" s="4" t="s">
        <v>124</v>
      </c>
      <c r="B2" s="197"/>
      <c r="C2" s="197"/>
      <c r="D2" s="197"/>
    </row>
    <row r="3" ht="24" customHeight="1" spans="1:4">
      <c r="A3" s="6" t="str">
        <f>"单位名称："&amp;"德钦县农业农村局"</f>
        <v>单位名称：德钦县农业农村局</v>
      </c>
      <c r="B3" s="198"/>
      <c r="C3" s="198"/>
      <c r="D3" s="119" t="s">
        <v>2</v>
      </c>
    </row>
    <row r="4" ht="19.5" customHeight="1" spans="1:4">
      <c r="A4" s="12" t="s">
        <v>3</v>
      </c>
      <c r="B4" s="14"/>
      <c r="C4" s="12" t="s">
        <v>4</v>
      </c>
      <c r="D4" s="14"/>
    </row>
    <row r="5" ht="21.75" customHeight="1" spans="1:4">
      <c r="A5" s="28" t="s">
        <v>5</v>
      </c>
      <c r="B5" s="127" t="s">
        <v>6</v>
      </c>
      <c r="C5" s="28" t="s">
        <v>125</v>
      </c>
      <c r="D5" s="127" t="s">
        <v>6</v>
      </c>
    </row>
    <row r="6" ht="17.25" customHeight="1" spans="1:4">
      <c r="A6" s="30"/>
      <c r="B6" s="18"/>
      <c r="C6" s="30"/>
      <c r="D6" s="18"/>
    </row>
    <row r="7" ht="22.5" customHeight="1" spans="1:4">
      <c r="A7" s="199" t="s">
        <v>126</v>
      </c>
      <c r="B7" s="200">
        <v>36220179.63</v>
      </c>
      <c r="C7" s="201" t="s">
        <v>127</v>
      </c>
      <c r="D7" s="110">
        <v>36220179.63</v>
      </c>
    </row>
    <row r="8" ht="22.5" customHeight="1" spans="1:4">
      <c r="A8" s="202" t="s">
        <v>128</v>
      </c>
      <c r="B8" s="200">
        <v>36220179.63</v>
      </c>
      <c r="C8" s="201" t="s">
        <v>129</v>
      </c>
      <c r="D8" s="110"/>
    </row>
    <row r="9" ht="22.5" customHeight="1" spans="1:4">
      <c r="A9" s="202" t="s">
        <v>130</v>
      </c>
      <c r="B9" s="203"/>
      <c r="C9" s="201" t="s">
        <v>131</v>
      </c>
      <c r="D9" s="110"/>
    </row>
    <row r="10" ht="22.5" customHeight="1" spans="1:4">
      <c r="A10" s="202" t="s">
        <v>132</v>
      </c>
      <c r="B10" s="203"/>
      <c r="C10" s="201" t="s">
        <v>133</v>
      </c>
      <c r="D10" s="110"/>
    </row>
    <row r="11" ht="22.5" customHeight="1" spans="1:4">
      <c r="A11" s="202" t="s">
        <v>134</v>
      </c>
      <c r="B11" s="199"/>
      <c r="C11" s="201" t="s">
        <v>135</v>
      </c>
      <c r="D11" s="110"/>
    </row>
    <row r="12" ht="22.5" customHeight="1" spans="1:4">
      <c r="A12" s="202" t="s">
        <v>128</v>
      </c>
      <c r="B12" s="199"/>
      <c r="C12" s="201" t="s">
        <v>136</v>
      </c>
      <c r="D12" s="110"/>
    </row>
    <row r="13" ht="22.5" customHeight="1" spans="1:4">
      <c r="A13" s="202" t="s">
        <v>130</v>
      </c>
      <c r="B13" s="202"/>
      <c r="C13" s="201" t="s">
        <v>137</v>
      </c>
      <c r="D13" s="110"/>
    </row>
    <row r="14" ht="22.5" customHeight="1" spans="1:4">
      <c r="A14" s="202" t="s">
        <v>132</v>
      </c>
      <c r="B14" s="202"/>
      <c r="C14" s="201" t="s">
        <v>138</v>
      </c>
      <c r="D14" s="110"/>
    </row>
    <row r="15" ht="22.5" customHeight="1" spans="1:4">
      <c r="A15" s="202"/>
      <c r="B15" s="202"/>
      <c r="C15" s="201" t="s">
        <v>139</v>
      </c>
      <c r="D15" s="110">
        <v>3477355.33</v>
      </c>
    </row>
    <row r="16" ht="22.5" customHeight="1" spans="1:4">
      <c r="A16" s="202"/>
      <c r="B16" s="199"/>
      <c r="C16" s="201" t="s">
        <v>140</v>
      </c>
      <c r="D16" s="110">
        <v>2721491.79</v>
      </c>
    </row>
    <row r="17" ht="22.5" customHeight="1" spans="1:4">
      <c r="A17" s="204"/>
      <c r="B17" s="205"/>
      <c r="C17" s="201" t="s">
        <v>141</v>
      </c>
      <c r="D17" s="110"/>
    </row>
    <row r="18" ht="22.5" customHeight="1" spans="1:4">
      <c r="A18" s="204"/>
      <c r="B18" s="205"/>
      <c r="C18" s="201" t="s">
        <v>142</v>
      </c>
      <c r="D18" s="110"/>
    </row>
    <row r="19" ht="22.5" customHeight="1" spans="1:4">
      <c r="A19" s="144"/>
      <c r="B19" s="144"/>
      <c r="C19" s="201" t="s">
        <v>143</v>
      </c>
      <c r="D19" s="110">
        <v>27346281.02</v>
      </c>
    </row>
    <row r="20" ht="22.5" customHeight="1" spans="1:4">
      <c r="A20" s="144"/>
      <c r="B20" s="144"/>
      <c r="C20" s="201" t="s">
        <v>144</v>
      </c>
      <c r="D20" s="110"/>
    </row>
    <row r="21" ht="22.5" customHeight="1" spans="1:4">
      <c r="A21" s="144"/>
      <c r="B21" s="144"/>
      <c r="C21" s="201" t="s">
        <v>145</v>
      </c>
      <c r="D21" s="110"/>
    </row>
    <row r="22" ht="22.5" customHeight="1" spans="1:4">
      <c r="A22" s="144"/>
      <c r="B22" s="144"/>
      <c r="C22" s="201" t="s">
        <v>146</v>
      </c>
      <c r="D22" s="110"/>
    </row>
    <row r="23" ht="22.5" customHeight="1" spans="1:4">
      <c r="A23" s="144"/>
      <c r="B23" s="144"/>
      <c r="C23" s="201" t="s">
        <v>147</v>
      </c>
      <c r="D23" s="110"/>
    </row>
    <row r="24" ht="22.5" customHeight="1" spans="1:4">
      <c r="A24" s="144"/>
      <c r="B24" s="144"/>
      <c r="C24" s="201" t="s">
        <v>148</v>
      </c>
      <c r="D24" s="110"/>
    </row>
    <row r="25" ht="22.5" customHeight="1" spans="1:4">
      <c r="A25" s="144"/>
      <c r="B25" s="144"/>
      <c r="C25" s="201" t="s">
        <v>149</v>
      </c>
      <c r="D25" s="110"/>
    </row>
    <row r="26" ht="22.5" customHeight="1" spans="1:4">
      <c r="A26" s="144"/>
      <c r="B26" s="144"/>
      <c r="C26" s="201" t="s">
        <v>150</v>
      </c>
      <c r="D26" s="110">
        <v>2675051.49</v>
      </c>
    </row>
    <row r="27" ht="22.5" customHeight="1" spans="1:4">
      <c r="A27" s="144"/>
      <c r="B27" s="144"/>
      <c r="C27" s="201" t="s">
        <v>151</v>
      </c>
      <c r="D27" s="110"/>
    </row>
    <row r="28" ht="22.5" customHeight="1" spans="1:4">
      <c r="A28" s="144"/>
      <c r="B28" s="144"/>
      <c r="C28" s="201" t="s">
        <v>152</v>
      </c>
      <c r="D28" s="110"/>
    </row>
    <row r="29" ht="22.5" customHeight="1" spans="1:4">
      <c r="A29" s="144"/>
      <c r="B29" s="144"/>
      <c r="C29" s="201" t="s">
        <v>153</v>
      </c>
      <c r="D29" s="110"/>
    </row>
    <row r="30" ht="22.5" customHeight="1" spans="1:4">
      <c r="A30" s="144"/>
      <c r="B30" s="144"/>
      <c r="C30" s="201" t="s">
        <v>154</v>
      </c>
      <c r="D30" s="110"/>
    </row>
    <row r="31" ht="22.5" customHeight="1" spans="1:4">
      <c r="A31" s="206"/>
      <c r="B31" s="205"/>
      <c r="C31" s="201" t="s">
        <v>155</v>
      </c>
      <c r="D31" s="110"/>
    </row>
    <row r="32" ht="22.5" customHeight="1" spans="1:4">
      <c r="A32" s="206"/>
      <c r="B32" s="205"/>
      <c r="C32" s="201" t="s">
        <v>156</v>
      </c>
      <c r="D32" s="110"/>
    </row>
    <row r="33" ht="22.5" customHeight="1" spans="1:4">
      <c r="A33" s="206"/>
      <c r="B33" s="205"/>
      <c r="C33" s="201" t="s">
        <v>157</v>
      </c>
      <c r="D33" s="110"/>
    </row>
    <row r="34" ht="22.5" customHeight="1" spans="1:4">
      <c r="A34" s="206"/>
      <c r="B34" s="205"/>
      <c r="C34" s="204" t="s">
        <v>158</v>
      </c>
      <c r="D34" s="205"/>
    </row>
    <row r="35" ht="22.5" customHeight="1" spans="1:4">
      <c r="A35" s="207" t="s">
        <v>159</v>
      </c>
      <c r="B35" s="208">
        <v>36220179.63</v>
      </c>
      <c r="C35" s="206" t="s">
        <v>52</v>
      </c>
      <c r="D35" s="208">
        <v>36220179.63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3"/>
  <sheetViews>
    <sheetView showZeros="0" topLeftCell="B1" workbookViewId="0">
      <selection activeCell="B20" sqref="B20"/>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147"/>
      <c r="F1" s="62"/>
      <c r="G1" s="37" t="s">
        <v>160</v>
      </c>
    </row>
    <row r="2" ht="39" customHeight="1" spans="1:7">
      <c r="A2" s="4" t="s">
        <v>161</v>
      </c>
      <c r="B2" s="126"/>
      <c r="C2" s="126"/>
      <c r="D2" s="126"/>
      <c r="E2" s="126"/>
      <c r="F2" s="126"/>
      <c r="G2" s="126"/>
    </row>
    <row r="3" ht="18" customHeight="1" spans="1:7">
      <c r="A3" s="6" t="str">
        <f>"单位名称："&amp;"德钦县农业农村局"</f>
        <v>单位名称：德钦县农业农村局</v>
      </c>
      <c r="B3" s="185"/>
      <c r="C3" s="174"/>
      <c r="D3" s="174"/>
      <c r="E3" s="174"/>
      <c r="F3" s="122"/>
      <c r="G3" s="119" t="s">
        <v>2</v>
      </c>
    </row>
    <row r="4" ht="20.25" customHeight="1" spans="1:7">
      <c r="A4" s="186" t="s">
        <v>162</v>
      </c>
      <c r="B4" s="187"/>
      <c r="C4" s="127" t="s">
        <v>57</v>
      </c>
      <c r="D4" s="161" t="s">
        <v>83</v>
      </c>
      <c r="E4" s="13"/>
      <c r="F4" s="14"/>
      <c r="G4" s="152" t="s">
        <v>84</v>
      </c>
    </row>
    <row r="5" ht="20.25" customHeight="1" spans="1:7">
      <c r="A5" s="188" t="s">
        <v>81</v>
      </c>
      <c r="B5" s="188" t="s">
        <v>82</v>
      </c>
      <c r="C5" s="30"/>
      <c r="D5" s="189" t="s">
        <v>59</v>
      </c>
      <c r="E5" s="189" t="s">
        <v>163</v>
      </c>
      <c r="F5" s="189" t="s">
        <v>164</v>
      </c>
      <c r="G5" s="113"/>
    </row>
    <row r="6" ht="19.5" customHeight="1" spans="1:7">
      <c r="A6" s="188" t="s">
        <v>165</v>
      </c>
      <c r="B6" s="188" t="s">
        <v>166</v>
      </c>
      <c r="C6" s="188" t="s">
        <v>167</v>
      </c>
      <c r="D6" s="189">
        <v>4</v>
      </c>
      <c r="E6" s="190" t="s">
        <v>168</v>
      </c>
      <c r="F6" s="190" t="s">
        <v>169</v>
      </c>
      <c r="G6" s="188" t="s">
        <v>170</v>
      </c>
    </row>
    <row r="7" ht="22.5" customHeight="1" spans="1:7">
      <c r="A7" s="142" t="s">
        <v>92</v>
      </c>
      <c r="B7" s="142" t="s">
        <v>93</v>
      </c>
      <c r="C7" s="191">
        <v>3477355.33</v>
      </c>
      <c r="D7" s="191">
        <v>3358639.33</v>
      </c>
      <c r="E7" s="191">
        <v>3358639.33</v>
      </c>
      <c r="F7" s="191"/>
      <c r="G7" s="191">
        <v>118716</v>
      </c>
    </row>
    <row r="8" ht="22.5" customHeight="1" spans="1:7">
      <c r="A8" s="192" t="s">
        <v>94</v>
      </c>
      <c r="B8" s="192" t="s">
        <v>171</v>
      </c>
      <c r="C8" s="191">
        <v>3358639.33</v>
      </c>
      <c r="D8" s="191">
        <v>3358639.33</v>
      </c>
      <c r="E8" s="191">
        <v>3358639.33</v>
      </c>
      <c r="F8" s="191"/>
      <c r="G8" s="191"/>
    </row>
    <row r="9" ht="22.5" customHeight="1" spans="1:7">
      <c r="A9" s="193" t="s">
        <v>95</v>
      </c>
      <c r="B9" s="193" t="s">
        <v>172</v>
      </c>
      <c r="C9" s="191">
        <v>3358639.33</v>
      </c>
      <c r="D9" s="191">
        <v>3358639.33</v>
      </c>
      <c r="E9" s="191">
        <v>3358639.33</v>
      </c>
      <c r="F9" s="191"/>
      <c r="G9" s="191"/>
    </row>
    <row r="10" ht="22.5" customHeight="1" spans="1:7">
      <c r="A10" s="192" t="s">
        <v>97</v>
      </c>
      <c r="B10" s="192" t="s">
        <v>173</v>
      </c>
      <c r="C10" s="191">
        <v>118716</v>
      </c>
      <c r="D10" s="191"/>
      <c r="E10" s="191"/>
      <c r="F10" s="191"/>
      <c r="G10" s="191">
        <v>118716</v>
      </c>
    </row>
    <row r="11" ht="22.5" customHeight="1" spans="1:7">
      <c r="A11" s="193" t="s">
        <v>98</v>
      </c>
      <c r="B11" s="193" t="s">
        <v>174</v>
      </c>
      <c r="C11" s="191">
        <v>118716</v>
      </c>
      <c r="D11" s="191"/>
      <c r="E11" s="191"/>
      <c r="F11" s="191"/>
      <c r="G11" s="191">
        <v>118716</v>
      </c>
    </row>
    <row r="12" ht="22.5" customHeight="1" spans="1:7">
      <c r="A12" s="142" t="s">
        <v>99</v>
      </c>
      <c r="B12" s="142" t="s">
        <v>100</v>
      </c>
      <c r="C12" s="191">
        <v>2721491.79</v>
      </c>
      <c r="D12" s="191">
        <v>2721491.79</v>
      </c>
      <c r="E12" s="191">
        <v>2721491.79</v>
      </c>
      <c r="F12" s="191"/>
      <c r="G12" s="191"/>
    </row>
    <row r="13" ht="22.5" customHeight="1" spans="1:7">
      <c r="A13" s="192" t="s">
        <v>101</v>
      </c>
      <c r="B13" s="192" t="s">
        <v>175</v>
      </c>
      <c r="C13" s="191">
        <v>2721491.79</v>
      </c>
      <c r="D13" s="191">
        <v>2721491.79</v>
      </c>
      <c r="E13" s="191">
        <v>2721491.79</v>
      </c>
      <c r="F13" s="191"/>
      <c r="G13" s="191"/>
    </row>
    <row r="14" ht="22.5" customHeight="1" spans="1:7">
      <c r="A14" s="193" t="s">
        <v>102</v>
      </c>
      <c r="B14" s="193" t="s">
        <v>176</v>
      </c>
      <c r="C14" s="191">
        <v>392501.34</v>
      </c>
      <c r="D14" s="191">
        <v>392501.34</v>
      </c>
      <c r="E14" s="191">
        <v>392501.34</v>
      </c>
      <c r="F14" s="191"/>
      <c r="G14" s="191"/>
    </row>
    <row r="15" ht="22.5" customHeight="1" spans="1:7">
      <c r="A15" s="193" t="s">
        <v>103</v>
      </c>
      <c r="B15" s="193" t="s">
        <v>177</v>
      </c>
      <c r="C15" s="191">
        <v>1169426.52</v>
      </c>
      <c r="D15" s="191">
        <v>1169426.52</v>
      </c>
      <c r="E15" s="191">
        <v>1169426.52</v>
      </c>
      <c r="F15" s="191"/>
      <c r="G15" s="191"/>
    </row>
    <row r="16" ht="22.5" customHeight="1" spans="1:7">
      <c r="A16" s="193" t="s">
        <v>104</v>
      </c>
      <c r="B16" s="193" t="s">
        <v>178</v>
      </c>
      <c r="C16" s="191">
        <v>1074800.94</v>
      </c>
      <c r="D16" s="191">
        <v>1074800.94</v>
      </c>
      <c r="E16" s="191">
        <v>1074800.94</v>
      </c>
      <c r="F16" s="191"/>
      <c r="G16" s="191"/>
    </row>
    <row r="17" ht="22.5" customHeight="1" spans="1:7">
      <c r="A17" s="193" t="s">
        <v>105</v>
      </c>
      <c r="B17" s="193" t="s">
        <v>179</v>
      </c>
      <c r="C17" s="191">
        <v>84762.99</v>
      </c>
      <c r="D17" s="191">
        <v>84762.99</v>
      </c>
      <c r="E17" s="191">
        <v>84762.99</v>
      </c>
      <c r="F17" s="191"/>
      <c r="G17" s="191"/>
    </row>
    <row r="18" ht="22.5" customHeight="1" spans="1:7">
      <c r="A18" s="142" t="s">
        <v>106</v>
      </c>
      <c r="B18" s="142" t="s">
        <v>107</v>
      </c>
      <c r="C18" s="191">
        <v>27346281.02</v>
      </c>
      <c r="D18" s="191">
        <v>25047846.02</v>
      </c>
      <c r="E18" s="191">
        <v>23573026.49</v>
      </c>
      <c r="F18" s="191">
        <v>1474819.53</v>
      </c>
      <c r="G18" s="191">
        <v>2298435</v>
      </c>
    </row>
    <row r="19" ht="22.5" customHeight="1" spans="1:7">
      <c r="A19" s="192" t="s">
        <v>108</v>
      </c>
      <c r="B19" s="192" t="s">
        <v>180</v>
      </c>
      <c r="C19" s="191">
        <v>25894246.02</v>
      </c>
      <c r="D19" s="191">
        <v>25047846.02</v>
      </c>
      <c r="E19" s="191">
        <v>23573026.49</v>
      </c>
      <c r="F19" s="191">
        <v>1474819.53</v>
      </c>
      <c r="G19" s="191">
        <v>846400</v>
      </c>
    </row>
    <row r="20" ht="22.5" customHeight="1" spans="1:7">
      <c r="A20" s="193" t="s">
        <v>109</v>
      </c>
      <c r="B20" s="193" t="s">
        <v>181</v>
      </c>
      <c r="C20" s="191">
        <v>6537465.11</v>
      </c>
      <c r="D20" s="191">
        <v>6392465.11</v>
      </c>
      <c r="E20" s="191">
        <v>5708868.41</v>
      </c>
      <c r="F20" s="191">
        <v>683596.7</v>
      </c>
      <c r="G20" s="191">
        <v>145000</v>
      </c>
    </row>
    <row r="21" ht="22.5" customHeight="1" spans="1:7">
      <c r="A21" s="193" t="s">
        <v>110</v>
      </c>
      <c r="B21" s="193" t="s">
        <v>182</v>
      </c>
      <c r="C21" s="191">
        <v>18840380.91</v>
      </c>
      <c r="D21" s="191">
        <v>18655380.91</v>
      </c>
      <c r="E21" s="191">
        <v>17864158.08</v>
      </c>
      <c r="F21" s="191">
        <v>791222.83</v>
      </c>
      <c r="G21" s="191">
        <v>185000</v>
      </c>
    </row>
    <row r="22" ht="22.5" customHeight="1" spans="1:7">
      <c r="A22" s="193" t="s">
        <v>111</v>
      </c>
      <c r="B22" s="193" t="s">
        <v>183</v>
      </c>
      <c r="C22" s="191">
        <v>50000</v>
      </c>
      <c r="D22" s="191"/>
      <c r="E22" s="191"/>
      <c r="F22" s="191"/>
      <c r="G22" s="191">
        <v>50000</v>
      </c>
    </row>
    <row r="23" ht="22.5" customHeight="1" spans="1:7">
      <c r="A23" s="193" t="s">
        <v>184</v>
      </c>
      <c r="B23" s="193" t="s">
        <v>185</v>
      </c>
      <c r="C23" s="191">
        <v>220000</v>
      </c>
      <c r="D23" s="191"/>
      <c r="E23" s="191"/>
      <c r="F23" s="191"/>
      <c r="G23" s="191">
        <v>220000</v>
      </c>
    </row>
    <row r="24" ht="22.5" customHeight="1" spans="1:7">
      <c r="A24" s="193" t="s">
        <v>112</v>
      </c>
      <c r="B24" s="193" t="s">
        <v>186</v>
      </c>
      <c r="C24" s="191">
        <v>40000</v>
      </c>
      <c r="D24" s="191"/>
      <c r="E24" s="191"/>
      <c r="F24" s="191"/>
      <c r="G24" s="191">
        <v>40000</v>
      </c>
    </row>
    <row r="25" ht="22.5" customHeight="1" spans="1:7">
      <c r="A25" s="193" t="s">
        <v>113</v>
      </c>
      <c r="B25" s="193" t="s">
        <v>187</v>
      </c>
      <c r="C25" s="191">
        <v>90000</v>
      </c>
      <c r="D25" s="191"/>
      <c r="E25" s="191"/>
      <c r="F25" s="191"/>
      <c r="G25" s="191">
        <v>90000</v>
      </c>
    </row>
    <row r="26" ht="22.5" customHeight="1" spans="1:7">
      <c r="A26" s="193" t="s">
        <v>114</v>
      </c>
      <c r="B26" s="193" t="s">
        <v>188</v>
      </c>
      <c r="C26" s="191">
        <v>30000</v>
      </c>
      <c r="D26" s="191"/>
      <c r="E26" s="191"/>
      <c r="F26" s="191"/>
      <c r="G26" s="191">
        <v>30000</v>
      </c>
    </row>
    <row r="27" ht="22.5" customHeight="1" spans="1:7">
      <c r="A27" s="193" t="s">
        <v>115</v>
      </c>
      <c r="B27" s="193" t="s">
        <v>189</v>
      </c>
      <c r="C27" s="191">
        <v>86400</v>
      </c>
      <c r="D27" s="191"/>
      <c r="E27" s="191"/>
      <c r="F27" s="191"/>
      <c r="G27" s="191">
        <v>86400</v>
      </c>
    </row>
    <row r="28" ht="22.5" customHeight="1" spans="1:7">
      <c r="A28" s="192" t="s">
        <v>116</v>
      </c>
      <c r="B28" s="192" t="s">
        <v>190</v>
      </c>
      <c r="C28" s="191">
        <v>1452035</v>
      </c>
      <c r="D28" s="191"/>
      <c r="E28" s="191"/>
      <c r="F28" s="191"/>
      <c r="G28" s="191">
        <v>1452035</v>
      </c>
    </row>
    <row r="29" ht="22.5" customHeight="1" spans="1:7">
      <c r="A29" s="193" t="s">
        <v>117</v>
      </c>
      <c r="B29" s="193" t="s">
        <v>191</v>
      </c>
      <c r="C29" s="191">
        <v>1452035</v>
      </c>
      <c r="D29" s="191"/>
      <c r="E29" s="191"/>
      <c r="F29" s="191"/>
      <c r="G29" s="191">
        <v>1452035</v>
      </c>
    </row>
    <row r="30" ht="22.5" customHeight="1" spans="1:7">
      <c r="A30" s="142" t="s">
        <v>118</v>
      </c>
      <c r="B30" s="142" t="s">
        <v>119</v>
      </c>
      <c r="C30" s="191">
        <v>2675051.49</v>
      </c>
      <c r="D30" s="191">
        <v>2675051.49</v>
      </c>
      <c r="E30" s="191">
        <v>2675051.49</v>
      </c>
      <c r="F30" s="191"/>
      <c r="G30" s="191"/>
    </row>
    <row r="31" ht="22.5" customHeight="1" spans="1:7">
      <c r="A31" s="192" t="s">
        <v>120</v>
      </c>
      <c r="B31" s="192" t="s">
        <v>192</v>
      </c>
      <c r="C31" s="191">
        <v>2675051.49</v>
      </c>
      <c r="D31" s="191">
        <v>2675051.49</v>
      </c>
      <c r="E31" s="191">
        <v>2675051.49</v>
      </c>
      <c r="F31" s="191"/>
      <c r="G31" s="191"/>
    </row>
    <row r="32" ht="22.5" customHeight="1" spans="1:7">
      <c r="A32" s="193" t="s">
        <v>121</v>
      </c>
      <c r="B32" s="193" t="s">
        <v>193</v>
      </c>
      <c r="C32" s="191">
        <v>2675051.49</v>
      </c>
      <c r="D32" s="191">
        <v>2675051.49</v>
      </c>
      <c r="E32" s="191">
        <v>2675051.49</v>
      </c>
      <c r="F32" s="191"/>
      <c r="G32" s="191"/>
    </row>
    <row r="33" ht="22.5" customHeight="1" spans="1:7">
      <c r="A33" s="194" t="s">
        <v>122</v>
      </c>
      <c r="B33" s="195" t="s">
        <v>122</v>
      </c>
      <c r="C33" s="196">
        <v>36220179.63</v>
      </c>
      <c r="D33" s="191">
        <v>33803028.63</v>
      </c>
      <c r="E33" s="196">
        <v>32328209.1</v>
      </c>
      <c r="F33" s="196">
        <v>1474819.53</v>
      </c>
      <c r="G33" s="196">
        <v>2417151</v>
      </c>
    </row>
  </sheetData>
  <mergeCells count="7">
    <mergeCell ref="A2:G2"/>
    <mergeCell ref="A3:E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5" sqref="D5"/>
    </sheetView>
  </sheetViews>
  <sheetFormatPr defaultColWidth="10.7083333333333" defaultRowHeight="14.25" customHeight="1" outlineLevelRow="6" outlineLevelCol="5"/>
  <cols>
    <col min="1" max="2" width="32" customWidth="1"/>
    <col min="3" max="6" width="30.1416666666667" customWidth="1"/>
  </cols>
  <sheetData>
    <row r="1" customHeight="1" spans="1:6">
      <c r="A1" s="169"/>
      <c r="B1" s="169"/>
      <c r="C1" s="99"/>
      <c r="D1" s="170"/>
      <c r="F1" s="171" t="s">
        <v>194</v>
      </c>
    </row>
    <row r="2" ht="36.75" customHeight="1" spans="1:6">
      <c r="A2" s="172" t="s">
        <v>195</v>
      </c>
      <c r="B2" s="173"/>
      <c r="C2" s="173"/>
      <c r="D2" s="173"/>
      <c r="E2" s="173"/>
      <c r="F2" s="173"/>
    </row>
    <row r="3" ht="18.75" customHeight="1" spans="1:6">
      <c r="A3" s="6" t="str">
        <f>"单位名称："&amp;"德钦县农业农村局"</f>
        <v>单位名称：德钦县农业农村局</v>
      </c>
      <c r="B3" s="169"/>
      <c r="C3" s="99"/>
      <c r="D3" s="174"/>
      <c r="F3" s="171" t="s">
        <v>196</v>
      </c>
    </row>
    <row r="4" ht="19.5" customHeight="1" spans="1:6">
      <c r="A4" s="175" t="s">
        <v>197</v>
      </c>
      <c r="B4" s="176" t="s">
        <v>198</v>
      </c>
      <c r="C4" s="71" t="s">
        <v>199</v>
      </c>
      <c r="D4" s="177"/>
      <c r="E4" s="178"/>
      <c r="F4" s="176" t="s">
        <v>200</v>
      </c>
    </row>
    <row r="5" ht="19.5" customHeight="1" spans="1:6">
      <c r="A5" s="179"/>
      <c r="B5" s="180"/>
      <c r="C5" s="70" t="s">
        <v>59</v>
      </c>
      <c r="D5" s="70" t="s">
        <v>201</v>
      </c>
      <c r="E5" s="70" t="s">
        <v>202</v>
      </c>
      <c r="F5" s="180"/>
    </row>
    <row r="6" ht="18.75" customHeight="1" spans="1:6">
      <c r="A6" s="181">
        <v>1</v>
      </c>
      <c r="B6" s="181">
        <v>2</v>
      </c>
      <c r="C6" s="182">
        <v>3</v>
      </c>
      <c r="D6" s="181">
        <v>4</v>
      </c>
      <c r="E6" s="181">
        <v>5</v>
      </c>
      <c r="F6" s="181">
        <v>6</v>
      </c>
    </row>
    <row r="7" ht="22.5" customHeight="1" spans="1:6">
      <c r="A7" s="183">
        <v>147700</v>
      </c>
      <c r="B7" s="183"/>
      <c r="C7" s="184">
        <v>114500</v>
      </c>
      <c r="D7" s="183"/>
      <c r="E7" s="183">
        <v>114500</v>
      </c>
      <c r="F7" s="183">
        <v>33200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156"/>
  <sheetViews>
    <sheetView showZeros="0" topLeftCell="I1" workbookViewId="0">
      <selection activeCell="B20" sqref="B20"/>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75" customWidth="1"/>
    <col min="6" max="6" width="12" customWidth="1"/>
    <col min="7" max="7" width="26.85" customWidth="1"/>
    <col min="8" max="22" width="23.1416666666667" customWidth="1"/>
    <col min="23" max="24" width="23.2833333333333" customWidth="1"/>
  </cols>
  <sheetData>
    <row r="1" ht="18.75" customHeight="1" spans="2:24">
      <c r="B1" s="157"/>
      <c r="D1" s="158"/>
      <c r="E1" s="158"/>
      <c r="F1" s="158"/>
      <c r="G1" s="158"/>
      <c r="H1" s="79"/>
      <c r="I1" s="79"/>
      <c r="J1" s="2"/>
      <c r="K1" s="79"/>
      <c r="L1" s="79"/>
      <c r="M1" s="79"/>
      <c r="N1" s="79"/>
      <c r="O1" s="2"/>
      <c r="P1" s="2"/>
      <c r="Q1" s="2"/>
      <c r="R1" s="79"/>
      <c r="V1" s="157"/>
      <c r="X1" s="61" t="s">
        <v>203</v>
      </c>
    </row>
    <row r="2" ht="39.75" customHeight="1" spans="1:24">
      <c r="A2" s="159" t="s">
        <v>204</v>
      </c>
      <c r="B2" s="63"/>
      <c r="C2" s="63"/>
      <c r="D2" s="63"/>
      <c r="E2" s="63"/>
      <c r="F2" s="63"/>
      <c r="G2" s="63"/>
      <c r="H2" s="63"/>
      <c r="I2" s="63"/>
      <c r="J2" s="5"/>
      <c r="K2" s="63"/>
      <c r="L2" s="63"/>
      <c r="M2" s="63"/>
      <c r="N2" s="63"/>
      <c r="O2" s="5"/>
      <c r="P2" s="5"/>
      <c r="Q2" s="5"/>
      <c r="R2" s="63"/>
      <c r="S2" s="63"/>
      <c r="T2" s="63"/>
      <c r="U2" s="63"/>
      <c r="V2" s="63"/>
      <c r="W2" s="63"/>
      <c r="X2" s="63"/>
    </row>
    <row r="3" ht="18.75" customHeight="1" spans="1:24">
      <c r="A3" s="6" t="str">
        <f>"单位名称："&amp;"德钦县农业农村局"</f>
        <v>单位名称：德钦县农业农村局</v>
      </c>
      <c r="B3" s="160"/>
      <c r="C3" s="160"/>
      <c r="D3" s="160"/>
      <c r="E3" s="160"/>
      <c r="F3" s="160"/>
      <c r="G3" s="160"/>
      <c r="H3" s="81"/>
      <c r="I3" s="81"/>
      <c r="J3" s="8"/>
      <c r="K3" s="81"/>
      <c r="L3" s="81"/>
      <c r="M3" s="81"/>
      <c r="N3" s="81"/>
      <c r="O3" s="8"/>
      <c r="P3" s="8"/>
      <c r="Q3" s="8"/>
      <c r="R3" s="81"/>
      <c r="V3" s="157"/>
      <c r="X3" s="102" t="s">
        <v>196</v>
      </c>
    </row>
    <row r="4" ht="18" customHeight="1" spans="1:24">
      <c r="A4" s="10" t="s">
        <v>205</v>
      </c>
      <c r="B4" s="10" t="s">
        <v>206</v>
      </c>
      <c r="C4" s="10" t="s">
        <v>207</v>
      </c>
      <c r="D4" s="10" t="s">
        <v>208</v>
      </c>
      <c r="E4" s="10" t="s">
        <v>209</v>
      </c>
      <c r="F4" s="10" t="s">
        <v>210</v>
      </c>
      <c r="G4" s="10" t="s">
        <v>211</v>
      </c>
      <c r="H4" s="161" t="s">
        <v>212</v>
      </c>
      <c r="I4" s="105" t="s">
        <v>212</v>
      </c>
      <c r="J4" s="13"/>
      <c r="K4" s="105"/>
      <c r="L4" s="105"/>
      <c r="M4" s="105"/>
      <c r="N4" s="105"/>
      <c r="O4" s="13"/>
      <c r="P4" s="13"/>
      <c r="Q4" s="13"/>
      <c r="R4" s="104" t="s">
        <v>63</v>
      </c>
      <c r="S4" s="105" t="s">
        <v>86</v>
      </c>
      <c r="T4" s="105"/>
      <c r="U4" s="105"/>
      <c r="V4" s="105"/>
      <c r="W4" s="105"/>
      <c r="X4" s="164"/>
    </row>
    <row r="5" ht="18" customHeight="1" spans="1:24">
      <c r="A5" s="15"/>
      <c r="B5" s="154"/>
      <c r="C5" s="15"/>
      <c r="D5" s="15"/>
      <c r="E5" s="15"/>
      <c r="F5" s="15"/>
      <c r="G5" s="15"/>
      <c r="H5" s="127" t="s">
        <v>213</v>
      </c>
      <c r="I5" s="161" t="s">
        <v>60</v>
      </c>
      <c r="J5" s="13"/>
      <c r="K5" s="105"/>
      <c r="L5" s="105"/>
      <c r="M5" s="105"/>
      <c r="N5" s="164"/>
      <c r="O5" s="12" t="s">
        <v>214</v>
      </c>
      <c r="P5" s="13"/>
      <c r="Q5" s="14"/>
      <c r="R5" s="10" t="s">
        <v>63</v>
      </c>
      <c r="S5" s="161" t="s">
        <v>86</v>
      </c>
      <c r="T5" s="104" t="s">
        <v>66</v>
      </c>
      <c r="U5" s="105" t="s">
        <v>86</v>
      </c>
      <c r="V5" s="104" t="s">
        <v>68</v>
      </c>
      <c r="W5" s="104" t="s">
        <v>69</v>
      </c>
      <c r="X5" s="166" t="s">
        <v>70</v>
      </c>
    </row>
    <row r="6" ht="18.75" customHeight="1" spans="1:24">
      <c r="A6" s="29"/>
      <c r="B6" s="29"/>
      <c r="C6" s="29"/>
      <c r="D6" s="29"/>
      <c r="E6" s="29"/>
      <c r="F6" s="29"/>
      <c r="G6" s="29"/>
      <c r="H6" s="29"/>
      <c r="I6" s="165" t="s">
        <v>215</v>
      </c>
      <c r="J6" s="166" t="s">
        <v>216</v>
      </c>
      <c r="K6" s="10" t="s">
        <v>217</v>
      </c>
      <c r="L6" s="10" t="s">
        <v>218</v>
      </c>
      <c r="M6" s="10" t="s">
        <v>219</v>
      </c>
      <c r="N6" s="10" t="s">
        <v>220</v>
      </c>
      <c r="O6" s="10" t="s">
        <v>60</v>
      </c>
      <c r="P6" s="10" t="s">
        <v>61</v>
      </c>
      <c r="Q6" s="10" t="s">
        <v>62</v>
      </c>
      <c r="R6" s="29"/>
      <c r="S6" s="10" t="s">
        <v>59</v>
      </c>
      <c r="T6" s="10" t="s">
        <v>66</v>
      </c>
      <c r="U6" s="10" t="s">
        <v>221</v>
      </c>
      <c r="V6" s="10" t="s">
        <v>68</v>
      </c>
      <c r="W6" s="10" t="s">
        <v>69</v>
      </c>
      <c r="X6" s="10" t="s">
        <v>70</v>
      </c>
    </row>
    <row r="7" ht="37.5" customHeight="1" spans="1:24">
      <c r="A7" s="130"/>
      <c r="B7" s="130"/>
      <c r="C7" s="130"/>
      <c r="D7" s="130"/>
      <c r="E7" s="130"/>
      <c r="F7" s="130"/>
      <c r="G7" s="130"/>
      <c r="H7" s="130"/>
      <c r="I7" s="109" t="s">
        <v>59</v>
      </c>
      <c r="J7" s="109" t="s">
        <v>222</v>
      </c>
      <c r="K7" s="17" t="s">
        <v>216</v>
      </c>
      <c r="L7" s="17" t="s">
        <v>218</v>
      </c>
      <c r="M7" s="17" t="s">
        <v>219</v>
      </c>
      <c r="N7" s="17" t="s">
        <v>220</v>
      </c>
      <c r="O7" s="17" t="s">
        <v>218</v>
      </c>
      <c r="P7" s="17" t="s">
        <v>219</v>
      </c>
      <c r="Q7" s="17" t="s">
        <v>220</v>
      </c>
      <c r="R7" s="17" t="s">
        <v>63</v>
      </c>
      <c r="S7" s="17" t="s">
        <v>59</v>
      </c>
      <c r="T7" s="17" t="s">
        <v>66</v>
      </c>
      <c r="U7" s="17" t="s">
        <v>221</v>
      </c>
      <c r="V7" s="17" t="s">
        <v>68</v>
      </c>
      <c r="W7" s="17" t="s">
        <v>69</v>
      </c>
      <c r="X7" s="17" t="s">
        <v>70</v>
      </c>
    </row>
    <row r="8" ht="19.5" customHeight="1" spans="1:24">
      <c r="A8" s="162">
        <v>1</v>
      </c>
      <c r="B8" s="162">
        <v>2</v>
      </c>
      <c r="C8" s="162">
        <v>3</v>
      </c>
      <c r="D8" s="162">
        <v>4</v>
      </c>
      <c r="E8" s="162">
        <v>5</v>
      </c>
      <c r="F8" s="162">
        <v>6</v>
      </c>
      <c r="G8" s="162">
        <v>7</v>
      </c>
      <c r="H8" s="162">
        <v>8</v>
      </c>
      <c r="I8" s="162">
        <v>9</v>
      </c>
      <c r="J8" s="162">
        <v>10</v>
      </c>
      <c r="K8" s="162">
        <v>11</v>
      </c>
      <c r="L8" s="162">
        <v>12</v>
      </c>
      <c r="M8" s="162">
        <v>13</v>
      </c>
      <c r="N8" s="162">
        <v>14</v>
      </c>
      <c r="O8" s="162">
        <v>15</v>
      </c>
      <c r="P8" s="162">
        <v>16</v>
      </c>
      <c r="Q8" s="162">
        <v>17</v>
      </c>
      <c r="R8" s="162">
        <v>18</v>
      </c>
      <c r="S8" s="162">
        <v>19</v>
      </c>
      <c r="T8" s="162">
        <v>20</v>
      </c>
      <c r="U8" s="162">
        <v>21</v>
      </c>
      <c r="V8" s="162">
        <v>22</v>
      </c>
      <c r="W8" s="162">
        <v>23</v>
      </c>
      <c r="X8" s="162">
        <v>24</v>
      </c>
    </row>
    <row r="9" ht="22.5" customHeight="1" spans="1:24">
      <c r="A9" s="32" t="s">
        <v>72</v>
      </c>
      <c r="B9" s="32"/>
      <c r="C9" s="32"/>
      <c r="D9" s="32"/>
      <c r="E9" s="32"/>
      <c r="F9" s="32"/>
      <c r="G9" s="32"/>
      <c r="H9" s="110"/>
      <c r="I9" s="110"/>
      <c r="J9" s="110"/>
      <c r="K9" s="110"/>
      <c r="L9" s="49"/>
      <c r="M9" s="110"/>
      <c r="N9" s="49"/>
      <c r="O9" s="49"/>
      <c r="P9" s="49"/>
      <c r="Q9" s="49"/>
      <c r="R9" s="110"/>
      <c r="S9" s="110"/>
      <c r="T9" s="110"/>
      <c r="U9" s="110"/>
      <c r="V9" s="110"/>
      <c r="W9" s="110"/>
      <c r="X9" s="110"/>
    </row>
    <row r="10" ht="22.5" customHeight="1" spans="1:24">
      <c r="A10" s="163" t="s">
        <v>72</v>
      </c>
      <c r="B10" s="32"/>
      <c r="C10" s="32"/>
      <c r="D10" s="32"/>
      <c r="E10" s="32"/>
      <c r="F10" s="32"/>
      <c r="G10" s="32"/>
      <c r="H10" s="110"/>
      <c r="I10" s="110"/>
      <c r="J10" s="110"/>
      <c r="K10" s="110"/>
      <c r="L10" s="49"/>
      <c r="M10" s="110"/>
      <c r="N10" s="49"/>
      <c r="O10" s="49"/>
      <c r="P10" s="49"/>
      <c r="Q10" s="49"/>
      <c r="R10" s="110"/>
      <c r="S10" s="110"/>
      <c r="T10" s="110"/>
      <c r="U10" s="110"/>
      <c r="V10" s="110"/>
      <c r="W10" s="110"/>
      <c r="X10" s="110"/>
    </row>
    <row r="11" ht="22.5" customHeight="1" spans="1:24">
      <c r="A11" s="163" t="s">
        <v>72</v>
      </c>
      <c r="B11" s="32" t="s">
        <v>223</v>
      </c>
      <c r="C11" s="32" t="s">
        <v>224</v>
      </c>
      <c r="D11" s="32" t="s">
        <v>109</v>
      </c>
      <c r="E11" s="32" t="s">
        <v>181</v>
      </c>
      <c r="F11" s="32" t="s">
        <v>225</v>
      </c>
      <c r="G11" s="32" t="s">
        <v>226</v>
      </c>
      <c r="H11" s="110">
        <v>1095996</v>
      </c>
      <c r="I11" s="110">
        <v>1095996</v>
      </c>
      <c r="J11" s="110"/>
      <c r="K11" s="110"/>
      <c r="L11" s="24"/>
      <c r="M11" s="110">
        <v>1095996</v>
      </c>
      <c r="N11" s="24"/>
      <c r="O11" s="24"/>
      <c r="P11" s="24"/>
      <c r="Q11" s="24"/>
      <c r="R11" s="110"/>
      <c r="S11" s="110"/>
      <c r="T11" s="110"/>
      <c r="U11" s="110"/>
      <c r="V11" s="110"/>
      <c r="W11" s="110"/>
      <c r="X11" s="110"/>
    </row>
    <row r="12" ht="22.5" customHeight="1" spans="1:24">
      <c r="A12" s="163" t="s">
        <v>72</v>
      </c>
      <c r="B12" s="32" t="s">
        <v>227</v>
      </c>
      <c r="C12" s="32" t="s">
        <v>228</v>
      </c>
      <c r="D12" s="32" t="s">
        <v>110</v>
      </c>
      <c r="E12" s="32" t="s">
        <v>182</v>
      </c>
      <c r="F12" s="32" t="s">
        <v>225</v>
      </c>
      <c r="G12" s="32" t="s">
        <v>226</v>
      </c>
      <c r="H12" s="110">
        <v>860412</v>
      </c>
      <c r="I12" s="110">
        <v>860412</v>
      </c>
      <c r="J12" s="110"/>
      <c r="K12" s="110"/>
      <c r="L12" s="24"/>
      <c r="M12" s="110">
        <v>860412</v>
      </c>
      <c r="N12" s="24"/>
      <c r="O12" s="24"/>
      <c r="P12" s="24"/>
      <c r="Q12" s="24"/>
      <c r="R12" s="110"/>
      <c r="S12" s="110"/>
      <c r="T12" s="110"/>
      <c r="U12" s="110"/>
      <c r="V12" s="110"/>
      <c r="W12" s="110"/>
      <c r="X12" s="110"/>
    </row>
    <row r="13" ht="22.5" customHeight="1" spans="1:24">
      <c r="A13" s="163" t="s">
        <v>72</v>
      </c>
      <c r="B13" s="32" t="s">
        <v>223</v>
      </c>
      <c r="C13" s="32" t="s">
        <v>224</v>
      </c>
      <c r="D13" s="32" t="s">
        <v>109</v>
      </c>
      <c r="E13" s="32" t="s">
        <v>181</v>
      </c>
      <c r="F13" s="32" t="s">
        <v>229</v>
      </c>
      <c r="G13" s="32" t="s">
        <v>230</v>
      </c>
      <c r="H13" s="110">
        <v>3659095.2</v>
      </c>
      <c r="I13" s="110">
        <v>3659095.2</v>
      </c>
      <c r="J13" s="110"/>
      <c r="K13" s="110"/>
      <c r="L13" s="24"/>
      <c r="M13" s="110">
        <v>3659095.2</v>
      </c>
      <c r="N13" s="24"/>
      <c r="O13" s="24"/>
      <c r="P13" s="24"/>
      <c r="Q13" s="24"/>
      <c r="R13" s="110"/>
      <c r="S13" s="110"/>
      <c r="T13" s="110"/>
      <c r="U13" s="110"/>
      <c r="V13" s="110"/>
      <c r="W13" s="110"/>
      <c r="X13" s="110"/>
    </row>
    <row r="14" ht="22.5" customHeight="1" spans="1:24">
      <c r="A14" s="163" t="s">
        <v>72</v>
      </c>
      <c r="B14" s="32" t="s">
        <v>227</v>
      </c>
      <c r="C14" s="32" t="s">
        <v>228</v>
      </c>
      <c r="D14" s="32" t="s">
        <v>110</v>
      </c>
      <c r="E14" s="32" t="s">
        <v>182</v>
      </c>
      <c r="F14" s="32" t="s">
        <v>229</v>
      </c>
      <c r="G14" s="32" t="s">
        <v>230</v>
      </c>
      <c r="H14" s="110">
        <v>1330392</v>
      </c>
      <c r="I14" s="110">
        <v>1330392</v>
      </c>
      <c r="J14" s="110"/>
      <c r="K14" s="110"/>
      <c r="L14" s="24"/>
      <c r="M14" s="110">
        <v>1330392</v>
      </c>
      <c r="N14" s="24"/>
      <c r="O14" s="24"/>
      <c r="P14" s="24"/>
      <c r="Q14" s="24"/>
      <c r="R14" s="110"/>
      <c r="S14" s="110"/>
      <c r="T14" s="110"/>
      <c r="U14" s="110"/>
      <c r="V14" s="110"/>
      <c r="W14" s="110"/>
      <c r="X14" s="110"/>
    </row>
    <row r="15" ht="22.5" customHeight="1" spans="1:24">
      <c r="A15" s="163" t="s">
        <v>72</v>
      </c>
      <c r="B15" s="32" t="s">
        <v>223</v>
      </c>
      <c r="C15" s="32" t="s">
        <v>224</v>
      </c>
      <c r="D15" s="32" t="s">
        <v>109</v>
      </c>
      <c r="E15" s="32" t="s">
        <v>181</v>
      </c>
      <c r="F15" s="32" t="s">
        <v>229</v>
      </c>
      <c r="G15" s="32" t="s">
        <v>230</v>
      </c>
      <c r="H15" s="110"/>
      <c r="I15" s="110"/>
      <c r="J15" s="110"/>
      <c r="K15" s="110"/>
      <c r="L15" s="24"/>
      <c r="M15" s="110"/>
      <c r="N15" s="24"/>
      <c r="O15" s="24"/>
      <c r="P15" s="24"/>
      <c r="Q15" s="24"/>
      <c r="R15" s="110"/>
      <c r="S15" s="110"/>
      <c r="T15" s="110"/>
      <c r="U15" s="110"/>
      <c r="V15" s="110"/>
      <c r="W15" s="110"/>
      <c r="X15" s="110"/>
    </row>
    <row r="16" ht="22.5" customHeight="1" spans="1:24">
      <c r="A16" s="163" t="s">
        <v>72</v>
      </c>
      <c r="B16" s="32" t="s">
        <v>227</v>
      </c>
      <c r="C16" s="32" t="s">
        <v>228</v>
      </c>
      <c r="D16" s="32" t="s">
        <v>110</v>
      </c>
      <c r="E16" s="32" t="s">
        <v>182</v>
      </c>
      <c r="F16" s="32" t="s">
        <v>229</v>
      </c>
      <c r="G16" s="32" t="s">
        <v>230</v>
      </c>
      <c r="H16" s="110"/>
      <c r="I16" s="110"/>
      <c r="J16" s="110"/>
      <c r="K16" s="110"/>
      <c r="L16" s="24"/>
      <c r="M16" s="110"/>
      <c r="N16" s="24"/>
      <c r="O16" s="24"/>
      <c r="P16" s="24"/>
      <c r="Q16" s="24"/>
      <c r="R16" s="110"/>
      <c r="S16" s="110"/>
      <c r="T16" s="110"/>
      <c r="U16" s="110"/>
      <c r="V16" s="110"/>
      <c r="W16" s="110"/>
      <c r="X16" s="110"/>
    </row>
    <row r="17" ht="22.5" customHeight="1" spans="1:24">
      <c r="A17" s="163" t="s">
        <v>72</v>
      </c>
      <c r="B17" s="32" t="s">
        <v>223</v>
      </c>
      <c r="C17" s="32" t="s">
        <v>224</v>
      </c>
      <c r="D17" s="32" t="s">
        <v>109</v>
      </c>
      <c r="E17" s="32" t="s">
        <v>181</v>
      </c>
      <c r="F17" s="32" t="s">
        <v>231</v>
      </c>
      <c r="G17" s="32" t="s">
        <v>232</v>
      </c>
      <c r="H17" s="110">
        <v>91333</v>
      </c>
      <c r="I17" s="110">
        <v>91333</v>
      </c>
      <c r="J17" s="110"/>
      <c r="K17" s="110"/>
      <c r="L17" s="24"/>
      <c r="M17" s="110">
        <v>91333</v>
      </c>
      <c r="N17" s="24"/>
      <c r="O17" s="24"/>
      <c r="P17" s="24"/>
      <c r="Q17" s="24"/>
      <c r="R17" s="110"/>
      <c r="S17" s="110"/>
      <c r="T17" s="110"/>
      <c r="U17" s="110"/>
      <c r="V17" s="110"/>
      <c r="W17" s="110"/>
      <c r="X17" s="110"/>
    </row>
    <row r="18" ht="22.5" customHeight="1" spans="1:24">
      <c r="A18" s="163" t="s">
        <v>72</v>
      </c>
      <c r="B18" s="32" t="s">
        <v>233</v>
      </c>
      <c r="C18" s="32" t="s">
        <v>234</v>
      </c>
      <c r="D18" s="32" t="s">
        <v>109</v>
      </c>
      <c r="E18" s="32" t="s">
        <v>181</v>
      </c>
      <c r="F18" s="32" t="s">
        <v>231</v>
      </c>
      <c r="G18" s="32" t="s">
        <v>232</v>
      </c>
      <c r="H18" s="110">
        <v>810660</v>
      </c>
      <c r="I18" s="110">
        <v>810660</v>
      </c>
      <c r="J18" s="110"/>
      <c r="K18" s="110"/>
      <c r="L18" s="24"/>
      <c r="M18" s="110">
        <v>810660</v>
      </c>
      <c r="N18" s="24"/>
      <c r="O18" s="24"/>
      <c r="P18" s="24"/>
      <c r="Q18" s="24"/>
      <c r="R18" s="110"/>
      <c r="S18" s="110"/>
      <c r="T18" s="110"/>
      <c r="U18" s="110"/>
      <c r="V18" s="110"/>
      <c r="W18" s="110"/>
      <c r="X18" s="110"/>
    </row>
    <row r="19" ht="22.5" customHeight="1" spans="1:24">
      <c r="A19" s="163" t="s">
        <v>72</v>
      </c>
      <c r="B19" s="32" t="s">
        <v>227</v>
      </c>
      <c r="C19" s="32" t="s">
        <v>228</v>
      </c>
      <c r="D19" s="32" t="s">
        <v>110</v>
      </c>
      <c r="E19" s="32" t="s">
        <v>182</v>
      </c>
      <c r="F19" s="32" t="s">
        <v>235</v>
      </c>
      <c r="G19" s="32" t="s">
        <v>236</v>
      </c>
      <c r="H19" s="110">
        <v>71701</v>
      </c>
      <c r="I19" s="110">
        <v>71701</v>
      </c>
      <c r="J19" s="110"/>
      <c r="K19" s="110"/>
      <c r="L19" s="24"/>
      <c r="M19" s="110">
        <v>71701</v>
      </c>
      <c r="N19" s="24"/>
      <c r="O19" s="24"/>
      <c r="P19" s="24"/>
      <c r="Q19" s="24"/>
      <c r="R19" s="110"/>
      <c r="S19" s="110"/>
      <c r="T19" s="110"/>
      <c r="U19" s="110"/>
      <c r="V19" s="110"/>
      <c r="W19" s="110"/>
      <c r="X19" s="110"/>
    </row>
    <row r="20" ht="22.5" customHeight="1" spans="1:24">
      <c r="A20" s="163" t="s">
        <v>72</v>
      </c>
      <c r="B20" s="32" t="s">
        <v>227</v>
      </c>
      <c r="C20" s="32" t="s">
        <v>228</v>
      </c>
      <c r="D20" s="32" t="s">
        <v>110</v>
      </c>
      <c r="E20" s="32" t="s">
        <v>182</v>
      </c>
      <c r="F20" s="32" t="s">
        <v>235</v>
      </c>
      <c r="G20" s="32" t="s">
        <v>236</v>
      </c>
      <c r="H20" s="110">
        <v>1413192</v>
      </c>
      <c r="I20" s="110">
        <v>1413192</v>
      </c>
      <c r="J20" s="110"/>
      <c r="K20" s="110"/>
      <c r="L20" s="24"/>
      <c r="M20" s="110">
        <v>1413192</v>
      </c>
      <c r="N20" s="24"/>
      <c r="O20" s="24"/>
      <c r="P20" s="24"/>
      <c r="Q20" s="24"/>
      <c r="R20" s="110"/>
      <c r="S20" s="110"/>
      <c r="T20" s="110"/>
      <c r="U20" s="110"/>
      <c r="V20" s="110"/>
      <c r="W20" s="110"/>
      <c r="X20" s="110"/>
    </row>
    <row r="21" ht="22.5" customHeight="1" spans="1:24">
      <c r="A21" s="163" t="s">
        <v>72</v>
      </c>
      <c r="B21" s="32" t="s">
        <v>237</v>
      </c>
      <c r="C21" s="32" t="s">
        <v>238</v>
      </c>
      <c r="D21" s="32" t="s">
        <v>110</v>
      </c>
      <c r="E21" s="32" t="s">
        <v>182</v>
      </c>
      <c r="F21" s="32" t="s">
        <v>235</v>
      </c>
      <c r="G21" s="32" t="s">
        <v>236</v>
      </c>
      <c r="H21" s="110">
        <v>691800</v>
      </c>
      <c r="I21" s="110">
        <v>691800</v>
      </c>
      <c r="J21" s="110"/>
      <c r="K21" s="110"/>
      <c r="L21" s="24"/>
      <c r="M21" s="110">
        <v>691800</v>
      </c>
      <c r="N21" s="24"/>
      <c r="O21" s="24"/>
      <c r="P21" s="24"/>
      <c r="Q21" s="24"/>
      <c r="R21" s="110"/>
      <c r="S21" s="110"/>
      <c r="T21" s="110"/>
      <c r="U21" s="110"/>
      <c r="V21" s="110"/>
      <c r="W21" s="110"/>
      <c r="X21" s="110"/>
    </row>
    <row r="22" ht="22.5" customHeight="1" spans="1:24">
      <c r="A22" s="163" t="s">
        <v>72</v>
      </c>
      <c r="B22" s="32" t="s">
        <v>237</v>
      </c>
      <c r="C22" s="32" t="s">
        <v>238</v>
      </c>
      <c r="D22" s="32" t="s">
        <v>110</v>
      </c>
      <c r="E22" s="32" t="s">
        <v>182</v>
      </c>
      <c r="F22" s="32" t="s">
        <v>235</v>
      </c>
      <c r="G22" s="32" t="s">
        <v>236</v>
      </c>
      <c r="H22" s="110">
        <v>231000</v>
      </c>
      <c r="I22" s="110">
        <v>231000</v>
      </c>
      <c r="J22" s="110"/>
      <c r="K22" s="110"/>
      <c r="L22" s="24"/>
      <c r="M22" s="110">
        <v>231000</v>
      </c>
      <c r="N22" s="24"/>
      <c r="O22" s="24"/>
      <c r="P22" s="24"/>
      <c r="Q22" s="24"/>
      <c r="R22" s="110"/>
      <c r="S22" s="110"/>
      <c r="T22" s="110"/>
      <c r="U22" s="110"/>
      <c r="V22" s="110"/>
      <c r="W22" s="110"/>
      <c r="X22" s="110"/>
    </row>
    <row r="23" ht="22.5" customHeight="1" spans="1:24">
      <c r="A23" s="163" t="s">
        <v>72</v>
      </c>
      <c r="B23" s="32" t="s">
        <v>239</v>
      </c>
      <c r="C23" s="32" t="s">
        <v>240</v>
      </c>
      <c r="D23" s="32" t="s">
        <v>95</v>
      </c>
      <c r="E23" s="32" t="s">
        <v>172</v>
      </c>
      <c r="F23" s="32" t="s">
        <v>241</v>
      </c>
      <c r="G23" s="32" t="s">
        <v>242</v>
      </c>
      <c r="H23" s="110">
        <v>1501116.99</v>
      </c>
      <c r="I23" s="110">
        <v>1501116.99</v>
      </c>
      <c r="J23" s="110"/>
      <c r="K23" s="110"/>
      <c r="L23" s="24"/>
      <c r="M23" s="110">
        <v>1501116.99</v>
      </c>
      <c r="N23" s="24"/>
      <c r="O23" s="24"/>
      <c r="P23" s="24"/>
      <c r="Q23" s="24"/>
      <c r="R23" s="110"/>
      <c r="S23" s="110"/>
      <c r="T23" s="110"/>
      <c r="U23" s="110"/>
      <c r="V23" s="110"/>
      <c r="W23" s="110"/>
      <c r="X23" s="110"/>
    </row>
    <row r="24" ht="22.5" customHeight="1" spans="1:24">
      <c r="A24" s="163" t="s">
        <v>72</v>
      </c>
      <c r="B24" s="32" t="s">
        <v>239</v>
      </c>
      <c r="C24" s="32" t="s">
        <v>240</v>
      </c>
      <c r="D24" s="32" t="s">
        <v>96</v>
      </c>
      <c r="E24" s="32" t="s">
        <v>243</v>
      </c>
      <c r="F24" s="32" t="s">
        <v>244</v>
      </c>
      <c r="G24" s="32" t="s">
        <v>245</v>
      </c>
      <c r="H24" s="110"/>
      <c r="I24" s="110"/>
      <c r="J24" s="110"/>
      <c r="K24" s="110"/>
      <c r="L24" s="24"/>
      <c r="M24" s="110"/>
      <c r="N24" s="24"/>
      <c r="O24" s="24"/>
      <c r="P24" s="24"/>
      <c r="Q24" s="24"/>
      <c r="R24" s="110"/>
      <c r="S24" s="110"/>
      <c r="T24" s="110"/>
      <c r="U24" s="110"/>
      <c r="V24" s="110"/>
      <c r="W24" s="110"/>
      <c r="X24" s="110"/>
    </row>
    <row r="25" ht="22.5" customHeight="1" spans="1:24">
      <c r="A25" s="163" t="s">
        <v>72</v>
      </c>
      <c r="B25" s="32" t="s">
        <v>239</v>
      </c>
      <c r="C25" s="32" t="s">
        <v>240</v>
      </c>
      <c r="D25" s="32" t="s">
        <v>102</v>
      </c>
      <c r="E25" s="32" t="s">
        <v>176</v>
      </c>
      <c r="F25" s="32" t="s">
        <v>246</v>
      </c>
      <c r="G25" s="32" t="s">
        <v>247</v>
      </c>
      <c r="H25" s="110">
        <v>392501.34</v>
      </c>
      <c r="I25" s="110">
        <v>392501.34</v>
      </c>
      <c r="J25" s="110"/>
      <c r="K25" s="110"/>
      <c r="L25" s="24"/>
      <c r="M25" s="110">
        <v>392501.34</v>
      </c>
      <c r="N25" s="24"/>
      <c r="O25" s="24"/>
      <c r="P25" s="24"/>
      <c r="Q25" s="24"/>
      <c r="R25" s="110"/>
      <c r="S25" s="110"/>
      <c r="T25" s="110"/>
      <c r="U25" s="110"/>
      <c r="V25" s="110"/>
      <c r="W25" s="110"/>
      <c r="X25" s="110"/>
    </row>
    <row r="26" ht="22.5" customHeight="1" spans="1:24">
      <c r="A26" s="163" t="s">
        <v>72</v>
      </c>
      <c r="B26" s="32" t="s">
        <v>239</v>
      </c>
      <c r="C26" s="32" t="s">
        <v>240</v>
      </c>
      <c r="D26" s="32" t="s">
        <v>103</v>
      </c>
      <c r="E26" s="32" t="s">
        <v>177</v>
      </c>
      <c r="F26" s="32" t="s">
        <v>246</v>
      </c>
      <c r="G26" s="32" t="s">
        <v>247</v>
      </c>
      <c r="H26" s="110">
        <v>302384.7</v>
      </c>
      <c r="I26" s="110">
        <v>302384.7</v>
      </c>
      <c r="J26" s="110"/>
      <c r="K26" s="110"/>
      <c r="L26" s="24"/>
      <c r="M26" s="110">
        <v>302384.7</v>
      </c>
      <c r="N26" s="24"/>
      <c r="O26" s="24"/>
      <c r="P26" s="24"/>
      <c r="Q26" s="24"/>
      <c r="R26" s="110"/>
      <c r="S26" s="110"/>
      <c r="T26" s="110"/>
      <c r="U26" s="110"/>
      <c r="V26" s="110"/>
      <c r="W26" s="110"/>
      <c r="X26" s="110"/>
    </row>
    <row r="27" ht="22.5" customHeight="1" spans="1:24">
      <c r="A27" s="163" t="s">
        <v>72</v>
      </c>
      <c r="B27" s="32" t="s">
        <v>239</v>
      </c>
      <c r="C27" s="32" t="s">
        <v>240</v>
      </c>
      <c r="D27" s="32" t="s">
        <v>104</v>
      </c>
      <c r="E27" s="32" t="s">
        <v>178</v>
      </c>
      <c r="F27" s="32" t="s">
        <v>248</v>
      </c>
      <c r="G27" s="32" t="s">
        <v>249</v>
      </c>
      <c r="H27" s="110">
        <v>370605.89</v>
      </c>
      <c r="I27" s="110">
        <v>370605.89</v>
      </c>
      <c r="J27" s="110"/>
      <c r="K27" s="110"/>
      <c r="L27" s="24"/>
      <c r="M27" s="110">
        <v>370605.89</v>
      </c>
      <c r="N27" s="24"/>
      <c r="O27" s="24"/>
      <c r="P27" s="24"/>
      <c r="Q27" s="24"/>
      <c r="R27" s="110"/>
      <c r="S27" s="110"/>
      <c r="T27" s="110"/>
      <c r="U27" s="110"/>
      <c r="V27" s="110"/>
      <c r="W27" s="110"/>
      <c r="X27" s="110"/>
    </row>
    <row r="28" ht="22.5" customHeight="1" spans="1:24">
      <c r="A28" s="163" t="s">
        <v>72</v>
      </c>
      <c r="B28" s="32" t="s">
        <v>239</v>
      </c>
      <c r="C28" s="32" t="s">
        <v>240</v>
      </c>
      <c r="D28" s="32" t="s">
        <v>104</v>
      </c>
      <c r="E28" s="32" t="s">
        <v>178</v>
      </c>
      <c r="F28" s="32" t="s">
        <v>248</v>
      </c>
      <c r="G28" s="32" t="s">
        <v>249</v>
      </c>
      <c r="H28" s="110">
        <v>165235</v>
      </c>
      <c r="I28" s="110">
        <v>165235</v>
      </c>
      <c r="J28" s="110"/>
      <c r="K28" s="110"/>
      <c r="L28" s="24"/>
      <c r="M28" s="110">
        <v>165235</v>
      </c>
      <c r="N28" s="24"/>
      <c r="O28" s="24"/>
      <c r="P28" s="24"/>
      <c r="Q28" s="24"/>
      <c r="R28" s="110"/>
      <c r="S28" s="110"/>
      <c r="T28" s="110"/>
      <c r="U28" s="110"/>
      <c r="V28" s="110"/>
      <c r="W28" s="110"/>
      <c r="X28" s="110"/>
    </row>
    <row r="29" ht="22.5" customHeight="1" spans="1:24">
      <c r="A29" s="163" t="s">
        <v>72</v>
      </c>
      <c r="B29" s="32" t="s">
        <v>239</v>
      </c>
      <c r="C29" s="32" t="s">
        <v>240</v>
      </c>
      <c r="D29" s="32" t="s">
        <v>109</v>
      </c>
      <c r="E29" s="32" t="s">
        <v>181</v>
      </c>
      <c r="F29" s="32" t="s">
        <v>250</v>
      </c>
      <c r="G29" s="32" t="s">
        <v>251</v>
      </c>
      <c r="H29" s="110">
        <v>5224.21</v>
      </c>
      <c r="I29" s="110">
        <v>5224.21</v>
      </c>
      <c r="J29" s="110"/>
      <c r="K29" s="110"/>
      <c r="L29" s="24"/>
      <c r="M29" s="110">
        <v>5224.21</v>
      </c>
      <c r="N29" s="24"/>
      <c r="O29" s="24"/>
      <c r="P29" s="24"/>
      <c r="Q29" s="24"/>
      <c r="R29" s="110"/>
      <c r="S29" s="110"/>
      <c r="T29" s="110"/>
      <c r="U29" s="110"/>
      <c r="V29" s="110"/>
      <c r="W29" s="110"/>
      <c r="X29" s="110"/>
    </row>
    <row r="30" ht="22.5" customHeight="1" spans="1:24">
      <c r="A30" s="163" t="s">
        <v>72</v>
      </c>
      <c r="B30" s="32" t="s">
        <v>239</v>
      </c>
      <c r="C30" s="32" t="s">
        <v>240</v>
      </c>
      <c r="D30" s="32" t="s">
        <v>110</v>
      </c>
      <c r="E30" s="32" t="s">
        <v>182</v>
      </c>
      <c r="F30" s="32" t="s">
        <v>250</v>
      </c>
      <c r="G30" s="32" t="s">
        <v>251</v>
      </c>
      <c r="H30" s="110">
        <v>28222.57</v>
      </c>
      <c r="I30" s="110">
        <v>28222.57</v>
      </c>
      <c r="J30" s="110"/>
      <c r="K30" s="110"/>
      <c r="L30" s="24"/>
      <c r="M30" s="110">
        <v>28222.57</v>
      </c>
      <c r="N30" s="24"/>
      <c r="O30" s="24"/>
      <c r="P30" s="24"/>
      <c r="Q30" s="24"/>
      <c r="R30" s="110"/>
      <c r="S30" s="110"/>
      <c r="T30" s="110"/>
      <c r="U30" s="110"/>
      <c r="V30" s="110"/>
      <c r="W30" s="110"/>
      <c r="X30" s="110"/>
    </row>
    <row r="31" ht="22.5" customHeight="1" spans="1:24">
      <c r="A31" s="163" t="s">
        <v>72</v>
      </c>
      <c r="B31" s="32" t="s">
        <v>239</v>
      </c>
      <c r="C31" s="32" t="s">
        <v>240</v>
      </c>
      <c r="D31" s="32" t="s">
        <v>105</v>
      </c>
      <c r="E31" s="32" t="s">
        <v>179</v>
      </c>
      <c r="F31" s="32" t="s">
        <v>250</v>
      </c>
      <c r="G31" s="32" t="s">
        <v>251</v>
      </c>
      <c r="H31" s="110">
        <v>8556</v>
      </c>
      <c r="I31" s="110">
        <v>8556</v>
      </c>
      <c r="J31" s="110"/>
      <c r="K31" s="110"/>
      <c r="L31" s="24"/>
      <c r="M31" s="110">
        <v>8556</v>
      </c>
      <c r="N31" s="24"/>
      <c r="O31" s="24"/>
      <c r="P31" s="24"/>
      <c r="Q31" s="24"/>
      <c r="R31" s="110"/>
      <c r="S31" s="110"/>
      <c r="T31" s="110"/>
      <c r="U31" s="110"/>
      <c r="V31" s="110"/>
      <c r="W31" s="110"/>
      <c r="X31" s="110"/>
    </row>
    <row r="32" ht="22.5" customHeight="1" spans="1:24">
      <c r="A32" s="163" t="s">
        <v>72</v>
      </c>
      <c r="B32" s="32" t="s">
        <v>239</v>
      </c>
      <c r="C32" s="32" t="s">
        <v>240</v>
      </c>
      <c r="D32" s="32" t="s">
        <v>105</v>
      </c>
      <c r="E32" s="32" t="s">
        <v>179</v>
      </c>
      <c r="F32" s="32" t="s">
        <v>250</v>
      </c>
      <c r="G32" s="32" t="s">
        <v>251</v>
      </c>
      <c r="H32" s="110">
        <v>6072</v>
      </c>
      <c r="I32" s="110">
        <v>6072</v>
      </c>
      <c r="J32" s="110"/>
      <c r="K32" s="110"/>
      <c r="L32" s="24"/>
      <c r="M32" s="110">
        <v>6072</v>
      </c>
      <c r="N32" s="24"/>
      <c r="O32" s="24"/>
      <c r="P32" s="24"/>
      <c r="Q32" s="24"/>
      <c r="R32" s="110"/>
      <c r="S32" s="110"/>
      <c r="T32" s="110"/>
      <c r="U32" s="110"/>
      <c r="V32" s="110"/>
      <c r="W32" s="110"/>
      <c r="X32" s="110"/>
    </row>
    <row r="33" ht="22.5" customHeight="1" spans="1:24">
      <c r="A33" s="163" t="s">
        <v>72</v>
      </c>
      <c r="B33" s="32" t="s">
        <v>239</v>
      </c>
      <c r="C33" s="32" t="s">
        <v>240</v>
      </c>
      <c r="D33" s="32" t="s">
        <v>105</v>
      </c>
      <c r="E33" s="32" t="s">
        <v>179</v>
      </c>
      <c r="F33" s="32" t="s">
        <v>250</v>
      </c>
      <c r="G33" s="32" t="s">
        <v>251</v>
      </c>
      <c r="H33" s="110">
        <v>10649.37</v>
      </c>
      <c r="I33" s="110">
        <v>10649.37</v>
      </c>
      <c r="J33" s="110"/>
      <c r="K33" s="110"/>
      <c r="L33" s="24"/>
      <c r="M33" s="110">
        <v>10649.37</v>
      </c>
      <c r="N33" s="24"/>
      <c r="O33" s="24"/>
      <c r="P33" s="24"/>
      <c r="Q33" s="24"/>
      <c r="R33" s="110"/>
      <c r="S33" s="110"/>
      <c r="T33" s="110"/>
      <c r="U33" s="110"/>
      <c r="V33" s="110"/>
      <c r="W33" s="110"/>
      <c r="X33" s="110"/>
    </row>
    <row r="34" ht="22.5" customHeight="1" spans="1:24">
      <c r="A34" s="163" t="s">
        <v>72</v>
      </c>
      <c r="B34" s="32" t="s">
        <v>239</v>
      </c>
      <c r="C34" s="32" t="s">
        <v>240</v>
      </c>
      <c r="D34" s="32" t="s">
        <v>105</v>
      </c>
      <c r="E34" s="32" t="s">
        <v>179</v>
      </c>
      <c r="F34" s="32" t="s">
        <v>250</v>
      </c>
      <c r="G34" s="32" t="s">
        <v>251</v>
      </c>
      <c r="H34" s="110">
        <v>8114.59</v>
      </c>
      <c r="I34" s="110">
        <v>8114.59</v>
      </c>
      <c r="J34" s="110"/>
      <c r="K34" s="110"/>
      <c r="L34" s="24"/>
      <c r="M34" s="110">
        <v>8114.59</v>
      </c>
      <c r="N34" s="24"/>
      <c r="O34" s="24"/>
      <c r="P34" s="24"/>
      <c r="Q34" s="24"/>
      <c r="R34" s="110"/>
      <c r="S34" s="110"/>
      <c r="T34" s="110"/>
      <c r="U34" s="110"/>
      <c r="V34" s="110"/>
      <c r="W34" s="110"/>
      <c r="X34" s="110"/>
    </row>
    <row r="35" ht="22.5" customHeight="1" spans="1:24">
      <c r="A35" s="163" t="s">
        <v>72</v>
      </c>
      <c r="B35" s="32" t="s">
        <v>239</v>
      </c>
      <c r="C35" s="32" t="s">
        <v>240</v>
      </c>
      <c r="D35" s="32" t="s">
        <v>105</v>
      </c>
      <c r="E35" s="32" t="s">
        <v>179</v>
      </c>
      <c r="F35" s="32" t="s">
        <v>250</v>
      </c>
      <c r="G35" s="32" t="s">
        <v>251</v>
      </c>
      <c r="H35" s="110">
        <v>7728</v>
      </c>
      <c r="I35" s="110">
        <v>7728</v>
      </c>
      <c r="J35" s="110"/>
      <c r="K35" s="110"/>
      <c r="L35" s="24"/>
      <c r="M35" s="110">
        <v>7728</v>
      </c>
      <c r="N35" s="24"/>
      <c r="O35" s="24"/>
      <c r="P35" s="24"/>
      <c r="Q35" s="24"/>
      <c r="R35" s="110"/>
      <c r="S35" s="110"/>
      <c r="T35" s="110"/>
      <c r="U35" s="110"/>
      <c r="V35" s="110"/>
      <c r="W35" s="110"/>
      <c r="X35" s="110"/>
    </row>
    <row r="36" ht="22.5" customHeight="1" spans="1:24">
      <c r="A36" s="163" t="s">
        <v>72</v>
      </c>
      <c r="B36" s="32" t="s">
        <v>239</v>
      </c>
      <c r="C36" s="32" t="s">
        <v>240</v>
      </c>
      <c r="D36" s="32" t="s">
        <v>105</v>
      </c>
      <c r="E36" s="32" t="s">
        <v>179</v>
      </c>
      <c r="F36" s="32" t="s">
        <v>250</v>
      </c>
      <c r="G36" s="32" t="s">
        <v>251</v>
      </c>
      <c r="H36" s="110"/>
      <c r="I36" s="110"/>
      <c r="J36" s="110"/>
      <c r="K36" s="110"/>
      <c r="L36" s="24"/>
      <c r="M36" s="110"/>
      <c r="N36" s="24"/>
      <c r="O36" s="24"/>
      <c r="P36" s="24"/>
      <c r="Q36" s="24"/>
      <c r="R36" s="110"/>
      <c r="S36" s="110"/>
      <c r="T36" s="110"/>
      <c r="U36" s="110"/>
      <c r="V36" s="110"/>
      <c r="W36" s="110"/>
      <c r="X36" s="110"/>
    </row>
    <row r="37" ht="22.5" customHeight="1" spans="1:24">
      <c r="A37" s="163" t="s">
        <v>72</v>
      </c>
      <c r="B37" s="32" t="s">
        <v>252</v>
      </c>
      <c r="C37" s="32" t="s">
        <v>193</v>
      </c>
      <c r="D37" s="32" t="s">
        <v>121</v>
      </c>
      <c r="E37" s="32" t="s">
        <v>193</v>
      </c>
      <c r="F37" s="32" t="s">
        <v>253</v>
      </c>
      <c r="G37" s="32" t="s">
        <v>193</v>
      </c>
      <c r="H37" s="110">
        <v>1196061.74</v>
      </c>
      <c r="I37" s="110">
        <v>1196061.74</v>
      </c>
      <c r="J37" s="110"/>
      <c r="K37" s="110"/>
      <c r="L37" s="24"/>
      <c r="M37" s="110">
        <v>1196061.74</v>
      </c>
      <c r="N37" s="24"/>
      <c r="O37" s="24"/>
      <c r="P37" s="24"/>
      <c r="Q37" s="24"/>
      <c r="R37" s="110"/>
      <c r="S37" s="110"/>
      <c r="T37" s="110"/>
      <c r="U37" s="110"/>
      <c r="V37" s="110"/>
      <c r="W37" s="110"/>
      <c r="X37" s="110"/>
    </row>
    <row r="38" ht="22.5" customHeight="1" spans="1:24">
      <c r="A38" s="163" t="s">
        <v>72</v>
      </c>
      <c r="B38" s="32" t="s">
        <v>254</v>
      </c>
      <c r="C38" s="32" t="s">
        <v>255</v>
      </c>
      <c r="D38" s="32" t="s">
        <v>109</v>
      </c>
      <c r="E38" s="32" t="s">
        <v>181</v>
      </c>
      <c r="F38" s="32" t="s">
        <v>256</v>
      </c>
      <c r="G38" s="32" t="s">
        <v>257</v>
      </c>
      <c r="H38" s="110">
        <v>7000</v>
      </c>
      <c r="I38" s="110">
        <v>7000</v>
      </c>
      <c r="J38" s="110"/>
      <c r="K38" s="110"/>
      <c r="L38" s="24"/>
      <c r="M38" s="110">
        <v>7000</v>
      </c>
      <c r="N38" s="24"/>
      <c r="O38" s="24"/>
      <c r="P38" s="24"/>
      <c r="Q38" s="24"/>
      <c r="R38" s="110"/>
      <c r="S38" s="110"/>
      <c r="T38" s="110"/>
      <c r="U38" s="110"/>
      <c r="V38" s="110"/>
      <c r="W38" s="110"/>
      <c r="X38" s="110"/>
    </row>
    <row r="39" ht="22.5" customHeight="1" spans="1:24">
      <c r="A39" s="163" t="s">
        <v>72</v>
      </c>
      <c r="B39" s="32" t="s">
        <v>254</v>
      </c>
      <c r="C39" s="32" t="s">
        <v>255</v>
      </c>
      <c r="D39" s="32" t="s">
        <v>109</v>
      </c>
      <c r="E39" s="32" t="s">
        <v>181</v>
      </c>
      <c r="F39" s="32" t="s">
        <v>258</v>
      </c>
      <c r="G39" s="32" t="s">
        <v>259</v>
      </c>
      <c r="H39" s="110">
        <v>2000</v>
      </c>
      <c r="I39" s="110">
        <v>2000</v>
      </c>
      <c r="J39" s="110"/>
      <c r="K39" s="110"/>
      <c r="L39" s="24"/>
      <c r="M39" s="110">
        <v>2000</v>
      </c>
      <c r="N39" s="24"/>
      <c r="O39" s="24"/>
      <c r="P39" s="24"/>
      <c r="Q39" s="24"/>
      <c r="R39" s="110"/>
      <c r="S39" s="110"/>
      <c r="T39" s="110"/>
      <c r="U39" s="110"/>
      <c r="V39" s="110"/>
      <c r="W39" s="110"/>
      <c r="X39" s="110"/>
    </row>
    <row r="40" ht="22.5" customHeight="1" spans="1:24">
      <c r="A40" s="163" t="s">
        <v>72</v>
      </c>
      <c r="B40" s="32" t="s">
        <v>254</v>
      </c>
      <c r="C40" s="32" t="s">
        <v>255</v>
      </c>
      <c r="D40" s="32" t="s">
        <v>109</v>
      </c>
      <c r="E40" s="32" t="s">
        <v>181</v>
      </c>
      <c r="F40" s="32" t="s">
        <v>260</v>
      </c>
      <c r="G40" s="32" t="s">
        <v>261</v>
      </c>
      <c r="H40" s="110">
        <v>90000</v>
      </c>
      <c r="I40" s="110">
        <v>90000</v>
      </c>
      <c r="J40" s="110"/>
      <c r="K40" s="110"/>
      <c r="L40" s="24"/>
      <c r="M40" s="110">
        <v>90000</v>
      </c>
      <c r="N40" s="24"/>
      <c r="O40" s="24"/>
      <c r="P40" s="24"/>
      <c r="Q40" s="24"/>
      <c r="R40" s="110"/>
      <c r="S40" s="110"/>
      <c r="T40" s="110"/>
      <c r="U40" s="110"/>
      <c r="V40" s="110"/>
      <c r="W40" s="110"/>
      <c r="X40" s="110"/>
    </row>
    <row r="41" ht="22.5" customHeight="1" spans="1:24">
      <c r="A41" s="163" t="s">
        <v>72</v>
      </c>
      <c r="B41" s="32" t="s">
        <v>254</v>
      </c>
      <c r="C41" s="32" t="s">
        <v>255</v>
      </c>
      <c r="D41" s="32" t="s">
        <v>109</v>
      </c>
      <c r="E41" s="32" t="s">
        <v>181</v>
      </c>
      <c r="F41" s="32" t="s">
        <v>262</v>
      </c>
      <c r="G41" s="32" t="s">
        <v>263</v>
      </c>
      <c r="H41" s="110">
        <v>22200</v>
      </c>
      <c r="I41" s="110">
        <v>22200</v>
      </c>
      <c r="J41" s="110"/>
      <c r="K41" s="110"/>
      <c r="L41" s="24"/>
      <c r="M41" s="110">
        <v>22200</v>
      </c>
      <c r="N41" s="24"/>
      <c r="O41" s="24"/>
      <c r="P41" s="24"/>
      <c r="Q41" s="24"/>
      <c r="R41" s="110"/>
      <c r="S41" s="110"/>
      <c r="T41" s="110"/>
      <c r="U41" s="110"/>
      <c r="V41" s="110"/>
      <c r="W41" s="110"/>
      <c r="X41" s="110"/>
    </row>
    <row r="42" ht="22.5" customHeight="1" spans="1:24">
      <c r="A42" s="163" t="s">
        <v>72</v>
      </c>
      <c r="B42" s="32" t="s">
        <v>264</v>
      </c>
      <c r="C42" s="32" t="s">
        <v>200</v>
      </c>
      <c r="D42" s="32" t="s">
        <v>109</v>
      </c>
      <c r="E42" s="32" t="s">
        <v>181</v>
      </c>
      <c r="F42" s="32" t="s">
        <v>265</v>
      </c>
      <c r="G42" s="32" t="s">
        <v>200</v>
      </c>
      <c r="H42" s="110">
        <v>30000</v>
      </c>
      <c r="I42" s="110">
        <v>30000</v>
      </c>
      <c r="J42" s="110"/>
      <c r="K42" s="110"/>
      <c r="L42" s="24"/>
      <c r="M42" s="110">
        <v>30000</v>
      </c>
      <c r="N42" s="24"/>
      <c r="O42" s="24"/>
      <c r="P42" s="24"/>
      <c r="Q42" s="24"/>
      <c r="R42" s="110"/>
      <c r="S42" s="110"/>
      <c r="T42" s="110"/>
      <c r="U42" s="110"/>
      <c r="V42" s="110"/>
      <c r="W42" s="110"/>
      <c r="X42" s="110"/>
    </row>
    <row r="43" ht="22.5" customHeight="1" spans="1:24">
      <c r="A43" s="163" t="s">
        <v>72</v>
      </c>
      <c r="B43" s="32" t="s">
        <v>254</v>
      </c>
      <c r="C43" s="32" t="s">
        <v>255</v>
      </c>
      <c r="D43" s="32" t="s">
        <v>110</v>
      </c>
      <c r="E43" s="32" t="s">
        <v>182</v>
      </c>
      <c r="F43" s="32" t="s">
        <v>260</v>
      </c>
      <c r="G43" s="32" t="s">
        <v>261</v>
      </c>
      <c r="H43" s="110">
        <v>90000</v>
      </c>
      <c r="I43" s="110">
        <v>90000</v>
      </c>
      <c r="J43" s="110"/>
      <c r="K43" s="110"/>
      <c r="L43" s="24"/>
      <c r="M43" s="110">
        <v>90000</v>
      </c>
      <c r="N43" s="24"/>
      <c r="O43" s="24"/>
      <c r="P43" s="24"/>
      <c r="Q43" s="24"/>
      <c r="R43" s="110"/>
      <c r="S43" s="110"/>
      <c r="T43" s="110"/>
      <c r="U43" s="110"/>
      <c r="V43" s="110"/>
      <c r="W43" s="110"/>
      <c r="X43" s="110"/>
    </row>
    <row r="44" ht="22.5" customHeight="1" spans="1:24">
      <c r="A44" s="163" t="s">
        <v>72</v>
      </c>
      <c r="B44" s="32" t="s">
        <v>254</v>
      </c>
      <c r="C44" s="32" t="s">
        <v>255</v>
      </c>
      <c r="D44" s="32" t="s">
        <v>110</v>
      </c>
      <c r="E44" s="32" t="s">
        <v>182</v>
      </c>
      <c r="F44" s="32" t="s">
        <v>266</v>
      </c>
      <c r="G44" s="32" t="s">
        <v>267</v>
      </c>
      <c r="H44" s="110">
        <v>2000</v>
      </c>
      <c r="I44" s="110">
        <v>2000</v>
      </c>
      <c r="J44" s="110"/>
      <c r="K44" s="110"/>
      <c r="L44" s="24"/>
      <c r="M44" s="110">
        <v>2000</v>
      </c>
      <c r="N44" s="24"/>
      <c r="O44" s="24"/>
      <c r="P44" s="24"/>
      <c r="Q44" s="24"/>
      <c r="R44" s="110"/>
      <c r="S44" s="110"/>
      <c r="T44" s="110"/>
      <c r="U44" s="110"/>
      <c r="V44" s="110"/>
      <c r="W44" s="110"/>
      <c r="X44" s="110"/>
    </row>
    <row r="45" ht="22.5" customHeight="1" spans="1:24">
      <c r="A45" s="163" t="s">
        <v>72</v>
      </c>
      <c r="B45" s="32" t="s">
        <v>254</v>
      </c>
      <c r="C45" s="32" t="s">
        <v>255</v>
      </c>
      <c r="D45" s="32" t="s">
        <v>110</v>
      </c>
      <c r="E45" s="32" t="s">
        <v>182</v>
      </c>
      <c r="F45" s="32" t="s">
        <v>268</v>
      </c>
      <c r="G45" s="32" t="s">
        <v>269</v>
      </c>
      <c r="H45" s="110">
        <v>2000</v>
      </c>
      <c r="I45" s="110">
        <v>2000</v>
      </c>
      <c r="J45" s="110"/>
      <c r="K45" s="110"/>
      <c r="L45" s="24"/>
      <c r="M45" s="110">
        <v>2000</v>
      </c>
      <c r="N45" s="24"/>
      <c r="O45" s="24"/>
      <c r="P45" s="24"/>
      <c r="Q45" s="24"/>
      <c r="R45" s="110"/>
      <c r="S45" s="110"/>
      <c r="T45" s="110"/>
      <c r="U45" s="110"/>
      <c r="V45" s="110"/>
      <c r="W45" s="110"/>
      <c r="X45" s="110"/>
    </row>
    <row r="46" ht="22.5" customHeight="1" spans="1:24">
      <c r="A46" s="163" t="s">
        <v>72</v>
      </c>
      <c r="B46" s="32" t="s">
        <v>254</v>
      </c>
      <c r="C46" s="32" t="s">
        <v>255</v>
      </c>
      <c r="D46" s="32" t="s">
        <v>110</v>
      </c>
      <c r="E46" s="32" t="s">
        <v>182</v>
      </c>
      <c r="F46" s="32" t="s">
        <v>262</v>
      </c>
      <c r="G46" s="32" t="s">
        <v>263</v>
      </c>
      <c r="H46" s="110">
        <v>19400</v>
      </c>
      <c r="I46" s="110">
        <v>19400</v>
      </c>
      <c r="J46" s="110"/>
      <c r="K46" s="110"/>
      <c r="L46" s="24"/>
      <c r="M46" s="110">
        <v>19400</v>
      </c>
      <c r="N46" s="24"/>
      <c r="O46" s="24"/>
      <c r="P46" s="24"/>
      <c r="Q46" s="24"/>
      <c r="R46" s="110"/>
      <c r="S46" s="110"/>
      <c r="T46" s="110"/>
      <c r="U46" s="110"/>
      <c r="V46" s="110"/>
      <c r="W46" s="110"/>
      <c r="X46" s="110"/>
    </row>
    <row r="47" ht="22.5" customHeight="1" spans="1:24">
      <c r="A47" s="163" t="s">
        <v>72</v>
      </c>
      <c r="B47" s="32" t="s">
        <v>270</v>
      </c>
      <c r="C47" s="32" t="s">
        <v>271</v>
      </c>
      <c r="D47" s="32" t="s">
        <v>109</v>
      </c>
      <c r="E47" s="32" t="s">
        <v>181</v>
      </c>
      <c r="F47" s="32" t="s">
        <v>272</v>
      </c>
      <c r="G47" s="32" t="s">
        <v>271</v>
      </c>
      <c r="H47" s="110">
        <v>92147.9</v>
      </c>
      <c r="I47" s="110">
        <v>92147.9</v>
      </c>
      <c r="J47" s="110"/>
      <c r="K47" s="110"/>
      <c r="L47" s="24"/>
      <c r="M47" s="110">
        <v>92147.9</v>
      </c>
      <c r="N47" s="24"/>
      <c r="O47" s="24"/>
      <c r="P47" s="24"/>
      <c r="Q47" s="24"/>
      <c r="R47" s="110"/>
      <c r="S47" s="110"/>
      <c r="T47" s="110"/>
      <c r="U47" s="110"/>
      <c r="V47" s="110"/>
      <c r="W47" s="110"/>
      <c r="X47" s="110"/>
    </row>
    <row r="48" ht="22.5" customHeight="1" spans="1:24">
      <c r="A48" s="163" t="s">
        <v>72</v>
      </c>
      <c r="B48" s="32" t="s">
        <v>270</v>
      </c>
      <c r="C48" s="32" t="s">
        <v>271</v>
      </c>
      <c r="D48" s="32" t="s">
        <v>110</v>
      </c>
      <c r="E48" s="32" t="s">
        <v>182</v>
      </c>
      <c r="F48" s="32" t="s">
        <v>272</v>
      </c>
      <c r="G48" s="32" t="s">
        <v>271</v>
      </c>
      <c r="H48" s="110">
        <v>75357.6</v>
      </c>
      <c r="I48" s="110">
        <v>75357.6</v>
      </c>
      <c r="J48" s="110"/>
      <c r="K48" s="110"/>
      <c r="L48" s="24"/>
      <c r="M48" s="110">
        <v>75357.6</v>
      </c>
      <c r="N48" s="24"/>
      <c r="O48" s="24"/>
      <c r="P48" s="24"/>
      <c r="Q48" s="24"/>
      <c r="R48" s="110"/>
      <c r="S48" s="110"/>
      <c r="T48" s="110"/>
      <c r="U48" s="110"/>
      <c r="V48" s="110"/>
      <c r="W48" s="110"/>
      <c r="X48" s="110"/>
    </row>
    <row r="49" ht="22.5" customHeight="1" spans="1:24">
      <c r="A49" s="163" t="s">
        <v>72</v>
      </c>
      <c r="B49" s="32" t="s">
        <v>254</v>
      </c>
      <c r="C49" s="32" t="s">
        <v>255</v>
      </c>
      <c r="D49" s="32" t="s">
        <v>109</v>
      </c>
      <c r="E49" s="32" t="s">
        <v>181</v>
      </c>
      <c r="F49" s="32" t="s">
        <v>273</v>
      </c>
      <c r="G49" s="32" t="s">
        <v>274</v>
      </c>
      <c r="H49" s="110">
        <v>4200</v>
      </c>
      <c r="I49" s="110">
        <v>4200</v>
      </c>
      <c r="J49" s="110"/>
      <c r="K49" s="110"/>
      <c r="L49" s="24"/>
      <c r="M49" s="110">
        <v>4200</v>
      </c>
      <c r="N49" s="24"/>
      <c r="O49" s="24"/>
      <c r="P49" s="24"/>
      <c r="Q49" s="24"/>
      <c r="R49" s="110"/>
      <c r="S49" s="110"/>
      <c r="T49" s="110"/>
      <c r="U49" s="110"/>
      <c r="V49" s="110"/>
      <c r="W49" s="110"/>
      <c r="X49" s="110"/>
    </row>
    <row r="50" ht="22.5" customHeight="1" spans="1:24">
      <c r="A50" s="163" t="s">
        <v>72</v>
      </c>
      <c r="B50" s="32" t="s">
        <v>254</v>
      </c>
      <c r="C50" s="32" t="s">
        <v>255</v>
      </c>
      <c r="D50" s="32" t="s">
        <v>110</v>
      </c>
      <c r="E50" s="32" t="s">
        <v>182</v>
      </c>
      <c r="F50" s="32" t="s">
        <v>273</v>
      </c>
      <c r="G50" s="32" t="s">
        <v>274</v>
      </c>
      <c r="H50" s="110">
        <v>3150</v>
      </c>
      <c r="I50" s="110">
        <v>3150</v>
      </c>
      <c r="J50" s="110"/>
      <c r="K50" s="110"/>
      <c r="L50" s="24"/>
      <c r="M50" s="110">
        <v>3150</v>
      </c>
      <c r="N50" s="24"/>
      <c r="O50" s="24"/>
      <c r="P50" s="24"/>
      <c r="Q50" s="24"/>
      <c r="R50" s="110"/>
      <c r="S50" s="110"/>
      <c r="T50" s="110"/>
      <c r="U50" s="110"/>
      <c r="V50" s="110"/>
      <c r="W50" s="110"/>
      <c r="X50" s="110"/>
    </row>
    <row r="51" ht="22.5" customHeight="1" spans="1:24">
      <c r="A51" s="163" t="s">
        <v>72</v>
      </c>
      <c r="B51" s="32" t="s">
        <v>275</v>
      </c>
      <c r="C51" s="32" t="s">
        <v>276</v>
      </c>
      <c r="D51" s="32" t="s">
        <v>109</v>
      </c>
      <c r="E51" s="32" t="s">
        <v>181</v>
      </c>
      <c r="F51" s="32" t="s">
        <v>273</v>
      </c>
      <c r="G51" s="32" t="s">
        <v>274</v>
      </c>
      <c r="H51" s="110">
        <v>121500</v>
      </c>
      <c r="I51" s="110">
        <v>121500</v>
      </c>
      <c r="J51" s="110"/>
      <c r="K51" s="110"/>
      <c r="L51" s="24"/>
      <c r="M51" s="110">
        <v>121500</v>
      </c>
      <c r="N51" s="24"/>
      <c r="O51" s="24"/>
      <c r="P51" s="24"/>
      <c r="Q51" s="24"/>
      <c r="R51" s="110"/>
      <c r="S51" s="110"/>
      <c r="T51" s="110"/>
      <c r="U51" s="110"/>
      <c r="V51" s="110"/>
      <c r="W51" s="110"/>
      <c r="X51" s="110"/>
    </row>
    <row r="52" ht="22.5" customHeight="1" spans="1:24">
      <c r="A52" s="163" t="s">
        <v>72</v>
      </c>
      <c r="B52" s="32" t="s">
        <v>277</v>
      </c>
      <c r="C52" s="32" t="s">
        <v>278</v>
      </c>
      <c r="D52" s="32" t="s">
        <v>109</v>
      </c>
      <c r="E52" s="32" t="s">
        <v>181</v>
      </c>
      <c r="F52" s="32" t="s">
        <v>279</v>
      </c>
      <c r="G52" s="32" t="s">
        <v>278</v>
      </c>
      <c r="H52" s="110">
        <v>54000</v>
      </c>
      <c r="I52" s="110">
        <v>54000</v>
      </c>
      <c r="J52" s="110"/>
      <c r="K52" s="110"/>
      <c r="L52" s="24"/>
      <c r="M52" s="110">
        <v>54000</v>
      </c>
      <c r="N52" s="24"/>
      <c r="O52" s="24"/>
      <c r="P52" s="24"/>
      <c r="Q52" s="24"/>
      <c r="R52" s="110"/>
      <c r="S52" s="110"/>
      <c r="T52" s="110"/>
      <c r="U52" s="110"/>
      <c r="V52" s="110"/>
      <c r="W52" s="110"/>
      <c r="X52" s="110"/>
    </row>
    <row r="53" ht="22.5" customHeight="1" spans="1:24">
      <c r="A53" s="163" t="s">
        <v>72</v>
      </c>
      <c r="B53" s="32" t="s">
        <v>280</v>
      </c>
      <c r="C53" s="32" t="s">
        <v>281</v>
      </c>
      <c r="D53" s="32" t="s">
        <v>109</v>
      </c>
      <c r="E53" s="32" t="s">
        <v>181</v>
      </c>
      <c r="F53" s="32" t="s">
        <v>282</v>
      </c>
      <c r="G53" s="32" t="s">
        <v>283</v>
      </c>
      <c r="H53" s="110">
        <v>247200</v>
      </c>
      <c r="I53" s="110">
        <v>247200</v>
      </c>
      <c r="J53" s="110"/>
      <c r="K53" s="110"/>
      <c r="L53" s="24"/>
      <c r="M53" s="110">
        <v>247200</v>
      </c>
      <c r="N53" s="24"/>
      <c r="O53" s="24"/>
      <c r="P53" s="24"/>
      <c r="Q53" s="24"/>
      <c r="R53" s="110"/>
      <c r="S53" s="110"/>
      <c r="T53" s="110"/>
      <c r="U53" s="110"/>
      <c r="V53" s="110"/>
      <c r="W53" s="110"/>
      <c r="X53" s="110"/>
    </row>
    <row r="54" ht="22.5" customHeight="1" spans="1:24">
      <c r="A54" s="163" t="s">
        <v>72</v>
      </c>
      <c r="B54" s="32" t="s">
        <v>284</v>
      </c>
      <c r="C54" s="32" t="s">
        <v>285</v>
      </c>
      <c r="D54" s="32" t="s">
        <v>109</v>
      </c>
      <c r="E54" s="32" t="s">
        <v>181</v>
      </c>
      <c r="F54" s="32" t="s">
        <v>282</v>
      </c>
      <c r="G54" s="32" t="s">
        <v>283</v>
      </c>
      <c r="H54" s="110">
        <v>13348.8</v>
      </c>
      <c r="I54" s="110">
        <v>13348.8</v>
      </c>
      <c r="J54" s="110"/>
      <c r="K54" s="110"/>
      <c r="L54" s="24"/>
      <c r="M54" s="110">
        <v>13348.8</v>
      </c>
      <c r="N54" s="24"/>
      <c r="O54" s="24"/>
      <c r="P54" s="24"/>
      <c r="Q54" s="24"/>
      <c r="R54" s="110"/>
      <c r="S54" s="110"/>
      <c r="T54" s="110"/>
      <c r="U54" s="110"/>
      <c r="V54" s="110"/>
      <c r="W54" s="110"/>
      <c r="X54" s="110"/>
    </row>
    <row r="55" ht="22.5" customHeight="1" spans="1:24">
      <c r="A55" s="163" t="s">
        <v>72</v>
      </c>
      <c r="B55" s="32" t="s">
        <v>286</v>
      </c>
      <c r="C55" s="32" t="s">
        <v>287</v>
      </c>
      <c r="D55" s="32" t="s">
        <v>110</v>
      </c>
      <c r="E55" s="32" t="s">
        <v>182</v>
      </c>
      <c r="F55" s="32" t="s">
        <v>288</v>
      </c>
      <c r="G55" s="32" t="s">
        <v>289</v>
      </c>
      <c r="H55" s="110">
        <v>87600</v>
      </c>
      <c r="I55" s="110">
        <v>87600</v>
      </c>
      <c r="J55" s="110"/>
      <c r="K55" s="110"/>
      <c r="L55" s="24"/>
      <c r="M55" s="110">
        <v>87600</v>
      </c>
      <c r="N55" s="24"/>
      <c r="O55" s="24"/>
      <c r="P55" s="24"/>
      <c r="Q55" s="24"/>
      <c r="R55" s="110"/>
      <c r="S55" s="110"/>
      <c r="T55" s="110"/>
      <c r="U55" s="110"/>
      <c r="V55" s="110"/>
      <c r="W55" s="110"/>
      <c r="X55" s="110"/>
    </row>
    <row r="56" ht="22.5" customHeight="1" spans="1:24">
      <c r="A56" s="163" t="s">
        <v>72</v>
      </c>
      <c r="B56" s="32" t="s">
        <v>290</v>
      </c>
      <c r="C56" s="32" t="s">
        <v>291</v>
      </c>
      <c r="D56" s="32" t="s">
        <v>109</v>
      </c>
      <c r="E56" s="32" t="s">
        <v>181</v>
      </c>
      <c r="F56" s="32" t="s">
        <v>229</v>
      </c>
      <c r="G56" s="32" t="s">
        <v>230</v>
      </c>
      <c r="H56" s="110">
        <v>46560</v>
      </c>
      <c r="I56" s="110">
        <v>46560</v>
      </c>
      <c r="J56" s="110"/>
      <c r="K56" s="110"/>
      <c r="L56" s="24"/>
      <c r="M56" s="110">
        <v>46560</v>
      </c>
      <c r="N56" s="24"/>
      <c r="O56" s="24"/>
      <c r="P56" s="24"/>
      <c r="Q56" s="24"/>
      <c r="R56" s="110"/>
      <c r="S56" s="110"/>
      <c r="T56" s="110"/>
      <c r="U56" s="110"/>
      <c r="V56" s="110"/>
      <c r="W56" s="110"/>
      <c r="X56" s="110"/>
    </row>
    <row r="57" ht="22.5" customHeight="1" spans="1:24">
      <c r="A57" s="163" t="s">
        <v>76</v>
      </c>
      <c r="B57" s="24"/>
      <c r="C57" s="24"/>
      <c r="D57" s="24"/>
      <c r="E57" s="24"/>
      <c r="F57" s="24"/>
      <c r="G57" s="24"/>
      <c r="H57" s="24"/>
      <c r="I57" s="24"/>
      <c r="J57" s="24"/>
      <c r="K57" s="24"/>
      <c r="L57" s="24"/>
      <c r="M57" s="24"/>
      <c r="N57" s="24"/>
      <c r="O57" s="24"/>
      <c r="P57" s="24"/>
      <c r="Q57" s="24"/>
      <c r="R57" s="24"/>
      <c r="S57" s="24"/>
      <c r="T57" s="24"/>
      <c r="U57" s="24"/>
      <c r="V57" s="24"/>
      <c r="W57" s="24"/>
      <c r="X57" s="24"/>
    </row>
    <row r="58" ht="22.5" customHeight="1" spans="1:24">
      <c r="A58" s="163" t="s">
        <v>76</v>
      </c>
      <c r="B58" s="32" t="s">
        <v>292</v>
      </c>
      <c r="C58" s="32" t="s">
        <v>228</v>
      </c>
      <c r="D58" s="32" t="s">
        <v>110</v>
      </c>
      <c r="E58" s="32" t="s">
        <v>182</v>
      </c>
      <c r="F58" s="32" t="s">
        <v>225</v>
      </c>
      <c r="G58" s="32" t="s">
        <v>226</v>
      </c>
      <c r="H58" s="110">
        <v>323280</v>
      </c>
      <c r="I58" s="110">
        <v>323280</v>
      </c>
      <c r="J58" s="110"/>
      <c r="K58" s="110"/>
      <c r="L58" s="24"/>
      <c r="M58" s="110">
        <v>323280</v>
      </c>
      <c r="N58" s="24"/>
      <c r="O58" s="24"/>
      <c r="P58" s="24"/>
      <c r="Q58" s="24"/>
      <c r="R58" s="110"/>
      <c r="S58" s="110"/>
      <c r="T58" s="110"/>
      <c r="U58" s="110"/>
      <c r="V58" s="110"/>
      <c r="W58" s="110"/>
      <c r="X58" s="110"/>
    </row>
    <row r="59" ht="22.5" customHeight="1" spans="1:24">
      <c r="A59" s="163" t="s">
        <v>76</v>
      </c>
      <c r="B59" s="32" t="s">
        <v>292</v>
      </c>
      <c r="C59" s="32" t="s">
        <v>228</v>
      </c>
      <c r="D59" s="32" t="s">
        <v>110</v>
      </c>
      <c r="E59" s="32" t="s">
        <v>182</v>
      </c>
      <c r="F59" s="32" t="s">
        <v>229</v>
      </c>
      <c r="G59" s="32" t="s">
        <v>230</v>
      </c>
      <c r="H59" s="110">
        <v>442104</v>
      </c>
      <c r="I59" s="110">
        <v>442104</v>
      </c>
      <c r="J59" s="110"/>
      <c r="K59" s="110"/>
      <c r="L59" s="24"/>
      <c r="M59" s="110">
        <v>442104</v>
      </c>
      <c r="N59" s="24"/>
      <c r="O59" s="24"/>
      <c r="P59" s="24"/>
      <c r="Q59" s="24"/>
      <c r="R59" s="110"/>
      <c r="S59" s="110"/>
      <c r="T59" s="110"/>
      <c r="U59" s="110"/>
      <c r="V59" s="110"/>
      <c r="W59" s="110"/>
      <c r="X59" s="110"/>
    </row>
    <row r="60" ht="22.5" customHeight="1" spans="1:24">
      <c r="A60" s="163" t="s">
        <v>76</v>
      </c>
      <c r="B60" s="32" t="s">
        <v>292</v>
      </c>
      <c r="C60" s="32" t="s">
        <v>228</v>
      </c>
      <c r="D60" s="32" t="s">
        <v>110</v>
      </c>
      <c r="E60" s="32" t="s">
        <v>182</v>
      </c>
      <c r="F60" s="32" t="s">
        <v>229</v>
      </c>
      <c r="G60" s="32" t="s">
        <v>230</v>
      </c>
      <c r="H60" s="110"/>
      <c r="I60" s="110"/>
      <c r="J60" s="110"/>
      <c r="K60" s="110"/>
      <c r="L60" s="24"/>
      <c r="M60" s="110"/>
      <c r="N60" s="24"/>
      <c r="O60" s="24"/>
      <c r="P60" s="24"/>
      <c r="Q60" s="24"/>
      <c r="R60" s="110"/>
      <c r="S60" s="110"/>
      <c r="T60" s="110"/>
      <c r="U60" s="110"/>
      <c r="V60" s="110"/>
      <c r="W60" s="110"/>
      <c r="X60" s="110"/>
    </row>
    <row r="61" ht="22.5" customHeight="1" spans="1:24">
      <c r="A61" s="163" t="s">
        <v>76</v>
      </c>
      <c r="B61" s="32" t="s">
        <v>292</v>
      </c>
      <c r="C61" s="32" t="s">
        <v>228</v>
      </c>
      <c r="D61" s="32" t="s">
        <v>110</v>
      </c>
      <c r="E61" s="32" t="s">
        <v>182</v>
      </c>
      <c r="F61" s="32" t="s">
        <v>235</v>
      </c>
      <c r="G61" s="32" t="s">
        <v>236</v>
      </c>
      <c r="H61" s="110">
        <v>26940</v>
      </c>
      <c r="I61" s="110">
        <v>26940</v>
      </c>
      <c r="J61" s="110"/>
      <c r="K61" s="110"/>
      <c r="L61" s="24"/>
      <c r="M61" s="110">
        <v>26940</v>
      </c>
      <c r="N61" s="24"/>
      <c r="O61" s="24"/>
      <c r="P61" s="24"/>
      <c r="Q61" s="24"/>
      <c r="R61" s="110"/>
      <c r="S61" s="110"/>
      <c r="T61" s="110"/>
      <c r="U61" s="110"/>
      <c r="V61" s="110"/>
      <c r="W61" s="110"/>
      <c r="X61" s="110"/>
    </row>
    <row r="62" ht="22.5" customHeight="1" spans="1:24">
      <c r="A62" s="163" t="s">
        <v>76</v>
      </c>
      <c r="B62" s="32" t="s">
        <v>292</v>
      </c>
      <c r="C62" s="32" t="s">
        <v>228</v>
      </c>
      <c r="D62" s="32" t="s">
        <v>110</v>
      </c>
      <c r="E62" s="32" t="s">
        <v>182</v>
      </c>
      <c r="F62" s="32" t="s">
        <v>235</v>
      </c>
      <c r="G62" s="32" t="s">
        <v>236</v>
      </c>
      <c r="H62" s="110">
        <v>402300</v>
      </c>
      <c r="I62" s="110">
        <v>402300</v>
      </c>
      <c r="J62" s="110"/>
      <c r="K62" s="110"/>
      <c r="L62" s="24"/>
      <c r="M62" s="110">
        <v>402300</v>
      </c>
      <c r="N62" s="24"/>
      <c r="O62" s="24"/>
      <c r="P62" s="24"/>
      <c r="Q62" s="24"/>
      <c r="R62" s="110"/>
      <c r="S62" s="110"/>
      <c r="T62" s="110"/>
      <c r="U62" s="110"/>
      <c r="V62" s="110"/>
      <c r="W62" s="110"/>
      <c r="X62" s="110"/>
    </row>
    <row r="63" ht="22.5" customHeight="1" spans="1:24">
      <c r="A63" s="163" t="s">
        <v>76</v>
      </c>
      <c r="B63" s="32" t="s">
        <v>293</v>
      </c>
      <c r="C63" s="32" t="s">
        <v>238</v>
      </c>
      <c r="D63" s="32" t="s">
        <v>110</v>
      </c>
      <c r="E63" s="32" t="s">
        <v>182</v>
      </c>
      <c r="F63" s="32" t="s">
        <v>235</v>
      </c>
      <c r="G63" s="32" t="s">
        <v>236</v>
      </c>
      <c r="H63" s="110">
        <v>227280</v>
      </c>
      <c r="I63" s="110">
        <v>227280</v>
      </c>
      <c r="J63" s="110"/>
      <c r="K63" s="110"/>
      <c r="L63" s="24"/>
      <c r="M63" s="110">
        <v>227280</v>
      </c>
      <c r="N63" s="24"/>
      <c r="O63" s="24"/>
      <c r="P63" s="24"/>
      <c r="Q63" s="24"/>
      <c r="R63" s="110"/>
      <c r="S63" s="110"/>
      <c r="T63" s="110"/>
      <c r="U63" s="110"/>
      <c r="V63" s="110"/>
      <c r="W63" s="110"/>
      <c r="X63" s="110"/>
    </row>
    <row r="64" ht="22.5" customHeight="1" spans="1:24">
      <c r="A64" s="163" t="s">
        <v>76</v>
      </c>
      <c r="B64" s="32" t="s">
        <v>293</v>
      </c>
      <c r="C64" s="32" t="s">
        <v>238</v>
      </c>
      <c r="D64" s="32" t="s">
        <v>110</v>
      </c>
      <c r="E64" s="32" t="s">
        <v>182</v>
      </c>
      <c r="F64" s="32" t="s">
        <v>235</v>
      </c>
      <c r="G64" s="32" t="s">
        <v>236</v>
      </c>
      <c r="H64" s="110">
        <v>55000</v>
      </c>
      <c r="I64" s="110">
        <v>55000</v>
      </c>
      <c r="J64" s="110"/>
      <c r="K64" s="110"/>
      <c r="L64" s="24"/>
      <c r="M64" s="110">
        <v>55000</v>
      </c>
      <c r="N64" s="24"/>
      <c r="O64" s="24"/>
      <c r="P64" s="24"/>
      <c r="Q64" s="24"/>
      <c r="R64" s="110"/>
      <c r="S64" s="110"/>
      <c r="T64" s="110"/>
      <c r="U64" s="110"/>
      <c r="V64" s="110"/>
      <c r="W64" s="110"/>
      <c r="X64" s="110"/>
    </row>
    <row r="65" ht="22.5" customHeight="1" spans="1:24">
      <c r="A65" s="163" t="s">
        <v>76</v>
      </c>
      <c r="B65" s="32" t="s">
        <v>294</v>
      </c>
      <c r="C65" s="32" t="s">
        <v>240</v>
      </c>
      <c r="D65" s="32" t="s">
        <v>95</v>
      </c>
      <c r="E65" s="32" t="s">
        <v>172</v>
      </c>
      <c r="F65" s="32" t="s">
        <v>241</v>
      </c>
      <c r="G65" s="32" t="s">
        <v>242</v>
      </c>
      <c r="H65" s="110">
        <v>214064.64</v>
      </c>
      <c r="I65" s="110">
        <v>214064.64</v>
      </c>
      <c r="J65" s="110"/>
      <c r="K65" s="110"/>
      <c r="L65" s="24"/>
      <c r="M65" s="110">
        <v>214064.64</v>
      </c>
      <c r="N65" s="24"/>
      <c r="O65" s="24"/>
      <c r="P65" s="24"/>
      <c r="Q65" s="24"/>
      <c r="R65" s="110"/>
      <c r="S65" s="110"/>
      <c r="T65" s="110"/>
      <c r="U65" s="110"/>
      <c r="V65" s="110"/>
      <c r="W65" s="110"/>
      <c r="X65" s="110"/>
    </row>
    <row r="66" ht="22.5" customHeight="1" spans="1:24">
      <c r="A66" s="163" t="s">
        <v>76</v>
      </c>
      <c r="B66" s="32" t="s">
        <v>294</v>
      </c>
      <c r="C66" s="32" t="s">
        <v>240</v>
      </c>
      <c r="D66" s="32" t="s">
        <v>96</v>
      </c>
      <c r="E66" s="32" t="s">
        <v>243</v>
      </c>
      <c r="F66" s="32" t="s">
        <v>244</v>
      </c>
      <c r="G66" s="32" t="s">
        <v>245</v>
      </c>
      <c r="H66" s="110"/>
      <c r="I66" s="110"/>
      <c r="J66" s="110"/>
      <c r="K66" s="110"/>
      <c r="L66" s="24"/>
      <c r="M66" s="110"/>
      <c r="N66" s="24"/>
      <c r="O66" s="24"/>
      <c r="P66" s="24"/>
      <c r="Q66" s="24"/>
      <c r="R66" s="110"/>
      <c r="S66" s="110"/>
      <c r="T66" s="110"/>
      <c r="U66" s="110"/>
      <c r="V66" s="110"/>
      <c r="W66" s="110"/>
      <c r="X66" s="110"/>
    </row>
    <row r="67" ht="22.5" customHeight="1" spans="1:24">
      <c r="A67" s="163" t="s">
        <v>76</v>
      </c>
      <c r="B67" s="32" t="s">
        <v>294</v>
      </c>
      <c r="C67" s="32" t="s">
        <v>240</v>
      </c>
      <c r="D67" s="32" t="s">
        <v>102</v>
      </c>
      <c r="E67" s="32" t="s">
        <v>176</v>
      </c>
      <c r="F67" s="32" t="s">
        <v>246</v>
      </c>
      <c r="G67" s="32" t="s">
        <v>247</v>
      </c>
      <c r="H67" s="110"/>
      <c r="I67" s="110"/>
      <c r="J67" s="110"/>
      <c r="K67" s="110"/>
      <c r="L67" s="24"/>
      <c r="M67" s="110"/>
      <c r="N67" s="24"/>
      <c r="O67" s="24"/>
      <c r="P67" s="24"/>
      <c r="Q67" s="24"/>
      <c r="R67" s="110"/>
      <c r="S67" s="110"/>
      <c r="T67" s="110"/>
      <c r="U67" s="110"/>
      <c r="V67" s="110"/>
      <c r="W67" s="110"/>
      <c r="X67" s="110"/>
    </row>
    <row r="68" ht="22.5" customHeight="1" spans="1:24">
      <c r="A68" s="163" t="s">
        <v>76</v>
      </c>
      <c r="B68" s="32" t="s">
        <v>294</v>
      </c>
      <c r="C68" s="32" t="s">
        <v>240</v>
      </c>
      <c r="D68" s="32" t="s">
        <v>103</v>
      </c>
      <c r="E68" s="32" t="s">
        <v>177</v>
      </c>
      <c r="F68" s="32" t="s">
        <v>246</v>
      </c>
      <c r="G68" s="32" t="s">
        <v>247</v>
      </c>
      <c r="H68" s="110">
        <v>98322.3</v>
      </c>
      <c r="I68" s="110">
        <v>98322.3</v>
      </c>
      <c r="J68" s="110"/>
      <c r="K68" s="110"/>
      <c r="L68" s="24"/>
      <c r="M68" s="110">
        <v>98322.3</v>
      </c>
      <c r="N68" s="24"/>
      <c r="O68" s="24"/>
      <c r="P68" s="24"/>
      <c r="Q68" s="24"/>
      <c r="R68" s="110"/>
      <c r="S68" s="110"/>
      <c r="T68" s="110"/>
      <c r="U68" s="110"/>
      <c r="V68" s="110"/>
      <c r="W68" s="110"/>
      <c r="X68" s="110"/>
    </row>
    <row r="69" ht="22.5" customHeight="1" spans="1:24">
      <c r="A69" s="163" t="s">
        <v>76</v>
      </c>
      <c r="B69" s="32" t="s">
        <v>294</v>
      </c>
      <c r="C69" s="32" t="s">
        <v>240</v>
      </c>
      <c r="D69" s="32" t="s">
        <v>104</v>
      </c>
      <c r="E69" s="32" t="s">
        <v>178</v>
      </c>
      <c r="F69" s="32" t="s">
        <v>248</v>
      </c>
      <c r="G69" s="32" t="s">
        <v>249</v>
      </c>
      <c r="H69" s="110">
        <v>52438.56</v>
      </c>
      <c r="I69" s="110">
        <v>52438.56</v>
      </c>
      <c r="J69" s="110"/>
      <c r="K69" s="110"/>
      <c r="L69" s="24"/>
      <c r="M69" s="110">
        <v>52438.56</v>
      </c>
      <c r="N69" s="24"/>
      <c r="O69" s="24"/>
      <c r="P69" s="24"/>
      <c r="Q69" s="24"/>
      <c r="R69" s="110"/>
      <c r="S69" s="110"/>
      <c r="T69" s="110"/>
      <c r="U69" s="110"/>
      <c r="V69" s="110"/>
      <c r="W69" s="110"/>
      <c r="X69" s="110"/>
    </row>
    <row r="70" ht="22.5" customHeight="1" spans="1:24">
      <c r="A70" s="163" t="s">
        <v>76</v>
      </c>
      <c r="B70" s="32" t="s">
        <v>294</v>
      </c>
      <c r="C70" s="32" t="s">
        <v>240</v>
      </c>
      <c r="D70" s="32" t="s">
        <v>104</v>
      </c>
      <c r="E70" s="32" t="s">
        <v>178</v>
      </c>
      <c r="F70" s="32" t="s">
        <v>248</v>
      </c>
      <c r="G70" s="32" t="s">
        <v>249</v>
      </c>
      <c r="H70" s="110">
        <v>25020.39</v>
      </c>
      <c r="I70" s="110">
        <v>25020.39</v>
      </c>
      <c r="J70" s="110"/>
      <c r="K70" s="110"/>
      <c r="L70" s="24"/>
      <c r="M70" s="110">
        <v>25020.39</v>
      </c>
      <c r="N70" s="24"/>
      <c r="O70" s="24"/>
      <c r="P70" s="24"/>
      <c r="Q70" s="24"/>
      <c r="R70" s="110"/>
      <c r="S70" s="110"/>
      <c r="T70" s="110"/>
      <c r="U70" s="110"/>
      <c r="V70" s="110"/>
      <c r="W70" s="110"/>
      <c r="X70" s="110"/>
    </row>
    <row r="71" ht="22.5" customHeight="1" spans="1:24">
      <c r="A71" s="163" t="s">
        <v>76</v>
      </c>
      <c r="B71" s="32" t="s">
        <v>294</v>
      </c>
      <c r="C71" s="32" t="s">
        <v>240</v>
      </c>
      <c r="D71" s="32" t="s">
        <v>110</v>
      </c>
      <c r="E71" s="32" t="s">
        <v>182</v>
      </c>
      <c r="F71" s="32" t="s">
        <v>250</v>
      </c>
      <c r="G71" s="32" t="s">
        <v>251</v>
      </c>
      <c r="H71" s="110">
        <v>9176.75</v>
      </c>
      <c r="I71" s="110">
        <v>9176.75</v>
      </c>
      <c r="J71" s="110"/>
      <c r="K71" s="110"/>
      <c r="L71" s="24"/>
      <c r="M71" s="110">
        <v>9176.75</v>
      </c>
      <c r="N71" s="24"/>
      <c r="O71" s="24"/>
      <c r="P71" s="24"/>
      <c r="Q71" s="24"/>
      <c r="R71" s="110"/>
      <c r="S71" s="110"/>
      <c r="T71" s="110"/>
      <c r="U71" s="110"/>
      <c r="V71" s="110"/>
      <c r="W71" s="110"/>
      <c r="X71" s="110"/>
    </row>
    <row r="72" ht="22.5" customHeight="1" spans="1:24">
      <c r="A72" s="163" t="s">
        <v>76</v>
      </c>
      <c r="B72" s="32" t="s">
        <v>294</v>
      </c>
      <c r="C72" s="32" t="s">
        <v>240</v>
      </c>
      <c r="D72" s="32" t="s">
        <v>105</v>
      </c>
      <c r="E72" s="32" t="s">
        <v>179</v>
      </c>
      <c r="F72" s="32" t="s">
        <v>250</v>
      </c>
      <c r="G72" s="32" t="s">
        <v>251</v>
      </c>
      <c r="H72" s="110"/>
      <c r="I72" s="110"/>
      <c r="J72" s="110"/>
      <c r="K72" s="110"/>
      <c r="L72" s="24"/>
      <c r="M72" s="110"/>
      <c r="N72" s="24"/>
      <c r="O72" s="24"/>
      <c r="P72" s="24"/>
      <c r="Q72" s="24"/>
      <c r="R72" s="110"/>
      <c r="S72" s="110"/>
      <c r="T72" s="110"/>
      <c r="U72" s="110"/>
      <c r="V72" s="110"/>
      <c r="W72" s="110"/>
      <c r="X72" s="110"/>
    </row>
    <row r="73" ht="22.5" customHeight="1" spans="1:24">
      <c r="A73" s="163" t="s">
        <v>76</v>
      </c>
      <c r="B73" s="32" t="s">
        <v>294</v>
      </c>
      <c r="C73" s="32" t="s">
        <v>240</v>
      </c>
      <c r="D73" s="32" t="s">
        <v>105</v>
      </c>
      <c r="E73" s="32" t="s">
        <v>179</v>
      </c>
      <c r="F73" s="32" t="s">
        <v>250</v>
      </c>
      <c r="G73" s="32" t="s">
        <v>251</v>
      </c>
      <c r="H73" s="110">
        <v>1932</v>
      </c>
      <c r="I73" s="110">
        <v>1932</v>
      </c>
      <c r="J73" s="110"/>
      <c r="K73" s="110"/>
      <c r="L73" s="24"/>
      <c r="M73" s="110">
        <v>1932</v>
      </c>
      <c r="N73" s="24"/>
      <c r="O73" s="24"/>
      <c r="P73" s="24"/>
      <c r="Q73" s="24"/>
      <c r="R73" s="110"/>
      <c r="S73" s="110"/>
      <c r="T73" s="110"/>
      <c r="U73" s="110"/>
      <c r="V73" s="110"/>
      <c r="W73" s="110"/>
      <c r="X73" s="110"/>
    </row>
    <row r="74" ht="22.5" customHeight="1" spans="1:24">
      <c r="A74" s="163" t="s">
        <v>76</v>
      </c>
      <c r="B74" s="32" t="s">
        <v>294</v>
      </c>
      <c r="C74" s="32" t="s">
        <v>240</v>
      </c>
      <c r="D74" s="32" t="s">
        <v>105</v>
      </c>
      <c r="E74" s="32" t="s">
        <v>179</v>
      </c>
      <c r="F74" s="32" t="s">
        <v>250</v>
      </c>
      <c r="G74" s="32" t="s">
        <v>251</v>
      </c>
      <c r="H74" s="110"/>
      <c r="I74" s="110"/>
      <c r="J74" s="110"/>
      <c r="K74" s="110"/>
      <c r="L74" s="24"/>
      <c r="M74" s="110"/>
      <c r="N74" s="24"/>
      <c r="O74" s="24"/>
      <c r="P74" s="24"/>
      <c r="Q74" s="24"/>
      <c r="R74" s="110"/>
      <c r="S74" s="110"/>
      <c r="T74" s="110"/>
      <c r="U74" s="110"/>
      <c r="V74" s="110"/>
      <c r="W74" s="110"/>
      <c r="X74" s="110"/>
    </row>
    <row r="75" ht="22.5" customHeight="1" spans="1:24">
      <c r="A75" s="163" t="s">
        <v>76</v>
      </c>
      <c r="B75" s="32" t="s">
        <v>294</v>
      </c>
      <c r="C75" s="32" t="s">
        <v>240</v>
      </c>
      <c r="D75" s="32" t="s">
        <v>105</v>
      </c>
      <c r="E75" s="32" t="s">
        <v>179</v>
      </c>
      <c r="F75" s="32" t="s">
        <v>250</v>
      </c>
      <c r="G75" s="32" t="s">
        <v>251</v>
      </c>
      <c r="H75" s="110">
        <v>2675.81</v>
      </c>
      <c r="I75" s="110">
        <v>2675.81</v>
      </c>
      <c r="J75" s="110"/>
      <c r="K75" s="110"/>
      <c r="L75" s="24"/>
      <c r="M75" s="110">
        <v>2675.81</v>
      </c>
      <c r="N75" s="24"/>
      <c r="O75" s="24"/>
      <c r="P75" s="24"/>
      <c r="Q75" s="24"/>
      <c r="R75" s="110"/>
      <c r="S75" s="110"/>
      <c r="T75" s="110"/>
      <c r="U75" s="110"/>
      <c r="V75" s="110"/>
      <c r="W75" s="110"/>
      <c r="X75" s="110"/>
    </row>
    <row r="76" ht="22.5" customHeight="1" spans="1:24">
      <c r="A76" s="163" t="s">
        <v>76</v>
      </c>
      <c r="B76" s="32" t="s">
        <v>294</v>
      </c>
      <c r="C76" s="32" t="s">
        <v>240</v>
      </c>
      <c r="D76" s="32" t="s">
        <v>105</v>
      </c>
      <c r="E76" s="32" t="s">
        <v>179</v>
      </c>
      <c r="F76" s="32" t="s">
        <v>250</v>
      </c>
      <c r="G76" s="32" t="s">
        <v>251</v>
      </c>
      <c r="H76" s="110"/>
      <c r="I76" s="110"/>
      <c r="J76" s="110"/>
      <c r="K76" s="110"/>
      <c r="L76" s="24"/>
      <c r="M76" s="110"/>
      <c r="N76" s="24"/>
      <c r="O76" s="24"/>
      <c r="P76" s="24"/>
      <c r="Q76" s="24"/>
      <c r="R76" s="110"/>
      <c r="S76" s="110"/>
      <c r="T76" s="110"/>
      <c r="U76" s="110"/>
      <c r="V76" s="110"/>
      <c r="W76" s="110"/>
      <c r="X76" s="110"/>
    </row>
    <row r="77" ht="22.5" customHeight="1" spans="1:24">
      <c r="A77" s="163" t="s">
        <v>76</v>
      </c>
      <c r="B77" s="32" t="s">
        <v>294</v>
      </c>
      <c r="C77" s="32" t="s">
        <v>240</v>
      </c>
      <c r="D77" s="32" t="s">
        <v>105</v>
      </c>
      <c r="E77" s="32" t="s">
        <v>179</v>
      </c>
      <c r="F77" s="32" t="s">
        <v>250</v>
      </c>
      <c r="G77" s="32" t="s">
        <v>251</v>
      </c>
      <c r="H77" s="110">
        <v>1104</v>
      </c>
      <c r="I77" s="110">
        <v>1104</v>
      </c>
      <c r="J77" s="110"/>
      <c r="K77" s="110"/>
      <c r="L77" s="24"/>
      <c r="M77" s="110">
        <v>1104</v>
      </c>
      <c r="N77" s="24"/>
      <c r="O77" s="24"/>
      <c r="P77" s="24"/>
      <c r="Q77" s="24"/>
      <c r="R77" s="110"/>
      <c r="S77" s="110"/>
      <c r="T77" s="110"/>
      <c r="U77" s="110"/>
      <c r="V77" s="110"/>
      <c r="W77" s="110"/>
      <c r="X77" s="110"/>
    </row>
    <row r="78" ht="22.5" customHeight="1" spans="1:24">
      <c r="A78" s="163" t="s">
        <v>76</v>
      </c>
      <c r="B78" s="32" t="s">
        <v>295</v>
      </c>
      <c r="C78" s="32" t="s">
        <v>193</v>
      </c>
      <c r="D78" s="32" t="s">
        <v>121</v>
      </c>
      <c r="E78" s="32" t="s">
        <v>193</v>
      </c>
      <c r="F78" s="32" t="s">
        <v>253</v>
      </c>
      <c r="G78" s="32" t="s">
        <v>193</v>
      </c>
      <c r="H78" s="110">
        <v>167148.48</v>
      </c>
      <c r="I78" s="110">
        <v>167148.48</v>
      </c>
      <c r="J78" s="110"/>
      <c r="K78" s="110"/>
      <c r="L78" s="24"/>
      <c r="M78" s="110">
        <v>167148.48</v>
      </c>
      <c r="N78" s="24"/>
      <c r="O78" s="24"/>
      <c r="P78" s="24"/>
      <c r="Q78" s="24"/>
      <c r="R78" s="110"/>
      <c r="S78" s="110"/>
      <c r="T78" s="110"/>
      <c r="U78" s="110"/>
      <c r="V78" s="110"/>
      <c r="W78" s="110"/>
      <c r="X78" s="110"/>
    </row>
    <row r="79" ht="22.5" customHeight="1" spans="1:24">
      <c r="A79" s="163" t="s">
        <v>76</v>
      </c>
      <c r="B79" s="32" t="s">
        <v>296</v>
      </c>
      <c r="C79" s="32" t="s">
        <v>255</v>
      </c>
      <c r="D79" s="32" t="s">
        <v>110</v>
      </c>
      <c r="E79" s="32" t="s">
        <v>182</v>
      </c>
      <c r="F79" s="32" t="s">
        <v>297</v>
      </c>
      <c r="G79" s="32" t="s">
        <v>298</v>
      </c>
      <c r="H79" s="110">
        <v>7000</v>
      </c>
      <c r="I79" s="110">
        <v>7000</v>
      </c>
      <c r="J79" s="110"/>
      <c r="K79" s="110"/>
      <c r="L79" s="24"/>
      <c r="M79" s="110">
        <v>7000</v>
      </c>
      <c r="N79" s="24"/>
      <c r="O79" s="24"/>
      <c r="P79" s="24"/>
      <c r="Q79" s="24"/>
      <c r="R79" s="110"/>
      <c r="S79" s="110"/>
      <c r="T79" s="110"/>
      <c r="U79" s="110"/>
      <c r="V79" s="110"/>
      <c r="W79" s="110"/>
      <c r="X79" s="110"/>
    </row>
    <row r="80" ht="22.5" customHeight="1" spans="1:24">
      <c r="A80" s="163" t="s">
        <v>76</v>
      </c>
      <c r="B80" s="32" t="s">
        <v>296</v>
      </c>
      <c r="C80" s="32" t="s">
        <v>255</v>
      </c>
      <c r="D80" s="32" t="s">
        <v>110</v>
      </c>
      <c r="E80" s="32" t="s">
        <v>182</v>
      </c>
      <c r="F80" s="32" t="s">
        <v>268</v>
      </c>
      <c r="G80" s="32" t="s">
        <v>269</v>
      </c>
      <c r="H80" s="110">
        <v>2000</v>
      </c>
      <c r="I80" s="110">
        <v>2000</v>
      </c>
      <c r="J80" s="110"/>
      <c r="K80" s="110"/>
      <c r="L80" s="24"/>
      <c r="M80" s="110">
        <v>2000</v>
      </c>
      <c r="N80" s="24"/>
      <c r="O80" s="24"/>
      <c r="P80" s="24"/>
      <c r="Q80" s="24"/>
      <c r="R80" s="110"/>
      <c r="S80" s="110"/>
      <c r="T80" s="110"/>
      <c r="U80" s="110"/>
      <c r="V80" s="110"/>
      <c r="W80" s="110"/>
      <c r="X80" s="110"/>
    </row>
    <row r="81" ht="22.5" customHeight="1" spans="1:24">
      <c r="A81" s="163" t="s">
        <v>76</v>
      </c>
      <c r="B81" s="32" t="s">
        <v>296</v>
      </c>
      <c r="C81" s="32" t="s">
        <v>255</v>
      </c>
      <c r="D81" s="32" t="s">
        <v>110</v>
      </c>
      <c r="E81" s="32" t="s">
        <v>182</v>
      </c>
      <c r="F81" s="32" t="s">
        <v>266</v>
      </c>
      <c r="G81" s="32" t="s">
        <v>267</v>
      </c>
      <c r="H81" s="110">
        <v>2000</v>
      </c>
      <c r="I81" s="110">
        <v>2000</v>
      </c>
      <c r="J81" s="110"/>
      <c r="K81" s="110"/>
      <c r="L81" s="24"/>
      <c r="M81" s="110">
        <v>2000</v>
      </c>
      <c r="N81" s="24"/>
      <c r="O81" s="24"/>
      <c r="P81" s="24"/>
      <c r="Q81" s="24"/>
      <c r="R81" s="110"/>
      <c r="S81" s="110"/>
      <c r="T81" s="110"/>
      <c r="U81" s="110"/>
      <c r="V81" s="110"/>
      <c r="W81" s="110"/>
      <c r="X81" s="110"/>
    </row>
    <row r="82" ht="22.5" customHeight="1" spans="1:24">
      <c r="A82" s="163" t="s">
        <v>76</v>
      </c>
      <c r="B82" s="32" t="s">
        <v>296</v>
      </c>
      <c r="C82" s="32" t="s">
        <v>255</v>
      </c>
      <c r="D82" s="32" t="s">
        <v>110</v>
      </c>
      <c r="E82" s="32" t="s">
        <v>182</v>
      </c>
      <c r="F82" s="32" t="s">
        <v>258</v>
      </c>
      <c r="G82" s="32" t="s">
        <v>259</v>
      </c>
      <c r="H82" s="110">
        <v>2000</v>
      </c>
      <c r="I82" s="110">
        <v>2000</v>
      </c>
      <c r="J82" s="110"/>
      <c r="K82" s="110"/>
      <c r="L82" s="24"/>
      <c r="M82" s="110">
        <v>2000</v>
      </c>
      <c r="N82" s="24"/>
      <c r="O82" s="24"/>
      <c r="P82" s="24"/>
      <c r="Q82" s="24"/>
      <c r="R82" s="110"/>
      <c r="S82" s="110"/>
      <c r="T82" s="110"/>
      <c r="U82" s="110"/>
      <c r="V82" s="110"/>
      <c r="W82" s="110"/>
      <c r="X82" s="110"/>
    </row>
    <row r="83" ht="22.5" customHeight="1" spans="1:24">
      <c r="A83" s="163" t="s">
        <v>76</v>
      </c>
      <c r="B83" s="32" t="s">
        <v>296</v>
      </c>
      <c r="C83" s="32" t="s">
        <v>255</v>
      </c>
      <c r="D83" s="32" t="s">
        <v>110</v>
      </c>
      <c r="E83" s="32" t="s">
        <v>182</v>
      </c>
      <c r="F83" s="32" t="s">
        <v>262</v>
      </c>
      <c r="G83" s="32" t="s">
        <v>263</v>
      </c>
      <c r="H83" s="110">
        <v>10000</v>
      </c>
      <c r="I83" s="110">
        <v>10000</v>
      </c>
      <c r="J83" s="110"/>
      <c r="K83" s="110"/>
      <c r="L83" s="24"/>
      <c r="M83" s="110">
        <v>10000</v>
      </c>
      <c r="N83" s="24"/>
      <c r="O83" s="24"/>
      <c r="P83" s="24"/>
      <c r="Q83" s="24"/>
      <c r="R83" s="110"/>
      <c r="S83" s="110"/>
      <c r="T83" s="110"/>
      <c r="U83" s="110"/>
      <c r="V83" s="110"/>
      <c r="W83" s="110"/>
      <c r="X83" s="110"/>
    </row>
    <row r="84" ht="22.5" customHeight="1" spans="1:24">
      <c r="A84" s="163" t="s">
        <v>76</v>
      </c>
      <c r="B84" s="32" t="s">
        <v>299</v>
      </c>
      <c r="C84" s="32" t="s">
        <v>200</v>
      </c>
      <c r="D84" s="32" t="s">
        <v>110</v>
      </c>
      <c r="E84" s="32" t="s">
        <v>182</v>
      </c>
      <c r="F84" s="32" t="s">
        <v>265</v>
      </c>
      <c r="G84" s="32" t="s">
        <v>200</v>
      </c>
      <c r="H84" s="110">
        <v>1000</v>
      </c>
      <c r="I84" s="110">
        <v>1000</v>
      </c>
      <c r="J84" s="110"/>
      <c r="K84" s="110"/>
      <c r="L84" s="24"/>
      <c r="M84" s="110">
        <v>1000</v>
      </c>
      <c r="N84" s="24"/>
      <c r="O84" s="24"/>
      <c r="P84" s="24"/>
      <c r="Q84" s="24"/>
      <c r="R84" s="110"/>
      <c r="S84" s="110"/>
      <c r="T84" s="110"/>
      <c r="U84" s="110"/>
      <c r="V84" s="110"/>
      <c r="W84" s="110"/>
      <c r="X84" s="110"/>
    </row>
    <row r="85" ht="22.5" customHeight="1" spans="1:24">
      <c r="A85" s="163" t="s">
        <v>76</v>
      </c>
      <c r="B85" s="32" t="s">
        <v>296</v>
      </c>
      <c r="C85" s="32" t="s">
        <v>255</v>
      </c>
      <c r="D85" s="32" t="s">
        <v>110</v>
      </c>
      <c r="E85" s="32" t="s">
        <v>182</v>
      </c>
      <c r="F85" s="32" t="s">
        <v>260</v>
      </c>
      <c r="G85" s="32" t="s">
        <v>261</v>
      </c>
      <c r="H85" s="110">
        <v>3000</v>
      </c>
      <c r="I85" s="110">
        <v>3000</v>
      </c>
      <c r="J85" s="110"/>
      <c r="K85" s="110"/>
      <c r="L85" s="24"/>
      <c r="M85" s="110">
        <v>3000</v>
      </c>
      <c r="N85" s="24"/>
      <c r="O85" s="24"/>
      <c r="P85" s="24"/>
      <c r="Q85" s="24"/>
      <c r="R85" s="110"/>
      <c r="S85" s="110"/>
      <c r="T85" s="110"/>
      <c r="U85" s="110"/>
      <c r="V85" s="110"/>
      <c r="W85" s="110"/>
      <c r="X85" s="110"/>
    </row>
    <row r="86" ht="22.5" customHeight="1" spans="1:24">
      <c r="A86" s="163" t="s">
        <v>76</v>
      </c>
      <c r="B86" s="32" t="s">
        <v>300</v>
      </c>
      <c r="C86" s="32" t="s">
        <v>271</v>
      </c>
      <c r="D86" s="32" t="s">
        <v>110</v>
      </c>
      <c r="E86" s="32" t="s">
        <v>182</v>
      </c>
      <c r="F86" s="32" t="s">
        <v>272</v>
      </c>
      <c r="G86" s="32" t="s">
        <v>271</v>
      </c>
      <c r="H86" s="110">
        <v>17149.68</v>
      </c>
      <c r="I86" s="110">
        <v>17149.68</v>
      </c>
      <c r="J86" s="110"/>
      <c r="K86" s="110"/>
      <c r="L86" s="24"/>
      <c r="M86" s="110">
        <v>17149.68</v>
      </c>
      <c r="N86" s="24"/>
      <c r="O86" s="24"/>
      <c r="P86" s="24"/>
      <c r="Q86" s="24"/>
      <c r="R86" s="110"/>
      <c r="S86" s="110"/>
      <c r="T86" s="110"/>
      <c r="U86" s="110"/>
      <c r="V86" s="110"/>
      <c r="W86" s="110"/>
      <c r="X86" s="110"/>
    </row>
    <row r="87" ht="22.5" customHeight="1" spans="1:24">
      <c r="A87" s="163" t="s">
        <v>76</v>
      </c>
      <c r="B87" s="32" t="s">
        <v>296</v>
      </c>
      <c r="C87" s="32" t="s">
        <v>255</v>
      </c>
      <c r="D87" s="32" t="s">
        <v>110</v>
      </c>
      <c r="E87" s="32" t="s">
        <v>182</v>
      </c>
      <c r="F87" s="32" t="s">
        <v>273</v>
      </c>
      <c r="G87" s="32" t="s">
        <v>274</v>
      </c>
      <c r="H87" s="110">
        <v>750</v>
      </c>
      <c r="I87" s="110">
        <v>750</v>
      </c>
      <c r="J87" s="110"/>
      <c r="K87" s="110"/>
      <c r="L87" s="24"/>
      <c r="M87" s="110">
        <v>750</v>
      </c>
      <c r="N87" s="24"/>
      <c r="O87" s="24"/>
      <c r="P87" s="24"/>
      <c r="Q87" s="24"/>
      <c r="R87" s="110"/>
      <c r="S87" s="110"/>
      <c r="T87" s="110"/>
      <c r="U87" s="110"/>
      <c r="V87" s="110"/>
      <c r="W87" s="110"/>
      <c r="X87" s="110"/>
    </row>
    <row r="88" ht="22.5" customHeight="1" spans="1:24">
      <c r="A88" s="163" t="s">
        <v>76</v>
      </c>
      <c r="B88" s="32" t="s">
        <v>301</v>
      </c>
      <c r="C88" s="32" t="s">
        <v>276</v>
      </c>
      <c r="D88" s="32" t="s">
        <v>110</v>
      </c>
      <c r="E88" s="32" t="s">
        <v>182</v>
      </c>
      <c r="F88" s="32" t="s">
        <v>273</v>
      </c>
      <c r="G88" s="32" t="s">
        <v>274</v>
      </c>
      <c r="H88" s="110">
        <v>16500</v>
      </c>
      <c r="I88" s="110">
        <v>16500</v>
      </c>
      <c r="J88" s="110"/>
      <c r="K88" s="110"/>
      <c r="L88" s="24"/>
      <c r="M88" s="110">
        <v>16500</v>
      </c>
      <c r="N88" s="24"/>
      <c r="O88" s="24"/>
      <c r="P88" s="24"/>
      <c r="Q88" s="24"/>
      <c r="R88" s="110"/>
      <c r="S88" s="110"/>
      <c r="T88" s="110"/>
      <c r="U88" s="110"/>
      <c r="V88" s="110"/>
      <c r="W88" s="110"/>
      <c r="X88" s="110"/>
    </row>
    <row r="89" ht="22.5" customHeight="1" spans="1:24">
      <c r="A89" s="163" t="s">
        <v>76</v>
      </c>
      <c r="B89" s="32" t="s">
        <v>302</v>
      </c>
      <c r="C89" s="32" t="s">
        <v>278</v>
      </c>
      <c r="D89" s="32" t="s">
        <v>110</v>
      </c>
      <c r="E89" s="32" t="s">
        <v>182</v>
      </c>
      <c r="F89" s="32" t="s">
        <v>279</v>
      </c>
      <c r="G89" s="32" t="s">
        <v>278</v>
      </c>
      <c r="H89" s="110">
        <v>13500</v>
      </c>
      <c r="I89" s="110">
        <v>13500</v>
      </c>
      <c r="J89" s="110"/>
      <c r="K89" s="110"/>
      <c r="L89" s="24"/>
      <c r="M89" s="110">
        <v>13500</v>
      </c>
      <c r="N89" s="24"/>
      <c r="O89" s="24"/>
      <c r="P89" s="24"/>
      <c r="Q89" s="24"/>
      <c r="R89" s="110"/>
      <c r="S89" s="110"/>
      <c r="T89" s="110"/>
      <c r="U89" s="110"/>
      <c r="V89" s="110"/>
      <c r="W89" s="110"/>
      <c r="X89" s="110"/>
    </row>
    <row r="90" ht="22.5" customHeight="1" spans="1:24">
      <c r="A90" s="163" t="s">
        <v>74</v>
      </c>
      <c r="B90" s="24"/>
      <c r="C90" s="24"/>
      <c r="D90" s="24"/>
      <c r="E90" s="24"/>
      <c r="F90" s="24"/>
      <c r="G90" s="24"/>
      <c r="H90" s="24"/>
      <c r="I90" s="24"/>
      <c r="J90" s="24"/>
      <c r="K90" s="24"/>
      <c r="L90" s="24"/>
      <c r="M90" s="24"/>
      <c r="N90" s="24"/>
      <c r="O90" s="24"/>
      <c r="P90" s="24"/>
      <c r="Q90" s="24"/>
      <c r="R90" s="24"/>
      <c r="S90" s="24"/>
      <c r="T90" s="24"/>
      <c r="U90" s="24"/>
      <c r="V90" s="24"/>
      <c r="W90" s="24"/>
      <c r="X90" s="24"/>
    </row>
    <row r="91" ht="22.5" customHeight="1" spans="1:24">
      <c r="A91" s="163" t="s">
        <v>74</v>
      </c>
      <c r="B91" s="32" t="s">
        <v>303</v>
      </c>
      <c r="C91" s="32" t="s">
        <v>228</v>
      </c>
      <c r="D91" s="32" t="s">
        <v>110</v>
      </c>
      <c r="E91" s="32" t="s">
        <v>182</v>
      </c>
      <c r="F91" s="32" t="s">
        <v>225</v>
      </c>
      <c r="G91" s="32" t="s">
        <v>226</v>
      </c>
      <c r="H91" s="110">
        <v>1419648</v>
      </c>
      <c r="I91" s="110">
        <v>1419648</v>
      </c>
      <c r="J91" s="110"/>
      <c r="K91" s="110"/>
      <c r="L91" s="24"/>
      <c r="M91" s="110">
        <v>1419648</v>
      </c>
      <c r="N91" s="24"/>
      <c r="O91" s="24"/>
      <c r="P91" s="24"/>
      <c r="Q91" s="24"/>
      <c r="R91" s="110"/>
      <c r="S91" s="110"/>
      <c r="T91" s="110"/>
      <c r="U91" s="110"/>
      <c r="V91" s="110"/>
      <c r="W91" s="110"/>
      <c r="X91" s="110"/>
    </row>
    <row r="92" ht="22.5" customHeight="1" spans="1:24">
      <c r="A92" s="163" t="s">
        <v>74</v>
      </c>
      <c r="B92" s="32" t="s">
        <v>303</v>
      </c>
      <c r="C92" s="32" t="s">
        <v>228</v>
      </c>
      <c r="D92" s="32" t="s">
        <v>110</v>
      </c>
      <c r="E92" s="32" t="s">
        <v>182</v>
      </c>
      <c r="F92" s="32" t="s">
        <v>229</v>
      </c>
      <c r="G92" s="32" t="s">
        <v>230</v>
      </c>
      <c r="H92" s="110">
        <v>2127645.6</v>
      </c>
      <c r="I92" s="110">
        <v>2127645.6</v>
      </c>
      <c r="J92" s="110"/>
      <c r="K92" s="110"/>
      <c r="L92" s="24"/>
      <c r="M92" s="110">
        <v>2127645.6</v>
      </c>
      <c r="N92" s="24"/>
      <c r="O92" s="24"/>
      <c r="P92" s="24"/>
      <c r="Q92" s="24"/>
      <c r="R92" s="110"/>
      <c r="S92" s="110"/>
      <c r="T92" s="110"/>
      <c r="U92" s="110"/>
      <c r="V92" s="110"/>
      <c r="W92" s="110"/>
      <c r="X92" s="110"/>
    </row>
    <row r="93" ht="22.5" customHeight="1" spans="1:24">
      <c r="A93" s="163" t="s">
        <v>74</v>
      </c>
      <c r="B93" s="32" t="s">
        <v>303</v>
      </c>
      <c r="C93" s="32" t="s">
        <v>228</v>
      </c>
      <c r="D93" s="32" t="s">
        <v>110</v>
      </c>
      <c r="E93" s="32" t="s">
        <v>182</v>
      </c>
      <c r="F93" s="32" t="s">
        <v>229</v>
      </c>
      <c r="G93" s="32" t="s">
        <v>230</v>
      </c>
      <c r="H93" s="110"/>
      <c r="I93" s="110"/>
      <c r="J93" s="110"/>
      <c r="K93" s="110"/>
      <c r="L93" s="24"/>
      <c r="M93" s="110"/>
      <c r="N93" s="24"/>
      <c r="O93" s="24"/>
      <c r="P93" s="24"/>
      <c r="Q93" s="24"/>
      <c r="R93" s="110"/>
      <c r="S93" s="110"/>
      <c r="T93" s="110"/>
      <c r="U93" s="110"/>
      <c r="V93" s="110"/>
      <c r="W93" s="110"/>
      <c r="X93" s="110"/>
    </row>
    <row r="94" ht="22.5" customHeight="1" spans="1:24">
      <c r="A94" s="163" t="s">
        <v>74</v>
      </c>
      <c r="B94" s="32" t="s">
        <v>303</v>
      </c>
      <c r="C94" s="32" t="s">
        <v>228</v>
      </c>
      <c r="D94" s="32" t="s">
        <v>110</v>
      </c>
      <c r="E94" s="32" t="s">
        <v>182</v>
      </c>
      <c r="F94" s="32" t="s">
        <v>235</v>
      </c>
      <c r="G94" s="32" t="s">
        <v>236</v>
      </c>
      <c r="H94" s="110">
        <v>118304</v>
      </c>
      <c r="I94" s="110">
        <v>118304</v>
      </c>
      <c r="J94" s="110"/>
      <c r="K94" s="110"/>
      <c r="L94" s="24"/>
      <c r="M94" s="110">
        <v>118304</v>
      </c>
      <c r="N94" s="24"/>
      <c r="O94" s="24"/>
      <c r="P94" s="24"/>
      <c r="Q94" s="24"/>
      <c r="R94" s="110"/>
      <c r="S94" s="110"/>
      <c r="T94" s="110"/>
      <c r="U94" s="110"/>
      <c r="V94" s="110"/>
      <c r="W94" s="110"/>
      <c r="X94" s="110"/>
    </row>
    <row r="95" ht="22.5" customHeight="1" spans="1:24">
      <c r="A95" s="163" t="s">
        <v>74</v>
      </c>
      <c r="B95" s="32" t="s">
        <v>303</v>
      </c>
      <c r="C95" s="32" t="s">
        <v>228</v>
      </c>
      <c r="D95" s="32" t="s">
        <v>110</v>
      </c>
      <c r="E95" s="32" t="s">
        <v>182</v>
      </c>
      <c r="F95" s="32" t="s">
        <v>235</v>
      </c>
      <c r="G95" s="32" t="s">
        <v>236</v>
      </c>
      <c r="H95" s="110">
        <v>2133312</v>
      </c>
      <c r="I95" s="110">
        <v>2133312</v>
      </c>
      <c r="J95" s="110"/>
      <c r="K95" s="110"/>
      <c r="L95" s="24"/>
      <c r="M95" s="110">
        <v>2133312</v>
      </c>
      <c r="N95" s="24"/>
      <c r="O95" s="24"/>
      <c r="P95" s="24"/>
      <c r="Q95" s="24"/>
      <c r="R95" s="110"/>
      <c r="S95" s="110"/>
      <c r="T95" s="110"/>
      <c r="U95" s="110"/>
      <c r="V95" s="110"/>
      <c r="W95" s="110"/>
      <c r="X95" s="110"/>
    </row>
    <row r="96" ht="22.5" customHeight="1" spans="1:24">
      <c r="A96" s="163" t="s">
        <v>74</v>
      </c>
      <c r="B96" s="32" t="s">
        <v>304</v>
      </c>
      <c r="C96" s="32" t="s">
        <v>238</v>
      </c>
      <c r="D96" s="32" t="s">
        <v>110</v>
      </c>
      <c r="E96" s="32" t="s">
        <v>182</v>
      </c>
      <c r="F96" s="32" t="s">
        <v>235</v>
      </c>
      <c r="G96" s="32" t="s">
        <v>236</v>
      </c>
      <c r="H96" s="110">
        <v>1030020</v>
      </c>
      <c r="I96" s="110">
        <v>1030020</v>
      </c>
      <c r="J96" s="110"/>
      <c r="K96" s="110"/>
      <c r="L96" s="24"/>
      <c r="M96" s="110">
        <v>1030020</v>
      </c>
      <c r="N96" s="24"/>
      <c r="O96" s="24"/>
      <c r="P96" s="24"/>
      <c r="Q96" s="24"/>
      <c r="R96" s="110"/>
      <c r="S96" s="110"/>
      <c r="T96" s="110"/>
      <c r="U96" s="110"/>
      <c r="V96" s="110"/>
      <c r="W96" s="110"/>
      <c r="X96" s="110"/>
    </row>
    <row r="97" ht="22.5" customHeight="1" spans="1:24">
      <c r="A97" s="163" t="s">
        <v>74</v>
      </c>
      <c r="B97" s="32" t="s">
        <v>304</v>
      </c>
      <c r="C97" s="32" t="s">
        <v>238</v>
      </c>
      <c r="D97" s="32" t="s">
        <v>110</v>
      </c>
      <c r="E97" s="32" t="s">
        <v>182</v>
      </c>
      <c r="F97" s="32" t="s">
        <v>235</v>
      </c>
      <c r="G97" s="32" t="s">
        <v>236</v>
      </c>
      <c r="H97" s="110">
        <v>308000</v>
      </c>
      <c r="I97" s="110">
        <v>308000</v>
      </c>
      <c r="J97" s="110"/>
      <c r="K97" s="110"/>
      <c r="L97" s="24"/>
      <c r="M97" s="110">
        <v>308000</v>
      </c>
      <c r="N97" s="24"/>
      <c r="O97" s="24"/>
      <c r="P97" s="24"/>
      <c r="Q97" s="24"/>
      <c r="R97" s="110"/>
      <c r="S97" s="110"/>
      <c r="T97" s="110"/>
      <c r="U97" s="110"/>
      <c r="V97" s="110"/>
      <c r="W97" s="110"/>
      <c r="X97" s="110"/>
    </row>
    <row r="98" ht="22.5" customHeight="1" spans="1:24">
      <c r="A98" s="163" t="s">
        <v>74</v>
      </c>
      <c r="B98" s="32" t="s">
        <v>305</v>
      </c>
      <c r="C98" s="32" t="s">
        <v>240</v>
      </c>
      <c r="D98" s="32" t="s">
        <v>95</v>
      </c>
      <c r="E98" s="32" t="s">
        <v>172</v>
      </c>
      <c r="F98" s="32" t="s">
        <v>241</v>
      </c>
      <c r="G98" s="32" t="s">
        <v>242</v>
      </c>
      <c r="H98" s="110">
        <v>1013716.74</v>
      </c>
      <c r="I98" s="110">
        <v>1013716.74</v>
      </c>
      <c r="J98" s="110"/>
      <c r="K98" s="110"/>
      <c r="L98" s="24"/>
      <c r="M98" s="110">
        <v>1013716.74</v>
      </c>
      <c r="N98" s="24"/>
      <c r="O98" s="24"/>
      <c r="P98" s="24"/>
      <c r="Q98" s="24"/>
      <c r="R98" s="110"/>
      <c r="S98" s="110"/>
      <c r="T98" s="110"/>
      <c r="U98" s="110"/>
      <c r="V98" s="110"/>
      <c r="W98" s="110"/>
      <c r="X98" s="110"/>
    </row>
    <row r="99" ht="22.5" customHeight="1" spans="1:24">
      <c r="A99" s="163" t="s">
        <v>74</v>
      </c>
      <c r="B99" s="32" t="s">
        <v>305</v>
      </c>
      <c r="C99" s="32" t="s">
        <v>240</v>
      </c>
      <c r="D99" s="32" t="s">
        <v>96</v>
      </c>
      <c r="E99" s="32" t="s">
        <v>243</v>
      </c>
      <c r="F99" s="32" t="s">
        <v>244</v>
      </c>
      <c r="G99" s="32" t="s">
        <v>245</v>
      </c>
      <c r="H99" s="110"/>
      <c r="I99" s="110"/>
      <c r="J99" s="110"/>
      <c r="K99" s="110"/>
      <c r="L99" s="24"/>
      <c r="M99" s="110"/>
      <c r="N99" s="24"/>
      <c r="O99" s="24"/>
      <c r="P99" s="24"/>
      <c r="Q99" s="24"/>
      <c r="R99" s="110"/>
      <c r="S99" s="110"/>
      <c r="T99" s="110"/>
      <c r="U99" s="110"/>
      <c r="V99" s="110"/>
      <c r="W99" s="110"/>
      <c r="X99" s="110"/>
    </row>
    <row r="100" ht="22.5" customHeight="1" spans="1:24">
      <c r="A100" s="163" t="s">
        <v>74</v>
      </c>
      <c r="B100" s="32" t="s">
        <v>305</v>
      </c>
      <c r="C100" s="32" t="s">
        <v>240</v>
      </c>
      <c r="D100" s="32" t="s">
        <v>102</v>
      </c>
      <c r="E100" s="32" t="s">
        <v>176</v>
      </c>
      <c r="F100" s="32" t="s">
        <v>246</v>
      </c>
      <c r="G100" s="32" t="s">
        <v>247</v>
      </c>
      <c r="H100" s="110"/>
      <c r="I100" s="110"/>
      <c r="J100" s="110"/>
      <c r="K100" s="110"/>
      <c r="L100" s="24"/>
      <c r="M100" s="110"/>
      <c r="N100" s="24"/>
      <c r="O100" s="24"/>
      <c r="P100" s="24"/>
      <c r="Q100" s="24"/>
      <c r="R100" s="110"/>
      <c r="S100" s="110"/>
      <c r="T100" s="110"/>
      <c r="U100" s="110"/>
      <c r="V100" s="110"/>
      <c r="W100" s="110"/>
      <c r="X100" s="110"/>
    </row>
    <row r="101" ht="22.5" customHeight="1" spans="1:24">
      <c r="A101" s="163" t="s">
        <v>74</v>
      </c>
      <c r="B101" s="32" t="s">
        <v>305</v>
      </c>
      <c r="C101" s="32" t="s">
        <v>240</v>
      </c>
      <c r="D101" s="32" t="s">
        <v>103</v>
      </c>
      <c r="E101" s="32" t="s">
        <v>177</v>
      </c>
      <c r="F101" s="32" t="s">
        <v>246</v>
      </c>
      <c r="G101" s="32" t="s">
        <v>247</v>
      </c>
      <c r="H101" s="110">
        <v>474496.92</v>
      </c>
      <c r="I101" s="110">
        <v>474496.92</v>
      </c>
      <c r="J101" s="110"/>
      <c r="K101" s="110"/>
      <c r="L101" s="24"/>
      <c r="M101" s="110">
        <v>474496.92</v>
      </c>
      <c r="N101" s="24"/>
      <c r="O101" s="24"/>
      <c r="P101" s="24"/>
      <c r="Q101" s="24"/>
      <c r="R101" s="110"/>
      <c r="S101" s="110"/>
      <c r="T101" s="110"/>
      <c r="U101" s="110"/>
      <c r="V101" s="110"/>
      <c r="W101" s="110"/>
      <c r="X101" s="110"/>
    </row>
    <row r="102" ht="22.5" customHeight="1" spans="1:24">
      <c r="A102" s="163" t="s">
        <v>74</v>
      </c>
      <c r="B102" s="32" t="s">
        <v>305</v>
      </c>
      <c r="C102" s="32" t="s">
        <v>240</v>
      </c>
      <c r="D102" s="32" t="s">
        <v>104</v>
      </c>
      <c r="E102" s="32" t="s">
        <v>178</v>
      </c>
      <c r="F102" s="32" t="s">
        <v>248</v>
      </c>
      <c r="G102" s="32" t="s">
        <v>249</v>
      </c>
      <c r="H102" s="110">
        <v>253065.02</v>
      </c>
      <c r="I102" s="110">
        <v>253065.02</v>
      </c>
      <c r="J102" s="110"/>
      <c r="K102" s="110"/>
      <c r="L102" s="24"/>
      <c r="M102" s="110">
        <v>253065.02</v>
      </c>
      <c r="N102" s="24"/>
      <c r="O102" s="24"/>
      <c r="P102" s="24"/>
      <c r="Q102" s="24"/>
      <c r="R102" s="110"/>
      <c r="S102" s="110"/>
      <c r="T102" s="110"/>
      <c r="U102" s="110"/>
      <c r="V102" s="110"/>
      <c r="W102" s="110"/>
      <c r="X102" s="110"/>
    </row>
    <row r="103" ht="22.5" customHeight="1" spans="1:24">
      <c r="A103" s="163" t="s">
        <v>74</v>
      </c>
      <c r="B103" s="32" t="s">
        <v>305</v>
      </c>
      <c r="C103" s="32" t="s">
        <v>240</v>
      </c>
      <c r="D103" s="32" t="s">
        <v>104</v>
      </c>
      <c r="E103" s="32" t="s">
        <v>178</v>
      </c>
      <c r="F103" s="32" t="s">
        <v>248</v>
      </c>
      <c r="G103" s="32" t="s">
        <v>249</v>
      </c>
      <c r="H103" s="110">
        <v>5525.05</v>
      </c>
      <c r="I103" s="110">
        <v>5525.05</v>
      </c>
      <c r="J103" s="110"/>
      <c r="K103" s="110"/>
      <c r="L103" s="24"/>
      <c r="M103" s="110">
        <v>5525.05</v>
      </c>
      <c r="N103" s="24"/>
      <c r="O103" s="24"/>
      <c r="P103" s="24"/>
      <c r="Q103" s="24"/>
      <c r="R103" s="110"/>
      <c r="S103" s="110"/>
      <c r="T103" s="110"/>
      <c r="U103" s="110"/>
      <c r="V103" s="110"/>
      <c r="W103" s="110"/>
      <c r="X103" s="110"/>
    </row>
    <row r="104" ht="22.5" customHeight="1" spans="1:24">
      <c r="A104" s="163" t="s">
        <v>74</v>
      </c>
      <c r="B104" s="32" t="s">
        <v>305</v>
      </c>
      <c r="C104" s="32" t="s">
        <v>240</v>
      </c>
      <c r="D104" s="32" t="s">
        <v>110</v>
      </c>
      <c r="E104" s="32" t="s">
        <v>182</v>
      </c>
      <c r="F104" s="32" t="s">
        <v>250</v>
      </c>
      <c r="G104" s="32" t="s">
        <v>251</v>
      </c>
      <c r="H104" s="110">
        <v>44286.38</v>
      </c>
      <c r="I104" s="110">
        <v>44286.38</v>
      </c>
      <c r="J104" s="110"/>
      <c r="K104" s="110"/>
      <c r="L104" s="24"/>
      <c r="M104" s="110">
        <v>44286.38</v>
      </c>
      <c r="N104" s="24"/>
      <c r="O104" s="24"/>
      <c r="P104" s="24"/>
      <c r="Q104" s="24"/>
      <c r="R104" s="110"/>
      <c r="S104" s="110"/>
      <c r="T104" s="110"/>
      <c r="U104" s="110"/>
      <c r="V104" s="110"/>
      <c r="W104" s="110"/>
      <c r="X104" s="110"/>
    </row>
    <row r="105" ht="22.5" customHeight="1" spans="1:24">
      <c r="A105" s="163" t="s">
        <v>74</v>
      </c>
      <c r="B105" s="32" t="s">
        <v>305</v>
      </c>
      <c r="C105" s="32" t="s">
        <v>240</v>
      </c>
      <c r="D105" s="32" t="s">
        <v>105</v>
      </c>
      <c r="E105" s="32" t="s">
        <v>179</v>
      </c>
      <c r="F105" s="32" t="s">
        <v>250</v>
      </c>
      <c r="G105" s="32" t="s">
        <v>251</v>
      </c>
      <c r="H105" s="110"/>
      <c r="I105" s="110"/>
      <c r="J105" s="110"/>
      <c r="K105" s="110"/>
      <c r="L105" s="24"/>
      <c r="M105" s="110"/>
      <c r="N105" s="24"/>
      <c r="O105" s="24"/>
      <c r="P105" s="24"/>
      <c r="Q105" s="24"/>
      <c r="R105" s="110"/>
      <c r="S105" s="110"/>
      <c r="T105" s="110"/>
      <c r="U105" s="110"/>
      <c r="V105" s="110"/>
      <c r="W105" s="110"/>
      <c r="X105" s="110"/>
    </row>
    <row r="106" ht="22.5" customHeight="1" spans="1:24">
      <c r="A106" s="163" t="s">
        <v>74</v>
      </c>
      <c r="B106" s="32" t="s">
        <v>305</v>
      </c>
      <c r="C106" s="32" t="s">
        <v>240</v>
      </c>
      <c r="D106" s="32" t="s">
        <v>105</v>
      </c>
      <c r="E106" s="32" t="s">
        <v>179</v>
      </c>
      <c r="F106" s="32" t="s">
        <v>250</v>
      </c>
      <c r="G106" s="32" t="s">
        <v>251</v>
      </c>
      <c r="H106" s="110">
        <v>8832</v>
      </c>
      <c r="I106" s="110">
        <v>8832</v>
      </c>
      <c r="J106" s="110"/>
      <c r="K106" s="110"/>
      <c r="L106" s="24"/>
      <c r="M106" s="110">
        <v>8832</v>
      </c>
      <c r="N106" s="24"/>
      <c r="O106" s="24"/>
      <c r="P106" s="24"/>
      <c r="Q106" s="24"/>
      <c r="R106" s="110"/>
      <c r="S106" s="110"/>
      <c r="T106" s="110"/>
      <c r="U106" s="110"/>
      <c r="V106" s="110"/>
      <c r="W106" s="110"/>
      <c r="X106" s="110"/>
    </row>
    <row r="107" ht="22.5" customHeight="1" spans="1:24">
      <c r="A107" s="163" t="s">
        <v>74</v>
      </c>
      <c r="B107" s="32" t="s">
        <v>305</v>
      </c>
      <c r="C107" s="32" t="s">
        <v>240</v>
      </c>
      <c r="D107" s="32" t="s">
        <v>105</v>
      </c>
      <c r="E107" s="32" t="s">
        <v>179</v>
      </c>
      <c r="F107" s="32" t="s">
        <v>250</v>
      </c>
      <c r="G107" s="32" t="s">
        <v>251</v>
      </c>
      <c r="H107" s="110"/>
      <c r="I107" s="110"/>
      <c r="J107" s="110"/>
      <c r="K107" s="110"/>
      <c r="L107" s="24"/>
      <c r="M107" s="110"/>
      <c r="N107" s="24"/>
      <c r="O107" s="24"/>
      <c r="P107" s="24"/>
      <c r="Q107" s="24"/>
      <c r="R107" s="110"/>
      <c r="S107" s="110"/>
      <c r="T107" s="110"/>
      <c r="U107" s="110"/>
      <c r="V107" s="110"/>
      <c r="W107" s="110"/>
      <c r="X107" s="110"/>
    </row>
    <row r="108" ht="22.5" customHeight="1" spans="1:24">
      <c r="A108" s="163" t="s">
        <v>74</v>
      </c>
      <c r="B108" s="32" t="s">
        <v>305</v>
      </c>
      <c r="C108" s="32" t="s">
        <v>240</v>
      </c>
      <c r="D108" s="32" t="s">
        <v>105</v>
      </c>
      <c r="E108" s="32" t="s">
        <v>179</v>
      </c>
      <c r="F108" s="32" t="s">
        <v>250</v>
      </c>
      <c r="G108" s="32" t="s">
        <v>251</v>
      </c>
      <c r="H108" s="110">
        <v>12671.46</v>
      </c>
      <c r="I108" s="110">
        <v>12671.46</v>
      </c>
      <c r="J108" s="110"/>
      <c r="K108" s="110"/>
      <c r="L108" s="24"/>
      <c r="M108" s="110">
        <v>12671.46</v>
      </c>
      <c r="N108" s="24"/>
      <c r="O108" s="24"/>
      <c r="P108" s="24"/>
      <c r="Q108" s="24"/>
      <c r="R108" s="110"/>
      <c r="S108" s="110"/>
      <c r="T108" s="110"/>
      <c r="U108" s="110"/>
      <c r="V108" s="110"/>
      <c r="W108" s="110"/>
      <c r="X108" s="110"/>
    </row>
    <row r="109" ht="22.5" customHeight="1" spans="1:24">
      <c r="A109" s="163" t="s">
        <v>74</v>
      </c>
      <c r="B109" s="32" t="s">
        <v>305</v>
      </c>
      <c r="C109" s="32" t="s">
        <v>240</v>
      </c>
      <c r="D109" s="32" t="s">
        <v>105</v>
      </c>
      <c r="E109" s="32" t="s">
        <v>179</v>
      </c>
      <c r="F109" s="32" t="s">
        <v>250</v>
      </c>
      <c r="G109" s="32" t="s">
        <v>251</v>
      </c>
      <c r="H109" s="110"/>
      <c r="I109" s="110"/>
      <c r="J109" s="110"/>
      <c r="K109" s="110"/>
      <c r="L109" s="24"/>
      <c r="M109" s="110"/>
      <c r="N109" s="24"/>
      <c r="O109" s="24"/>
      <c r="P109" s="24"/>
      <c r="Q109" s="24"/>
      <c r="R109" s="110"/>
      <c r="S109" s="110"/>
      <c r="T109" s="110"/>
      <c r="U109" s="110"/>
      <c r="V109" s="110"/>
      <c r="W109" s="110"/>
      <c r="X109" s="110"/>
    </row>
    <row r="110" ht="22.5" customHeight="1" spans="1:24">
      <c r="A110" s="163" t="s">
        <v>74</v>
      </c>
      <c r="B110" s="32" t="s">
        <v>305</v>
      </c>
      <c r="C110" s="32" t="s">
        <v>240</v>
      </c>
      <c r="D110" s="32" t="s">
        <v>105</v>
      </c>
      <c r="E110" s="32" t="s">
        <v>179</v>
      </c>
      <c r="F110" s="32" t="s">
        <v>250</v>
      </c>
      <c r="G110" s="32" t="s">
        <v>251</v>
      </c>
      <c r="H110" s="110">
        <v>276</v>
      </c>
      <c r="I110" s="110">
        <v>276</v>
      </c>
      <c r="J110" s="110"/>
      <c r="K110" s="110"/>
      <c r="L110" s="24"/>
      <c r="M110" s="110">
        <v>276</v>
      </c>
      <c r="N110" s="24"/>
      <c r="O110" s="24"/>
      <c r="P110" s="24"/>
      <c r="Q110" s="24"/>
      <c r="R110" s="110"/>
      <c r="S110" s="110"/>
      <c r="T110" s="110"/>
      <c r="U110" s="110"/>
      <c r="V110" s="110"/>
      <c r="W110" s="110"/>
      <c r="X110" s="110"/>
    </row>
    <row r="111" ht="22.5" customHeight="1" spans="1:24">
      <c r="A111" s="163" t="s">
        <v>74</v>
      </c>
      <c r="B111" s="32" t="s">
        <v>306</v>
      </c>
      <c r="C111" s="32" t="s">
        <v>193</v>
      </c>
      <c r="D111" s="32" t="s">
        <v>121</v>
      </c>
      <c r="E111" s="32" t="s">
        <v>193</v>
      </c>
      <c r="F111" s="32" t="s">
        <v>253</v>
      </c>
      <c r="G111" s="32" t="s">
        <v>193</v>
      </c>
      <c r="H111" s="110">
        <v>810351.55</v>
      </c>
      <c r="I111" s="110">
        <v>810351.55</v>
      </c>
      <c r="J111" s="110"/>
      <c r="K111" s="110"/>
      <c r="L111" s="24"/>
      <c r="M111" s="110">
        <v>810351.55</v>
      </c>
      <c r="N111" s="24"/>
      <c r="O111" s="24"/>
      <c r="P111" s="24"/>
      <c r="Q111" s="24"/>
      <c r="R111" s="110"/>
      <c r="S111" s="110"/>
      <c r="T111" s="110"/>
      <c r="U111" s="110"/>
      <c r="V111" s="110"/>
      <c r="W111" s="110"/>
      <c r="X111" s="110"/>
    </row>
    <row r="112" ht="22.5" customHeight="1" spans="1:24">
      <c r="A112" s="163" t="s">
        <v>74</v>
      </c>
      <c r="B112" s="32" t="s">
        <v>307</v>
      </c>
      <c r="C112" s="32" t="s">
        <v>255</v>
      </c>
      <c r="D112" s="32" t="s">
        <v>110</v>
      </c>
      <c r="E112" s="32" t="s">
        <v>182</v>
      </c>
      <c r="F112" s="32" t="s">
        <v>262</v>
      </c>
      <c r="G112" s="32" t="s">
        <v>263</v>
      </c>
      <c r="H112" s="110">
        <v>99000</v>
      </c>
      <c r="I112" s="110">
        <v>99000</v>
      </c>
      <c r="J112" s="110"/>
      <c r="K112" s="110"/>
      <c r="L112" s="24"/>
      <c r="M112" s="110">
        <v>99000</v>
      </c>
      <c r="N112" s="24"/>
      <c r="O112" s="24"/>
      <c r="P112" s="24"/>
      <c r="Q112" s="24"/>
      <c r="R112" s="110"/>
      <c r="S112" s="110"/>
      <c r="T112" s="110"/>
      <c r="U112" s="110"/>
      <c r="V112" s="110"/>
      <c r="W112" s="110"/>
      <c r="X112" s="110"/>
    </row>
    <row r="113" ht="22.5" customHeight="1" spans="1:24">
      <c r="A113" s="163" t="s">
        <v>74</v>
      </c>
      <c r="B113" s="32" t="s">
        <v>307</v>
      </c>
      <c r="C113" s="32" t="s">
        <v>255</v>
      </c>
      <c r="D113" s="32" t="s">
        <v>110</v>
      </c>
      <c r="E113" s="32" t="s">
        <v>182</v>
      </c>
      <c r="F113" s="32" t="s">
        <v>268</v>
      </c>
      <c r="G113" s="32" t="s">
        <v>269</v>
      </c>
      <c r="H113" s="110">
        <v>2000</v>
      </c>
      <c r="I113" s="110">
        <v>2000</v>
      </c>
      <c r="J113" s="110"/>
      <c r="K113" s="110"/>
      <c r="L113" s="24"/>
      <c r="M113" s="110">
        <v>2000</v>
      </c>
      <c r="N113" s="24"/>
      <c r="O113" s="24"/>
      <c r="P113" s="24"/>
      <c r="Q113" s="24"/>
      <c r="R113" s="110"/>
      <c r="S113" s="110"/>
      <c r="T113" s="110"/>
      <c r="U113" s="110"/>
      <c r="V113" s="110"/>
      <c r="W113" s="110"/>
      <c r="X113" s="110"/>
    </row>
    <row r="114" ht="22.5" customHeight="1" spans="1:24">
      <c r="A114" s="163" t="s">
        <v>74</v>
      </c>
      <c r="B114" s="32" t="s">
        <v>307</v>
      </c>
      <c r="C114" s="32" t="s">
        <v>255</v>
      </c>
      <c r="D114" s="32" t="s">
        <v>110</v>
      </c>
      <c r="E114" s="32" t="s">
        <v>182</v>
      </c>
      <c r="F114" s="32" t="s">
        <v>266</v>
      </c>
      <c r="G114" s="32" t="s">
        <v>267</v>
      </c>
      <c r="H114" s="110">
        <v>4000</v>
      </c>
      <c r="I114" s="110">
        <v>4000</v>
      </c>
      <c r="J114" s="110"/>
      <c r="K114" s="110"/>
      <c r="L114" s="24"/>
      <c r="M114" s="110">
        <v>4000</v>
      </c>
      <c r="N114" s="24"/>
      <c r="O114" s="24"/>
      <c r="P114" s="24"/>
      <c r="Q114" s="24"/>
      <c r="R114" s="110"/>
      <c r="S114" s="110"/>
      <c r="T114" s="110"/>
      <c r="U114" s="110"/>
      <c r="V114" s="110"/>
      <c r="W114" s="110"/>
      <c r="X114" s="110"/>
    </row>
    <row r="115" ht="22.5" customHeight="1" spans="1:24">
      <c r="A115" s="163" t="s">
        <v>74</v>
      </c>
      <c r="B115" s="32" t="s">
        <v>307</v>
      </c>
      <c r="C115" s="32" t="s">
        <v>255</v>
      </c>
      <c r="D115" s="32" t="s">
        <v>110</v>
      </c>
      <c r="E115" s="32" t="s">
        <v>182</v>
      </c>
      <c r="F115" s="32" t="s">
        <v>260</v>
      </c>
      <c r="G115" s="32" t="s">
        <v>261</v>
      </c>
      <c r="H115" s="110">
        <v>40612</v>
      </c>
      <c r="I115" s="110">
        <v>40612</v>
      </c>
      <c r="J115" s="110"/>
      <c r="K115" s="110"/>
      <c r="L115" s="24"/>
      <c r="M115" s="110">
        <v>40612</v>
      </c>
      <c r="N115" s="24"/>
      <c r="O115" s="24"/>
      <c r="P115" s="24"/>
      <c r="Q115" s="24"/>
      <c r="R115" s="110"/>
      <c r="S115" s="110"/>
      <c r="T115" s="110"/>
      <c r="U115" s="110"/>
      <c r="V115" s="110"/>
      <c r="W115" s="110"/>
      <c r="X115" s="110"/>
    </row>
    <row r="116" ht="22.5" customHeight="1" spans="1:24">
      <c r="A116" s="163" t="s">
        <v>74</v>
      </c>
      <c r="B116" s="32" t="s">
        <v>308</v>
      </c>
      <c r="C116" s="32" t="s">
        <v>200</v>
      </c>
      <c r="D116" s="32" t="s">
        <v>110</v>
      </c>
      <c r="E116" s="32" t="s">
        <v>182</v>
      </c>
      <c r="F116" s="32" t="s">
        <v>265</v>
      </c>
      <c r="G116" s="32" t="s">
        <v>200</v>
      </c>
      <c r="H116" s="110">
        <v>800</v>
      </c>
      <c r="I116" s="110">
        <v>800</v>
      </c>
      <c r="J116" s="110"/>
      <c r="K116" s="110"/>
      <c r="L116" s="24"/>
      <c r="M116" s="110">
        <v>800</v>
      </c>
      <c r="N116" s="24"/>
      <c r="O116" s="24"/>
      <c r="P116" s="24"/>
      <c r="Q116" s="24"/>
      <c r="R116" s="110"/>
      <c r="S116" s="110"/>
      <c r="T116" s="110"/>
      <c r="U116" s="110"/>
      <c r="V116" s="110"/>
      <c r="W116" s="110"/>
      <c r="X116" s="110"/>
    </row>
    <row r="117" ht="22.5" customHeight="1" spans="1:24">
      <c r="A117" s="163" t="s">
        <v>74</v>
      </c>
      <c r="B117" s="32" t="s">
        <v>307</v>
      </c>
      <c r="C117" s="32" t="s">
        <v>255</v>
      </c>
      <c r="D117" s="32" t="s">
        <v>110</v>
      </c>
      <c r="E117" s="32" t="s">
        <v>182</v>
      </c>
      <c r="F117" s="32" t="s">
        <v>282</v>
      </c>
      <c r="G117" s="32" t="s">
        <v>283</v>
      </c>
      <c r="H117" s="110">
        <v>880</v>
      </c>
      <c r="I117" s="110">
        <v>880</v>
      </c>
      <c r="J117" s="110"/>
      <c r="K117" s="110"/>
      <c r="L117" s="24"/>
      <c r="M117" s="110">
        <v>880</v>
      </c>
      <c r="N117" s="24"/>
      <c r="O117" s="24"/>
      <c r="P117" s="24"/>
      <c r="Q117" s="24"/>
      <c r="R117" s="110"/>
      <c r="S117" s="110"/>
      <c r="T117" s="110"/>
      <c r="U117" s="110"/>
      <c r="V117" s="110"/>
      <c r="W117" s="110"/>
      <c r="X117" s="110"/>
    </row>
    <row r="118" ht="22.5" customHeight="1" spans="1:24">
      <c r="A118" s="163" t="s">
        <v>74</v>
      </c>
      <c r="B118" s="32" t="s">
        <v>307</v>
      </c>
      <c r="C118" s="32" t="s">
        <v>255</v>
      </c>
      <c r="D118" s="32" t="s">
        <v>110</v>
      </c>
      <c r="E118" s="32" t="s">
        <v>182</v>
      </c>
      <c r="F118" s="32" t="s">
        <v>258</v>
      </c>
      <c r="G118" s="32" t="s">
        <v>259</v>
      </c>
      <c r="H118" s="110">
        <v>3908</v>
      </c>
      <c r="I118" s="110">
        <v>3908</v>
      </c>
      <c r="J118" s="110"/>
      <c r="K118" s="110"/>
      <c r="L118" s="24"/>
      <c r="M118" s="110">
        <v>3908</v>
      </c>
      <c r="N118" s="24"/>
      <c r="O118" s="24"/>
      <c r="P118" s="24"/>
      <c r="Q118" s="24"/>
      <c r="R118" s="110"/>
      <c r="S118" s="110"/>
      <c r="T118" s="110"/>
      <c r="U118" s="110"/>
      <c r="V118" s="110"/>
      <c r="W118" s="110"/>
      <c r="X118" s="110"/>
    </row>
    <row r="119" ht="22.5" customHeight="1" spans="1:24">
      <c r="A119" s="163" t="s">
        <v>74</v>
      </c>
      <c r="B119" s="32" t="s">
        <v>309</v>
      </c>
      <c r="C119" s="32" t="s">
        <v>271</v>
      </c>
      <c r="D119" s="32" t="s">
        <v>110</v>
      </c>
      <c r="E119" s="32" t="s">
        <v>182</v>
      </c>
      <c r="F119" s="32" t="s">
        <v>272</v>
      </c>
      <c r="G119" s="32" t="s">
        <v>271</v>
      </c>
      <c r="H119" s="110">
        <v>107746.99</v>
      </c>
      <c r="I119" s="110">
        <v>107746.99</v>
      </c>
      <c r="J119" s="110"/>
      <c r="K119" s="110"/>
      <c r="L119" s="24"/>
      <c r="M119" s="110">
        <v>107746.99</v>
      </c>
      <c r="N119" s="24"/>
      <c r="O119" s="24"/>
      <c r="P119" s="24"/>
      <c r="Q119" s="24"/>
      <c r="R119" s="110"/>
      <c r="S119" s="110"/>
      <c r="T119" s="110"/>
      <c r="U119" s="110"/>
      <c r="V119" s="110"/>
      <c r="W119" s="110"/>
      <c r="X119" s="110"/>
    </row>
    <row r="120" ht="22.5" customHeight="1" spans="1:24">
      <c r="A120" s="163" t="s">
        <v>74</v>
      </c>
      <c r="B120" s="32" t="s">
        <v>307</v>
      </c>
      <c r="C120" s="32" t="s">
        <v>255</v>
      </c>
      <c r="D120" s="32" t="s">
        <v>110</v>
      </c>
      <c r="E120" s="32" t="s">
        <v>182</v>
      </c>
      <c r="F120" s="32" t="s">
        <v>273</v>
      </c>
      <c r="G120" s="32" t="s">
        <v>274</v>
      </c>
      <c r="H120" s="110">
        <v>4200</v>
      </c>
      <c r="I120" s="110">
        <v>4200</v>
      </c>
      <c r="J120" s="110"/>
      <c r="K120" s="110"/>
      <c r="L120" s="24"/>
      <c r="M120" s="110">
        <v>4200</v>
      </c>
      <c r="N120" s="24"/>
      <c r="O120" s="24"/>
      <c r="P120" s="24"/>
      <c r="Q120" s="24"/>
      <c r="R120" s="110"/>
      <c r="S120" s="110"/>
      <c r="T120" s="110"/>
      <c r="U120" s="110"/>
      <c r="V120" s="110"/>
      <c r="W120" s="110"/>
      <c r="X120" s="110"/>
    </row>
    <row r="121" ht="22.5" customHeight="1" spans="1:24">
      <c r="A121" s="163" t="s">
        <v>74</v>
      </c>
      <c r="B121" s="32" t="s">
        <v>310</v>
      </c>
      <c r="C121" s="32" t="s">
        <v>276</v>
      </c>
      <c r="D121" s="32" t="s">
        <v>110</v>
      </c>
      <c r="E121" s="32" t="s">
        <v>182</v>
      </c>
      <c r="F121" s="32" t="s">
        <v>273</v>
      </c>
      <c r="G121" s="32" t="s">
        <v>274</v>
      </c>
      <c r="H121" s="110">
        <v>49500</v>
      </c>
      <c r="I121" s="110">
        <v>49500</v>
      </c>
      <c r="J121" s="110"/>
      <c r="K121" s="110"/>
      <c r="L121" s="24"/>
      <c r="M121" s="110">
        <v>49500</v>
      </c>
      <c r="N121" s="24"/>
      <c r="O121" s="24"/>
      <c r="P121" s="24"/>
      <c r="Q121" s="24"/>
      <c r="R121" s="110"/>
      <c r="S121" s="110"/>
      <c r="T121" s="110"/>
      <c r="U121" s="110"/>
      <c r="V121" s="110"/>
      <c r="W121" s="110"/>
      <c r="X121" s="110"/>
    </row>
    <row r="122" ht="22.5" customHeight="1" spans="1:24">
      <c r="A122" s="163" t="s">
        <v>74</v>
      </c>
      <c r="B122" s="32" t="s">
        <v>311</v>
      </c>
      <c r="C122" s="32" t="s">
        <v>278</v>
      </c>
      <c r="D122" s="32" t="s">
        <v>110</v>
      </c>
      <c r="E122" s="32" t="s">
        <v>182</v>
      </c>
      <c r="F122" s="32" t="s">
        <v>279</v>
      </c>
      <c r="G122" s="32" t="s">
        <v>278</v>
      </c>
      <c r="H122" s="110">
        <v>13500</v>
      </c>
      <c r="I122" s="110">
        <v>13500</v>
      </c>
      <c r="J122" s="110"/>
      <c r="K122" s="110"/>
      <c r="L122" s="24"/>
      <c r="M122" s="110">
        <v>13500</v>
      </c>
      <c r="N122" s="24"/>
      <c r="O122" s="24"/>
      <c r="P122" s="24"/>
      <c r="Q122" s="24"/>
      <c r="R122" s="110"/>
      <c r="S122" s="110"/>
      <c r="T122" s="110"/>
      <c r="U122" s="110"/>
      <c r="V122" s="110"/>
      <c r="W122" s="110"/>
      <c r="X122" s="110"/>
    </row>
    <row r="123" ht="22.5" customHeight="1" spans="1:24">
      <c r="A123" s="163" t="s">
        <v>74</v>
      </c>
      <c r="B123" s="32" t="s">
        <v>312</v>
      </c>
      <c r="C123" s="32" t="s">
        <v>313</v>
      </c>
      <c r="D123" s="32" t="s">
        <v>110</v>
      </c>
      <c r="E123" s="32" t="s">
        <v>182</v>
      </c>
      <c r="F123" s="32" t="s">
        <v>288</v>
      </c>
      <c r="G123" s="32" t="s">
        <v>289</v>
      </c>
      <c r="H123" s="110">
        <v>36000</v>
      </c>
      <c r="I123" s="110">
        <v>36000</v>
      </c>
      <c r="J123" s="110"/>
      <c r="K123" s="110"/>
      <c r="L123" s="24"/>
      <c r="M123" s="110">
        <v>36000</v>
      </c>
      <c r="N123" s="24"/>
      <c r="O123" s="24"/>
      <c r="P123" s="24"/>
      <c r="Q123" s="24"/>
      <c r="R123" s="110"/>
      <c r="S123" s="110"/>
      <c r="T123" s="110"/>
      <c r="U123" s="110"/>
      <c r="V123" s="110"/>
      <c r="W123" s="110"/>
      <c r="X123" s="110"/>
    </row>
    <row r="124" ht="22.5" customHeight="1" spans="1:24">
      <c r="A124" s="163" t="s">
        <v>78</v>
      </c>
      <c r="B124" s="24"/>
      <c r="C124" s="24"/>
      <c r="D124" s="24"/>
      <c r="E124" s="24"/>
      <c r="F124" s="24"/>
      <c r="G124" s="24"/>
      <c r="H124" s="24"/>
      <c r="I124" s="24"/>
      <c r="J124" s="24"/>
      <c r="K124" s="24"/>
      <c r="L124" s="24"/>
      <c r="M124" s="24"/>
      <c r="N124" s="24"/>
      <c r="O124" s="24"/>
      <c r="P124" s="24"/>
      <c r="Q124" s="24"/>
      <c r="R124" s="24"/>
      <c r="S124" s="24"/>
      <c r="T124" s="24"/>
      <c r="U124" s="24"/>
      <c r="V124" s="24"/>
      <c r="W124" s="24"/>
      <c r="X124" s="24"/>
    </row>
    <row r="125" ht="22.5" customHeight="1" spans="1:24">
      <c r="A125" s="163" t="s">
        <v>78</v>
      </c>
      <c r="B125" s="32" t="s">
        <v>314</v>
      </c>
      <c r="C125" s="32" t="s">
        <v>228</v>
      </c>
      <c r="D125" s="32" t="s">
        <v>110</v>
      </c>
      <c r="E125" s="32" t="s">
        <v>182</v>
      </c>
      <c r="F125" s="32" t="s">
        <v>225</v>
      </c>
      <c r="G125" s="32" t="s">
        <v>226</v>
      </c>
      <c r="H125" s="110">
        <v>961356</v>
      </c>
      <c r="I125" s="110">
        <v>961356</v>
      </c>
      <c r="J125" s="110"/>
      <c r="K125" s="110"/>
      <c r="L125" s="24"/>
      <c r="M125" s="110">
        <v>961356</v>
      </c>
      <c r="N125" s="24"/>
      <c r="O125" s="24"/>
      <c r="P125" s="24"/>
      <c r="Q125" s="24"/>
      <c r="R125" s="110"/>
      <c r="S125" s="110"/>
      <c r="T125" s="110"/>
      <c r="U125" s="110"/>
      <c r="V125" s="110"/>
      <c r="W125" s="110"/>
      <c r="X125" s="110"/>
    </row>
    <row r="126" ht="22.5" customHeight="1" spans="1:24">
      <c r="A126" s="163" t="s">
        <v>78</v>
      </c>
      <c r="B126" s="32" t="s">
        <v>314</v>
      </c>
      <c r="C126" s="32" t="s">
        <v>228</v>
      </c>
      <c r="D126" s="32" t="s">
        <v>110</v>
      </c>
      <c r="E126" s="32" t="s">
        <v>182</v>
      </c>
      <c r="F126" s="32" t="s">
        <v>229</v>
      </c>
      <c r="G126" s="32" t="s">
        <v>230</v>
      </c>
      <c r="H126" s="110">
        <v>1358796</v>
      </c>
      <c r="I126" s="110">
        <v>1358796</v>
      </c>
      <c r="J126" s="110"/>
      <c r="K126" s="110"/>
      <c r="L126" s="24"/>
      <c r="M126" s="110">
        <v>1358796</v>
      </c>
      <c r="N126" s="24"/>
      <c r="O126" s="24"/>
      <c r="P126" s="24"/>
      <c r="Q126" s="24"/>
      <c r="R126" s="110"/>
      <c r="S126" s="110"/>
      <c r="T126" s="110"/>
      <c r="U126" s="110"/>
      <c r="V126" s="110"/>
      <c r="W126" s="110"/>
      <c r="X126" s="110"/>
    </row>
    <row r="127" ht="22.5" customHeight="1" spans="1:24">
      <c r="A127" s="163" t="s">
        <v>78</v>
      </c>
      <c r="B127" s="32" t="s">
        <v>314</v>
      </c>
      <c r="C127" s="32" t="s">
        <v>228</v>
      </c>
      <c r="D127" s="32" t="s">
        <v>110</v>
      </c>
      <c r="E127" s="32" t="s">
        <v>182</v>
      </c>
      <c r="F127" s="32" t="s">
        <v>229</v>
      </c>
      <c r="G127" s="32" t="s">
        <v>230</v>
      </c>
      <c r="H127" s="110"/>
      <c r="I127" s="110"/>
      <c r="J127" s="110"/>
      <c r="K127" s="110"/>
      <c r="L127" s="24"/>
      <c r="M127" s="110"/>
      <c r="N127" s="24"/>
      <c r="O127" s="24"/>
      <c r="P127" s="24"/>
      <c r="Q127" s="24"/>
      <c r="R127" s="110"/>
      <c r="S127" s="110"/>
      <c r="T127" s="110"/>
      <c r="U127" s="110"/>
      <c r="V127" s="110"/>
      <c r="W127" s="110"/>
      <c r="X127" s="110"/>
    </row>
    <row r="128" ht="22.5" customHeight="1" spans="1:24">
      <c r="A128" s="163" t="s">
        <v>78</v>
      </c>
      <c r="B128" s="32" t="s">
        <v>314</v>
      </c>
      <c r="C128" s="32" t="s">
        <v>228</v>
      </c>
      <c r="D128" s="32" t="s">
        <v>110</v>
      </c>
      <c r="E128" s="32" t="s">
        <v>182</v>
      </c>
      <c r="F128" s="32" t="s">
        <v>235</v>
      </c>
      <c r="G128" s="32" t="s">
        <v>236</v>
      </c>
      <c r="H128" s="110">
        <v>80113</v>
      </c>
      <c r="I128" s="110">
        <v>80113</v>
      </c>
      <c r="J128" s="110"/>
      <c r="K128" s="110"/>
      <c r="L128" s="24"/>
      <c r="M128" s="110">
        <v>80113</v>
      </c>
      <c r="N128" s="24"/>
      <c r="O128" s="24"/>
      <c r="P128" s="24"/>
      <c r="Q128" s="24"/>
      <c r="R128" s="110"/>
      <c r="S128" s="110"/>
      <c r="T128" s="110"/>
      <c r="U128" s="110"/>
      <c r="V128" s="110"/>
      <c r="W128" s="110"/>
      <c r="X128" s="110"/>
    </row>
    <row r="129" ht="22.5" customHeight="1" spans="1:24">
      <c r="A129" s="163" t="s">
        <v>78</v>
      </c>
      <c r="B129" s="32" t="s">
        <v>314</v>
      </c>
      <c r="C129" s="32" t="s">
        <v>228</v>
      </c>
      <c r="D129" s="32" t="s">
        <v>110</v>
      </c>
      <c r="E129" s="32" t="s">
        <v>182</v>
      </c>
      <c r="F129" s="32" t="s">
        <v>235</v>
      </c>
      <c r="G129" s="32" t="s">
        <v>236</v>
      </c>
      <c r="H129" s="110">
        <v>1191516</v>
      </c>
      <c r="I129" s="110">
        <v>1191516</v>
      </c>
      <c r="J129" s="110"/>
      <c r="K129" s="110"/>
      <c r="L129" s="24"/>
      <c r="M129" s="110">
        <v>1191516</v>
      </c>
      <c r="N129" s="24"/>
      <c r="O129" s="24"/>
      <c r="P129" s="24"/>
      <c r="Q129" s="24"/>
      <c r="R129" s="110"/>
      <c r="S129" s="110"/>
      <c r="T129" s="110"/>
      <c r="U129" s="110"/>
      <c r="V129" s="110"/>
      <c r="W129" s="110"/>
      <c r="X129" s="110"/>
    </row>
    <row r="130" ht="22.5" customHeight="1" spans="1:24">
      <c r="A130" s="163" t="s">
        <v>78</v>
      </c>
      <c r="B130" s="32" t="s">
        <v>315</v>
      </c>
      <c r="C130" s="32" t="s">
        <v>238</v>
      </c>
      <c r="D130" s="32" t="s">
        <v>110</v>
      </c>
      <c r="E130" s="32" t="s">
        <v>182</v>
      </c>
      <c r="F130" s="32" t="s">
        <v>235</v>
      </c>
      <c r="G130" s="32" t="s">
        <v>236</v>
      </c>
      <c r="H130" s="110">
        <v>651300</v>
      </c>
      <c r="I130" s="110">
        <v>651300</v>
      </c>
      <c r="J130" s="110"/>
      <c r="K130" s="110"/>
      <c r="L130" s="24"/>
      <c r="M130" s="110">
        <v>651300</v>
      </c>
      <c r="N130" s="24"/>
      <c r="O130" s="24"/>
      <c r="P130" s="24"/>
      <c r="Q130" s="24"/>
      <c r="R130" s="110"/>
      <c r="S130" s="110"/>
      <c r="T130" s="110"/>
      <c r="U130" s="110"/>
      <c r="V130" s="110"/>
      <c r="W130" s="110"/>
      <c r="X130" s="110"/>
    </row>
    <row r="131" ht="22.5" customHeight="1" spans="1:24">
      <c r="A131" s="163" t="s">
        <v>78</v>
      </c>
      <c r="B131" s="32" t="s">
        <v>315</v>
      </c>
      <c r="C131" s="32" t="s">
        <v>238</v>
      </c>
      <c r="D131" s="32" t="s">
        <v>110</v>
      </c>
      <c r="E131" s="32" t="s">
        <v>182</v>
      </c>
      <c r="F131" s="32" t="s">
        <v>235</v>
      </c>
      <c r="G131" s="32" t="s">
        <v>236</v>
      </c>
      <c r="H131" s="110">
        <v>176000</v>
      </c>
      <c r="I131" s="110">
        <v>176000</v>
      </c>
      <c r="J131" s="110"/>
      <c r="K131" s="110"/>
      <c r="L131" s="24"/>
      <c r="M131" s="110">
        <v>176000</v>
      </c>
      <c r="N131" s="24"/>
      <c r="O131" s="24"/>
      <c r="P131" s="24"/>
      <c r="Q131" s="24"/>
      <c r="R131" s="110"/>
      <c r="S131" s="110"/>
      <c r="T131" s="110"/>
      <c r="U131" s="110"/>
      <c r="V131" s="110"/>
      <c r="W131" s="110"/>
      <c r="X131" s="110"/>
    </row>
    <row r="132" ht="22.5" customHeight="1" spans="1:24">
      <c r="A132" s="163" t="s">
        <v>78</v>
      </c>
      <c r="B132" s="32" t="s">
        <v>316</v>
      </c>
      <c r="C132" s="32" t="s">
        <v>240</v>
      </c>
      <c r="D132" s="32" t="s">
        <v>95</v>
      </c>
      <c r="E132" s="32" t="s">
        <v>172</v>
      </c>
      <c r="F132" s="32" t="s">
        <v>241</v>
      </c>
      <c r="G132" s="32" t="s">
        <v>242</v>
      </c>
      <c r="H132" s="110">
        <v>629740.96</v>
      </c>
      <c r="I132" s="110">
        <v>629740.96</v>
      </c>
      <c r="J132" s="110"/>
      <c r="K132" s="110"/>
      <c r="L132" s="24"/>
      <c r="M132" s="110">
        <v>629740.96</v>
      </c>
      <c r="N132" s="24"/>
      <c r="O132" s="24"/>
      <c r="P132" s="24"/>
      <c r="Q132" s="24"/>
      <c r="R132" s="110"/>
      <c r="S132" s="110"/>
      <c r="T132" s="110"/>
      <c r="U132" s="110"/>
      <c r="V132" s="110"/>
      <c r="W132" s="110"/>
      <c r="X132" s="110"/>
    </row>
    <row r="133" ht="22.5" customHeight="1" spans="1:24">
      <c r="A133" s="163" t="s">
        <v>78</v>
      </c>
      <c r="B133" s="32" t="s">
        <v>316</v>
      </c>
      <c r="C133" s="32" t="s">
        <v>240</v>
      </c>
      <c r="D133" s="32" t="s">
        <v>96</v>
      </c>
      <c r="E133" s="32" t="s">
        <v>243</v>
      </c>
      <c r="F133" s="32" t="s">
        <v>244</v>
      </c>
      <c r="G133" s="32" t="s">
        <v>245</v>
      </c>
      <c r="H133" s="110"/>
      <c r="I133" s="110"/>
      <c r="J133" s="110"/>
      <c r="K133" s="110"/>
      <c r="L133" s="24"/>
      <c r="M133" s="110"/>
      <c r="N133" s="24"/>
      <c r="O133" s="24"/>
      <c r="P133" s="24"/>
      <c r="Q133" s="24"/>
      <c r="R133" s="110"/>
      <c r="S133" s="110"/>
      <c r="T133" s="110"/>
      <c r="U133" s="110"/>
      <c r="V133" s="110"/>
      <c r="W133" s="110"/>
      <c r="X133" s="110"/>
    </row>
    <row r="134" ht="22.5" customHeight="1" spans="1:24">
      <c r="A134" s="163" t="s">
        <v>78</v>
      </c>
      <c r="B134" s="32" t="s">
        <v>316</v>
      </c>
      <c r="C134" s="32" t="s">
        <v>240</v>
      </c>
      <c r="D134" s="32" t="s">
        <v>102</v>
      </c>
      <c r="E134" s="32" t="s">
        <v>176</v>
      </c>
      <c r="F134" s="32" t="s">
        <v>246</v>
      </c>
      <c r="G134" s="32" t="s">
        <v>247</v>
      </c>
      <c r="H134" s="110"/>
      <c r="I134" s="110"/>
      <c r="J134" s="110"/>
      <c r="K134" s="110"/>
      <c r="L134" s="24"/>
      <c r="M134" s="110"/>
      <c r="N134" s="24"/>
      <c r="O134" s="24"/>
      <c r="P134" s="24"/>
      <c r="Q134" s="24"/>
      <c r="R134" s="110"/>
      <c r="S134" s="110"/>
      <c r="T134" s="110"/>
      <c r="U134" s="110"/>
      <c r="V134" s="110"/>
      <c r="W134" s="110"/>
      <c r="X134" s="110"/>
    </row>
    <row r="135" ht="22.5" customHeight="1" spans="1:24">
      <c r="A135" s="163" t="s">
        <v>78</v>
      </c>
      <c r="B135" s="32" t="s">
        <v>316</v>
      </c>
      <c r="C135" s="32" t="s">
        <v>240</v>
      </c>
      <c r="D135" s="32" t="s">
        <v>103</v>
      </c>
      <c r="E135" s="32" t="s">
        <v>177</v>
      </c>
      <c r="F135" s="32" t="s">
        <v>246</v>
      </c>
      <c r="G135" s="32" t="s">
        <v>247</v>
      </c>
      <c r="H135" s="110">
        <v>294222.6</v>
      </c>
      <c r="I135" s="110">
        <v>294222.6</v>
      </c>
      <c r="J135" s="110"/>
      <c r="K135" s="110"/>
      <c r="L135" s="24"/>
      <c r="M135" s="110">
        <v>294222.6</v>
      </c>
      <c r="N135" s="24"/>
      <c r="O135" s="24"/>
      <c r="P135" s="24"/>
      <c r="Q135" s="24"/>
      <c r="R135" s="110"/>
      <c r="S135" s="110"/>
      <c r="T135" s="110"/>
      <c r="U135" s="110"/>
      <c r="V135" s="110"/>
      <c r="W135" s="110"/>
      <c r="X135" s="110"/>
    </row>
    <row r="136" ht="22.5" customHeight="1" spans="1:24">
      <c r="A136" s="163" t="s">
        <v>78</v>
      </c>
      <c r="B136" s="32" t="s">
        <v>316</v>
      </c>
      <c r="C136" s="32" t="s">
        <v>240</v>
      </c>
      <c r="D136" s="32" t="s">
        <v>104</v>
      </c>
      <c r="E136" s="32" t="s">
        <v>178</v>
      </c>
      <c r="F136" s="32" t="s">
        <v>248</v>
      </c>
      <c r="G136" s="32" t="s">
        <v>249</v>
      </c>
      <c r="H136" s="110">
        <v>156918.72</v>
      </c>
      <c r="I136" s="110">
        <v>156918.72</v>
      </c>
      <c r="J136" s="110"/>
      <c r="K136" s="110"/>
      <c r="L136" s="24"/>
      <c r="M136" s="110">
        <v>156918.72</v>
      </c>
      <c r="N136" s="24"/>
      <c r="O136" s="24"/>
      <c r="P136" s="24"/>
      <c r="Q136" s="24"/>
      <c r="R136" s="110"/>
      <c r="S136" s="110"/>
      <c r="T136" s="110"/>
      <c r="U136" s="110"/>
      <c r="V136" s="110"/>
      <c r="W136" s="110"/>
      <c r="X136" s="110"/>
    </row>
    <row r="137" ht="22.5" customHeight="1" spans="1:24">
      <c r="A137" s="163" t="s">
        <v>78</v>
      </c>
      <c r="B137" s="32" t="s">
        <v>316</v>
      </c>
      <c r="C137" s="32" t="s">
        <v>240</v>
      </c>
      <c r="D137" s="32" t="s">
        <v>104</v>
      </c>
      <c r="E137" s="32" t="s">
        <v>178</v>
      </c>
      <c r="F137" s="32" t="s">
        <v>248</v>
      </c>
      <c r="G137" s="32" t="s">
        <v>249</v>
      </c>
      <c r="H137" s="110">
        <v>45992.31</v>
      </c>
      <c r="I137" s="110">
        <v>45992.31</v>
      </c>
      <c r="J137" s="110"/>
      <c r="K137" s="110"/>
      <c r="L137" s="24"/>
      <c r="M137" s="110">
        <v>45992.31</v>
      </c>
      <c r="N137" s="24"/>
      <c r="O137" s="24"/>
      <c r="P137" s="24"/>
      <c r="Q137" s="24"/>
      <c r="R137" s="110"/>
      <c r="S137" s="110"/>
      <c r="T137" s="110"/>
      <c r="U137" s="110"/>
      <c r="V137" s="110"/>
      <c r="W137" s="110"/>
      <c r="X137" s="110"/>
    </row>
    <row r="138" ht="22.5" customHeight="1" spans="1:24">
      <c r="A138" s="163" t="s">
        <v>78</v>
      </c>
      <c r="B138" s="32" t="s">
        <v>316</v>
      </c>
      <c r="C138" s="32" t="s">
        <v>240</v>
      </c>
      <c r="D138" s="32" t="s">
        <v>110</v>
      </c>
      <c r="E138" s="32" t="s">
        <v>182</v>
      </c>
      <c r="F138" s="32" t="s">
        <v>250</v>
      </c>
      <c r="G138" s="32" t="s">
        <v>251</v>
      </c>
      <c r="H138" s="110">
        <v>27460.78</v>
      </c>
      <c r="I138" s="110">
        <v>27460.78</v>
      </c>
      <c r="J138" s="110"/>
      <c r="K138" s="110"/>
      <c r="L138" s="24"/>
      <c r="M138" s="110">
        <v>27460.78</v>
      </c>
      <c r="N138" s="24"/>
      <c r="O138" s="24"/>
      <c r="P138" s="24"/>
      <c r="Q138" s="24"/>
      <c r="R138" s="110"/>
      <c r="S138" s="110"/>
      <c r="T138" s="110"/>
      <c r="U138" s="110"/>
      <c r="V138" s="110"/>
      <c r="W138" s="110"/>
      <c r="X138" s="110"/>
    </row>
    <row r="139" ht="22.5" customHeight="1" spans="1:24">
      <c r="A139" s="163" t="s">
        <v>78</v>
      </c>
      <c r="B139" s="32" t="s">
        <v>316</v>
      </c>
      <c r="C139" s="32" t="s">
        <v>240</v>
      </c>
      <c r="D139" s="32" t="s">
        <v>105</v>
      </c>
      <c r="E139" s="32" t="s">
        <v>179</v>
      </c>
      <c r="F139" s="32" t="s">
        <v>250</v>
      </c>
      <c r="G139" s="32" t="s">
        <v>251</v>
      </c>
      <c r="H139" s="110"/>
      <c r="I139" s="110"/>
      <c r="J139" s="110"/>
      <c r="K139" s="110"/>
      <c r="L139" s="24"/>
      <c r="M139" s="110"/>
      <c r="N139" s="24"/>
      <c r="O139" s="24"/>
      <c r="P139" s="24"/>
      <c r="Q139" s="24"/>
      <c r="R139" s="110"/>
      <c r="S139" s="110"/>
      <c r="T139" s="110"/>
      <c r="U139" s="110"/>
      <c r="V139" s="110"/>
      <c r="W139" s="110"/>
      <c r="X139" s="110"/>
    </row>
    <row r="140" ht="22.5" customHeight="1" spans="1:24">
      <c r="A140" s="163" t="s">
        <v>78</v>
      </c>
      <c r="B140" s="32" t="s">
        <v>316</v>
      </c>
      <c r="C140" s="32" t="s">
        <v>240</v>
      </c>
      <c r="D140" s="32" t="s">
        <v>105</v>
      </c>
      <c r="E140" s="32" t="s">
        <v>179</v>
      </c>
      <c r="F140" s="32" t="s">
        <v>250</v>
      </c>
      <c r="G140" s="32" t="s">
        <v>251</v>
      </c>
      <c r="H140" s="110">
        <v>5520</v>
      </c>
      <c r="I140" s="110">
        <v>5520</v>
      </c>
      <c r="J140" s="110"/>
      <c r="K140" s="110"/>
      <c r="L140" s="24"/>
      <c r="M140" s="110">
        <v>5520</v>
      </c>
      <c r="N140" s="24"/>
      <c r="O140" s="24"/>
      <c r="P140" s="24"/>
      <c r="Q140" s="24"/>
      <c r="R140" s="110"/>
      <c r="S140" s="110"/>
      <c r="T140" s="110"/>
      <c r="U140" s="110"/>
      <c r="V140" s="110"/>
      <c r="W140" s="110"/>
      <c r="X140" s="110"/>
    </row>
    <row r="141" ht="22.5" customHeight="1" spans="1:24">
      <c r="A141" s="163" t="s">
        <v>78</v>
      </c>
      <c r="B141" s="32" t="s">
        <v>316</v>
      </c>
      <c r="C141" s="32" t="s">
        <v>240</v>
      </c>
      <c r="D141" s="32" t="s">
        <v>105</v>
      </c>
      <c r="E141" s="32" t="s">
        <v>179</v>
      </c>
      <c r="F141" s="32" t="s">
        <v>250</v>
      </c>
      <c r="G141" s="32" t="s">
        <v>251</v>
      </c>
      <c r="H141" s="110"/>
      <c r="I141" s="110"/>
      <c r="J141" s="110"/>
      <c r="K141" s="110"/>
      <c r="L141" s="24"/>
      <c r="M141" s="110"/>
      <c r="N141" s="24"/>
      <c r="O141" s="24"/>
      <c r="P141" s="24"/>
      <c r="Q141" s="24"/>
      <c r="R141" s="110"/>
      <c r="S141" s="110"/>
      <c r="T141" s="110"/>
      <c r="U141" s="110"/>
      <c r="V141" s="110"/>
      <c r="W141" s="110"/>
      <c r="X141" s="110"/>
    </row>
    <row r="142" ht="22.5" customHeight="1" spans="1:24">
      <c r="A142" s="163" t="s">
        <v>78</v>
      </c>
      <c r="B142" s="32" t="s">
        <v>316</v>
      </c>
      <c r="C142" s="32" t="s">
        <v>240</v>
      </c>
      <c r="D142" s="32" t="s">
        <v>105</v>
      </c>
      <c r="E142" s="32" t="s">
        <v>179</v>
      </c>
      <c r="F142" s="32" t="s">
        <v>250</v>
      </c>
      <c r="G142" s="32" t="s">
        <v>251</v>
      </c>
      <c r="H142" s="110">
        <v>7871.76</v>
      </c>
      <c r="I142" s="110">
        <v>7871.76</v>
      </c>
      <c r="J142" s="110"/>
      <c r="K142" s="110"/>
      <c r="L142" s="24"/>
      <c r="M142" s="110">
        <v>7871.76</v>
      </c>
      <c r="N142" s="24"/>
      <c r="O142" s="24"/>
      <c r="P142" s="24"/>
      <c r="Q142" s="24"/>
      <c r="R142" s="110"/>
      <c r="S142" s="110"/>
      <c r="T142" s="110"/>
      <c r="U142" s="110"/>
      <c r="V142" s="110"/>
      <c r="W142" s="110"/>
      <c r="X142" s="110"/>
    </row>
    <row r="143" ht="22.5" customHeight="1" spans="1:24">
      <c r="A143" s="163" t="s">
        <v>78</v>
      </c>
      <c r="B143" s="32" t="s">
        <v>316</v>
      </c>
      <c r="C143" s="32" t="s">
        <v>240</v>
      </c>
      <c r="D143" s="32" t="s">
        <v>105</v>
      </c>
      <c r="E143" s="32" t="s">
        <v>179</v>
      </c>
      <c r="F143" s="32" t="s">
        <v>250</v>
      </c>
      <c r="G143" s="32" t="s">
        <v>251</v>
      </c>
      <c r="H143" s="110"/>
      <c r="I143" s="110"/>
      <c r="J143" s="110"/>
      <c r="K143" s="110"/>
      <c r="L143" s="24"/>
      <c r="M143" s="110"/>
      <c r="N143" s="24"/>
      <c r="O143" s="24"/>
      <c r="P143" s="24"/>
      <c r="Q143" s="24"/>
      <c r="R143" s="110"/>
      <c r="S143" s="110"/>
      <c r="T143" s="110"/>
      <c r="U143" s="110"/>
      <c r="V143" s="110"/>
      <c r="W143" s="110"/>
      <c r="X143" s="110"/>
    </row>
    <row r="144" ht="22.5" customHeight="1" spans="1:24">
      <c r="A144" s="163" t="s">
        <v>78</v>
      </c>
      <c r="B144" s="32" t="s">
        <v>316</v>
      </c>
      <c r="C144" s="32" t="s">
        <v>240</v>
      </c>
      <c r="D144" s="32" t="s">
        <v>105</v>
      </c>
      <c r="E144" s="32" t="s">
        <v>179</v>
      </c>
      <c r="F144" s="32" t="s">
        <v>250</v>
      </c>
      <c r="G144" s="32" t="s">
        <v>251</v>
      </c>
      <c r="H144" s="110">
        <v>2760</v>
      </c>
      <c r="I144" s="110">
        <v>2760</v>
      </c>
      <c r="J144" s="110"/>
      <c r="K144" s="110"/>
      <c r="L144" s="24"/>
      <c r="M144" s="110">
        <v>2760</v>
      </c>
      <c r="N144" s="24"/>
      <c r="O144" s="24"/>
      <c r="P144" s="24"/>
      <c r="Q144" s="24"/>
      <c r="R144" s="110"/>
      <c r="S144" s="110"/>
      <c r="T144" s="110"/>
      <c r="U144" s="110"/>
      <c r="V144" s="110"/>
      <c r="W144" s="110"/>
      <c r="X144" s="110"/>
    </row>
    <row r="145" ht="22.5" customHeight="1" spans="1:24">
      <c r="A145" s="163" t="s">
        <v>78</v>
      </c>
      <c r="B145" s="32" t="s">
        <v>317</v>
      </c>
      <c r="C145" s="32" t="s">
        <v>193</v>
      </c>
      <c r="D145" s="32" t="s">
        <v>121</v>
      </c>
      <c r="E145" s="32" t="s">
        <v>193</v>
      </c>
      <c r="F145" s="32" t="s">
        <v>253</v>
      </c>
      <c r="G145" s="32" t="s">
        <v>193</v>
      </c>
      <c r="H145" s="110">
        <v>501489.72</v>
      </c>
      <c r="I145" s="110">
        <v>501489.72</v>
      </c>
      <c r="J145" s="110"/>
      <c r="K145" s="110"/>
      <c r="L145" s="24"/>
      <c r="M145" s="110">
        <v>501489.72</v>
      </c>
      <c r="N145" s="24"/>
      <c r="O145" s="24"/>
      <c r="P145" s="24"/>
      <c r="Q145" s="24"/>
      <c r="R145" s="110"/>
      <c r="S145" s="110"/>
      <c r="T145" s="110"/>
      <c r="U145" s="110"/>
      <c r="V145" s="110"/>
      <c r="W145" s="110"/>
      <c r="X145" s="110"/>
    </row>
    <row r="146" ht="22.5" customHeight="1" spans="1:24">
      <c r="A146" s="163" t="s">
        <v>78</v>
      </c>
      <c r="B146" s="32" t="s">
        <v>318</v>
      </c>
      <c r="C146" s="32" t="s">
        <v>255</v>
      </c>
      <c r="D146" s="32" t="s">
        <v>110</v>
      </c>
      <c r="E146" s="32" t="s">
        <v>182</v>
      </c>
      <c r="F146" s="32" t="s">
        <v>262</v>
      </c>
      <c r="G146" s="32" t="s">
        <v>263</v>
      </c>
      <c r="H146" s="110">
        <v>59948</v>
      </c>
      <c r="I146" s="110">
        <v>59948</v>
      </c>
      <c r="J146" s="110"/>
      <c r="K146" s="110"/>
      <c r="L146" s="24"/>
      <c r="M146" s="110">
        <v>59948</v>
      </c>
      <c r="N146" s="24"/>
      <c r="O146" s="24"/>
      <c r="P146" s="24"/>
      <c r="Q146" s="24"/>
      <c r="R146" s="110"/>
      <c r="S146" s="110"/>
      <c r="T146" s="110"/>
      <c r="U146" s="110"/>
      <c r="V146" s="110"/>
      <c r="W146" s="110"/>
      <c r="X146" s="110"/>
    </row>
    <row r="147" ht="22.5" customHeight="1" spans="1:24">
      <c r="A147" s="163" t="s">
        <v>78</v>
      </c>
      <c r="B147" s="32" t="s">
        <v>318</v>
      </c>
      <c r="C147" s="32" t="s">
        <v>255</v>
      </c>
      <c r="D147" s="32" t="s">
        <v>110</v>
      </c>
      <c r="E147" s="32" t="s">
        <v>182</v>
      </c>
      <c r="F147" s="32" t="s">
        <v>266</v>
      </c>
      <c r="G147" s="32" t="s">
        <v>267</v>
      </c>
      <c r="H147" s="110">
        <v>3500</v>
      </c>
      <c r="I147" s="110">
        <v>3500</v>
      </c>
      <c r="J147" s="110"/>
      <c r="K147" s="110"/>
      <c r="L147" s="24"/>
      <c r="M147" s="110">
        <v>3500</v>
      </c>
      <c r="N147" s="24"/>
      <c r="O147" s="24"/>
      <c r="P147" s="24"/>
      <c r="Q147" s="24"/>
      <c r="R147" s="110"/>
      <c r="S147" s="110"/>
      <c r="T147" s="110"/>
      <c r="U147" s="110"/>
      <c r="V147" s="110"/>
      <c r="W147" s="110"/>
      <c r="X147" s="110"/>
    </row>
    <row r="148" ht="22.5" customHeight="1" spans="1:24">
      <c r="A148" s="163" t="s">
        <v>78</v>
      </c>
      <c r="B148" s="32" t="s">
        <v>318</v>
      </c>
      <c r="C148" s="32" t="s">
        <v>255</v>
      </c>
      <c r="D148" s="32" t="s">
        <v>110</v>
      </c>
      <c r="E148" s="32" t="s">
        <v>182</v>
      </c>
      <c r="F148" s="32" t="s">
        <v>268</v>
      </c>
      <c r="G148" s="32" t="s">
        <v>269</v>
      </c>
      <c r="H148" s="110">
        <v>2000</v>
      </c>
      <c r="I148" s="110">
        <v>2000</v>
      </c>
      <c r="J148" s="110"/>
      <c r="K148" s="110"/>
      <c r="L148" s="24"/>
      <c r="M148" s="110">
        <v>2000</v>
      </c>
      <c r="N148" s="24"/>
      <c r="O148" s="24"/>
      <c r="P148" s="24"/>
      <c r="Q148" s="24"/>
      <c r="R148" s="110"/>
      <c r="S148" s="110"/>
      <c r="T148" s="110"/>
      <c r="U148" s="110"/>
      <c r="V148" s="110"/>
      <c r="W148" s="110"/>
      <c r="X148" s="110"/>
    </row>
    <row r="149" ht="22.5" customHeight="1" spans="1:24">
      <c r="A149" s="163" t="s">
        <v>78</v>
      </c>
      <c r="B149" s="32" t="s">
        <v>318</v>
      </c>
      <c r="C149" s="32" t="s">
        <v>255</v>
      </c>
      <c r="D149" s="32" t="s">
        <v>110</v>
      </c>
      <c r="E149" s="32" t="s">
        <v>182</v>
      </c>
      <c r="F149" s="32" t="s">
        <v>258</v>
      </c>
      <c r="G149" s="32" t="s">
        <v>259</v>
      </c>
      <c r="H149" s="110">
        <v>3552</v>
      </c>
      <c r="I149" s="110">
        <v>3552</v>
      </c>
      <c r="J149" s="110"/>
      <c r="K149" s="110"/>
      <c r="L149" s="24"/>
      <c r="M149" s="110">
        <v>3552</v>
      </c>
      <c r="N149" s="24"/>
      <c r="O149" s="24"/>
      <c r="P149" s="24"/>
      <c r="Q149" s="24"/>
      <c r="R149" s="110"/>
      <c r="S149" s="110"/>
      <c r="T149" s="110"/>
      <c r="U149" s="110"/>
      <c r="V149" s="110"/>
      <c r="W149" s="110"/>
      <c r="X149" s="110"/>
    </row>
    <row r="150" ht="22.5" customHeight="1" spans="1:24">
      <c r="A150" s="163" t="s">
        <v>78</v>
      </c>
      <c r="B150" s="32" t="s">
        <v>319</v>
      </c>
      <c r="C150" s="32" t="s">
        <v>200</v>
      </c>
      <c r="D150" s="32" t="s">
        <v>110</v>
      </c>
      <c r="E150" s="32" t="s">
        <v>182</v>
      </c>
      <c r="F150" s="32" t="s">
        <v>265</v>
      </c>
      <c r="G150" s="32" t="s">
        <v>200</v>
      </c>
      <c r="H150" s="110">
        <v>1400</v>
      </c>
      <c r="I150" s="110">
        <v>1400</v>
      </c>
      <c r="J150" s="110"/>
      <c r="K150" s="110"/>
      <c r="L150" s="24"/>
      <c r="M150" s="110">
        <v>1400</v>
      </c>
      <c r="N150" s="24"/>
      <c r="O150" s="24"/>
      <c r="P150" s="24"/>
      <c r="Q150" s="24"/>
      <c r="R150" s="110"/>
      <c r="S150" s="110"/>
      <c r="T150" s="110"/>
      <c r="U150" s="110"/>
      <c r="V150" s="110"/>
      <c r="W150" s="110"/>
      <c r="X150" s="110"/>
    </row>
    <row r="151" ht="22.5" customHeight="1" spans="1:24">
      <c r="A151" s="163" t="s">
        <v>78</v>
      </c>
      <c r="B151" s="32" t="s">
        <v>318</v>
      </c>
      <c r="C151" s="32" t="s">
        <v>255</v>
      </c>
      <c r="D151" s="32" t="s">
        <v>110</v>
      </c>
      <c r="E151" s="32" t="s">
        <v>182</v>
      </c>
      <c r="F151" s="32" t="s">
        <v>260</v>
      </c>
      <c r="G151" s="32" t="s">
        <v>261</v>
      </c>
      <c r="H151" s="110">
        <v>16000</v>
      </c>
      <c r="I151" s="110">
        <v>16000</v>
      </c>
      <c r="J151" s="110"/>
      <c r="K151" s="110"/>
      <c r="L151" s="24"/>
      <c r="M151" s="110">
        <v>16000</v>
      </c>
      <c r="N151" s="24"/>
      <c r="O151" s="24"/>
      <c r="P151" s="24"/>
      <c r="Q151" s="24"/>
      <c r="R151" s="110"/>
      <c r="S151" s="110"/>
      <c r="T151" s="110"/>
      <c r="U151" s="110"/>
      <c r="V151" s="110"/>
      <c r="W151" s="110"/>
      <c r="X151" s="110"/>
    </row>
    <row r="152" ht="22.5" customHeight="1" spans="1:24">
      <c r="A152" s="163" t="s">
        <v>78</v>
      </c>
      <c r="B152" s="32" t="s">
        <v>320</v>
      </c>
      <c r="C152" s="32" t="s">
        <v>271</v>
      </c>
      <c r="D152" s="32" t="s">
        <v>110</v>
      </c>
      <c r="E152" s="32" t="s">
        <v>182</v>
      </c>
      <c r="F152" s="32" t="s">
        <v>272</v>
      </c>
      <c r="G152" s="32" t="s">
        <v>271</v>
      </c>
      <c r="H152" s="110">
        <v>58468.56</v>
      </c>
      <c r="I152" s="110">
        <v>58468.56</v>
      </c>
      <c r="J152" s="110"/>
      <c r="K152" s="110"/>
      <c r="L152" s="24"/>
      <c r="M152" s="110">
        <v>58468.56</v>
      </c>
      <c r="N152" s="24"/>
      <c r="O152" s="24"/>
      <c r="P152" s="24"/>
      <c r="Q152" s="24"/>
      <c r="R152" s="110"/>
      <c r="S152" s="110"/>
      <c r="T152" s="110"/>
      <c r="U152" s="110"/>
      <c r="V152" s="110"/>
      <c r="W152" s="110"/>
      <c r="X152" s="110"/>
    </row>
    <row r="153" ht="22.5" customHeight="1" spans="1:24">
      <c r="A153" s="163" t="s">
        <v>78</v>
      </c>
      <c r="B153" s="32" t="s">
        <v>318</v>
      </c>
      <c r="C153" s="32" t="s">
        <v>255</v>
      </c>
      <c r="D153" s="32" t="s">
        <v>110</v>
      </c>
      <c r="E153" s="32" t="s">
        <v>182</v>
      </c>
      <c r="F153" s="32" t="s">
        <v>273</v>
      </c>
      <c r="G153" s="32" t="s">
        <v>274</v>
      </c>
      <c r="H153" s="110">
        <v>2400</v>
      </c>
      <c r="I153" s="110">
        <v>2400</v>
      </c>
      <c r="J153" s="110"/>
      <c r="K153" s="110"/>
      <c r="L153" s="24"/>
      <c r="M153" s="110">
        <v>2400</v>
      </c>
      <c r="N153" s="24"/>
      <c r="O153" s="24"/>
      <c r="P153" s="24"/>
      <c r="Q153" s="24"/>
      <c r="R153" s="110"/>
      <c r="S153" s="110"/>
      <c r="T153" s="110"/>
      <c r="U153" s="110"/>
      <c r="V153" s="110"/>
      <c r="W153" s="110"/>
      <c r="X153" s="110"/>
    </row>
    <row r="154" ht="22.5" customHeight="1" spans="1:24">
      <c r="A154" s="163" t="s">
        <v>78</v>
      </c>
      <c r="B154" s="32" t="s">
        <v>321</v>
      </c>
      <c r="C154" s="32" t="s">
        <v>276</v>
      </c>
      <c r="D154" s="32" t="s">
        <v>110</v>
      </c>
      <c r="E154" s="32" t="s">
        <v>182</v>
      </c>
      <c r="F154" s="32" t="s">
        <v>273</v>
      </c>
      <c r="G154" s="32" t="s">
        <v>274</v>
      </c>
      <c r="H154" s="110">
        <v>37500</v>
      </c>
      <c r="I154" s="110">
        <v>37500</v>
      </c>
      <c r="J154" s="110"/>
      <c r="K154" s="110"/>
      <c r="L154" s="24"/>
      <c r="M154" s="110">
        <v>37500</v>
      </c>
      <c r="N154" s="24"/>
      <c r="O154" s="24"/>
      <c r="P154" s="24"/>
      <c r="Q154" s="24"/>
      <c r="R154" s="110"/>
      <c r="S154" s="110"/>
      <c r="T154" s="110"/>
      <c r="U154" s="110"/>
      <c r="V154" s="110"/>
      <c r="W154" s="110"/>
      <c r="X154" s="110"/>
    </row>
    <row r="155" ht="22.5" customHeight="1" spans="1:24">
      <c r="A155" s="163" t="s">
        <v>78</v>
      </c>
      <c r="B155" s="32" t="s">
        <v>322</v>
      </c>
      <c r="C155" s="32" t="s">
        <v>278</v>
      </c>
      <c r="D155" s="32" t="s">
        <v>110</v>
      </c>
      <c r="E155" s="32" t="s">
        <v>182</v>
      </c>
      <c r="F155" s="32" t="s">
        <v>279</v>
      </c>
      <c r="G155" s="32" t="s">
        <v>278</v>
      </c>
      <c r="H155" s="110">
        <v>13500</v>
      </c>
      <c r="I155" s="110">
        <v>13500</v>
      </c>
      <c r="J155" s="110"/>
      <c r="K155" s="110"/>
      <c r="L155" s="24"/>
      <c r="M155" s="110">
        <v>13500</v>
      </c>
      <c r="N155" s="24"/>
      <c r="O155" s="24"/>
      <c r="P155" s="24"/>
      <c r="Q155" s="24"/>
      <c r="R155" s="110"/>
      <c r="S155" s="110"/>
      <c r="T155" s="110"/>
      <c r="U155" s="110"/>
      <c r="V155" s="110"/>
      <c r="W155" s="110"/>
      <c r="X155" s="110"/>
    </row>
    <row r="156" ht="22.5" customHeight="1" spans="1:24">
      <c r="A156" s="33" t="s">
        <v>122</v>
      </c>
      <c r="B156" s="167"/>
      <c r="C156" s="167"/>
      <c r="D156" s="167"/>
      <c r="E156" s="167"/>
      <c r="F156" s="167"/>
      <c r="G156" s="168"/>
      <c r="H156" s="110">
        <v>33803028.63</v>
      </c>
      <c r="I156" s="110">
        <v>33803028.63</v>
      </c>
      <c r="J156" s="49"/>
      <c r="K156" s="110"/>
      <c r="L156" s="49"/>
      <c r="M156" s="110">
        <v>33803028.63</v>
      </c>
      <c r="N156" s="49"/>
      <c r="O156" s="49"/>
      <c r="P156" s="49"/>
      <c r="Q156" s="49"/>
      <c r="R156" s="110"/>
      <c r="S156" s="110"/>
      <c r="T156" s="110"/>
      <c r="U156" s="110"/>
      <c r="V156" s="110"/>
      <c r="W156" s="110"/>
      <c r="X156" s="110"/>
    </row>
  </sheetData>
  <mergeCells count="30">
    <mergeCell ref="A2:X2"/>
    <mergeCell ref="A3:G3"/>
    <mergeCell ref="H4:X4"/>
    <mergeCell ref="I5:N5"/>
    <mergeCell ref="O5:Q5"/>
    <mergeCell ref="S5:X5"/>
    <mergeCell ref="I6:J6"/>
    <mergeCell ref="A156:G15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5"/>
  <sheetViews>
    <sheetView showZeros="0" topLeftCell="D25" workbookViewId="0">
      <selection activeCell="C21" sqref="C21"/>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147"/>
      <c r="E1" s="1"/>
      <c r="F1" s="1"/>
      <c r="G1" s="1"/>
      <c r="H1" s="1"/>
      <c r="I1" s="2"/>
      <c r="J1" s="2"/>
      <c r="K1" s="2"/>
      <c r="L1" s="2"/>
      <c r="M1" s="2"/>
      <c r="N1" s="2"/>
      <c r="O1" s="2"/>
      <c r="P1" s="2"/>
      <c r="Q1" s="2"/>
      <c r="U1" s="147"/>
      <c r="W1" s="37" t="s">
        <v>323</v>
      </c>
    </row>
    <row r="2" ht="41.25" customHeight="1" spans="1:23">
      <c r="A2" s="4" t="s">
        <v>324</v>
      </c>
      <c r="B2" s="5"/>
      <c r="C2" s="5"/>
      <c r="D2" s="5"/>
      <c r="E2" s="5"/>
      <c r="F2" s="5"/>
      <c r="G2" s="5"/>
      <c r="H2" s="5"/>
      <c r="I2" s="5"/>
      <c r="J2" s="5"/>
      <c r="K2" s="5"/>
      <c r="L2" s="5"/>
      <c r="M2" s="5"/>
      <c r="N2" s="5"/>
      <c r="O2" s="5"/>
      <c r="P2" s="5"/>
      <c r="Q2" s="5"/>
      <c r="R2" s="5"/>
      <c r="S2" s="5"/>
      <c r="T2" s="5"/>
      <c r="U2" s="5"/>
      <c r="V2" s="5"/>
      <c r="W2" s="5"/>
    </row>
    <row r="3" ht="19.5" customHeight="1" spans="1:23">
      <c r="A3" s="6" t="str">
        <f>"单位名称："&amp;"德钦县农业农村局"</f>
        <v>单位名称：德钦县农业农村局</v>
      </c>
      <c r="B3" s="7"/>
      <c r="C3" s="7"/>
      <c r="D3" s="7"/>
      <c r="E3" s="7"/>
      <c r="F3" s="7"/>
      <c r="G3" s="7"/>
      <c r="H3" s="7"/>
      <c r="I3" s="8"/>
      <c r="J3" s="8"/>
      <c r="K3" s="8"/>
      <c r="L3" s="8"/>
      <c r="M3" s="8"/>
      <c r="N3" s="8"/>
      <c r="O3" s="8"/>
      <c r="P3" s="8"/>
      <c r="Q3" s="8"/>
      <c r="U3" s="147"/>
      <c r="W3" s="119" t="s">
        <v>196</v>
      </c>
    </row>
    <row r="4" ht="21.75" customHeight="1" spans="1:23">
      <c r="A4" s="10" t="s">
        <v>325</v>
      </c>
      <c r="B4" s="11" t="s">
        <v>206</v>
      </c>
      <c r="C4" s="10" t="s">
        <v>207</v>
      </c>
      <c r="D4" s="10" t="s">
        <v>326</v>
      </c>
      <c r="E4" s="11" t="s">
        <v>208</v>
      </c>
      <c r="F4" s="11" t="s">
        <v>209</v>
      </c>
      <c r="G4" s="11" t="s">
        <v>327</v>
      </c>
      <c r="H4" s="11" t="s">
        <v>328</v>
      </c>
      <c r="I4" s="28" t="s">
        <v>57</v>
      </c>
      <c r="J4" s="12" t="s">
        <v>329</v>
      </c>
      <c r="K4" s="13"/>
      <c r="L4" s="13"/>
      <c r="M4" s="14"/>
      <c r="N4" s="12" t="s">
        <v>214</v>
      </c>
      <c r="O4" s="13"/>
      <c r="P4" s="14"/>
      <c r="Q4" s="11" t="s">
        <v>63</v>
      </c>
      <c r="R4" s="12" t="s">
        <v>86</v>
      </c>
      <c r="S4" s="13"/>
      <c r="T4" s="13"/>
      <c r="U4" s="13"/>
      <c r="V4" s="13"/>
      <c r="W4" s="14"/>
    </row>
    <row r="5" ht="21.75" customHeight="1" spans="1:23">
      <c r="A5" s="15"/>
      <c r="B5" s="29"/>
      <c r="C5" s="15"/>
      <c r="D5" s="15"/>
      <c r="E5" s="16"/>
      <c r="F5" s="16"/>
      <c r="G5" s="16"/>
      <c r="H5" s="16"/>
      <c r="I5" s="29"/>
      <c r="J5" s="151" t="s">
        <v>60</v>
      </c>
      <c r="K5" s="152"/>
      <c r="L5" s="11" t="s">
        <v>61</v>
      </c>
      <c r="M5" s="11" t="s">
        <v>62</v>
      </c>
      <c r="N5" s="11" t="s">
        <v>60</v>
      </c>
      <c r="O5" s="11" t="s">
        <v>61</v>
      </c>
      <c r="P5" s="11" t="s">
        <v>62</v>
      </c>
      <c r="Q5" s="16"/>
      <c r="R5" s="11" t="s">
        <v>59</v>
      </c>
      <c r="S5" s="10" t="s">
        <v>66</v>
      </c>
      <c r="T5" s="10" t="s">
        <v>221</v>
      </c>
      <c r="U5" s="10" t="s">
        <v>68</v>
      </c>
      <c r="V5" s="10" t="s">
        <v>69</v>
      </c>
      <c r="W5" s="10" t="s">
        <v>70</v>
      </c>
    </row>
    <row r="6" ht="21" customHeight="1" spans="1:23">
      <c r="A6" s="29"/>
      <c r="B6" s="29"/>
      <c r="C6" s="29"/>
      <c r="D6" s="29"/>
      <c r="E6" s="29"/>
      <c r="F6" s="29"/>
      <c r="G6" s="29"/>
      <c r="H6" s="29"/>
      <c r="I6" s="29"/>
      <c r="J6" s="153" t="s">
        <v>59</v>
      </c>
      <c r="K6" s="113"/>
      <c r="L6" s="29"/>
      <c r="M6" s="29"/>
      <c r="N6" s="29"/>
      <c r="O6" s="29"/>
      <c r="P6" s="29"/>
      <c r="Q6" s="29"/>
      <c r="R6" s="29"/>
      <c r="S6" s="154"/>
      <c r="T6" s="154"/>
      <c r="U6" s="154"/>
      <c r="V6" s="154"/>
      <c r="W6" s="154"/>
    </row>
    <row r="7" ht="39.75" customHeight="1" spans="1:23">
      <c r="A7" s="17"/>
      <c r="B7" s="30"/>
      <c r="C7" s="17"/>
      <c r="D7" s="17"/>
      <c r="E7" s="18"/>
      <c r="F7" s="18"/>
      <c r="G7" s="18"/>
      <c r="H7" s="18"/>
      <c r="I7" s="30"/>
      <c r="J7" s="45" t="s">
        <v>59</v>
      </c>
      <c r="K7" s="45" t="s">
        <v>330</v>
      </c>
      <c r="L7" s="18"/>
      <c r="M7" s="18"/>
      <c r="N7" s="18"/>
      <c r="O7" s="18"/>
      <c r="P7" s="18"/>
      <c r="Q7" s="18"/>
      <c r="R7" s="18"/>
      <c r="S7" s="18"/>
      <c r="T7" s="18"/>
      <c r="U7" s="30"/>
      <c r="V7" s="18"/>
      <c r="W7" s="18"/>
    </row>
    <row r="8" ht="19.5" customHeight="1" spans="1:23">
      <c r="A8" s="148">
        <v>1</v>
      </c>
      <c r="B8" s="148">
        <v>2</v>
      </c>
      <c r="C8" s="148">
        <v>3</v>
      </c>
      <c r="D8" s="148">
        <v>4</v>
      </c>
      <c r="E8" s="148">
        <v>5</v>
      </c>
      <c r="F8" s="148">
        <v>6</v>
      </c>
      <c r="G8" s="148">
        <v>7</v>
      </c>
      <c r="H8" s="148">
        <v>8</v>
      </c>
      <c r="I8" s="148">
        <v>9</v>
      </c>
      <c r="J8" s="148">
        <v>10</v>
      </c>
      <c r="K8" s="148">
        <v>11</v>
      </c>
      <c r="L8" s="148">
        <v>12</v>
      </c>
      <c r="M8" s="148">
        <v>13</v>
      </c>
      <c r="N8" s="148">
        <v>14</v>
      </c>
      <c r="O8" s="148">
        <v>15</v>
      </c>
      <c r="P8" s="148">
        <v>16</v>
      </c>
      <c r="Q8" s="148">
        <v>17</v>
      </c>
      <c r="R8" s="148">
        <v>18</v>
      </c>
      <c r="S8" s="148">
        <v>19</v>
      </c>
      <c r="T8" s="148">
        <v>20</v>
      </c>
      <c r="U8" s="148">
        <v>21</v>
      </c>
      <c r="V8" s="148">
        <v>22</v>
      </c>
      <c r="W8" s="148">
        <v>23</v>
      </c>
    </row>
    <row r="9" ht="22.5" customHeight="1" spans="1:23">
      <c r="A9" s="149" t="s">
        <v>331</v>
      </c>
      <c r="B9" s="149"/>
      <c r="C9" s="149"/>
      <c r="D9" s="150"/>
      <c r="E9" s="150"/>
      <c r="F9" s="150"/>
      <c r="G9" s="150"/>
      <c r="H9" s="150"/>
      <c r="I9" s="23">
        <v>40000</v>
      </c>
      <c r="J9" s="23">
        <v>40000</v>
      </c>
      <c r="K9" s="23">
        <v>40000</v>
      </c>
      <c r="L9" s="23"/>
      <c r="M9" s="23"/>
      <c r="N9" s="49"/>
      <c r="O9" s="49"/>
      <c r="P9" s="36"/>
      <c r="Q9" s="23"/>
      <c r="R9" s="23"/>
      <c r="S9" s="23"/>
      <c r="T9" s="23"/>
      <c r="U9" s="110"/>
      <c r="V9" s="23"/>
      <c r="W9" s="23"/>
    </row>
    <row r="10" ht="22.5" customHeight="1" spans="1:23">
      <c r="A10" s="150" t="s">
        <v>332</v>
      </c>
      <c r="B10" s="150" t="s">
        <v>333</v>
      </c>
      <c r="C10" s="21" t="s">
        <v>331</v>
      </c>
      <c r="D10" s="150" t="s">
        <v>72</v>
      </c>
      <c r="E10" s="150" t="s">
        <v>112</v>
      </c>
      <c r="F10" s="150" t="s">
        <v>186</v>
      </c>
      <c r="G10" s="150" t="s">
        <v>262</v>
      </c>
      <c r="H10" s="150" t="s">
        <v>263</v>
      </c>
      <c r="I10" s="23">
        <v>20000</v>
      </c>
      <c r="J10" s="23">
        <v>20000</v>
      </c>
      <c r="K10" s="23">
        <v>20000</v>
      </c>
      <c r="L10" s="23"/>
      <c r="M10" s="23"/>
      <c r="N10" s="49"/>
      <c r="O10" s="49"/>
      <c r="P10" s="36"/>
      <c r="Q10" s="23"/>
      <c r="R10" s="23"/>
      <c r="S10" s="23"/>
      <c r="T10" s="23"/>
      <c r="U10" s="110"/>
      <c r="V10" s="23"/>
      <c r="W10" s="23"/>
    </row>
    <row r="11" ht="22.5" customHeight="1" spans="1:23">
      <c r="A11" s="150" t="s">
        <v>332</v>
      </c>
      <c r="B11" s="150" t="s">
        <v>333</v>
      </c>
      <c r="C11" s="21" t="s">
        <v>331</v>
      </c>
      <c r="D11" s="150" t="s">
        <v>72</v>
      </c>
      <c r="E11" s="150" t="s">
        <v>112</v>
      </c>
      <c r="F11" s="150" t="s">
        <v>186</v>
      </c>
      <c r="G11" s="150" t="s">
        <v>266</v>
      </c>
      <c r="H11" s="150" t="s">
        <v>267</v>
      </c>
      <c r="I11" s="23">
        <v>3000</v>
      </c>
      <c r="J11" s="23">
        <v>3000</v>
      </c>
      <c r="K11" s="23">
        <v>3000</v>
      </c>
      <c r="L11" s="23"/>
      <c r="M11" s="23"/>
      <c r="N11" s="24"/>
      <c r="O11" s="24"/>
      <c r="P11" s="24"/>
      <c r="Q11" s="23"/>
      <c r="R11" s="23"/>
      <c r="S11" s="23"/>
      <c r="T11" s="23"/>
      <c r="U11" s="110"/>
      <c r="V11" s="23"/>
      <c r="W11" s="23"/>
    </row>
    <row r="12" ht="22.5" customHeight="1" spans="1:23">
      <c r="A12" s="150" t="s">
        <v>332</v>
      </c>
      <c r="B12" s="150" t="s">
        <v>333</v>
      </c>
      <c r="C12" s="21" t="s">
        <v>331</v>
      </c>
      <c r="D12" s="150" t="s">
        <v>72</v>
      </c>
      <c r="E12" s="150" t="s">
        <v>112</v>
      </c>
      <c r="F12" s="150" t="s">
        <v>186</v>
      </c>
      <c r="G12" s="150" t="s">
        <v>260</v>
      </c>
      <c r="H12" s="150" t="s">
        <v>261</v>
      </c>
      <c r="I12" s="23">
        <v>17000</v>
      </c>
      <c r="J12" s="23">
        <v>17000</v>
      </c>
      <c r="K12" s="23">
        <v>17000</v>
      </c>
      <c r="L12" s="23"/>
      <c r="M12" s="23"/>
      <c r="N12" s="24"/>
      <c r="O12" s="24"/>
      <c r="P12" s="24"/>
      <c r="Q12" s="23"/>
      <c r="R12" s="23"/>
      <c r="S12" s="23"/>
      <c r="T12" s="23"/>
      <c r="U12" s="110"/>
      <c r="V12" s="23"/>
      <c r="W12" s="23"/>
    </row>
    <row r="13" ht="22.5" customHeight="1" spans="1:23">
      <c r="A13" s="149" t="s">
        <v>334</v>
      </c>
      <c r="B13" s="24"/>
      <c r="C13" s="24"/>
      <c r="D13" s="24"/>
      <c r="E13" s="24"/>
      <c r="F13" s="24"/>
      <c r="G13" s="24"/>
      <c r="H13" s="24"/>
      <c r="I13" s="23">
        <v>50000</v>
      </c>
      <c r="J13" s="23">
        <v>50000</v>
      </c>
      <c r="K13" s="23">
        <v>50000</v>
      </c>
      <c r="L13" s="23"/>
      <c r="M13" s="23"/>
      <c r="N13" s="24"/>
      <c r="O13" s="24"/>
      <c r="P13" s="24"/>
      <c r="Q13" s="23"/>
      <c r="R13" s="23"/>
      <c r="S13" s="23"/>
      <c r="T13" s="23"/>
      <c r="U13" s="110"/>
      <c r="V13" s="23"/>
      <c r="W13" s="23"/>
    </row>
    <row r="14" ht="22.5" customHeight="1" spans="1:23">
      <c r="A14" s="150" t="s">
        <v>332</v>
      </c>
      <c r="B14" s="150" t="s">
        <v>335</v>
      </c>
      <c r="C14" s="21" t="s">
        <v>334</v>
      </c>
      <c r="D14" s="150" t="s">
        <v>72</v>
      </c>
      <c r="E14" s="150" t="s">
        <v>111</v>
      </c>
      <c r="F14" s="150" t="s">
        <v>183</v>
      </c>
      <c r="G14" s="150" t="s">
        <v>262</v>
      </c>
      <c r="H14" s="150" t="s">
        <v>263</v>
      </c>
      <c r="I14" s="23">
        <v>20000</v>
      </c>
      <c r="J14" s="23">
        <v>20000</v>
      </c>
      <c r="K14" s="23">
        <v>20000</v>
      </c>
      <c r="L14" s="23"/>
      <c r="M14" s="23"/>
      <c r="N14" s="24"/>
      <c r="O14" s="24"/>
      <c r="P14" s="24"/>
      <c r="Q14" s="23"/>
      <c r="R14" s="23"/>
      <c r="S14" s="23"/>
      <c r="T14" s="23"/>
      <c r="U14" s="110"/>
      <c r="V14" s="23"/>
      <c r="W14" s="23"/>
    </row>
    <row r="15" ht="22.5" customHeight="1" spans="1:23">
      <c r="A15" s="150" t="s">
        <v>332</v>
      </c>
      <c r="B15" s="150" t="s">
        <v>335</v>
      </c>
      <c r="C15" s="21" t="s">
        <v>334</v>
      </c>
      <c r="D15" s="150" t="s">
        <v>72</v>
      </c>
      <c r="E15" s="150" t="s">
        <v>111</v>
      </c>
      <c r="F15" s="150" t="s">
        <v>183</v>
      </c>
      <c r="G15" s="150" t="s">
        <v>260</v>
      </c>
      <c r="H15" s="150" t="s">
        <v>261</v>
      </c>
      <c r="I15" s="23">
        <v>25000</v>
      </c>
      <c r="J15" s="23">
        <v>25000</v>
      </c>
      <c r="K15" s="23">
        <v>25000</v>
      </c>
      <c r="L15" s="23"/>
      <c r="M15" s="23"/>
      <c r="N15" s="24"/>
      <c r="O15" s="24"/>
      <c r="P15" s="24"/>
      <c r="Q15" s="23"/>
      <c r="R15" s="23"/>
      <c r="S15" s="23"/>
      <c r="T15" s="23"/>
      <c r="U15" s="110"/>
      <c r="V15" s="23"/>
      <c r="W15" s="23"/>
    </row>
    <row r="16" ht="22.5" customHeight="1" spans="1:23">
      <c r="A16" s="150" t="s">
        <v>332</v>
      </c>
      <c r="B16" s="150" t="s">
        <v>335</v>
      </c>
      <c r="C16" s="21" t="s">
        <v>334</v>
      </c>
      <c r="D16" s="150" t="s">
        <v>72</v>
      </c>
      <c r="E16" s="150" t="s">
        <v>111</v>
      </c>
      <c r="F16" s="150" t="s">
        <v>183</v>
      </c>
      <c r="G16" s="150" t="s">
        <v>279</v>
      </c>
      <c r="H16" s="150" t="s">
        <v>278</v>
      </c>
      <c r="I16" s="23">
        <v>5000</v>
      </c>
      <c r="J16" s="23">
        <v>5000</v>
      </c>
      <c r="K16" s="23">
        <v>5000</v>
      </c>
      <c r="L16" s="23"/>
      <c r="M16" s="23"/>
      <c r="N16" s="24"/>
      <c r="O16" s="24"/>
      <c r="P16" s="24"/>
      <c r="Q16" s="23"/>
      <c r="R16" s="23"/>
      <c r="S16" s="23"/>
      <c r="T16" s="23"/>
      <c r="U16" s="110"/>
      <c r="V16" s="23"/>
      <c r="W16" s="23"/>
    </row>
    <row r="17" ht="22.5" customHeight="1" spans="1:23">
      <c r="A17" s="149" t="s">
        <v>336</v>
      </c>
      <c r="B17" s="24"/>
      <c r="C17" s="24"/>
      <c r="D17" s="24"/>
      <c r="E17" s="24"/>
      <c r="F17" s="24"/>
      <c r="G17" s="24"/>
      <c r="H17" s="24"/>
      <c r="I17" s="23">
        <v>10000</v>
      </c>
      <c r="J17" s="23">
        <v>10000</v>
      </c>
      <c r="K17" s="23">
        <v>10000</v>
      </c>
      <c r="L17" s="23"/>
      <c r="M17" s="23"/>
      <c r="N17" s="24"/>
      <c r="O17" s="24"/>
      <c r="P17" s="24"/>
      <c r="Q17" s="23"/>
      <c r="R17" s="23"/>
      <c r="S17" s="23"/>
      <c r="T17" s="23"/>
      <c r="U17" s="110"/>
      <c r="V17" s="23"/>
      <c r="W17" s="23"/>
    </row>
    <row r="18" ht="22.5" customHeight="1" spans="1:23">
      <c r="A18" s="150" t="s">
        <v>332</v>
      </c>
      <c r="B18" s="150" t="s">
        <v>337</v>
      </c>
      <c r="C18" s="21" t="s">
        <v>336</v>
      </c>
      <c r="D18" s="150" t="s">
        <v>72</v>
      </c>
      <c r="E18" s="150" t="s">
        <v>109</v>
      </c>
      <c r="F18" s="150" t="s">
        <v>181</v>
      </c>
      <c r="G18" s="150" t="s">
        <v>262</v>
      </c>
      <c r="H18" s="150" t="s">
        <v>263</v>
      </c>
      <c r="I18" s="23">
        <v>2000</v>
      </c>
      <c r="J18" s="23">
        <v>2000</v>
      </c>
      <c r="K18" s="23">
        <v>2000</v>
      </c>
      <c r="L18" s="23"/>
      <c r="M18" s="23"/>
      <c r="N18" s="24"/>
      <c r="O18" s="24"/>
      <c r="P18" s="24"/>
      <c r="Q18" s="23"/>
      <c r="R18" s="23"/>
      <c r="S18" s="23"/>
      <c r="T18" s="23"/>
      <c r="U18" s="110"/>
      <c r="V18" s="23"/>
      <c r="W18" s="23"/>
    </row>
    <row r="19" ht="22.5" customHeight="1" spans="1:23">
      <c r="A19" s="150" t="s">
        <v>332</v>
      </c>
      <c r="B19" s="150" t="s">
        <v>337</v>
      </c>
      <c r="C19" s="21" t="s">
        <v>336</v>
      </c>
      <c r="D19" s="150" t="s">
        <v>72</v>
      </c>
      <c r="E19" s="150" t="s">
        <v>109</v>
      </c>
      <c r="F19" s="150" t="s">
        <v>181</v>
      </c>
      <c r="G19" s="150" t="s">
        <v>260</v>
      </c>
      <c r="H19" s="150" t="s">
        <v>261</v>
      </c>
      <c r="I19" s="23">
        <v>8000</v>
      </c>
      <c r="J19" s="23">
        <v>8000</v>
      </c>
      <c r="K19" s="23">
        <v>8000</v>
      </c>
      <c r="L19" s="23"/>
      <c r="M19" s="23"/>
      <c r="N19" s="24"/>
      <c r="O19" s="24"/>
      <c r="P19" s="24"/>
      <c r="Q19" s="23"/>
      <c r="R19" s="23"/>
      <c r="S19" s="23"/>
      <c r="T19" s="23"/>
      <c r="U19" s="110"/>
      <c r="V19" s="23"/>
      <c r="W19" s="23"/>
    </row>
    <row r="20" ht="22.5" customHeight="1" spans="1:23">
      <c r="A20" s="149" t="s">
        <v>338</v>
      </c>
      <c r="B20" s="24"/>
      <c r="C20" s="24"/>
      <c r="D20" s="24"/>
      <c r="E20" s="24"/>
      <c r="F20" s="24"/>
      <c r="G20" s="24"/>
      <c r="H20" s="24"/>
      <c r="I20" s="23">
        <v>90000</v>
      </c>
      <c r="J20" s="23">
        <v>90000</v>
      </c>
      <c r="K20" s="23">
        <v>90000</v>
      </c>
      <c r="L20" s="23"/>
      <c r="M20" s="23"/>
      <c r="N20" s="24"/>
      <c r="O20" s="24"/>
      <c r="P20" s="24"/>
      <c r="Q20" s="23"/>
      <c r="R20" s="23"/>
      <c r="S20" s="23"/>
      <c r="T20" s="23"/>
      <c r="U20" s="110"/>
      <c r="V20" s="23"/>
      <c r="W20" s="23"/>
    </row>
    <row r="21" ht="22.5" customHeight="1" spans="1:23">
      <c r="A21" s="150" t="s">
        <v>332</v>
      </c>
      <c r="B21" s="150" t="s">
        <v>339</v>
      </c>
      <c r="C21" s="21" t="s">
        <v>338</v>
      </c>
      <c r="D21" s="150" t="s">
        <v>72</v>
      </c>
      <c r="E21" s="150" t="s">
        <v>113</v>
      </c>
      <c r="F21" s="150" t="s">
        <v>187</v>
      </c>
      <c r="G21" s="150" t="s">
        <v>262</v>
      </c>
      <c r="H21" s="150" t="s">
        <v>263</v>
      </c>
      <c r="I21" s="23">
        <v>10000</v>
      </c>
      <c r="J21" s="23">
        <v>10000</v>
      </c>
      <c r="K21" s="23">
        <v>10000</v>
      </c>
      <c r="L21" s="23"/>
      <c r="M21" s="23"/>
      <c r="N21" s="24"/>
      <c r="O21" s="24"/>
      <c r="P21" s="24"/>
      <c r="Q21" s="23"/>
      <c r="R21" s="23"/>
      <c r="S21" s="23"/>
      <c r="T21" s="23"/>
      <c r="U21" s="110"/>
      <c r="V21" s="23"/>
      <c r="W21" s="23"/>
    </row>
    <row r="22" ht="22.5" customHeight="1" spans="1:23">
      <c r="A22" s="150" t="s">
        <v>332</v>
      </c>
      <c r="B22" s="150" t="s">
        <v>339</v>
      </c>
      <c r="C22" s="21" t="s">
        <v>338</v>
      </c>
      <c r="D22" s="150" t="s">
        <v>72</v>
      </c>
      <c r="E22" s="150" t="s">
        <v>113</v>
      </c>
      <c r="F22" s="150" t="s">
        <v>187</v>
      </c>
      <c r="G22" s="150" t="s">
        <v>260</v>
      </c>
      <c r="H22" s="150" t="s">
        <v>261</v>
      </c>
      <c r="I22" s="23">
        <v>65000</v>
      </c>
      <c r="J22" s="23">
        <v>65000</v>
      </c>
      <c r="K22" s="23">
        <v>65000</v>
      </c>
      <c r="L22" s="23"/>
      <c r="M22" s="23"/>
      <c r="N22" s="24"/>
      <c r="O22" s="24"/>
      <c r="P22" s="24"/>
      <c r="Q22" s="23"/>
      <c r="R22" s="23"/>
      <c r="S22" s="23"/>
      <c r="T22" s="23"/>
      <c r="U22" s="110"/>
      <c r="V22" s="23"/>
      <c r="W22" s="23"/>
    </row>
    <row r="23" ht="22.5" customHeight="1" spans="1:23">
      <c r="A23" s="150" t="s">
        <v>332</v>
      </c>
      <c r="B23" s="150" t="s">
        <v>339</v>
      </c>
      <c r="C23" s="21" t="s">
        <v>338</v>
      </c>
      <c r="D23" s="150" t="s">
        <v>72</v>
      </c>
      <c r="E23" s="150" t="s">
        <v>113</v>
      </c>
      <c r="F23" s="150" t="s">
        <v>187</v>
      </c>
      <c r="G23" s="150" t="s">
        <v>297</v>
      </c>
      <c r="H23" s="150" t="s">
        <v>298</v>
      </c>
      <c r="I23" s="23">
        <v>10000</v>
      </c>
      <c r="J23" s="23">
        <v>10000</v>
      </c>
      <c r="K23" s="23">
        <v>10000</v>
      </c>
      <c r="L23" s="23"/>
      <c r="M23" s="23"/>
      <c r="N23" s="24"/>
      <c r="O23" s="24"/>
      <c r="P23" s="24"/>
      <c r="Q23" s="23"/>
      <c r="R23" s="23"/>
      <c r="S23" s="23"/>
      <c r="T23" s="23"/>
      <c r="U23" s="110"/>
      <c r="V23" s="23"/>
      <c r="W23" s="23"/>
    </row>
    <row r="24" ht="22.5" customHeight="1" spans="1:23">
      <c r="A24" s="150" t="s">
        <v>332</v>
      </c>
      <c r="B24" s="150" t="s">
        <v>339</v>
      </c>
      <c r="C24" s="21" t="s">
        <v>338</v>
      </c>
      <c r="D24" s="150" t="s">
        <v>72</v>
      </c>
      <c r="E24" s="150" t="s">
        <v>113</v>
      </c>
      <c r="F24" s="150" t="s">
        <v>187</v>
      </c>
      <c r="G24" s="150" t="s">
        <v>279</v>
      </c>
      <c r="H24" s="150" t="s">
        <v>278</v>
      </c>
      <c r="I24" s="23">
        <v>5000</v>
      </c>
      <c r="J24" s="23">
        <v>5000</v>
      </c>
      <c r="K24" s="23">
        <v>5000</v>
      </c>
      <c r="L24" s="23"/>
      <c r="M24" s="23"/>
      <c r="N24" s="24"/>
      <c r="O24" s="24"/>
      <c r="P24" s="24"/>
      <c r="Q24" s="23"/>
      <c r="R24" s="23"/>
      <c r="S24" s="23"/>
      <c r="T24" s="23"/>
      <c r="U24" s="110"/>
      <c r="V24" s="23"/>
      <c r="W24" s="23"/>
    </row>
    <row r="25" ht="22.5" customHeight="1" spans="1:23">
      <c r="A25" s="149" t="s">
        <v>340</v>
      </c>
      <c r="B25" s="24"/>
      <c r="C25" s="24"/>
      <c r="D25" s="24"/>
      <c r="E25" s="24"/>
      <c r="F25" s="24"/>
      <c r="G25" s="24"/>
      <c r="H25" s="24"/>
      <c r="I25" s="23">
        <v>1452035</v>
      </c>
      <c r="J25" s="23">
        <v>1452035</v>
      </c>
      <c r="K25" s="23">
        <v>1452035</v>
      </c>
      <c r="L25" s="23"/>
      <c r="M25" s="23"/>
      <c r="N25" s="24"/>
      <c r="O25" s="24"/>
      <c r="P25" s="24"/>
      <c r="Q25" s="23"/>
      <c r="R25" s="23"/>
      <c r="S25" s="23"/>
      <c r="T25" s="23"/>
      <c r="U25" s="110"/>
      <c r="V25" s="23"/>
      <c r="W25" s="23"/>
    </row>
    <row r="26" ht="22.5" customHeight="1" spans="1:23">
      <c r="A26" s="150" t="s">
        <v>332</v>
      </c>
      <c r="B26" s="150" t="s">
        <v>341</v>
      </c>
      <c r="C26" s="21" t="s">
        <v>340</v>
      </c>
      <c r="D26" s="150" t="s">
        <v>72</v>
      </c>
      <c r="E26" s="150" t="s">
        <v>117</v>
      </c>
      <c r="F26" s="150" t="s">
        <v>191</v>
      </c>
      <c r="G26" s="150" t="s">
        <v>342</v>
      </c>
      <c r="H26" s="150" t="s">
        <v>343</v>
      </c>
      <c r="I26" s="23">
        <v>1452035</v>
      </c>
      <c r="J26" s="23">
        <v>1452035</v>
      </c>
      <c r="K26" s="23">
        <v>1452035</v>
      </c>
      <c r="L26" s="23"/>
      <c r="M26" s="23"/>
      <c r="N26" s="24"/>
      <c r="O26" s="24"/>
      <c r="P26" s="24"/>
      <c r="Q26" s="23"/>
      <c r="R26" s="23"/>
      <c r="S26" s="23"/>
      <c r="T26" s="23"/>
      <c r="U26" s="110"/>
      <c r="V26" s="23"/>
      <c r="W26" s="23"/>
    </row>
    <row r="27" ht="22.5" customHeight="1" spans="1:23">
      <c r="A27" s="149" t="s">
        <v>344</v>
      </c>
      <c r="B27" s="24"/>
      <c r="C27" s="24"/>
      <c r="D27" s="24"/>
      <c r="E27" s="24"/>
      <c r="F27" s="24"/>
      <c r="G27" s="24"/>
      <c r="H27" s="24"/>
      <c r="I27" s="23">
        <v>86400</v>
      </c>
      <c r="J27" s="23">
        <v>86400</v>
      </c>
      <c r="K27" s="23">
        <v>86400</v>
      </c>
      <c r="L27" s="23"/>
      <c r="M27" s="23"/>
      <c r="N27" s="24"/>
      <c r="O27" s="24"/>
      <c r="P27" s="24"/>
      <c r="Q27" s="23"/>
      <c r="R27" s="23"/>
      <c r="S27" s="23"/>
      <c r="T27" s="23"/>
      <c r="U27" s="110"/>
      <c r="V27" s="23"/>
      <c r="W27" s="23"/>
    </row>
    <row r="28" ht="22.5" customHeight="1" spans="1:23">
      <c r="A28" s="150" t="s">
        <v>345</v>
      </c>
      <c r="B28" s="150" t="s">
        <v>346</v>
      </c>
      <c r="C28" s="21" t="s">
        <v>344</v>
      </c>
      <c r="D28" s="150" t="s">
        <v>72</v>
      </c>
      <c r="E28" s="150" t="s">
        <v>115</v>
      </c>
      <c r="F28" s="150" t="s">
        <v>189</v>
      </c>
      <c r="G28" s="150" t="s">
        <v>347</v>
      </c>
      <c r="H28" s="150" t="s">
        <v>348</v>
      </c>
      <c r="I28" s="23">
        <v>86400</v>
      </c>
      <c r="J28" s="23">
        <v>86400</v>
      </c>
      <c r="K28" s="23">
        <v>86400</v>
      </c>
      <c r="L28" s="23"/>
      <c r="M28" s="23"/>
      <c r="N28" s="24"/>
      <c r="O28" s="24"/>
      <c r="P28" s="24"/>
      <c r="Q28" s="23"/>
      <c r="R28" s="23"/>
      <c r="S28" s="23"/>
      <c r="T28" s="23"/>
      <c r="U28" s="110"/>
      <c r="V28" s="23"/>
      <c r="W28" s="23"/>
    </row>
    <row r="29" ht="22.5" customHeight="1" spans="1:23">
      <c r="A29" s="149" t="s">
        <v>349</v>
      </c>
      <c r="B29" s="24"/>
      <c r="C29" s="24"/>
      <c r="D29" s="24"/>
      <c r="E29" s="24"/>
      <c r="F29" s="24"/>
      <c r="G29" s="24"/>
      <c r="H29" s="24"/>
      <c r="I29" s="23">
        <v>90000</v>
      </c>
      <c r="J29" s="23">
        <v>90000</v>
      </c>
      <c r="K29" s="23">
        <v>90000</v>
      </c>
      <c r="L29" s="23"/>
      <c r="M29" s="23"/>
      <c r="N29" s="24"/>
      <c r="O29" s="24"/>
      <c r="P29" s="24"/>
      <c r="Q29" s="23"/>
      <c r="R29" s="23"/>
      <c r="S29" s="23"/>
      <c r="T29" s="23"/>
      <c r="U29" s="110"/>
      <c r="V29" s="23"/>
      <c r="W29" s="23"/>
    </row>
    <row r="30" ht="22.5" customHeight="1" spans="1:23">
      <c r="A30" s="150" t="s">
        <v>332</v>
      </c>
      <c r="B30" s="150" t="s">
        <v>350</v>
      </c>
      <c r="C30" s="21" t="s">
        <v>349</v>
      </c>
      <c r="D30" s="150" t="s">
        <v>72</v>
      </c>
      <c r="E30" s="150" t="s">
        <v>109</v>
      </c>
      <c r="F30" s="150" t="s">
        <v>181</v>
      </c>
      <c r="G30" s="150" t="s">
        <v>262</v>
      </c>
      <c r="H30" s="150" t="s">
        <v>263</v>
      </c>
      <c r="I30" s="23">
        <v>20000</v>
      </c>
      <c r="J30" s="23">
        <v>20000</v>
      </c>
      <c r="K30" s="23">
        <v>20000</v>
      </c>
      <c r="L30" s="23"/>
      <c r="M30" s="23"/>
      <c r="N30" s="24"/>
      <c r="O30" s="24"/>
      <c r="P30" s="24"/>
      <c r="Q30" s="23"/>
      <c r="R30" s="23"/>
      <c r="S30" s="23"/>
      <c r="T30" s="23"/>
      <c r="U30" s="110"/>
      <c r="V30" s="23"/>
      <c r="W30" s="23"/>
    </row>
    <row r="31" ht="22.5" customHeight="1" spans="1:23">
      <c r="A31" s="150" t="s">
        <v>332</v>
      </c>
      <c r="B31" s="150" t="s">
        <v>350</v>
      </c>
      <c r="C31" s="21" t="s">
        <v>349</v>
      </c>
      <c r="D31" s="150" t="s">
        <v>72</v>
      </c>
      <c r="E31" s="150" t="s">
        <v>109</v>
      </c>
      <c r="F31" s="150" t="s">
        <v>181</v>
      </c>
      <c r="G31" s="150" t="s">
        <v>260</v>
      </c>
      <c r="H31" s="150" t="s">
        <v>261</v>
      </c>
      <c r="I31" s="23">
        <v>33600</v>
      </c>
      <c r="J31" s="23">
        <v>33600</v>
      </c>
      <c r="K31" s="23">
        <v>33600</v>
      </c>
      <c r="L31" s="23"/>
      <c r="M31" s="23"/>
      <c r="N31" s="24"/>
      <c r="O31" s="24"/>
      <c r="P31" s="24"/>
      <c r="Q31" s="23"/>
      <c r="R31" s="23"/>
      <c r="S31" s="23"/>
      <c r="T31" s="23"/>
      <c r="U31" s="110"/>
      <c r="V31" s="23"/>
      <c r="W31" s="23"/>
    </row>
    <row r="32" ht="22.5" customHeight="1" spans="1:23">
      <c r="A32" s="150" t="s">
        <v>332</v>
      </c>
      <c r="B32" s="150" t="s">
        <v>350</v>
      </c>
      <c r="C32" s="21" t="s">
        <v>349</v>
      </c>
      <c r="D32" s="150" t="s">
        <v>72</v>
      </c>
      <c r="E32" s="150" t="s">
        <v>109</v>
      </c>
      <c r="F32" s="150" t="s">
        <v>181</v>
      </c>
      <c r="G32" s="150" t="s">
        <v>351</v>
      </c>
      <c r="H32" s="150" t="s">
        <v>352</v>
      </c>
      <c r="I32" s="23">
        <v>26400</v>
      </c>
      <c r="J32" s="23">
        <v>26400</v>
      </c>
      <c r="K32" s="23">
        <v>26400</v>
      </c>
      <c r="L32" s="23"/>
      <c r="M32" s="23"/>
      <c r="N32" s="24"/>
      <c r="O32" s="24"/>
      <c r="P32" s="24"/>
      <c r="Q32" s="23"/>
      <c r="R32" s="23"/>
      <c r="S32" s="23"/>
      <c r="T32" s="23"/>
      <c r="U32" s="110"/>
      <c r="V32" s="23"/>
      <c r="W32" s="23"/>
    </row>
    <row r="33" ht="22.5" customHeight="1" spans="1:23">
      <c r="A33" s="150" t="s">
        <v>332</v>
      </c>
      <c r="B33" s="150" t="s">
        <v>350</v>
      </c>
      <c r="C33" s="21" t="s">
        <v>349</v>
      </c>
      <c r="D33" s="150" t="s">
        <v>72</v>
      </c>
      <c r="E33" s="150" t="s">
        <v>109</v>
      </c>
      <c r="F33" s="150" t="s">
        <v>181</v>
      </c>
      <c r="G33" s="150" t="s">
        <v>279</v>
      </c>
      <c r="H33" s="150" t="s">
        <v>278</v>
      </c>
      <c r="I33" s="23">
        <v>10000</v>
      </c>
      <c r="J33" s="23">
        <v>10000</v>
      </c>
      <c r="K33" s="23">
        <v>10000</v>
      </c>
      <c r="L33" s="23"/>
      <c r="M33" s="23"/>
      <c r="N33" s="24"/>
      <c r="O33" s="24"/>
      <c r="P33" s="24"/>
      <c r="Q33" s="23"/>
      <c r="R33" s="23"/>
      <c r="S33" s="23"/>
      <c r="T33" s="23"/>
      <c r="U33" s="110"/>
      <c r="V33" s="23"/>
      <c r="W33" s="23"/>
    </row>
    <row r="34" ht="22.5" customHeight="1" spans="1:23">
      <c r="A34" s="149" t="s">
        <v>353</v>
      </c>
      <c r="B34" s="24"/>
      <c r="C34" s="24"/>
      <c r="D34" s="24"/>
      <c r="E34" s="24"/>
      <c r="F34" s="24"/>
      <c r="G34" s="24"/>
      <c r="H34" s="24"/>
      <c r="I34" s="23">
        <v>45000</v>
      </c>
      <c r="J34" s="23">
        <v>45000</v>
      </c>
      <c r="K34" s="23">
        <v>45000</v>
      </c>
      <c r="L34" s="23"/>
      <c r="M34" s="23"/>
      <c r="N34" s="24"/>
      <c r="O34" s="24"/>
      <c r="P34" s="24"/>
      <c r="Q34" s="23"/>
      <c r="R34" s="23"/>
      <c r="S34" s="23"/>
      <c r="T34" s="23"/>
      <c r="U34" s="110"/>
      <c r="V34" s="23"/>
      <c r="W34" s="23"/>
    </row>
    <row r="35" ht="22.5" customHeight="1" spans="1:23">
      <c r="A35" s="150" t="s">
        <v>332</v>
      </c>
      <c r="B35" s="150" t="s">
        <v>354</v>
      </c>
      <c r="C35" s="21" t="s">
        <v>353</v>
      </c>
      <c r="D35" s="150" t="s">
        <v>72</v>
      </c>
      <c r="E35" s="150" t="s">
        <v>109</v>
      </c>
      <c r="F35" s="150" t="s">
        <v>181</v>
      </c>
      <c r="G35" s="150" t="s">
        <v>262</v>
      </c>
      <c r="H35" s="150" t="s">
        <v>263</v>
      </c>
      <c r="I35" s="23">
        <v>10000</v>
      </c>
      <c r="J35" s="23">
        <v>10000</v>
      </c>
      <c r="K35" s="23">
        <v>10000</v>
      </c>
      <c r="L35" s="23"/>
      <c r="M35" s="23"/>
      <c r="N35" s="24"/>
      <c r="O35" s="24"/>
      <c r="P35" s="24"/>
      <c r="Q35" s="23"/>
      <c r="R35" s="23"/>
      <c r="S35" s="23"/>
      <c r="T35" s="23"/>
      <c r="U35" s="110"/>
      <c r="V35" s="23"/>
      <c r="W35" s="23"/>
    </row>
    <row r="36" ht="22.5" customHeight="1" spans="1:23">
      <c r="A36" s="150" t="s">
        <v>332</v>
      </c>
      <c r="B36" s="150" t="s">
        <v>354</v>
      </c>
      <c r="C36" s="21" t="s">
        <v>353</v>
      </c>
      <c r="D36" s="150" t="s">
        <v>72</v>
      </c>
      <c r="E36" s="150" t="s">
        <v>109</v>
      </c>
      <c r="F36" s="150" t="s">
        <v>181</v>
      </c>
      <c r="G36" s="150" t="s">
        <v>260</v>
      </c>
      <c r="H36" s="150" t="s">
        <v>261</v>
      </c>
      <c r="I36" s="23">
        <v>25000</v>
      </c>
      <c r="J36" s="23">
        <v>25000</v>
      </c>
      <c r="K36" s="23">
        <v>25000</v>
      </c>
      <c r="L36" s="23"/>
      <c r="M36" s="23"/>
      <c r="N36" s="24"/>
      <c r="O36" s="24"/>
      <c r="P36" s="24"/>
      <c r="Q36" s="23"/>
      <c r="R36" s="23"/>
      <c r="S36" s="23"/>
      <c r="T36" s="23"/>
      <c r="U36" s="110"/>
      <c r="V36" s="23"/>
      <c r="W36" s="23"/>
    </row>
    <row r="37" ht="22.5" customHeight="1" spans="1:23">
      <c r="A37" s="150" t="s">
        <v>332</v>
      </c>
      <c r="B37" s="150" t="s">
        <v>354</v>
      </c>
      <c r="C37" s="21" t="s">
        <v>353</v>
      </c>
      <c r="D37" s="150" t="s">
        <v>72</v>
      </c>
      <c r="E37" s="150" t="s">
        <v>109</v>
      </c>
      <c r="F37" s="150" t="s">
        <v>181</v>
      </c>
      <c r="G37" s="150" t="s">
        <v>256</v>
      </c>
      <c r="H37" s="150" t="s">
        <v>257</v>
      </c>
      <c r="I37" s="23">
        <v>10000</v>
      </c>
      <c r="J37" s="23">
        <v>10000</v>
      </c>
      <c r="K37" s="23">
        <v>10000</v>
      </c>
      <c r="L37" s="23"/>
      <c r="M37" s="23"/>
      <c r="N37" s="24"/>
      <c r="O37" s="24"/>
      <c r="P37" s="24"/>
      <c r="Q37" s="23"/>
      <c r="R37" s="23"/>
      <c r="S37" s="23"/>
      <c r="T37" s="23"/>
      <c r="U37" s="110"/>
      <c r="V37" s="23"/>
      <c r="W37" s="23"/>
    </row>
    <row r="38" ht="22.5" customHeight="1" spans="1:23">
      <c r="A38" s="149" t="s">
        <v>355</v>
      </c>
      <c r="B38" s="24"/>
      <c r="C38" s="24"/>
      <c r="D38" s="24"/>
      <c r="E38" s="24"/>
      <c r="F38" s="24"/>
      <c r="G38" s="24"/>
      <c r="H38" s="24"/>
      <c r="I38" s="23">
        <v>79144</v>
      </c>
      <c r="J38" s="23">
        <v>79144</v>
      </c>
      <c r="K38" s="23">
        <v>79144</v>
      </c>
      <c r="L38" s="23"/>
      <c r="M38" s="23"/>
      <c r="N38" s="24"/>
      <c r="O38" s="24"/>
      <c r="P38" s="24"/>
      <c r="Q38" s="23"/>
      <c r="R38" s="23"/>
      <c r="S38" s="23"/>
      <c r="T38" s="23"/>
      <c r="U38" s="110"/>
      <c r="V38" s="23"/>
      <c r="W38" s="23"/>
    </row>
    <row r="39" ht="22.5" customHeight="1" spans="1:23">
      <c r="A39" s="150" t="s">
        <v>345</v>
      </c>
      <c r="B39" s="150" t="s">
        <v>356</v>
      </c>
      <c r="C39" s="21" t="s">
        <v>355</v>
      </c>
      <c r="D39" s="150" t="s">
        <v>72</v>
      </c>
      <c r="E39" s="150" t="s">
        <v>98</v>
      </c>
      <c r="F39" s="150" t="s">
        <v>174</v>
      </c>
      <c r="G39" s="150" t="s">
        <v>357</v>
      </c>
      <c r="H39" s="150" t="s">
        <v>358</v>
      </c>
      <c r="I39" s="23">
        <v>79144</v>
      </c>
      <c r="J39" s="23">
        <v>79144</v>
      </c>
      <c r="K39" s="23">
        <v>79144</v>
      </c>
      <c r="L39" s="23"/>
      <c r="M39" s="23"/>
      <c r="N39" s="24"/>
      <c r="O39" s="24"/>
      <c r="P39" s="24"/>
      <c r="Q39" s="23"/>
      <c r="R39" s="23"/>
      <c r="S39" s="23"/>
      <c r="T39" s="23"/>
      <c r="U39" s="110"/>
      <c r="V39" s="23"/>
      <c r="W39" s="23"/>
    </row>
    <row r="40" ht="22.5" customHeight="1" spans="1:23">
      <c r="A40" s="149" t="s">
        <v>359</v>
      </c>
      <c r="B40" s="24"/>
      <c r="C40" s="24"/>
      <c r="D40" s="24"/>
      <c r="E40" s="24"/>
      <c r="F40" s="24"/>
      <c r="G40" s="24"/>
      <c r="H40" s="24"/>
      <c r="I40" s="23">
        <v>10000</v>
      </c>
      <c r="J40" s="23">
        <v>10000</v>
      </c>
      <c r="K40" s="23">
        <v>10000</v>
      </c>
      <c r="L40" s="23"/>
      <c r="M40" s="23"/>
      <c r="N40" s="24"/>
      <c r="O40" s="24"/>
      <c r="P40" s="24"/>
      <c r="Q40" s="23"/>
      <c r="R40" s="23"/>
      <c r="S40" s="23"/>
      <c r="T40" s="23"/>
      <c r="U40" s="110"/>
      <c r="V40" s="23"/>
      <c r="W40" s="23"/>
    </row>
    <row r="41" ht="22.5" customHeight="1" spans="1:23">
      <c r="A41" s="150" t="s">
        <v>360</v>
      </c>
      <c r="B41" s="150" t="s">
        <v>361</v>
      </c>
      <c r="C41" s="21" t="s">
        <v>359</v>
      </c>
      <c r="D41" s="150" t="s">
        <v>74</v>
      </c>
      <c r="E41" s="150" t="s">
        <v>110</v>
      </c>
      <c r="F41" s="150" t="s">
        <v>182</v>
      </c>
      <c r="G41" s="150" t="s">
        <v>260</v>
      </c>
      <c r="H41" s="150" t="s">
        <v>261</v>
      </c>
      <c r="I41" s="23">
        <v>9000</v>
      </c>
      <c r="J41" s="23">
        <v>9000</v>
      </c>
      <c r="K41" s="23">
        <v>9000</v>
      </c>
      <c r="L41" s="23"/>
      <c r="M41" s="23"/>
      <c r="N41" s="24"/>
      <c r="O41" s="24"/>
      <c r="P41" s="24"/>
      <c r="Q41" s="23"/>
      <c r="R41" s="23"/>
      <c r="S41" s="23"/>
      <c r="T41" s="23"/>
      <c r="U41" s="110"/>
      <c r="V41" s="23"/>
      <c r="W41" s="23"/>
    </row>
    <row r="42" ht="22.5" customHeight="1" spans="1:23">
      <c r="A42" s="150" t="s">
        <v>360</v>
      </c>
      <c r="B42" s="150" t="s">
        <v>361</v>
      </c>
      <c r="C42" s="21" t="s">
        <v>359</v>
      </c>
      <c r="D42" s="150" t="s">
        <v>74</v>
      </c>
      <c r="E42" s="150" t="s">
        <v>110</v>
      </c>
      <c r="F42" s="150" t="s">
        <v>182</v>
      </c>
      <c r="G42" s="150" t="s">
        <v>362</v>
      </c>
      <c r="H42" s="150" t="s">
        <v>363</v>
      </c>
      <c r="I42" s="23">
        <v>1000</v>
      </c>
      <c r="J42" s="23">
        <v>1000</v>
      </c>
      <c r="K42" s="23">
        <v>1000</v>
      </c>
      <c r="L42" s="23"/>
      <c r="M42" s="23"/>
      <c r="N42" s="24"/>
      <c r="O42" s="24"/>
      <c r="P42" s="24"/>
      <c r="Q42" s="23"/>
      <c r="R42" s="23"/>
      <c r="S42" s="23"/>
      <c r="T42" s="23"/>
      <c r="U42" s="110"/>
      <c r="V42" s="23"/>
      <c r="W42" s="23"/>
    </row>
    <row r="43" ht="22.5" customHeight="1" spans="1:23">
      <c r="A43" s="149" t="s">
        <v>364</v>
      </c>
      <c r="B43" s="24"/>
      <c r="C43" s="24"/>
      <c r="D43" s="24"/>
      <c r="E43" s="24"/>
      <c r="F43" s="24"/>
      <c r="G43" s="24"/>
      <c r="H43" s="24"/>
      <c r="I43" s="23">
        <v>30000</v>
      </c>
      <c r="J43" s="23">
        <v>30000</v>
      </c>
      <c r="K43" s="23">
        <v>30000</v>
      </c>
      <c r="L43" s="23"/>
      <c r="M43" s="23"/>
      <c r="N43" s="24"/>
      <c r="O43" s="24"/>
      <c r="P43" s="24"/>
      <c r="Q43" s="23"/>
      <c r="R43" s="23"/>
      <c r="S43" s="23"/>
      <c r="T43" s="23"/>
      <c r="U43" s="110"/>
      <c r="V43" s="23"/>
      <c r="W43" s="23"/>
    </row>
    <row r="44" ht="22.5" customHeight="1" spans="1:23">
      <c r="A44" s="150" t="s">
        <v>332</v>
      </c>
      <c r="B44" s="150" t="s">
        <v>365</v>
      </c>
      <c r="C44" s="21" t="s">
        <v>364</v>
      </c>
      <c r="D44" s="150" t="s">
        <v>74</v>
      </c>
      <c r="E44" s="150" t="s">
        <v>110</v>
      </c>
      <c r="F44" s="150" t="s">
        <v>182</v>
      </c>
      <c r="G44" s="150" t="s">
        <v>260</v>
      </c>
      <c r="H44" s="150" t="s">
        <v>261</v>
      </c>
      <c r="I44" s="23">
        <v>30000</v>
      </c>
      <c r="J44" s="23">
        <v>30000</v>
      </c>
      <c r="K44" s="23">
        <v>30000</v>
      </c>
      <c r="L44" s="23"/>
      <c r="M44" s="23"/>
      <c r="N44" s="24"/>
      <c r="O44" s="24"/>
      <c r="P44" s="24"/>
      <c r="Q44" s="23"/>
      <c r="R44" s="23"/>
      <c r="S44" s="23"/>
      <c r="T44" s="23"/>
      <c r="U44" s="110"/>
      <c r="V44" s="23"/>
      <c r="W44" s="23"/>
    </row>
    <row r="45" ht="22.5" customHeight="1" spans="1:23">
      <c r="A45" s="149" t="s">
        <v>366</v>
      </c>
      <c r="B45" s="24"/>
      <c r="C45" s="24"/>
      <c r="D45" s="24"/>
      <c r="E45" s="24"/>
      <c r="F45" s="24"/>
      <c r="G45" s="24"/>
      <c r="H45" s="24"/>
      <c r="I45" s="23">
        <v>10000</v>
      </c>
      <c r="J45" s="23">
        <v>10000</v>
      </c>
      <c r="K45" s="23">
        <v>10000</v>
      </c>
      <c r="L45" s="23"/>
      <c r="M45" s="23"/>
      <c r="N45" s="24"/>
      <c r="O45" s="24"/>
      <c r="P45" s="24"/>
      <c r="Q45" s="23"/>
      <c r="R45" s="23"/>
      <c r="S45" s="23"/>
      <c r="T45" s="23"/>
      <c r="U45" s="110"/>
      <c r="V45" s="23"/>
      <c r="W45" s="23"/>
    </row>
    <row r="46" ht="22.5" customHeight="1" spans="1:23">
      <c r="A46" s="150" t="s">
        <v>360</v>
      </c>
      <c r="B46" s="150" t="s">
        <v>367</v>
      </c>
      <c r="C46" s="21" t="s">
        <v>366</v>
      </c>
      <c r="D46" s="150" t="s">
        <v>74</v>
      </c>
      <c r="E46" s="150" t="s">
        <v>110</v>
      </c>
      <c r="F46" s="150" t="s">
        <v>182</v>
      </c>
      <c r="G46" s="150" t="s">
        <v>260</v>
      </c>
      <c r="H46" s="150" t="s">
        <v>261</v>
      </c>
      <c r="I46" s="23">
        <v>9000</v>
      </c>
      <c r="J46" s="23">
        <v>9000</v>
      </c>
      <c r="K46" s="23">
        <v>9000</v>
      </c>
      <c r="L46" s="23"/>
      <c r="M46" s="23"/>
      <c r="N46" s="24"/>
      <c r="O46" s="24"/>
      <c r="P46" s="24"/>
      <c r="Q46" s="23"/>
      <c r="R46" s="23"/>
      <c r="S46" s="23"/>
      <c r="T46" s="23"/>
      <c r="U46" s="110"/>
      <c r="V46" s="23"/>
      <c r="W46" s="23"/>
    </row>
    <row r="47" ht="22.5" customHeight="1" spans="1:23">
      <c r="A47" s="150" t="s">
        <v>360</v>
      </c>
      <c r="B47" s="150" t="s">
        <v>367</v>
      </c>
      <c r="C47" s="21" t="s">
        <v>366</v>
      </c>
      <c r="D47" s="150" t="s">
        <v>74</v>
      </c>
      <c r="E47" s="150" t="s">
        <v>110</v>
      </c>
      <c r="F47" s="150" t="s">
        <v>182</v>
      </c>
      <c r="G47" s="150" t="s">
        <v>362</v>
      </c>
      <c r="H47" s="150" t="s">
        <v>363</v>
      </c>
      <c r="I47" s="23">
        <v>1000</v>
      </c>
      <c r="J47" s="23">
        <v>1000</v>
      </c>
      <c r="K47" s="23">
        <v>1000</v>
      </c>
      <c r="L47" s="23"/>
      <c r="M47" s="23"/>
      <c r="N47" s="24"/>
      <c r="O47" s="24"/>
      <c r="P47" s="24"/>
      <c r="Q47" s="23"/>
      <c r="R47" s="23"/>
      <c r="S47" s="23"/>
      <c r="T47" s="23"/>
      <c r="U47" s="110"/>
      <c r="V47" s="23"/>
      <c r="W47" s="23"/>
    </row>
    <row r="48" ht="22.5" customHeight="1" spans="1:23">
      <c r="A48" s="149" t="s">
        <v>368</v>
      </c>
      <c r="B48" s="24"/>
      <c r="C48" s="24"/>
      <c r="D48" s="24"/>
      <c r="E48" s="24"/>
      <c r="F48" s="24"/>
      <c r="G48" s="24"/>
      <c r="H48" s="24"/>
      <c r="I48" s="23">
        <v>90000</v>
      </c>
      <c r="J48" s="23">
        <v>90000</v>
      </c>
      <c r="K48" s="23">
        <v>90000</v>
      </c>
      <c r="L48" s="23"/>
      <c r="M48" s="23"/>
      <c r="N48" s="24"/>
      <c r="O48" s="24"/>
      <c r="P48" s="24"/>
      <c r="Q48" s="23"/>
      <c r="R48" s="23"/>
      <c r="S48" s="23"/>
      <c r="T48" s="23"/>
      <c r="U48" s="110"/>
      <c r="V48" s="23"/>
      <c r="W48" s="23"/>
    </row>
    <row r="49" ht="22.5" customHeight="1" spans="1:23">
      <c r="A49" s="150" t="s">
        <v>332</v>
      </c>
      <c r="B49" s="150" t="s">
        <v>369</v>
      </c>
      <c r="C49" s="21" t="s">
        <v>368</v>
      </c>
      <c r="D49" s="150" t="s">
        <v>74</v>
      </c>
      <c r="E49" s="150" t="s">
        <v>110</v>
      </c>
      <c r="F49" s="150" t="s">
        <v>182</v>
      </c>
      <c r="G49" s="150" t="s">
        <v>262</v>
      </c>
      <c r="H49" s="150" t="s">
        <v>263</v>
      </c>
      <c r="I49" s="23">
        <v>2000</v>
      </c>
      <c r="J49" s="23">
        <v>2000</v>
      </c>
      <c r="K49" s="23">
        <v>2000</v>
      </c>
      <c r="L49" s="23"/>
      <c r="M49" s="23"/>
      <c r="N49" s="24"/>
      <c r="O49" s="24"/>
      <c r="P49" s="24"/>
      <c r="Q49" s="23"/>
      <c r="R49" s="23"/>
      <c r="S49" s="23"/>
      <c r="T49" s="23"/>
      <c r="U49" s="110"/>
      <c r="V49" s="23"/>
      <c r="W49" s="23"/>
    </row>
    <row r="50" ht="22.5" customHeight="1" spans="1:23">
      <c r="A50" s="150" t="s">
        <v>332</v>
      </c>
      <c r="B50" s="150" t="s">
        <v>369</v>
      </c>
      <c r="C50" s="21" t="s">
        <v>368</v>
      </c>
      <c r="D50" s="150" t="s">
        <v>74</v>
      </c>
      <c r="E50" s="150" t="s">
        <v>110</v>
      </c>
      <c r="F50" s="150" t="s">
        <v>182</v>
      </c>
      <c r="G50" s="150" t="s">
        <v>260</v>
      </c>
      <c r="H50" s="150" t="s">
        <v>261</v>
      </c>
      <c r="I50" s="23">
        <v>70000</v>
      </c>
      <c r="J50" s="23">
        <v>70000</v>
      </c>
      <c r="K50" s="23">
        <v>70000</v>
      </c>
      <c r="L50" s="23"/>
      <c r="M50" s="23"/>
      <c r="N50" s="24"/>
      <c r="O50" s="24"/>
      <c r="P50" s="24"/>
      <c r="Q50" s="23"/>
      <c r="R50" s="23"/>
      <c r="S50" s="23"/>
      <c r="T50" s="23"/>
      <c r="U50" s="110"/>
      <c r="V50" s="23"/>
      <c r="W50" s="23"/>
    </row>
    <row r="51" ht="22.5" customHeight="1" spans="1:23">
      <c r="A51" s="150" t="s">
        <v>332</v>
      </c>
      <c r="B51" s="150" t="s">
        <v>369</v>
      </c>
      <c r="C51" s="21" t="s">
        <v>368</v>
      </c>
      <c r="D51" s="150" t="s">
        <v>74</v>
      </c>
      <c r="E51" s="150" t="s">
        <v>110</v>
      </c>
      <c r="F51" s="150" t="s">
        <v>182</v>
      </c>
      <c r="G51" s="150" t="s">
        <v>351</v>
      </c>
      <c r="H51" s="150" t="s">
        <v>352</v>
      </c>
      <c r="I51" s="23">
        <v>18000</v>
      </c>
      <c r="J51" s="23">
        <v>18000</v>
      </c>
      <c r="K51" s="23">
        <v>18000</v>
      </c>
      <c r="L51" s="23"/>
      <c r="M51" s="23"/>
      <c r="N51" s="24"/>
      <c r="O51" s="24"/>
      <c r="P51" s="24"/>
      <c r="Q51" s="23"/>
      <c r="R51" s="23"/>
      <c r="S51" s="23"/>
      <c r="T51" s="23"/>
      <c r="U51" s="110"/>
      <c r="V51" s="23"/>
      <c r="W51" s="23"/>
    </row>
    <row r="52" ht="22.5" customHeight="1" spans="1:23">
      <c r="A52" s="149" t="s">
        <v>370</v>
      </c>
      <c r="B52" s="24"/>
      <c r="C52" s="24"/>
      <c r="D52" s="24"/>
      <c r="E52" s="24"/>
      <c r="F52" s="24"/>
      <c r="G52" s="24"/>
      <c r="H52" s="24"/>
      <c r="I52" s="23">
        <v>30000</v>
      </c>
      <c r="J52" s="23">
        <v>30000</v>
      </c>
      <c r="K52" s="23">
        <v>30000</v>
      </c>
      <c r="L52" s="23"/>
      <c r="M52" s="23"/>
      <c r="N52" s="24"/>
      <c r="O52" s="24"/>
      <c r="P52" s="24"/>
      <c r="Q52" s="23"/>
      <c r="R52" s="23"/>
      <c r="S52" s="23"/>
      <c r="T52" s="23"/>
      <c r="U52" s="110"/>
      <c r="V52" s="23"/>
      <c r="W52" s="23"/>
    </row>
    <row r="53" ht="22.5" customHeight="1" spans="1:23">
      <c r="A53" s="150" t="s">
        <v>360</v>
      </c>
      <c r="B53" s="150" t="s">
        <v>371</v>
      </c>
      <c r="C53" s="21" t="s">
        <v>370</v>
      </c>
      <c r="D53" s="150" t="s">
        <v>76</v>
      </c>
      <c r="E53" s="150" t="s">
        <v>114</v>
      </c>
      <c r="F53" s="150" t="s">
        <v>188</v>
      </c>
      <c r="G53" s="150" t="s">
        <v>262</v>
      </c>
      <c r="H53" s="150" t="s">
        <v>263</v>
      </c>
      <c r="I53" s="23">
        <v>10000</v>
      </c>
      <c r="J53" s="23">
        <v>10000</v>
      </c>
      <c r="K53" s="23">
        <v>10000</v>
      </c>
      <c r="L53" s="23"/>
      <c r="M53" s="23"/>
      <c r="N53" s="24"/>
      <c r="O53" s="24"/>
      <c r="P53" s="24"/>
      <c r="Q53" s="23"/>
      <c r="R53" s="23"/>
      <c r="S53" s="23"/>
      <c r="T53" s="23"/>
      <c r="U53" s="110"/>
      <c r="V53" s="23"/>
      <c r="W53" s="23"/>
    </row>
    <row r="54" ht="22.5" customHeight="1" spans="1:23">
      <c r="A54" s="150" t="s">
        <v>360</v>
      </c>
      <c r="B54" s="150" t="s">
        <v>371</v>
      </c>
      <c r="C54" s="21" t="s">
        <v>370</v>
      </c>
      <c r="D54" s="150" t="s">
        <v>76</v>
      </c>
      <c r="E54" s="150" t="s">
        <v>114</v>
      </c>
      <c r="F54" s="150" t="s">
        <v>188</v>
      </c>
      <c r="G54" s="150" t="s">
        <v>260</v>
      </c>
      <c r="H54" s="150" t="s">
        <v>261</v>
      </c>
      <c r="I54" s="23">
        <v>20000</v>
      </c>
      <c r="J54" s="23">
        <v>20000</v>
      </c>
      <c r="K54" s="23">
        <v>20000</v>
      </c>
      <c r="L54" s="23"/>
      <c r="M54" s="23"/>
      <c r="N54" s="24"/>
      <c r="O54" s="24"/>
      <c r="P54" s="24"/>
      <c r="Q54" s="23"/>
      <c r="R54" s="23"/>
      <c r="S54" s="23"/>
      <c r="T54" s="23"/>
      <c r="U54" s="110"/>
      <c r="V54" s="23"/>
      <c r="W54" s="23"/>
    </row>
    <row r="55" ht="22.5" customHeight="1" spans="1:23">
      <c r="A55" s="149" t="s">
        <v>372</v>
      </c>
      <c r="B55" s="24"/>
      <c r="C55" s="24"/>
      <c r="D55" s="24"/>
      <c r="E55" s="24"/>
      <c r="F55" s="24"/>
      <c r="G55" s="24"/>
      <c r="H55" s="24"/>
      <c r="I55" s="23">
        <v>11466</v>
      </c>
      <c r="J55" s="23">
        <v>11466</v>
      </c>
      <c r="K55" s="23">
        <v>11466</v>
      </c>
      <c r="L55" s="23"/>
      <c r="M55" s="23"/>
      <c r="N55" s="24"/>
      <c r="O55" s="24"/>
      <c r="P55" s="24"/>
      <c r="Q55" s="23"/>
      <c r="R55" s="23"/>
      <c r="S55" s="23"/>
      <c r="T55" s="23"/>
      <c r="U55" s="110"/>
      <c r="V55" s="23"/>
      <c r="W55" s="23"/>
    </row>
    <row r="56" ht="22.5" customHeight="1" spans="1:23">
      <c r="A56" s="150" t="s">
        <v>345</v>
      </c>
      <c r="B56" s="150" t="s">
        <v>373</v>
      </c>
      <c r="C56" s="21" t="s">
        <v>372</v>
      </c>
      <c r="D56" s="150" t="s">
        <v>76</v>
      </c>
      <c r="E56" s="150" t="s">
        <v>98</v>
      </c>
      <c r="F56" s="150" t="s">
        <v>174</v>
      </c>
      <c r="G56" s="150" t="s">
        <v>357</v>
      </c>
      <c r="H56" s="150" t="s">
        <v>358</v>
      </c>
      <c r="I56" s="23">
        <v>11466</v>
      </c>
      <c r="J56" s="23">
        <v>11466</v>
      </c>
      <c r="K56" s="23">
        <v>11466</v>
      </c>
      <c r="L56" s="23"/>
      <c r="M56" s="23"/>
      <c r="N56" s="24"/>
      <c r="O56" s="24"/>
      <c r="P56" s="24"/>
      <c r="Q56" s="23"/>
      <c r="R56" s="23"/>
      <c r="S56" s="23"/>
      <c r="T56" s="23"/>
      <c r="U56" s="110"/>
      <c r="V56" s="23"/>
      <c r="W56" s="23"/>
    </row>
    <row r="57" ht="22.5" customHeight="1" spans="1:23">
      <c r="A57" s="149" t="s">
        <v>374</v>
      </c>
      <c r="B57" s="24"/>
      <c r="C57" s="24"/>
      <c r="D57" s="24"/>
      <c r="E57" s="24"/>
      <c r="F57" s="24"/>
      <c r="G57" s="24"/>
      <c r="H57" s="24"/>
      <c r="I57" s="23">
        <v>45000</v>
      </c>
      <c r="J57" s="23">
        <v>45000</v>
      </c>
      <c r="K57" s="23">
        <v>45000</v>
      </c>
      <c r="L57" s="23"/>
      <c r="M57" s="23"/>
      <c r="N57" s="24"/>
      <c r="O57" s="24"/>
      <c r="P57" s="24"/>
      <c r="Q57" s="23"/>
      <c r="R57" s="23"/>
      <c r="S57" s="23"/>
      <c r="T57" s="23"/>
      <c r="U57" s="110"/>
      <c r="V57" s="23"/>
      <c r="W57" s="23"/>
    </row>
    <row r="58" ht="22.5" customHeight="1" spans="1:23">
      <c r="A58" s="150" t="s">
        <v>360</v>
      </c>
      <c r="B58" s="150" t="s">
        <v>375</v>
      </c>
      <c r="C58" s="21" t="s">
        <v>374</v>
      </c>
      <c r="D58" s="150" t="s">
        <v>78</v>
      </c>
      <c r="E58" s="150" t="s">
        <v>110</v>
      </c>
      <c r="F58" s="150" t="s">
        <v>182</v>
      </c>
      <c r="G58" s="150" t="s">
        <v>262</v>
      </c>
      <c r="H58" s="150" t="s">
        <v>263</v>
      </c>
      <c r="I58" s="23">
        <v>2000</v>
      </c>
      <c r="J58" s="23">
        <v>2000</v>
      </c>
      <c r="K58" s="23">
        <v>2000</v>
      </c>
      <c r="L58" s="23"/>
      <c r="M58" s="23"/>
      <c r="N58" s="24"/>
      <c r="O58" s="24"/>
      <c r="P58" s="24"/>
      <c r="Q58" s="23"/>
      <c r="R58" s="23"/>
      <c r="S58" s="23"/>
      <c r="T58" s="23"/>
      <c r="U58" s="110"/>
      <c r="V58" s="23"/>
      <c r="W58" s="23"/>
    </row>
    <row r="59" ht="22.5" customHeight="1" spans="1:23">
      <c r="A59" s="150" t="s">
        <v>360</v>
      </c>
      <c r="B59" s="150" t="s">
        <v>375</v>
      </c>
      <c r="C59" s="21" t="s">
        <v>374</v>
      </c>
      <c r="D59" s="150" t="s">
        <v>78</v>
      </c>
      <c r="E59" s="150" t="s">
        <v>110</v>
      </c>
      <c r="F59" s="150" t="s">
        <v>182</v>
      </c>
      <c r="G59" s="150" t="s">
        <v>260</v>
      </c>
      <c r="H59" s="150" t="s">
        <v>261</v>
      </c>
      <c r="I59" s="23">
        <v>41000</v>
      </c>
      <c r="J59" s="23">
        <v>41000</v>
      </c>
      <c r="K59" s="23">
        <v>41000</v>
      </c>
      <c r="L59" s="23"/>
      <c r="M59" s="23"/>
      <c r="N59" s="24"/>
      <c r="O59" s="24"/>
      <c r="P59" s="24"/>
      <c r="Q59" s="23"/>
      <c r="R59" s="23"/>
      <c r="S59" s="23"/>
      <c r="T59" s="23"/>
      <c r="U59" s="110"/>
      <c r="V59" s="23"/>
      <c r="W59" s="23"/>
    </row>
    <row r="60" ht="22.5" customHeight="1" spans="1:23">
      <c r="A60" s="150" t="s">
        <v>360</v>
      </c>
      <c r="B60" s="150" t="s">
        <v>375</v>
      </c>
      <c r="C60" s="21" t="s">
        <v>374</v>
      </c>
      <c r="D60" s="150" t="s">
        <v>78</v>
      </c>
      <c r="E60" s="150" t="s">
        <v>110</v>
      </c>
      <c r="F60" s="150" t="s">
        <v>182</v>
      </c>
      <c r="G60" s="150" t="s">
        <v>376</v>
      </c>
      <c r="H60" s="150" t="s">
        <v>377</v>
      </c>
      <c r="I60" s="23">
        <v>2000</v>
      </c>
      <c r="J60" s="23">
        <v>2000</v>
      </c>
      <c r="K60" s="23">
        <v>2000</v>
      </c>
      <c r="L60" s="23"/>
      <c r="M60" s="23"/>
      <c r="N60" s="24"/>
      <c r="O60" s="24"/>
      <c r="P60" s="24"/>
      <c r="Q60" s="23"/>
      <c r="R60" s="23"/>
      <c r="S60" s="23"/>
      <c r="T60" s="23"/>
      <c r="U60" s="110"/>
      <c r="V60" s="23"/>
      <c r="W60" s="23"/>
    </row>
    <row r="61" ht="22.5" customHeight="1" spans="1:23">
      <c r="A61" s="149" t="s">
        <v>372</v>
      </c>
      <c r="B61" s="24"/>
      <c r="C61" s="24"/>
      <c r="D61" s="24"/>
      <c r="E61" s="24"/>
      <c r="F61" s="24"/>
      <c r="G61" s="24"/>
      <c r="H61" s="24"/>
      <c r="I61" s="23">
        <v>28106</v>
      </c>
      <c r="J61" s="23">
        <v>28106</v>
      </c>
      <c r="K61" s="23">
        <v>28106</v>
      </c>
      <c r="L61" s="23"/>
      <c r="M61" s="23"/>
      <c r="N61" s="24"/>
      <c r="O61" s="24"/>
      <c r="P61" s="24"/>
      <c r="Q61" s="23"/>
      <c r="R61" s="23"/>
      <c r="S61" s="23"/>
      <c r="T61" s="23"/>
      <c r="U61" s="110"/>
      <c r="V61" s="23"/>
      <c r="W61" s="23"/>
    </row>
    <row r="62" ht="22.5" customHeight="1" spans="1:23">
      <c r="A62" s="150" t="s">
        <v>345</v>
      </c>
      <c r="B62" s="150" t="s">
        <v>378</v>
      </c>
      <c r="C62" s="21" t="s">
        <v>372</v>
      </c>
      <c r="D62" s="150" t="s">
        <v>78</v>
      </c>
      <c r="E62" s="150" t="s">
        <v>98</v>
      </c>
      <c r="F62" s="150" t="s">
        <v>174</v>
      </c>
      <c r="G62" s="150" t="s">
        <v>357</v>
      </c>
      <c r="H62" s="150" t="s">
        <v>358</v>
      </c>
      <c r="I62" s="23">
        <v>28106</v>
      </c>
      <c r="J62" s="23">
        <v>28106</v>
      </c>
      <c r="K62" s="23">
        <v>28106</v>
      </c>
      <c r="L62" s="23"/>
      <c r="M62" s="23"/>
      <c r="N62" s="24"/>
      <c r="O62" s="24"/>
      <c r="P62" s="24"/>
      <c r="Q62" s="23"/>
      <c r="R62" s="23"/>
      <c r="S62" s="23"/>
      <c r="T62" s="23"/>
      <c r="U62" s="110"/>
      <c r="V62" s="23"/>
      <c r="W62" s="23"/>
    </row>
    <row r="63" ht="22.5" customHeight="1" spans="1:23">
      <c r="A63" s="149" t="s">
        <v>379</v>
      </c>
      <c r="B63" s="24"/>
      <c r="C63" s="24"/>
      <c r="D63" s="24"/>
      <c r="E63" s="24"/>
      <c r="F63" s="24"/>
      <c r="G63" s="24"/>
      <c r="H63" s="24"/>
      <c r="I63" s="23">
        <v>220000</v>
      </c>
      <c r="J63" s="23">
        <v>220000</v>
      </c>
      <c r="K63" s="23">
        <v>220000</v>
      </c>
      <c r="L63" s="23"/>
      <c r="M63" s="23"/>
      <c r="N63" s="24"/>
      <c r="O63" s="24"/>
      <c r="P63" s="24"/>
      <c r="Q63" s="23"/>
      <c r="R63" s="23"/>
      <c r="S63" s="23"/>
      <c r="T63" s="23"/>
      <c r="U63" s="110"/>
      <c r="V63" s="23"/>
      <c r="W63" s="23"/>
    </row>
    <row r="64" ht="22.5" customHeight="1" spans="1:23">
      <c r="A64" s="150" t="s">
        <v>360</v>
      </c>
      <c r="B64" s="150" t="s">
        <v>380</v>
      </c>
      <c r="C64" s="21" t="s">
        <v>379</v>
      </c>
      <c r="D64" s="150" t="s">
        <v>78</v>
      </c>
      <c r="E64" s="150" t="s">
        <v>184</v>
      </c>
      <c r="F64" s="150" t="s">
        <v>185</v>
      </c>
      <c r="G64" s="150" t="s">
        <v>376</v>
      </c>
      <c r="H64" s="150" t="s">
        <v>377</v>
      </c>
      <c r="I64" s="23">
        <v>220000</v>
      </c>
      <c r="J64" s="23">
        <v>220000</v>
      </c>
      <c r="K64" s="23">
        <v>220000</v>
      </c>
      <c r="L64" s="23"/>
      <c r="M64" s="23"/>
      <c r="N64" s="24"/>
      <c r="O64" s="24"/>
      <c r="P64" s="24"/>
      <c r="Q64" s="23"/>
      <c r="R64" s="23"/>
      <c r="S64" s="23"/>
      <c r="T64" s="23"/>
      <c r="U64" s="110"/>
      <c r="V64" s="23"/>
      <c r="W64" s="23"/>
    </row>
    <row r="65" ht="22.5" customHeight="1" spans="1:23">
      <c r="A65" s="33" t="s">
        <v>122</v>
      </c>
      <c r="B65" s="34"/>
      <c r="C65" s="34"/>
      <c r="D65" s="34"/>
      <c r="E65" s="34"/>
      <c r="F65" s="34"/>
      <c r="G65" s="34"/>
      <c r="H65" s="35"/>
      <c r="I65" s="23">
        <v>2417151</v>
      </c>
      <c r="J65" s="23">
        <v>2417151</v>
      </c>
      <c r="K65" s="155">
        <v>2417151</v>
      </c>
      <c r="L65" s="23"/>
      <c r="M65" s="23"/>
      <c r="N65" s="36"/>
      <c r="O65" s="36"/>
      <c r="P65" s="36"/>
      <c r="Q65" s="23"/>
      <c r="R65" s="23"/>
      <c r="S65" s="23"/>
      <c r="T65" s="23"/>
      <c r="U65" s="156"/>
      <c r="V65" s="23"/>
      <c r="W65" s="23"/>
    </row>
  </sheetData>
  <mergeCells count="47">
    <mergeCell ref="A2:W2"/>
    <mergeCell ref="A3:H3"/>
    <mergeCell ref="J4:M4"/>
    <mergeCell ref="N4:P4"/>
    <mergeCell ref="R4:W4"/>
    <mergeCell ref="A9:C9"/>
    <mergeCell ref="A9:C9"/>
    <mergeCell ref="A13:C13"/>
    <mergeCell ref="A17:C17"/>
    <mergeCell ref="A20:C20"/>
    <mergeCell ref="A25:C25"/>
    <mergeCell ref="A27:C27"/>
    <mergeCell ref="A29:C29"/>
    <mergeCell ref="A34:C34"/>
    <mergeCell ref="A38:C38"/>
    <mergeCell ref="A40:C40"/>
    <mergeCell ref="A43:C43"/>
    <mergeCell ref="A45:C45"/>
    <mergeCell ref="A48:C48"/>
    <mergeCell ref="A52:C52"/>
    <mergeCell ref="A55:C55"/>
    <mergeCell ref="A57:C57"/>
    <mergeCell ref="A61:C61"/>
    <mergeCell ref="A63:C63"/>
    <mergeCell ref="A65:H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00"/>
  <sheetViews>
    <sheetView showZeros="0" topLeftCell="B169" workbookViewId="0">
      <selection activeCell="I56" sqref="I56"/>
    </sheetView>
  </sheetViews>
  <sheetFormatPr defaultColWidth="10.7083333333333" defaultRowHeight="12" customHeight="1"/>
  <cols>
    <col min="1" max="1" width="40" customWidth="1"/>
    <col min="2" max="2" width="22.575" customWidth="1"/>
    <col min="3" max="3" width="56" customWidth="1"/>
    <col min="4" max="6" width="21.2833333333333" customWidth="1"/>
    <col min="7" max="7" width="14" customWidth="1"/>
    <col min="8" max="8" width="19.85" customWidth="1"/>
    <col min="9" max="10" width="14" customWidth="1"/>
    <col min="11" max="11" width="32.1416666666667" customWidth="1"/>
  </cols>
  <sheetData>
    <row r="1" ht="15" customHeight="1" spans="11:11">
      <c r="K1" s="100" t="s">
        <v>381</v>
      </c>
    </row>
    <row r="2" ht="36.75" customHeight="1" spans="1:11">
      <c r="A2" s="4" t="s">
        <v>382</v>
      </c>
      <c r="B2" s="63"/>
      <c r="C2" s="5"/>
      <c r="D2" s="5"/>
      <c r="E2" s="5"/>
      <c r="F2" s="5"/>
      <c r="G2" s="63"/>
      <c r="H2" s="5"/>
      <c r="I2" s="63"/>
      <c r="J2" s="63"/>
      <c r="K2" s="5"/>
    </row>
    <row r="3" ht="17.25" customHeight="1" spans="1:3">
      <c r="A3" s="54" t="str">
        <f>"单位名称："&amp;"德钦县农业农村局"</f>
        <v>单位名称：德钦县农业农村局</v>
      </c>
      <c r="B3" s="140"/>
      <c r="C3" s="55"/>
    </row>
    <row r="4" ht="44.25" customHeight="1" spans="1:11">
      <c r="A4" s="45" t="s">
        <v>383</v>
      </c>
      <c r="B4" s="56" t="s">
        <v>206</v>
      </c>
      <c r="C4" s="45" t="s">
        <v>384</v>
      </c>
      <c r="D4" s="45" t="s">
        <v>385</v>
      </c>
      <c r="E4" s="45" t="s">
        <v>386</v>
      </c>
      <c r="F4" s="45" t="s">
        <v>387</v>
      </c>
      <c r="G4" s="56" t="s">
        <v>388</v>
      </c>
      <c r="H4" s="45" t="s">
        <v>389</v>
      </c>
      <c r="I4" s="56" t="s">
        <v>390</v>
      </c>
      <c r="J4" s="56" t="s">
        <v>391</v>
      </c>
      <c r="K4" s="45" t="s">
        <v>392</v>
      </c>
    </row>
    <row r="5" ht="19.5" customHeight="1" spans="1:11">
      <c r="A5" s="141">
        <v>1</v>
      </c>
      <c r="B5" s="141">
        <v>2</v>
      </c>
      <c r="C5" s="141">
        <v>3</v>
      </c>
      <c r="D5" s="141">
        <v>4</v>
      </c>
      <c r="E5" s="141">
        <v>5</v>
      </c>
      <c r="F5" s="141">
        <v>6</v>
      </c>
      <c r="G5" s="141">
        <v>7</v>
      </c>
      <c r="H5" s="141">
        <v>8</v>
      </c>
      <c r="I5" s="141">
        <v>9</v>
      </c>
      <c r="J5" s="141">
        <v>10</v>
      </c>
      <c r="K5" s="141">
        <v>11</v>
      </c>
    </row>
    <row r="6" ht="22.5" customHeight="1" spans="1:11">
      <c r="A6" s="142" t="s">
        <v>72</v>
      </c>
      <c r="B6" s="57"/>
      <c r="C6" s="57"/>
      <c r="D6" s="57"/>
      <c r="E6" s="57"/>
      <c r="F6" s="142"/>
      <c r="G6" s="57"/>
      <c r="H6" s="142"/>
      <c r="I6" s="57"/>
      <c r="J6" s="57"/>
      <c r="K6" s="142"/>
    </row>
    <row r="7" ht="22.5" customHeight="1" spans="1:11">
      <c r="A7" s="142" t="str">
        <f>"   "&amp;"遗属补助经费"</f>
        <v>   遗属补助经费</v>
      </c>
      <c r="B7" s="22" t="s">
        <v>356</v>
      </c>
      <c r="C7" s="143" t="s">
        <v>393</v>
      </c>
      <c r="D7" s="144"/>
      <c r="E7" s="144"/>
      <c r="F7" s="144"/>
      <c r="G7" s="145"/>
      <c r="H7" s="144"/>
      <c r="I7" s="145"/>
      <c r="J7" s="145"/>
      <c r="K7" s="144"/>
    </row>
    <row r="8" ht="22.5" customHeight="1" spans="1:11">
      <c r="A8" s="142"/>
      <c r="B8" s="22"/>
      <c r="C8" s="143"/>
      <c r="D8" s="144" t="s">
        <v>394</v>
      </c>
      <c r="E8" s="144" t="s">
        <v>395</v>
      </c>
      <c r="F8" s="144" t="s">
        <v>396</v>
      </c>
      <c r="G8" s="145" t="s">
        <v>397</v>
      </c>
      <c r="H8" s="144" t="s">
        <v>398</v>
      </c>
      <c r="I8" s="145" t="s">
        <v>399</v>
      </c>
      <c r="J8" s="145" t="s">
        <v>400</v>
      </c>
      <c r="K8" s="144" t="s">
        <v>401</v>
      </c>
    </row>
    <row r="9" ht="22.5" customHeight="1" spans="1:11">
      <c r="A9" s="24"/>
      <c r="B9" s="24"/>
      <c r="C9" s="24"/>
      <c r="D9" s="144" t="s">
        <v>394</v>
      </c>
      <c r="E9" s="144" t="s">
        <v>395</v>
      </c>
      <c r="F9" s="144" t="s">
        <v>402</v>
      </c>
      <c r="G9" s="145" t="s">
        <v>397</v>
      </c>
      <c r="H9" s="144" t="s">
        <v>403</v>
      </c>
      <c r="I9" s="145" t="s">
        <v>404</v>
      </c>
      <c r="J9" s="145" t="s">
        <v>400</v>
      </c>
      <c r="K9" s="144" t="s">
        <v>405</v>
      </c>
    </row>
    <row r="10" ht="22.5" customHeight="1" spans="1:11">
      <c r="A10" s="24"/>
      <c r="B10" s="24"/>
      <c r="C10" s="24"/>
      <c r="D10" s="144" t="s">
        <v>394</v>
      </c>
      <c r="E10" s="144" t="s">
        <v>395</v>
      </c>
      <c r="F10" s="144" t="s">
        <v>406</v>
      </c>
      <c r="G10" s="145" t="s">
        <v>397</v>
      </c>
      <c r="H10" s="144" t="s">
        <v>407</v>
      </c>
      <c r="I10" s="145" t="s">
        <v>408</v>
      </c>
      <c r="J10" s="145" t="s">
        <v>400</v>
      </c>
      <c r="K10" s="144" t="s">
        <v>409</v>
      </c>
    </row>
    <row r="11" ht="22.5" customHeight="1" spans="1:11">
      <c r="A11" s="24"/>
      <c r="B11" s="24"/>
      <c r="C11" s="24"/>
      <c r="D11" s="144" t="s">
        <v>394</v>
      </c>
      <c r="E11" s="144" t="s">
        <v>395</v>
      </c>
      <c r="F11" s="144" t="s">
        <v>410</v>
      </c>
      <c r="G11" s="145" t="s">
        <v>397</v>
      </c>
      <c r="H11" s="144" t="s">
        <v>403</v>
      </c>
      <c r="I11" s="145" t="s">
        <v>404</v>
      </c>
      <c r="J11" s="145" t="s">
        <v>400</v>
      </c>
      <c r="K11" s="144" t="s">
        <v>411</v>
      </c>
    </row>
    <row r="12" ht="22.5" customHeight="1" spans="1:11">
      <c r="A12" s="24"/>
      <c r="B12" s="24"/>
      <c r="C12" s="24"/>
      <c r="D12" s="144" t="s">
        <v>394</v>
      </c>
      <c r="E12" s="144" t="s">
        <v>412</v>
      </c>
      <c r="F12" s="144" t="s">
        <v>413</v>
      </c>
      <c r="G12" s="145" t="s">
        <v>414</v>
      </c>
      <c r="H12" s="144" t="s">
        <v>415</v>
      </c>
      <c r="I12" s="145" t="s">
        <v>416</v>
      </c>
      <c r="J12" s="145" t="s">
        <v>417</v>
      </c>
      <c r="K12" s="144" t="s">
        <v>418</v>
      </c>
    </row>
    <row r="13" ht="22.5" customHeight="1" spans="1:11">
      <c r="A13" s="24"/>
      <c r="B13" s="24"/>
      <c r="C13" s="24"/>
      <c r="D13" s="144" t="s">
        <v>394</v>
      </c>
      <c r="E13" s="144" t="s">
        <v>419</v>
      </c>
      <c r="F13" s="144" t="s">
        <v>420</v>
      </c>
      <c r="G13" s="145" t="s">
        <v>414</v>
      </c>
      <c r="H13" s="144" t="s">
        <v>421</v>
      </c>
      <c r="I13" s="145" t="s">
        <v>422</v>
      </c>
      <c r="J13" s="145" t="s">
        <v>417</v>
      </c>
      <c r="K13" s="144" t="s">
        <v>423</v>
      </c>
    </row>
    <row r="14" ht="22.5" customHeight="1" spans="1:11">
      <c r="A14" s="24"/>
      <c r="B14" s="24"/>
      <c r="C14" s="24"/>
      <c r="D14" s="144" t="s">
        <v>424</v>
      </c>
      <c r="E14" s="144" t="s">
        <v>425</v>
      </c>
      <c r="F14" s="144" t="s">
        <v>426</v>
      </c>
      <c r="G14" s="145" t="s">
        <v>397</v>
      </c>
      <c r="H14" s="144" t="s">
        <v>427</v>
      </c>
      <c r="I14" s="145"/>
      <c r="J14" s="145" t="s">
        <v>417</v>
      </c>
      <c r="K14" s="144" t="s">
        <v>428</v>
      </c>
    </row>
    <row r="15" ht="22.5" customHeight="1" spans="1:11">
      <c r="A15" s="24"/>
      <c r="B15" s="24"/>
      <c r="C15" s="24"/>
      <c r="D15" s="144" t="s">
        <v>424</v>
      </c>
      <c r="E15" s="144" t="s">
        <v>429</v>
      </c>
      <c r="F15" s="144" t="s">
        <v>430</v>
      </c>
      <c r="G15" s="145" t="s">
        <v>397</v>
      </c>
      <c r="H15" s="144" t="s">
        <v>431</v>
      </c>
      <c r="I15" s="145"/>
      <c r="J15" s="145" t="s">
        <v>417</v>
      </c>
      <c r="K15" s="144" t="s">
        <v>432</v>
      </c>
    </row>
    <row r="16" ht="22.5" customHeight="1" spans="1:11">
      <c r="A16" s="24"/>
      <c r="B16" s="24"/>
      <c r="C16" s="24"/>
      <c r="D16" s="144" t="s">
        <v>433</v>
      </c>
      <c r="E16" s="144" t="s">
        <v>434</v>
      </c>
      <c r="F16" s="144" t="s">
        <v>435</v>
      </c>
      <c r="G16" s="145" t="s">
        <v>414</v>
      </c>
      <c r="H16" s="144" t="s">
        <v>415</v>
      </c>
      <c r="I16" s="145" t="s">
        <v>416</v>
      </c>
      <c r="J16" s="145" t="s">
        <v>400</v>
      </c>
      <c r="K16" s="144" t="s">
        <v>436</v>
      </c>
    </row>
    <row r="17" ht="22.5" customHeight="1" spans="1:11">
      <c r="A17" s="142" t="str">
        <f>"   "&amp;"2025年农业综合行政执法工作经费"</f>
        <v>   2025年农业综合行政执法工作经费</v>
      </c>
      <c r="B17" s="22" t="s">
        <v>339</v>
      </c>
      <c r="C17" s="143" t="s">
        <v>437</v>
      </c>
      <c r="D17" s="24"/>
      <c r="E17" s="24"/>
      <c r="F17" s="24"/>
      <c r="G17" s="24"/>
      <c r="H17" s="24"/>
      <c r="I17" s="24"/>
      <c r="J17" s="24"/>
      <c r="K17" s="24"/>
    </row>
    <row r="18" ht="22.5" customHeight="1" spans="1:11">
      <c r="A18" s="24"/>
      <c r="B18" s="24"/>
      <c r="C18" s="24"/>
      <c r="D18" s="144" t="s">
        <v>394</v>
      </c>
      <c r="E18" s="144" t="s">
        <v>395</v>
      </c>
      <c r="F18" s="144" t="s">
        <v>438</v>
      </c>
      <c r="G18" s="145" t="s">
        <v>397</v>
      </c>
      <c r="H18" s="144" t="s">
        <v>439</v>
      </c>
      <c r="I18" s="145" t="s">
        <v>440</v>
      </c>
      <c r="J18" s="145" t="s">
        <v>400</v>
      </c>
      <c r="K18" s="144" t="s">
        <v>441</v>
      </c>
    </row>
    <row r="19" ht="22.5" customHeight="1" spans="1:11">
      <c r="A19" s="24"/>
      <c r="B19" s="24"/>
      <c r="C19" s="24"/>
      <c r="D19" s="144" t="s">
        <v>394</v>
      </c>
      <c r="E19" s="144" t="s">
        <v>395</v>
      </c>
      <c r="F19" s="144" t="s">
        <v>442</v>
      </c>
      <c r="G19" s="145" t="s">
        <v>397</v>
      </c>
      <c r="H19" s="144" t="s">
        <v>443</v>
      </c>
      <c r="I19" s="145" t="s">
        <v>440</v>
      </c>
      <c r="J19" s="145" t="s">
        <v>400</v>
      </c>
      <c r="K19" s="144" t="s">
        <v>444</v>
      </c>
    </row>
    <row r="20" ht="22.5" customHeight="1" spans="1:11">
      <c r="A20" s="24"/>
      <c r="B20" s="24"/>
      <c r="C20" s="24"/>
      <c r="D20" s="144" t="s">
        <v>394</v>
      </c>
      <c r="E20" s="144" t="s">
        <v>395</v>
      </c>
      <c r="F20" s="144" t="s">
        <v>445</v>
      </c>
      <c r="G20" s="145" t="s">
        <v>397</v>
      </c>
      <c r="H20" s="144" t="s">
        <v>168</v>
      </c>
      <c r="I20" s="145" t="s">
        <v>446</v>
      </c>
      <c r="J20" s="145" t="s">
        <v>400</v>
      </c>
      <c r="K20" s="144" t="s">
        <v>447</v>
      </c>
    </row>
    <row r="21" ht="22.5" customHeight="1" spans="1:11">
      <c r="A21" s="24"/>
      <c r="B21" s="24"/>
      <c r="C21" s="24"/>
      <c r="D21" s="144" t="s">
        <v>394</v>
      </c>
      <c r="E21" s="144" t="s">
        <v>395</v>
      </c>
      <c r="F21" s="144" t="s">
        <v>448</v>
      </c>
      <c r="G21" s="145" t="s">
        <v>397</v>
      </c>
      <c r="H21" s="144" t="s">
        <v>439</v>
      </c>
      <c r="I21" s="145" t="s">
        <v>440</v>
      </c>
      <c r="J21" s="145" t="s">
        <v>400</v>
      </c>
      <c r="K21" s="144" t="s">
        <v>449</v>
      </c>
    </row>
    <row r="22" ht="22.5" customHeight="1" spans="1:11">
      <c r="A22" s="24"/>
      <c r="B22" s="24"/>
      <c r="C22" s="24"/>
      <c r="D22" s="144" t="s">
        <v>394</v>
      </c>
      <c r="E22" s="144" t="s">
        <v>412</v>
      </c>
      <c r="F22" s="144" t="s">
        <v>450</v>
      </c>
      <c r="G22" s="145" t="s">
        <v>414</v>
      </c>
      <c r="H22" s="144" t="s">
        <v>451</v>
      </c>
      <c r="I22" s="145" t="s">
        <v>416</v>
      </c>
      <c r="J22" s="145" t="s">
        <v>400</v>
      </c>
      <c r="K22" s="144" t="s">
        <v>452</v>
      </c>
    </row>
    <row r="23" ht="22.5" customHeight="1" spans="1:11">
      <c r="A23" s="24"/>
      <c r="B23" s="24"/>
      <c r="C23" s="24"/>
      <c r="D23" s="144" t="s">
        <v>394</v>
      </c>
      <c r="E23" s="144" t="s">
        <v>412</v>
      </c>
      <c r="F23" s="144" t="s">
        <v>453</v>
      </c>
      <c r="G23" s="145" t="s">
        <v>414</v>
      </c>
      <c r="H23" s="144" t="s">
        <v>451</v>
      </c>
      <c r="I23" s="145" t="s">
        <v>416</v>
      </c>
      <c r="J23" s="145" t="s">
        <v>400</v>
      </c>
      <c r="K23" s="144" t="s">
        <v>454</v>
      </c>
    </row>
    <row r="24" ht="22.5" customHeight="1" spans="1:11">
      <c r="A24" s="24"/>
      <c r="B24" s="24"/>
      <c r="C24" s="24"/>
      <c r="D24" s="144" t="s">
        <v>394</v>
      </c>
      <c r="E24" s="144" t="s">
        <v>412</v>
      </c>
      <c r="F24" s="144" t="s">
        <v>455</v>
      </c>
      <c r="G24" s="145" t="s">
        <v>414</v>
      </c>
      <c r="H24" s="144" t="s">
        <v>451</v>
      </c>
      <c r="I24" s="145" t="s">
        <v>416</v>
      </c>
      <c r="J24" s="145" t="s">
        <v>400</v>
      </c>
      <c r="K24" s="144" t="s">
        <v>456</v>
      </c>
    </row>
    <row r="25" ht="22.5" customHeight="1" spans="1:11">
      <c r="A25" s="24"/>
      <c r="B25" s="24"/>
      <c r="C25" s="24"/>
      <c r="D25" s="144" t="s">
        <v>394</v>
      </c>
      <c r="E25" s="144" t="s">
        <v>419</v>
      </c>
      <c r="F25" s="144" t="s">
        <v>457</v>
      </c>
      <c r="G25" s="145" t="s">
        <v>397</v>
      </c>
      <c r="H25" s="144" t="s">
        <v>458</v>
      </c>
      <c r="I25" s="145" t="s">
        <v>459</v>
      </c>
      <c r="J25" s="145" t="s">
        <v>417</v>
      </c>
      <c r="K25" s="144" t="s">
        <v>460</v>
      </c>
    </row>
    <row r="26" ht="22.5" customHeight="1" spans="1:11">
      <c r="A26" s="24"/>
      <c r="B26" s="24"/>
      <c r="C26" s="24"/>
      <c r="D26" s="144" t="s">
        <v>394</v>
      </c>
      <c r="E26" s="144" t="s">
        <v>419</v>
      </c>
      <c r="F26" s="144" t="s">
        <v>461</v>
      </c>
      <c r="G26" s="145" t="s">
        <v>397</v>
      </c>
      <c r="H26" s="144" t="s">
        <v>458</v>
      </c>
      <c r="I26" s="145" t="s">
        <v>459</v>
      </c>
      <c r="J26" s="145" t="s">
        <v>417</v>
      </c>
      <c r="K26" s="144" t="s">
        <v>462</v>
      </c>
    </row>
    <row r="27" ht="22.5" customHeight="1" spans="1:11">
      <c r="A27" s="24"/>
      <c r="B27" s="24"/>
      <c r="C27" s="24"/>
      <c r="D27" s="144" t="s">
        <v>394</v>
      </c>
      <c r="E27" s="144" t="s">
        <v>419</v>
      </c>
      <c r="F27" s="144" t="s">
        <v>463</v>
      </c>
      <c r="G27" s="145" t="s">
        <v>397</v>
      </c>
      <c r="H27" s="144" t="s">
        <v>458</v>
      </c>
      <c r="I27" s="145" t="s">
        <v>459</v>
      </c>
      <c r="J27" s="145" t="s">
        <v>417</v>
      </c>
      <c r="K27" s="144" t="s">
        <v>464</v>
      </c>
    </row>
    <row r="28" ht="22.5" customHeight="1" spans="1:11">
      <c r="A28" s="24"/>
      <c r="B28" s="24"/>
      <c r="C28" s="24"/>
      <c r="D28" s="144" t="s">
        <v>394</v>
      </c>
      <c r="E28" s="144" t="s">
        <v>465</v>
      </c>
      <c r="F28" s="144" t="s">
        <v>466</v>
      </c>
      <c r="G28" s="145" t="s">
        <v>397</v>
      </c>
      <c r="H28" s="144" t="s">
        <v>467</v>
      </c>
      <c r="I28" s="145" t="s">
        <v>468</v>
      </c>
      <c r="J28" s="145" t="s">
        <v>400</v>
      </c>
      <c r="K28" s="144" t="s">
        <v>469</v>
      </c>
    </row>
    <row r="29" ht="22.5" customHeight="1" spans="1:11">
      <c r="A29" s="24"/>
      <c r="B29" s="24"/>
      <c r="C29" s="24"/>
      <c r="D29" s="144" t="s">
        <v>424</v>
      </c>
      <c r="E29" s="144" t="s">
        <v>425</v>
      </c>
      <c r="F29" s="144" t="s">
        <v>470</v>
      </c>
      <c r="G29" s="145" t="s">
        <v>397</v>
      </c>
      <c r="H29" s="144" t="s">
        <v>471</v>
      </c>
      <c r="I29" s="145" t="s">
        <v>459</v>
      </c>
      <c r="J29" s="145" t="s">
        <v>417</v>
      </c>
      <c r="K29" s="144" t="s">
        <v>470</v>
      </c>
    </row>
    <row r="30" ht="22.5" customHeight="1" spans="1:11">
      <c r="A30" s="24"/>
      <c r="B30" s="24"/>
      <c r="C30" s="24"/>
      <c r="D30" s="144" t="s">
        <v>424</v>
      </c>
      <c r="E30" s="144" t="s">
        <v>429</v>
      </c>
      <c r="F30" s="144" t="s">
        <v>472</v>
      </c>
      <c r="G30" s="145" t="s">
        <v>397</v>
      </c>
      <c r="H30" s="144" t="s">
        <v>473</v>
      </c>
      <c r="I30" s="145" t="s">
        <v>459</v>
      </c>
      <c r="J30" s="145" t="s">
        <v>417</v>
      </c>
      <c r="K30" s="144" t="s">
        <v>472</v>
      </c>
    </row>
    <row r="31" ht="22.5" customHeight="1" spans="1:11">
      <c r="A31" s="24"/>
      <c r="B31" s="24"/>
      <c r="C31" s="24"/>
      <c r="D31" s="144" t="s">
        <v>433</v>
      </c>
      <c r="E31" s="144" t="s">
        <v>434</v>
      </c>
      <c r="F31" s="144" t="s">
        <v>474</v>
      </c>
      <c r="G31" s="145" t="s">
        <v>414</v>
      </c>
      <c r="H31" s="144" t="s">
        <v>451</v>
      </c>
      <c r="I31" s="145" t="s">
        <v>416</v>
      </c>
      <c r="J31" s="145" t="s">
        <v>400</v>
      </c>
      <c r="K31" s="144" t="s">
        <v>475</v>
      </c>
    </row>
    <row r="32" ht="22.5" customHeight="1" spans="1:11">
      <c r="A32" s="142" t="str">
        <f>"   "&amp;"2025年科技扩散工作经费"</f>
        <v>   2025年科技扩散工作经费</v>
      </c>
      <c r="B32" s="22" t="s">
        <v>335</v>
      </c>
      <c r="C32" s="143" t="s">
        <v>476</v>
      </c>
      <c r="D32" s="24"/>
      <c r="E32" s="24"/>
      <c r="F32" s="24"/>
      <c r="G32" s="24"/>
      <c r="H32" s="24"/>
      <c r="I32" s="24"/>
      <c r="J32" s="24"/>
      <c r="K32" s="24"/>
    </row>
    <row r="33" ht="22.5" customHeight="1" spans="1:11">
      <c r="A33" s="24"/>
      <c r="B33" s="24"/>
      <c r="C33" s="24"/>
      <c r="D33" s="144" t="s">
        <v>394</v>
      </c>
      <c r="E33" s="144" t="s">
        <v>395</v>
      </c>
      <c r="F33" s="144" t="s">
        <v>477</v>
      </c>
      <c r="G33" s="145" t="s">
        <v>397</v>
      </c>
      <c r="H33" s="144" t="s">
        <v>167</v>
      </c>
      <c r="I33" s="145" t="s">
        <v>440</v>
      </c>
      <c r="J33" s="145" t="s">
        <v>400</v>
      </c>
      <c r="K33" s="144" t="s">
        <v>478</v>
      </c>
    </row>
    <row r="34" ht="22.5" customHeight="1" spans="1:11">
      <c r="A34" s="24"/>
      <c r="B34" s="24"/>
      <c r="C34" s="24"/>
      <c r="D34" s="144" t="s">
        <v>394</v>
      </c>
      <c r="E34" s="144" t="s">
        <v>395</v>
      </c>
      <c r="F34" s="144" t="s">
        <v>479</v>
      </c>
      <c r="G34" s="145" t="s">
        <v>397</v>
      </c>
      <c r="H34" s="144" t="s">
        <v>443</v>
      </c>
      <c r="I34" s="145" t="s">
        <v>440</v>
      </c>
      <c r="J34" s="145" t="s">
        <v>400</v>
      </c>
      <c r="K34" s="144" t="s">
        <v>480</v>
      </c>
    </row>
    <row r="35" ht="22.5" customHeight="1" spans="1:11">
      <c r="A35" s="24"/>
      <c r="B35" s="24"/>
      <c r="C35" s="24"/>
      <c r="D35" s="144" t="s">
        <v>394</v>
      </c>
      <c r="E35" s="144" t="s">
        <v>412</v>
      </c>
      <c r="F35" s="144" t="s">
        <v>481</v>
      </c>
      <c r="G35" s="145" t="s">
        <v>414</v>
      </c>
      <c r="H35" s="144" t="s">
        <v>415</v>
      </c>
      <c r="I35" s="145" t="s">
        <v>416</v>
      </c>
      <c r="J35" s="145" t="s">
        <v>400</v>
      </c>
      <c r="K35" s="144" t="s">
        <v>482</v>
      </c>
    </row>
    <row r="36" ht="22.5" customHeight="1" spans="1:11">
      <c r="A36" s="24"/>
      <c r="B36" s="24"/>
      <c r="C36" s="24"/>
      <c r="D36" s="144" t="s">
        <v>394</v>
      </c>
      <c r="E36" s="144" t="s">
        <v>419</v>
      </c>
      <c r="F36" s="144" t="s">
        <v>483</v>
      </c>
      <c r="G36" s="145" t="s">
        <v>414</v>
      </c>
      <c r="H36" s="144" t="s">
        <v>415</v>
      </c>
      <c r="I36" s="145" t="s">
        <v>416</v>
      </c>
      <c r="J36" s="145" t="s">
        <v>400</v>
      </c>
      <c r="K36" s="144" t="s">
        <v>484</v>
      </c>
    </row>
    <row r="37" ht="22.5" customHeight="1" spans="1:11">
      <c r="A37" s="24"/>
      <c r="B37" s="24"/>
      <c r="C37" s="24"/>
      <c r="D37" s="144" t="s">
        <v>394</v>
      </c>
      <c r="E37" s="144" t="s">
        <v>465</v>
      </c>
      <c r="F37" s="144" t="s">
        <v>466</v>
      </c>
      <c r="G37" s="145" t="s">
        <v>397</v>
      </c>
      <c r="H37" s="144" t="s">
        <v>485</v>
      </c>
      <c r="I37" s="145" t="s">
        <v>416</v>
      </c>
      <c r="J37" s="145" t="s">
        <v>400</v>
      </c>
      <c r="K37" s="144" t="s">
        <v>486</v>
      </c>
    </row>
    <row r="38" ht="22.5" customHeight="1" spans="1:11">
      <c r="A38" s="24"/>
      <c r="B38" s="24"/>
      <c r="C38" s="24"/>
      <c r="D38" s="144" t="s">
        <v>424</v>
      </c>
      <c r="E38" s="144" t="s">
        <v>487</v>
      </c>
      <c r="F38" s="144" t="s">
        <v>488</v>
      </c>
      <c r="G38" s="145" t="s">
        <v>397</v>
      </c>
      <c r="H38" s="144" t="s">
        <v>489</v>
      </c>
      <c r="I38" s="145" t="s">
        <v>459</v>
      </c>
      <c r="J38" s="145" t="s">
        <v>417</v>
      </c>
      <c r="K38" s="144" t="s">
        <v>488</v>
      </c>
    </row>
    <row r="39" ht="22.5" customHeight="1" spans="1:11">
      <c r="A39" s="24"/>
      <c r="B39" s="24"/>
      <c r="C39" s="24"/>
      <c r="D39" s="144" t="s">
        <v>424</v>
      </c>
      <c r="E39" s="144" t="s">
        <v>425</v>
      </c>
      <c r="F39" s="144" t="s">
        <v>490</v>
      </c>
      <c r="G39" s="145" t="s">
        <v>397</v>
      </c>
      <c r="H39" s="144" t="s">
        <v>491</v>
      </c>
      <c r="I39" s="145" t="s">
        <v>459</v>
      </c>
      <c r="J39" s="145" t="s">
        <v>417</v>
      </c>
      <c r="K39" s="144" t="s">
        <v>490</v>
      </c>
    </row>
    <row r="40" ht="22.5" customHeight="1" spans="1:11">
      <c r="A40" s="24"/>
      <c r="B40" s="24"/>
      <c r="C40" s="24"/>
      <c r="D40" s="144" t="s">
        <v>424</v>
      </c>
      <c r="E40" s="144" t="s">
        <v>429</v>
      </c>
      <c r="F40" s="144" t="s">
        <v>492</v>
      </c>
      <c r="G40" s="145" t="s">
        <v>397</v>
      </c>
      <c r="H40" s="144" t="s">
        <v>493</v>
      </c>
      <c r="I40" s="145" t="s">
        <v>459</v>
      </c>
      <c r="J40" s="145" t="s">
        <v>417</v>
      </c>
      <c r="K40" s="144" t="s">
        <v>492</v>
      </c>
    </row>
    <row r="41" ht="22.5" customHeight="1" spans="1:11">
      <c r="A41" s="24"/>
      <c r="B41" s="24"/>
      <c r="C41" s="24"/>
      <c r="D41" s="144" t="s">
        <v>433</v>
      </c>
      <c r="E41" s="144" t="s">
        <v>434</v>
      </c>
      <c r="F41" s="144" t="s">
        <v>494</v>
      </c>
      <c r="G41" s="145" t="s">
        <v>414</v>
      </c>
      <c r="H41" s="144" t="s">
        <v>495</v>
      </c>
      <c r="I41" s="145" t="s">
        <v>416</v>
      </c>
      <c r="J41" s="145" t="s">
        <v>400</v>
      </c>
      <c r="K41" s="144" t="s">
        <v>496</v>
      </c>
    </row>
    <row r="42" ht="22.5" customHeight="1" spans="1:11">
      <c r="A42" s="142" t="str">
        <f>"   "&amp;"工作经费"</f>
        <v>   工作经费</v>
      </c>
      <c r="B42" s="22" t="s">
        <v>350</v>
      </c>
      <c r="C42" s="143" t="s">
        <v>497</v>
      </c>
      <c r="D42" s="24"/>
      <c r="E42" s="24"/>
      <c r="F42" s="24"/>
      <c r="G42" s="24"/>
      <c r="H42" s="24"/>
      <c r="I42" s="24"/>
      <c r="J42" s="24"/>
      <c r="K42" s="24"/>
    </row>
    <row r="43" ht="22.5" customHeight="1" spans="1:11">
      <c r="A43" s="24"/>
      <c r="B43" s="24"/>
      <c r="C43" s="24"/>
      <c r="D43" s="144" t="s">
        <v>394</v>
      </c>
      <c r="E43" s="144" t="s">
        <v>395</v>
      </c>
      <c r="F43" s="144" t="s">
        <v>498</v>
      </c>
      <c r="G43" s="145" t="s">
        <v>414</v>
      </c>
      <c r="H43" s="144" t="s">
        <v>443</v>
      </c>
      <c r="I43" s="145" t="s">
        <v>440</v>
      </c>
      <c r="J43" s="145" t="s">
        <v>400</v>
      </c>
      <c r="K43" s="144" t="s">
        <v>499</v>
      </c>
    </row>
    <row r="44" ht="22.5" customHeight="1" spans="1:11">
      <c r="A44" s="24"/>
      <c r="B44" s="24"/>
      <c r="C44" s="24"/>
      <c r="D44" s="144" t="s">
        <v>394</v>
      </c>
      <c r="E44" s="144" t="s">
        <v>395</v>
      </c>
      <c r="F44" s="144" t="s">
        <v>500</v>
      </c>
      <c r="G44" s="145" t="s">
        <v>414</v>
      </c>
      <c r="H44" s="144" t="s">
        <v>501</v>
      </c>
      <c r="I44" s="145" t="s">
        <v>440</v>
      </c>
      <c r="J44" s="145" t="s">
        <v>400</v>
      </c>
      <c r="K44" s="144" t="s">
        <v>502</v>
      </c>
    </row>
    <row r="45" ht="22.5" customHeight="1" spans="1:11">
      <c r="A45" s="24"/>
      <c r="B45" s="24"/>
      <c r="C45" s="24"/>
      <c r="D45" s="144" t="s">
        <v>394</v>
      </c>
      <c r="E45" s="144" t="s">
        <v>395</v>
      </c>
      <c r="F45" s="144" t="s">
        <v>503</v>
      </c>
      <c r="G45" s="145" t="s">
        <v>414</v>
      </c>
      <c r="H45" s="144" t="s">
        <v>403</v>
      </c>
      <c r="I45" s="145" t="s">
        <v>440</v>
      </c>
      <c r="J45" s="145" t="s">
        <v>400</v>
      </c>
      <c r="K45" s="144" t="s">
        <v>504</v>
      </c>
    </row>
    <row r="46" ht="22.5" customHeight="1" spans="1:11">
      <c r="A46" s="24"/>
      <c r="B46" s="24"/>
      <c r="C46" s="24"/>
      <c r="D46" s="144" t="s">
        <v>394</v>
      </c>
      <c r="E46" s="144" t="s">
        <v>412</v>
      </c>
      <c r="F46" s="144" t="s">
        <v>505</v>
      </c>
      <c r="G46" s="145" t="s">
        <v>414</v>
      </c>
      <c r="H46" s="144" t="s">
        <v>415</v>
      </c>
      <c r="I46" s="145" t="s">
        <v>416</v>
      </c>
      <c r="J46" s="145" t="s">
        <v>400</v>
      </c>
      <c r="K46" s="144" t="s">
        <v>506</v>
      </c>
    </row>
    <row r="47" ht="22.5" customHeight="1" spans="1:11">
      <c r="A47" s="24"/>
      <c r="B47" s="24"/>
      <c r="C47" s="24"/>
      <c r="D47" s="144" t="s">
        <v>394</v>
      </c>
      <c r="E47" s="144" t="s">
        <v>419</v>
      </c>
      <c r="F47" s="144" t="s">
        <v>507</v>
      </c>
      <c r="G47" s="145" t="s">
        <v>397</v>
      </c>
      <c r="H47" s="144" t="s">
        <v>508</v>
      </c>
      <c r="I47" s="145" t="s">
        <v>459</v>
      </c>
      <c r="J47" s="145" t="s">
        <v>417</v>
      </c>
      <c r="K47" s="144" t="s">
        <v>509</v>
      </c>
    </row>
    <row r="48" ht="22.5" customHeight="1" spans="1:11">
      <c r="A48" s="24"/>
      <c r="B48" s="24"/>
      <c r="C48" s="24"/>
      <c r="D48" s="144" t="s">
        <v>394</v>
      </c>
      <c r="E48" s="144" t="s">
        <v>465</v>
      </c>
      <c r="F48" s="144" t="s">
        <v>466</v>
      </c>
      <c r="G48" s="145" t="s">
        <v>397</v>
      </c>
      <c r="H48" s="144" t="s">
        <v>467</v>
      </c>
      <c r="I48" s="145" t="s">
        <v>468</v>
      </c>
      <c r="J48" s="145" t="s">
        <v>400</v>
      </c>
      <c r="K48" s="144" t="s">
        <v>510</v>
      </c>
    </row>
    <row r="49" ht="22.5" customHeight="1" spans="1:11">
      <c r="A49" s="24"/>
      <c r="B49" s="24"/>
      <c r="C49" s="24"/>
      <c r="D49" s="144" t="s">
        <v>424</v>
      </c>
      <c r="E49" s="144" t="s">
        <v>425</v>
      </c>
      <c r="F49" s="144" t="s">
        <v>511</v>
      </c>
      <c r="G49" s="145" t="s">
        <v>397</v>
      </c>
      <c r="H49" s="144" t="s">
        <v>512</v>
      </c>
      <c r="I49" s="145" t="s">
        <v>459</v>
      </c>
      <c r="J49" s="145" t="s">
        <v>417</v>
      </c>
      <c r="K49" s="144" t="s">
        <v>513</v>
      </c>
    </row>
    <row r="50" ht="22.5" customHeight="1" spans="1:11">
      <c r="A50" s="24"/>
      <c r="B50" s="24"/>
      <c r="C50" s="24"/>
      <c r="D50" s="144" t="s">
        <v>433</v>
      </c>
      <c r="E50" s="144" t="s">
        <v>434</v>
      </c>
      <c r="F50" s="144" t="s">
        <v>514</v>
      </c>
      <c r="G50" s="145" t="s">
        <v>414</v>
      </c>
      <c r="H50" s="144" t="s">
        <v>515</v>
      </c>
      <c r="I50" s="145" t="s">
        <v>416</v>
      </c>
      <c r="J50" s="145" t="s">
        <v>400</v>
      </c>
      <c r="K50" s="144" t="s">
        <v>516</v>
      </c>
    </row>
    <row r="51" ht="22.5" customHeight="1" spans="1:11">
      <c r="A51" s="142" t="str">
        <f>"   "&amp;"2025年农村土地承包经营纠纷调解仲裁委员会办案经费"</f>
        <v>   2025年农村土地承包经营纠纷调解仲裁委员会办案经费</v>
      </c>
      <c r="B51" s="22" t="s">
        <v>337</v>
      </c>
      <c r="C51" s="143" t="s">
        <v>517</v>
      </c>
      <c r="D51" s="24"/>
      <c r="E51" s="24"/>
      <c r="F51" s="24"/>
      <c r="G51" s="24"/>
      <c r="H51" s="24"/>
      <c r="I51" s="24"/>
      <c r="J51" s="24"/>
      <c r="K51" s="24"/>
    </row>
    <row r="52" ht="22.5" customHeight="1" spans="1:11">
      <c r="A52" s="24"/>
      <c r="B52" s="24"/>
      <c r="C52" s="24"/>
      <c r="D52" s="144" t="s">
        <v>394</v>
      </c>
      <c r="E52" s="144" t="s">
        <v>395</v>
      </c>
      <c r="F52" s="144" t="s">
        <v>518</v>
      </c>
      <c r="G52" s="145" t="s">
        <v>397</v>
      </c>
      <c r="H52" s="144" t="s">
        <v>403</v>
      </c>
      <c r="I52" s="145" t="s">
        <v>440</v>
      </c>
      <c r="J52" s="145" t="s">
        <v>400</v>
      </c>
      <c r="K52" s="144" t="s">
        <v>519</v>
      </c>
    </row>
    <row r="53" ht="22.5" customHeight="1" spans="1:11">
      <c r="A53" s="24"/>
      <c r="B53" s="24"/>
      <c r="C53" s="24"/>
      <c r="D53" s="144" t="s">
        <v>394</v>
      </c>
      <c r="E53" s="144" t="s">
        <v>412</v>
      </c>
      <c r="F53" s="144" t="s">
        <v>520</v>
      </c>
      <c r="G53" s="145" t="s">
        <v>414</v>
      </c>
      <c r="H53" s="144" t="s">
        <v>451</v>
      </c>
      <c r="I53" s="145" t="s">
        <v>416</v>
      </c>
      <c r="J53" s="145" t="s">
        <v>400</v>
      </c>
      <c r="K53" s="144" t="s">
        <v>521</v>
      </c>
    </row>
    <row r="54" ht="22.5" customHeight="1" spans="1:11">
      <c r="A54" s="24"/>
      <c r="B54" s="24"/>
      <c r="C54" s="24"/>
      <c r="D54" s="144" t="s">
        <v>394</v>
      </c>
      <c r="E54" s="144" t="s">
        <v>419</v>
      </c>
      <c r="F54" s="144" t="s">
        <v>522</v>
      </c>
      <c r="G54" s="145" t="s">
        <v>397</v>
      </c>
      <c r="H54" s="146">
        <v>46022</v>
      </c>
      <c r="I54" s="145" t="s">
        <v>416</v>
      </c>
      <c r="J54" s="145" t="s">
        <v>417</v>
      </c>
      <c r="K54" s="144" t="s">
        <v>523</v>
      </c>
    </row>
    <row r="55" ht="22.5" customHeight="1" spans="1:11">
      <c r="A55" s="24"/>
      <c r="B55" s="24"/>
      <c r="C55" s="24"/>
      <c r="D55" s="144" t="s">
        <v>394</v>
      </c>
      <c r="E55" s="144" t="s">
        <v>465</v>
      </c>
      <c r="F55" s="144" t="s">
        <v>466</v>
      </c>
      <c r="G55" s="145" t="s">
        <v>397</v>
      </c>
      <c r="H55" s="144" t="s">
        <v>524</v>
      </c>
      <c r="I55" s="145" t="s">
        <v>468</v>
      </c>
      <c r="J55" s="145" t="s">
        <v>400</v>
      </c>
      <c r="K55" s="144" t="s">
        <v>525</v>
      </c>
    </row>
    <row r="56" ht="22.5" customHeight="1" spans="1:11">
      <c r="A56" s="24"/>
      <c r="B56" s="24"/>
      <c r="C56" s="24"/>
      <c r="D56" s="144" t="s">
        <v>424</v>
      </c>
      <c r="E56" s="144" t="s">
        <v>425</v>
      </c>
      <c r="F56" s="144" t="s">
        <v>526</v>
      </c>
      <c r="G56" s="145" t="s">
        <v>397</v>
      </c>
      <c r="H56" s="144" t="s">
        <v>471</v>
      </c>
      <c r="I56" s="145" t="s">
        <v>459</v>
      </c>
      <c r="J56" s="145" t="s">
        <v>417</v>
      </c>
      <c r="K56" s="144" t="s">
        <v>526</v>
      </c>
    </row>
    <row r="57" ht="22.5" customHeight="1" spans="1:11">
      <c r="A57" s="24"/>
      <c r="B57" s="24"/>
      <c r="C57" s="24"/>
      <c r="D57" s="144" t="s">
        <v>433</v>
      </c>
      <c r="E57" s="144" t="s">
        <v>434</v>
      </c>
      <c r="F57" s="144" t="s">
        <v>527</v>
      </c>
      <c r="G57" s="145" t="s">
        <v>414</v>
      </c>
      <c r="H57" s="144" t="s">
        <v>451</v>
      </c>
      <c r="I57" s="145" t="s">
        <v>416</v>
      </c>
      <c r="J57" s="145" t="s">
        <v>400</v>
      </c>
      <c r="K57" s="144" t="s">
        <v>528</v>
      </c>
    </row>
    <row r="58" ht="22.5" customHeight="1" spans="1:11">
      <c r="A58" s="142" t="str">
        <f>"   "&amp;"村级动物防疫员工资经费"</f>
        <v>   村级动物防疫员工资经费</v>
      </c>
      <c r="B58" s="22" t="s">
        <v>346</v>
      </c>
      <c r="C58" s="143" t="s">
        <v>529</v>
      </c>
      <c r="D58" s="24"/>
      <c r="E58" s="24"/>
      <c r="F58" s="24"/>
      <c r="G58" s="24"/>
      <c r="H58" s="24"/>
      <c r="I58" s="24"/>
      <c r="J58" s="24"/>
      <c r="K58" s="24"/>
    </row>
    <row r="59" ht="22.5" customHeight="1" spans="1:11">
      <c r="A59" s="24"/>
      <c r="B59" s="24"/>
      <c r="C59" s="24"/>
      <c r="D59" s="144" t="s">
        <v>394</v>
      </c>
      <c r="E59" s="144" t="s">
        <v>395</v>
      </c>
      <c r="F59" s="144" t="s">
        <v>530</v>
      </c>
      <c r="G59" s="145" t="s">
        <v>397</v>
      </c>
      <c r="H59" s="144" t="s">
        <v>531</v>
      </c>
      <c r="I59" s="145" t="s">
        <v>404</v>
      </c>
      <c r="J59" s="145" t="s">
        <v>400</v>
      </c>
      <c r="K59" s="144" t="s">
        <v>532</v>
      </c>
    </row>
    <row r="60" ht="22.5" customHeight="1" spans="1:11">
      <c r="A60" s="24"/>
      <c r="B60" s="24"/>
      <c r="C60" s="24"/>
      <c r="D60" s="144" t="s">
        <v>394</v>
      </c>
      <c r="E60" s="144" t="s">
        <v>395</v>
      </c>
      <c r="F60" s="144" t="s">
        <v>533</v>
      </c>
      <c r="G60" s="145" t="s">
        <v>397</v>
      </c>
      <c r="H60" s="144" t="s">
        <v>534</v>
      </c>
      <c r="I60" s="145" t="s">
        <v>535</v>
      </c>
      <c r="J60" s="145" t="s">
        <v>400</v>
      </c>
      <c r="K60" s="144" t="s">
        <v>536</v>
      </c>
    </row>
    <row r="61" ht="22.5" customHeight="1" spans="1:11">
      <c r="A61" s="24"/>
      <c r="B61" s="24"/>
      <c r="C61" s="24"/>
      <c r="D61" s="144" t="s">
        <v>394</v>
      </c>
      <c r="E61" s="144" t="s">
        <v>419</v>
      </c>
      <c r="F61" s="144" t="s">
        <v>537</v>
      </c>
      <c r="G61" s="145" t="s">
        <v>397</v>
      </c>
      <c r="H61" s="144" t="s">
        <v>421</v>
      </c>
      <c r="I61" s="145"/>
      <c r="J61" s="145" t="s">
        <v>417</v>
      </c>
      <c r="K61" s="144" t="s">
        <v>538</v>
      </c>
    </row>
    <row r="62" ht="22.5" customHeight="1" spans="1:11">
      <c r="A62" s="24"/>
      <c r="B62" s="24"/>
      <c r="C62" s="24"/>
      <c r="D62" s="144" t="s">
        <v>394</v>
      </c>
      <c r="E62" s="144" t="s">
        <v>465</v>
      </c>
      <c r="F62" s="144" t="s">
        <v>466</v>
      </c>
      <c r="G62" s="145" t="s">
        <v>397</v>
      </c>
      <c r="H62" s="144" t="s">
        <v>539</v>
      </c>
      <c r="I62" s="145" t="s">
        <v>468</v>
      </c>
      <c r="J62" s="145" t="s">
        <v>400</v>
      </c>
      <c r="K62" s="144" t="s">
        <v>540</v>
      </c>
    </row>
    <row r="63" ht="22.5" customHeight="1" spans="1:11">
      <c r="A63" s="24"/>
      <c r="B63" s="24"/>
      <c r="C63" s="24"/>
      <c r="D63" s="144" t="s">
        <v>424</v>
      </c>
      <c r="E63" s="144" t="s">
        <v>425</v>
      </c>
      <c r="F63" s="144" t="s">
        <v>426</v>
      </c>
      <c r="G63" s="145" t="s">
        <v>397</v>
      </c>
      <c r="H63" s="144" t="s">
        <v>427</v>
      </c>
      <c r="I63" s="145"/>
      <c r="J63" s="145" t="s">
        <v>417</v>
      </c>
      <c r="K63" s="144" t="s">
        <v>541</v>
      </c>
    </row>
    <row r="64" ht="22.5" customHeight="1" spans="1:11">
      <c r="A64" s="24"/>
      <c r="B64" s="24"/>
      <c r="C64" s="24"/>
      <c r="D64" s="144" t="s">
        <v>424</v>
      </c>
      <c r="E64" s="144" t="s">
        <v>429</v>
      </c>
      <c r="F64" s="144" t="s">
        <v>542</v>
      </c>
      <c r="G64" s="145" t="s">
        <v>397</v>
      </c>
      <c r="H64" s="144" t="s">
        <v>431</v>
      </c>
      <c r="I64" s="145" t="s">
        <v>543</v>
      </c>
      <c r="J64" s="145" t="s">
        <v>417</v>
      </c>
      <c r="K64" s="144" t="s">
        <v>544</v>
      </c>
    </row>
    <row r="65" ht="22.5" customHeight="1" spans="1:11">
      <c r="A65" s="24"/>
      <c r="B65" s="24"/>
      <c r="C65" s="24"/>
      <c r="D65" s="144" t="s">
        <v>433</v>
      </c>
      <c r="E65" s="144" t="s">
        <v>434</v>
      </c>
      <c r="F65" s="144" t="s">
        <v>545</v>
      </c>
      <c r="G65" s="145" t="s">
        <v>397</v>
      </c>
      <c r="H65" s="144" t="s">
        <v>495</v>
      </c>
      <c r="I65" s="145" t="s">
        <v>416</v>
      </c>
      <c r="J65" s="145" t="s">
        <v>400</v>
      </c>
      <c r="K65" s="144" t="s">
        <v>546</v>
      </c>
    </row>
    <row r="66" ht="22.5" customHeight="1" spans="1:11">
      <c r="A66" s="142" t="str">
        <f>"   "&amp;"监测预警工作经费"</f>
        <v>   监测预警工作经费</v>
      </c>
      <c r="B66" s="22" t="s">
        <v>354</v>
      </c>
      <c r="C66" s="143" t="s">
        <v>547</v>
      </c>
      <c r="D66" s="24"/>
      <c r="E66" s="24"/>
      <c r="F66" s="24"/>
      <c r="G66" s="24"/>
      <c r="H66" s="24"/>
      <c r="I66" s="24"/>
      <c r="J66" s="24"/>
      <c r="K66" s="24"/>
    </row>
    <row r="67" ht="22.5" customHeight="1" spans="1:11">
      <c r="A67" s="24"/>
      <c r="B67" s="24"/>
      <c r="C67" s="24"/>
      <c r="D67" s="144" t="s">
        <v>394</v>
      </c>
      <c r="E67" s="144" t="s">
        <v>395</v>
      </c>
      <c r="F67" s="144" t="s">
        <v>548</v>
      </c>
      <c r="G67" s="145" t="s">
        <v>414</v>
      </c>
      <c r="H67" s="144" t="s">
        <v>549</v>
      </c>
      <c r="I67" s="145" t="s">
        <v>440</v>
      </c>
      <c r="J67" s="145" t="s">
        <v>400</v>
      </c>
      <c r="K67" s="144" t="s">
        <v>550</v>
      </c>
    </row>
    <row r="68" ht="22.5" customHeight="1" spans="1:11">
      <c r="A68" s="24"/>
      <c r="B68" s="24"/>
      <c r="C68" s="24"/>
      <c r="D68" s="144" t="s">
        <v>394</v>
      </c>
      <c r="E68" s="144" t="s">
        <v>395</v>
      </c>
      <c r="F68" s="144" t="s">
        <v>551</v>
      </c>
      <c r="G68" s="145" t="s">
        <v>414</v>
      </c>
      <c r="H68" s="144" t="s">
        <v>169</v>
      </c>
      <c r="I68" s="145" t="s">
        <v>440</v>
      </c>
      <c r="J68" s="145" t="s">
        <v>400</v>
      </c>
      <c r="K68" s="144" t="s">
        <v>552</v>
      </c>
    </row>
    <row r="69" ht="22.5" customHeight="1" spans="1:11">
      <c r="A69" s="24"/>
      <c r="B69" s="24"/>
      <c r="C69" s="24"/>
      <c r="D69" s="144" t="s">
        <v>394</v>
      </c>
      <c r="E69" s="144" t="s">
        <v>412</v>
      </c>
      <c r="F69" s="144" t="s">
        <v>553</v>
      </c>
      <c r="G69" s="145" t="s">
        <v>414</v>
      </c>
      <c r="H69" s="144" t="s">
        <v>495</v>
      </c>
      <c r="I69" s="145" t="s">
        <v>416</v>
      </c>
      <c r="J69" s="145" t="s">
        <v>400</v>
      </c>
      <c r="K69" s="144" t="s">
        <v>554</v>
      </c>
    </row>
    <row r="70" ht="22.5" customHeight="1" spans="1:11">
      <c r="A70" s="24"/>
      <c r="B70" s="24"/>
      <c r="C70" s="24"/>
      <c r="D70" s="144" t="s">
        <v>394</v>
      </c>
      <c r="E70" s="144" t="s">
        <v>412</v>
      </c>
      <c r="F70" s="144" t="s">
        <v>555</v>
      </c>
      <c r="G70" s="145" t="s">
        <v>414</v>
      </c>
      <c r="H70" s="144" t="s">
        <v>495</v>
      </c>
      <c r="I70" s="145" t="s">
        <v>416</v>
      </c>
      <c r="J70" s="145" t="s">
        <v>400</v>
      </c>
      <c r="K70" s="144" t="s">
        <v>556</v>
      </c>
    </row>
    <row r="71" ht="22.5" customHeight="1" spans="1:11">
      <c r="A71" s="24"/>
      <c r="B71" s="24"/>
      <c r="C71" s="24"/>
      <c r="D71" s="144" t="s">
        <v>394</v>
      </c>
      <c r="E71" s="144" t="s">
        <v>419</v>
      </c>
      <c r="F71" s="144" t="s">
        <v>557</v>
      </c>
      <c r="G71" s="145" t="s">
        <v>397</v>
      </c>
      <c r="H71" s="144" t="s">
        <v>508</v>
      </c>
      <c r="I71" s="145" t="s">
        <v>459</v>
      </c>
      <c r="J71" s="145" t="s">
        <v>417</v>
      </c>
      <c r="K71" s="144" t="s">
        <v>558</v>
      </c>
    </row>
    <row r="72" ht="22.5" customHeight="1" spans="1:11">
      <c r="A72" s="24"/>
      <c r="B72" s="24"/>
      <c r="C72" s="24"/>
      <c r="D72" s="144" t="s">
        <v>394</v>
      </c>
      <c r="E72" s="144" t="s">
        <v>465</v>
      </c>
      <c r="F72" s="144" t="s">
        <v>466</v>
      </c>
      <c r="G72" s="145" t="s">
        <v>397</v>
      </c>
      <c r="H72" s="144" t="s">
        <v>559</v>
      </c>
      <c r="I72" s="145" t="s">
        <v>468</v>
      </c>
      <c r="J72" s="145" t="s">
        <v>400</v>
      </c>
      <c r="K72" s="144" t="s">
        <v>560</v>
      </c>
    </row>
    <row r="73" ht="22.5" customHeight="1" spans="1:11">
      <c r="A73" s="24"/>
      <c r="B73" s="24"/>
      <c r="C73" s="24"/>
      <c r="D73" s="144" t="s">
        <v>424</v>
      </c>
      <c r="E73" s="144" t="s">
        <v>425</v>
      </c>
      <c r="F73" s="144" t="s">
        <v>561</v>
      </c>
      <c r="G73" s="145" t="s">
        <v>397</v>
      </c>
      <c r="H73" s="144" t="s">
        <v>512</v>
      </c>
      <c r="I73" s="145" t="s">
        <v>459</v>
      </c>
      <c r="J73" s="145" t="s">
        <v>417</v>
      </c>
      <c r="K73" s="144" t="s">
        <v>562</v>
      </c>
    </row>
    <row r="74" ht="22.5" customHeight="1" spans="1:11">
      <c r="A74" s="24"/>
      <c r="B74" s="24"/>
      <c r="C74" s="24"/>
      <c r="D74" s="144" t="s">
        <v>424</v>
      </c>
      <c r="E74" s="144" t="s">
        <v>425</v>
      </c>
      <c r="F74" s="144" t="s">
        <v>563</v>
      </c>
      <c r="G74" s="145" t="s">
        <v>397</v>
      </c>
      <c r="H74" s="144" t="s">
        <v>564</v>
      </c>
      <c r="I74" s="145" t="s">
        <v>404</v>
      </c>
      <c r="J74" s="145" t="s">
        <v>400</v>
      </c>
      <c r="K74" s="144" t="s">
        <v>565</v>
      </c>
    </row>
    <row r="75" ht="22.5" customHeight="1" spans="1:11">
      <c r="A75" s="24"/>
      <c r="B75" s="24"/>
      <c r="C75" s="24"/>
      <c r="D75" s="144" t="s">
        <v>433</v>
      </c>
      <c r="E75" s="144" t="s">
        <v>434</v>
      </c>
      <c r="F75" s="144" t="s">
        <v>566</v>
      </c>
      <c r="G75" s="145" t="s">
        <v>414</v>
      </c>
      <c r="H75" s="144" t="s">
        <v>515</v>
      </c>
      <c r="I75" s="145" t="s">
        <v>416</v>
      </c>
      <c r="J75" s="145" t="s">
        <v>400</v>
      </c>
      <c r="K75" s="144" t="s">
        <v>567</v>
      </c>
    </row>
    <row r="76" ht="22.5" customHeight="1" spans="1:11">
      <c r="A76" s="142" t="str">
        <f>"   "&amp;"2025年德钦县县级农产品质量安全检测工作经费"</f>
        <v>   2025年德钦县县级农产品质量安全检测工作经费</v>
      </c>
      <c r="B76" s="22" t="s">
        <v>333</v>
      </c>
      <c r="C76" s="143" t="s">
        <v>568</v>
      </c>
      <c r="D76" s="24"/>
      <c r="E76" s="24"/>
      <c r="F76" s="24"/>
      <c r="G76" s="24"/>
      <c r="H76" s="24"/>
      <c r="I76" s="24"/>
      <c r="J76" s="24"/>
      <c r="K76" s="24"/>
    </row>
    <row r="77" ht="22.5" customHeight="1" spans="1:11">
      <c r="A77" s="24"/>
      <c r="B77" s="24"/>
      <c r="C77" s="24"/>
      <c r="D77" s="144" t="s">
        <v>394</v>
      </c>
      <c r="E77" s="144" t="s">
        <v>395</v>
      </c>
      <c r="F77" s="144" t="s">
        <v>569</v>
      </c>
      <c r="G77" s="145" t="s">
        <v>397</v>
      </c>
      <c r="H77" s="144" t="s">
        <v>167</v>
      </c>
      <c r="I77" s="145" t="s">
        <v>440</v>
      </c>
      <c r="J77" s="145" t="s">
        <v>400</v>
      </c>
      <c r="K77" s="144" t="s">
        <v>570</v>
      </c>
    </row>
    <row r="78" ht="22.5" customHeight="1" spans="1:11">
      <c r="A78" s="24"/>
      <c r="B78" s="24"/>
      <c r="C78" s="24"/>
      <c r="D78" s="144" t="s">
        <v>394</v>
      </c>
      <c r="E78" s="144" t="s">
        <v>395</v>
      </c>
      <c r="F78" s="144" t="s">
        <v>571</v>
      </c>
      <c r="G78" s="145" t="s">
        <v>397</v>
      </c>
      <c r="H78" s="144" t="s">
        <v>168</v>
      </c>
      <c r="I78" s="145" t="s">
        <v>440</v>
      </c>
      <c r="J78" s="145" t="s">
        <v>400</v>
      </c>
      <c r="K78" s="144" t="s">
        <v>572</v>
      </c>
    </row>
    <row r="79" ht="22.5" customHeight="1" spans="1:11">
      <c r="A79" s="24"/>
      <c r="B79" s="24"/>
      <c r="C79" s="24"/>
      <c r="D79" s="144" t="s">
        <v>394</v>
      </c>
      <c r="E79" s="144" t="s">
        <v>395</v>
      </c>
      <c r="F79" s="144" t="s">
        <v>573</v>
      </c>
      <c r="G79" s="145" t="s">
        <v>397</v>
      </c>
      <c r="H79" s="144" t="s">
        <v>501</v>
      </c>
      <c r="I79" s="145" t="s">
        <v>440</v>
      </c>
      <c r="J79" s="145" t="s">
        <v>400</v>
      </c>
      <c r="K79" s="144" t="s">
        <v>574</v>
      </c>
    </row>
    <row r="80" ht="22.5" customHeight="1" spans="1:11">
      <c r="A80" s="24"/>
      <c r="B80" s="24"/>
      <c r="C80" s="24"/>
      <c r="D80" s="144" t="s">
        <v>394</v>
      </c>
      <c r="E80" s="144" t="s">
        <v>412</v>
      </c>
      <c r="F80" s="144" t="s">
        <v>575</v>
      </c>
      <c r="G80" s="145" t="s">
        <v>414</v>
      </c>
      <c r="H80" s="144" t="s">
        <v>495</v>
      </c>
      <c r="I80" s="145" t="s">
        <v>416</v>
      </c>
      <c r="J80" s="145" t="s">
        <v>400</v>
      </c>
      <c r="K80" s="144" t="s">
        <v>575</v>
      </c>
    </row>
    <row r="81" ht="22.5" customHeight="1" spans="1:11">
      <c r="A81" s="24"/>
      <c r="B81" s="24"/>
      <c r="C81" s="24"/>
      <c r="D81" s="144" t="s">
        <v>394</v>
      </c>
      <c r="E81" s="144" t="s">
        <v>419</v>
      </c>
      <c r="F81" s="144" t="s">
        <v>576</v>
      </c>
      <c r="G81" s="145" t="s">
        <v>414</v>
      </c>
      <c r="H81" s="144" t="s">
        <v>495</v>
      </c>
      <c r="I81" s="145" t="s">
        <v>416</v>
      </c>
      <c r="J81" s="145" t="s">
        <v>400</v>
      </c>
      <c r="K81" s="144" t="s">
        <v>577</v>
      </c>
    </row>
    <row r="82" ht="22.5" customHeight="1" spans="1:11">
      <c r="A82" s="24"/>
      <c r="B82" s="24"/>
      <c r="C82" s="24"/>
      <c r="D82" s="144" t="s">
        <v>394</v>
      </c>
      <c r="E82" s="144" t="s">
        <v>465</v>
      </c>
      <c r="F82" s="144" t="s">
        <v>466</v>
      </c>
      <c r="G82" s="145" t="s">
        <v>397</v>
      </c>
      <c r="H82" s="144" t="s">
        <v>578</v>
      </c>
      <c r="I82" s="145" t="s">
        <v>468</v>
      </c>
      <c r="J82" s="145" t="s">
        <v>400</v>
      </c>
      <c r="K82" s="144" t="s">
        <v>579</v>
      </c>
    </row>
    <row r="83" ht="22.5" customHeight="1" spans="1:11">
      <c r="A83" s="24"/>
      <c r="B83" s="24"/>
      <c r="C83" s="24"/>
      <c r="D83" s="144" t="s">
        <v>424</v>
      </c>
      <c r="E83" s="144" t="s">
        <v>425</v>
      </c>
      <c r="F83" s="144" t="s">
        <v>580</v>
      </c>
      <c r="G83" s="145" t="s">
        <v>414</v>
      </c>
      <c r="H83" s="144" t="s">
        <v>451</v>
      </c>
      <c r="I83" s="145" t="s">
        <v>416</v>
      </c>
      <c r="J83" s="145" t="s">
        <v>400</v>
      </c>
      <c r="K83" s="144" t="s">
        <v>581</v>
      </c>
    </row>
    <row r="84" ht="22.5" customHeight="1" spans="1:11">
      <c r="A84" s="24"/>
      <c r="B84" s="24"/>
      <c r="C84" s="24"/>
      <c r="D84" s="144" t="s">
        <v>424</v>
      </c>
      <c r="E84" s="144" t="s">
        <v>582</v>
      </c>
      <c r="F84" s="144" t="s">
        <v>583</v>
      </c>
      <c r="G84" s="145" t="s">
        <v>397</v>
      </c>
      <c r="H84" s="144" t="s">
        <v>584</v>
      </c>
      <c r="I84" s="145" t="s">
        <v>459</v>
      </c>
      <c r="J84" s="145" t="s">
        <v>417</v>
      </c>
      <c r="K84" s="144" t="s">
        <v>583</v>
      </c>
    </row>
    <row r="85" ht="22.5" customHeight="1" spans="1:11">
      <c r="A85" s="24"/>
      <c r="B85" s="24"/>
      <c r="C85" s="24"/>
      <c r="D85" s="144" t="s">
        <v>424</v>
      </c>
      <c r="E85" s="144" t="s">
        <v>429</v>
      </c>
      <c r="F85" s="144" t="s">
        <v>585</v>
      </c>
      <c r="G85" s="145" t="s">
        <v>397</v>
      </c>
      <c r="H85" s="144" t="s">
        <v>473</v>
      </c>
      <c r="I85" s="145" t="s">
        <v>459</v>
      </c>
      <c r="J85" s="145" t="s">
        <v>417</v>
      </c>
      <c r="K85" s="144" t="s">
        <v>585</v>
      </c>
    </row>
    <row r="86" ht="22.5" customHeight="1" spans="1:11">
      <c r="A86" s="24"/>
      <c r="B86" s="24"/>
      <c r="C86" s="24"/>
      <c r="D86" s="144" t="s">
        <v>433</v>
      </c>
      <c r="E86" s="144" t="s">
        <v>434</v>
      </c>
      <c r="F86" s="144" t="s">
        <v>434</v>
      </c>
      <c r="G86" s="145" t="s">
        <v>414</v>
      </c>
      <c r="H86" s="144" t="s">
        <v>451</v>
      </c>
      <c r="I86" s="145" t="s">
        <v>416</v>
      </c>
      <c r="J86" s="145" t="s">
        <v>400</v>
      </c>
      <c r="K86" s="144" t="s">
        <v>586</v>
      </c>
    </row>
    <row r="87" ht="22.5" customHeight="1" spans="1:11">
      <c r="A87" s="142" t="str">
        <f>"   "&amp;"2025年县级承担农业保险保费种植业补贴专项资金"</f>
        <v>   2025年县级承担农业保险保费种植业补贴专项资金</v>
      </c>
      <c r="B87" s="22" t="s">
        <v>341</v>
      </c>
      <c r="C87" s="143" t="s">
        <v>587</v>
      </c>
      <c r="D87" s="24"/>
      <c r="E87" s="24"/>
      <c r="F87" s="24"/>
      <c r="G87" s="24"/>
      <c r="H87" s="24"/>
      <c r="I87" s="24"/>
      <c r="J87" s="24"/>
      <c r="K87" s="24"/>
    </row>
    <row r="88" ht="22.5" customHeight="1" spans="1:11">
      <c r="A88" s="24"/>
      <c r="B88" s="24"/>
      <c r="C88" s="24"/>
      <c r="D88" s="144" t="s">
        <v>394</v>
      </c>
      <c r="E88" s="144" t="s">
        <v>395</v>
      </c>
      <c r="F88" s="144" t="s">
        <v>588</v>
      </c>
      <c r="G88" s="145" t="s">
        <v>414</v>
      </c>
      <c r="H88" s="144" t="s">
        <v>589</v>
      </c>
      <c r="I88" s="145" t="s">
        <v>590</v>
      </c>
      <c r="J88" s="145" t="s">
        <v>400</v>
      </c>
      <c r="K88" s="144" t="s">
        <v>591</v>
      </c>
    </row>
    <row r="89" ht="22.5" customHeight="1" spans="1:11">
      <c r="A89" s="24"/>
      <c r="B89" s="24"/>
      <c r="C89" s="24"/>
      <c r="D89" s="144" t="s">
        <v>394</v>
      </c>
      <c r="E89" s="144" t="s">
        <v>395</v>
      </c>
      <c r="F89" s="144" t="s">
        <v>592</v>
      </c>
      <c r="G89" s="145" t="s">
        <v>414</v>
      </c>
      <c r="H89" s="144" t="s">
        <v>593</v>
      </c>
      <c r="I89" s="145" t="s">
        <v>594</v>
      </c>
      <c r="J89" s="145" t="s">
        <v>400</v>
      </c>
      <c r="K89" s="144" t="s">
        <v>595</v>
      </c>
    </row>
    <row r="90" ht="22.5" customHeight="1" spans="1:11">
      <c r="A90" s="24"/>
      <c r="B90" s="24"/>
      <c r="C90" s="24"/>
      <c r="D90" s="144" t="s">
        <v>394</v>
      </c>
      <c r="E90" s="144" t="s">
        <v>412</v>
      </c>
      <c r="F90" s="144" t="s">
        <v>596</v>
      </c>
      <c r="G90" s="145" t="s">
        <v>397</v>
      </c>
      <c r="H90" s="144" t="s">
        <v>597</v>
      </c>
      <c r="I90" s="145" t="s">
        <v>416</v>
      </c>
      <c r="J90" s="145" t="s">
        <v>400</v>
      </c>
      <c r="K90" s="144" t="s">
        <v>598</v>
      </c>
    </row>
    <row r="91" ht="22.5" customHeight="1" spans="1:11">
      <c r="A91" s="24"/>
      <c r="B91" s="24"/>
      <c r="C91" s="24"/>
      <c r="D91" s="144" t="s">
        <v>394</v>
      </c>
      <c r="E91" s="144" t="s">
        <v>419</v>
      </c>
      <c r="F91" s="144" t="s">
        <v>522</v>
      </c>
      <c r="G91" s="145" t="s">
        <v>397</v>
      </c>
      <c r="H91" s="144" t="s">
        <v>458</v>
      </c>
      <c r="I91" s="145" t="s">
        <v>416</v>
      </c>
      <c r="J91" s="145" t="s">
        <v>400</v>
      </c>
      <c r="K91" s="144" t="s">
        <v>523</v>
      </c>
    </row>
    <row r="92" ht="22.5" customHeight="1" spans="1:11">
      <c r="A92" s="24"/>
      <c r="B92" s="24"/>
      <c r="C92" s="24"/>
      <c r="D92" s="144" t="s">
        <v>394</v>
      </c>
      <c r="E92" s="144" t="s">
        <v>465</v>
      </c>
      <c r="F92" s="144" t="s">
        <v>466</v>
      </c>
      <c r="G92" s="145" t="s">
        <v>397</v>
      </c>
      <c r="H92" s="144" t="s">
        <v>599</v>
      </c>
      <c r="I92" s="145" t="s">
        <v>600</v>
      </c>
      <c r="J92" s="145" t="s">
        <v>400</v>
      </c>
      <c r="K92" s="144" t="s">
        <v>601</v>
      </c>
    </row>
    <row r="93" ht="22.5" customHeight="1" spans="1:11">
      <c r="A93" s="24"/>
      <c r="B93" s="24"/>
      <c r="C93" s="24"/>
      <c r="D93" s="144" t="s">
        <v>424</v>
      </c>
      <c r="E93" s="144" t="s">
        <v>425</v>
      </c>
      <c r="F93" s="144" t="s">
        <v>602</v>
      </c>
      <c r="G93" s="145" t="s">
        <v>397</v>
      </c>
      <c r="H93" s="144" t="s">
        <v>584</v>
      </c>
      <c r="I93" s="145" t="s">
        <v>459</v>
      </c>
      <c r="J93" s="145" t="s">
        <v>400</v>
      </c>
      <c r="K93" s="144" t="s">
        <v>602</v>
      </c>
    </row>
    <row r="94" ht="22.5" customHeight="1" spans="1:11">
      <c r="A94" s="24"/>
      <c r="B94" s="24"/>
      <c r="C94" s="24"/>
      <c r="D94" s="144" t="s">
        <v>424</v>
      </c>
      <c r="E94" s="144" t="s">
        <v>429</v>
      </c>
      <c r="F94" s="144" t="s">
        <v>603</v>
      </c>
      <c r="G94" s="145" t="s">
        <v>397</v>
      </c>
      <c r="H94" s="144" t="s">
        <v>604</v>
      </c>
      <c r="I94" s="145" t="s">
        <v>459</v>
      </c>
      <c r="J94" s="145" t="s">
        <v>400</v>
      </c>
      <c r="K94" s="144" t="s">
        <v>605</v>
      </c>
    </row>
    <row r="95" ht="22.5" customHeight="1" spans="1:11">
      <c r="A95" s="24"/>
      <c r="B95" s="24"/>
      <c r="C95" s="24"/>
      <c r="D95" s="144" t="s">
        <v>433</v>
      </c>
      <c r="E95" s="144" t="s">
        <v>434</v>
      </c>
      <c r="F95" s="144" t="s">
        <v>527</v>
      </c>
      <c r="G95" s="145" t="s">
        <v>414</v>
      </c>
      <c r="H95" s="144" t="s">
        <v>451</v>
      </c>
      <c r="I95" s="145" t="s">
        <v>416</v>
      </c>
      <c r="J95" s="145" t="s">
        <v>400</v>
      </c>
      <c r="K95" s="144" t="s">
        <v>528</v>
      </c>
    </row>
    <row r="96" ht="22.5" customHeight="1" spans="1:11">
      <c r="A96" s="142" t="s">
        <v>76</v>
      </c>
      <c r="B96" s="24"/>
      <c r="C96" s="24"/>
      <c r="D96" s="24"/>
      <c r="E96" s="24"/>
      <c r="F96" s="24"/>
      <c r="G96" s="24"/>
      <c r="H96" s="24"/>
      <c r="I96" s="24"/>
      <c r="J96" s="24"/>
      <c r="K96" s="24"/>
    </row>
    <row r="97" ht="22.5" customHeight="1" spans="1:11">
      <c r="A97" s="142" t="str">
        <f t="shared" ref="A97:A178" si="0">"   "&amp;"遗属生活补助经费"</f>
        <v>   遗属生活补助经费</v>
      </c>
      <c r="B97" s="22" t="s">
        <v>373</v>
      </c>
      <c r="C97" s="143" t="s">
        <v>393</v>
      </c>
      <c r="D97" s="24"/>
      <c r="E97" s="24"/>
      <c r="F97" s="24"/>
      <c r="G97" s="24"/>
      <c r="H97" s="24"/>
      <c r="I97" s="24"/>
      <c r="J97" s="24"/>
      <c r="K97" s="24"/>
    </row>
    <row r="98" ht="22.5" customHeight="1" spans="1:11">
      <c r="A98" s="24"/>
      <c r="B98" s="24"/>
      <c r="C98" s="24"/>
      <c r="D98" s="144" t="s">
        <v>394</v>
      </c>
      <c r="E98" s="144" t="s">
        <v>395</v>
      </c>
      <c r="F98" s="144" t="s">
        <v>606</v>
      </c>
      <c r="G98" s="145" t="s">
        <v>397</v>
      </c>
      <c r="H98" s="144" t="s">
        <v>165</v>
      </c>
      <c r="I98" s="145" t="s">
        <v>404</v>
      </c>
      <c r="J98" s="145" t="s">
        <v>400</v>
      </c>
      <c r="K98" s="144" t="s">
        <v>607</v>
      </c>
    </row>
    <row r="99" ht="22.5" customHeight="1" spans="1:11">
      <c r="A99" s="24"/>
      <c r="B99" s="24"/>
      <c r="C99" s="24"/>
      <c r="D99" s="144" t="s">
        <v>394</v>
      </c>
      <c r="E99" s="144" t="s">
        <v>395</v>
      </c>
      <c r="F99" s="144" t="s">
        <v>608</v>
      </c>
      <c r="G99" s="145" t="s">
        <v>397</v>
      </c>
      <c r="H99" s="144" t="s">
        <v>407</v>
      </c>
      <c r="I99" s="145" t="s">
        <v>468</v>
      </c>
      <c r="J99" s="145" t="s">
        <v>400</v>
      </c>
      <c r="K99" s="144" t="s">
        <v>607</v>
      </c>
    </row>
    <row r="100" ht="22.5" customHeight="1" spans="1:11">
      <c r="A100" s="24"/>
      <c r="B100" s="24"/>
      <c r="C100" s="24"/>
      <c r="D100" s="144" t="s">
        <v>394</v>
      </c>
      <c r="E100" s="144" t="s">
        <v>419</v>
      </c>
      <c r="F100" s="144" t="s">
        <v>609</v>
      </c>
      <c r="G100" s="145" t="s">
        <v>397</v>
      </c>
      <c r="H100" s="144" t="s">
        <v>610</v>
      </c>
      <c r="I100" s="145" t="s">
        <v>611</v>
      </c>
      <c r="J100" s="145" t="s">
        <v>400</v>
      </c>
      <c r="K100" s="144" t="s">
        <v>607</v>
      </c>
    </row>
    <row r="101" ht="22.5" customHeight="1" spans="1:11">
      <c r="A101" s="24"/>
      <c r="B101" s="24"/>
      <c r="C101" s="24"/>
      <c r="D101" s="144" t="s">
        <v>424</v>
      </c>
      <c r="E101" s="144" t="s">
        <v>425</v>
      </c>
      <c r="F101" s="144" t="s">
        <v>426</v>
      </c>
      <c r="G101" s="145" t="s">
        <v>397</v>
      </c>
      <c r="H101" s="144" t="s">
        <v>427</v>
      </c>
      <c r="I101" s="145"/>
      <c r="J101" s="145" t="s">
        <v>417</v>
      </c>
      <c r="K101" s="144" t="s">
        <v>428</v>
      </c>
    </row>
    <row r="102" ht="22.5" customHeight="1" spans="1:11">
      <c r="A102" s="24"/>
      <c r="B102" s="24"/>
      <c r="C102" s="24"/>
      <c r="D102" s="144" t="s">
        <v>433</v>
      </c>
      <c r="E102" s="144" t="s">
        <v>434</v>
      </c>
      <c r="F102" s="144" t="s">
        <v>612</v>
      </c>
      <c r="G102" s="145" t="s">
        <v>414</v>
      </c>
      <c r="H102" s="144" t="s">
        <v>495</v>
      </c>
      <c r="I102" s="145" t="s">
        <v>416</v>
      </c>
      <c r="J102" s="145" t="s">
        <v>400</v>
      </c>
      <c r="K102" s="144" t="s">
        <v>436</v>
      </c>
    </row>
    <row r="103" ht="22.5" customHeight="1" spans="1:11">
      <c r="A103" s="142" t="str">
        <f>"   "&amp;"德钦县农机化发展与农机安全监理工作经费"</f>
        <v>   德钦县农机化发展与农机安全监理工作经费</v>
      </c>
      <c r="B103" s="22" t="s">
        <v>371</v>
      </c>
      <c r="C103" s="143" t="s">
        <v>613</v>
      </c>
      <c r="D103" s="24"/>
      <c r="E103" s="24"/>
      <c r="F103" s="24"/>
      <c r="G103" s="24"/>
      <c r="H103" s="24"/>
      <c r="I103" s="24"/>
      <c r="J103" s="24"/>
      <c r="K103" s="24"/>
    </row>
    <row r="104" ht="22.5" customHeight="1" spans="1:11">
      <c r="A104" s="24"/>
      <c r="B104" s="24"/>
      <c r="C104" s="24"/>
      <c r="D104" s="144" t="s">
        <v>394</v>
      </c>
      <c r="E104" s="144" t="s">
        <v>395</v>
      </c>
      <c r="F104" s="144" t="s">
        <v>614</v>
      </c>
      <c r="G104" s="145" t="s">
        <v>414</v>
      </c>
      <c r="H104" s="144" t="s">
        <v>168</v>
      </c>
      <c r="I104" s="145" t="s">
        <v>440</v>
      </c>
      <c r="J104" s="145" t="s">
        <v>400</v>
      </c>
      <c r="K104" s="144" t="s">
        <v>615</v>
      </c>
    </row>
    <row r="105" ht="22.5" customHeight="1" spans="1:11">
      <c r="A105" s="24"/>
      <c r="B105" s="24"/>
      <c r="C105" s="24"/>
      <c r="D105" s="144" t="s">
        <v>394</v>
      </c>
      <c r="E105" s="144" t="s">
        <v>395</v>
      </c>
      <c r="F105" s="144" t="s">
        <v>616</v>
      </c>
      <c r="G105" s="145" t="s">
        <v>414</v>
      </c>
      <c r="H105" s="144" t="s">
        <v>168</v>
      </c>
      <c r="I105" s="145" t="s">
        <v>440</v>
      </c>
      <c r="J105" s="145" t="s">
        <v>400</v>
      </c>
      <c r="K105" s="144" t="s">
        <v>617</v>
      </c>
    </row>
    <row r="106" ht="22.5" customHeight="1" spans="1:11">
      <c r="A106" s="24"/>
      <c r="B106" s="24"/>
      <c r="C106" s="24"/>
      <c r="D106" s="144" t="s">
        <v>394</v>
      </c>
      <c r="E106" s="144" t="s">
        <v>412</v>
      </c>
      <c r="F106" s="144" t="s">
        <v>618</v>
      </c>
      <c r="G106" s="145" t="s">
        <v>397</v>
      </c>
      <c r="H106" s="144" t="s">
        <v>597</v>
      </c>
      <c r="I106" s="145" t="s">
        <v>416</v>
      </c>
      <c r="J106" s="145" t="s">
        <v>400</v>
      </c>
      <c r="K106" s="144" t="s">
        <v>619</v>
      </c>
    </row>
    <row r="107" ht="22.5" customHeight="1" spans="1:11">
      <c r="A107" s="24"/>
      <c r="B107" s="24"/>
      <c r="C107" s="24"/>
      <c r="D107" s="144" t="s">
        <v>394</v>
      </c>
      <c r="E107" s="144" t="s">
        <v>412</v>
      </c>
      <c r="F107" s="144" t="s">
        <v>620</v>
      </c>
      <c r="G107" s="145" t="s">
        <v>397</v>
      </c>
      <c r="H107" s="144" t="s">
        <v>597</v>
      </c>
      <c r="I107" s="145" t="s">
        <v>416</v>
      </c>
      <c r="J107" s="145" t="s">
        <v>400</v>
      </c>
      <c r="K107" s="144" t="s">
        <v>621</v>
      </c>
    </row>
    <row r="108" ht="22.5" customHeight="1" spans="1:11">
      <c r="A108" s="24"/>
      <c r="B108" s="24"/>
      <c r="C108" s="24"/>
      <c r="D108" s="144" t="s">
        <v>394</v>
      </c>
      <c r="E108" s="144" t="s">
        <v>419</v>
      </c>
      <c r="F108" s="144" t="s">
        <v>622</v>
      </c>
      <c r="G108" s="145" t="s">
        <v>414</v>
      </c>
      <c r="H108" s="144" t="s">
        <v>597</v>
      </c>
      <c r="I108" s="145" t="s">
        <v>416</v>
      </c>
      <c r="J108" s="145" t="s">
        <v>400</v>
      </c>
      <c r="K108" s="144" t="s">
        <v>623</v>
      </c>
    </row>
    <row r="109" ht="22.5" customHeight="1" spans="1:11">
      <c r="A109" s="24"/>
      <c r="B109" s="24"/>
      <c r="C109" s="24"/>
      <c r="D109" s="144" t="s">
        <v>394</v>
      </c>
      <c r="E109" s="144" t="s">
        <v>419</v>
      </c>
      <c r="F109" s="144" t="s">
        <v>624</v>
      </c>
      <c r="G109" s="145" t="s">
        <v>414</v>
      </c>
      <c r="H109" s="144" t="s">
        <v>597</v>
      </c>
      <c r="I109" s="145" t="s">
        <v>416</v>
      </c>
      <c r="J109" s="145" t="s">
        <v>400</v>
      </c>
      <c r="K109" s="144" t="s">
        <v>625</v>
      </c>
    </row>
    <row r="110" ht="22.5" customHeight="1" spans="1:11">
      <c r="A110" s="24"/>
      <c r="B110" s="24"/>
      <c r="C110" s="24"/>
      <c r="D110" s="144" t="s">
        <v>424</v>
      </c>
      <c r="E110" s="144" t="s">
        <v>425</v>
      </c>
      <c r="F110" s="144" t="s">
        <v>626</v>
      </c>
      <c r="G110" s="145" t="s">
        <v>414</v>
      </c>
      <c r="H110" s="144" t="s">
        <v>597</v>
      </c>
      <c r="I110" s="145" t="s">
        <v>416</v>
      </c>
      <c r="J110" s="145" t="s">
        <v>400</v>
      </c>
      <c r="K110" s="144" t="s">
        <v>627</v>
      </c>
    </row>
    <row r="111" ht="22.5" customHeight="1" spans="1:11">
      <c r="A111" s="24"/>
      <c r="B111" s="24"/>
      <c r="C111" s="24"/>
      <c r="D111" s="144" t="s">
        <v>424</v>
      </c>
      <c r="E111" s="144" t="s">
        <v>425</v>
      </c>
      <c r="F111" s="144" t="s">
        <v>628</v>
      </c>
      <c r="G111" s="145" t="s">
        <v>414</v>
      </c>
      <c r="H111" s="144" t="s">
        <v>597</v>
      </c>
      <c r="I111" s="145" t="s">
        <v>416</v>
      </c>
      <c r="J111" s="145" t="s">
        <v>400</v>
      </c>
      <c r="K111" s="144" t="s">
        <v>629</v>
      </c>
    </row>
    <row r="112" ht="22.5" customHeight="1" spans="1:11">
      <c r="A112" s="24"/>
      <c r="B112" s="24"/>
      <c r="C112" s="24"/>
      <c r="D112" s="144" t="s">
        <v>424</v>
      </c>
      <c r="E112" s="144" t="s">
        <v>425</v>
      </c>
      <c r="F112" s="144" t="s">
        <v>630</v>
      </c>
      <c r="G112" s="145" t="s">
        <v>414</v>
      </c>
      <c r="H112" s="144" t="s">
        <v>451</v>
      </c>
      <c r="I112" s="145" t="s">
        <v>416</v>
      </c>
      <c r="J112" s="145" t="s">
        <v>400</v>
      </c>
      <c r="K112" s="144" t="s">
        <v>631</v>
      </c>
    </row>
    <row r="113" ht="22.5" customHeight="1" spans="1:11">
      <c r="A113" s="24"/>
      <c r="B113" s="24"/>
      <c r="C113" s="24"/>
      <c r="D113" s="144" t="s">
        <v>424</v>
      </c>
      <c r="E113" s="144" t="s">
        <v>429</v>
      </c>
      <c r="F113" s="144" t="s">
        <v>632</v>
      </c>
      <c r="G113" s="145" t="s">
        <v>397</v>
      </c>
      <c r="H113" s="144" t="s">
        <v>473</v>
      </c>
      <c r="I113" s="145" t="s">
        <v>459</v>
      </c>
      <c r="J113" s="145" t="s">
        <v>417</v>
      </c>
      <c r="K113" s="144" t="s">
        <v>633</v>
      </c>
    </row>
    <row r="114" ht="22.5" customHeight="1" spans="1:11">
      <c r="A114" s="24"/>
      <c r="B114" s="24"/>
      <c r="C114" s="24"/>
      <c r="D114" s="144" t="s">
        <v>424</v>
      </c>
      <c r="E114" s="144" t="s">
        <v>429</v>
      </c>
      <c r="F114" s="144" t="s">
        <v>634</v>
      </c>
      <c r="G114" s="145" t="s">
        <v>397</v>
      </c>
      <c r="H114" s="144" t="s">
        <v>473</v>
      </c>
      <c r="I114" s="145" t="s">
        <v>459</v>
      </c>
      <c r="J114" s="145" t="s">
        <v>417</v>
      </c>
      <c r="K114" s="144" t="s">
        <v>635</v>
      </c>
    </row>
    <row r="115" ht="22.5" customHeight="1" spans="1:11">
      <c r="A115" s="24"/>
      <c r="B115" s="24"/>
      <c r="C115" s="24"/>
      <c r="D115" s="144" t="s">
        <v>433</v>
      </c>
      <c r="E115" s="144" t="s">
        <v>434</v>
      </c>
      <c r="F115" s="144" t="s">
        <v>636</v>
      </c>
      <c r="G115" s="145" t="s">
        <v>414</v>
      </c>
      <c r="H115" s="144" t="s">
        <v>451</v>
      </c>
      <c r="I115" s="145" t="s">
        <v>416</v>
      </c>
      <c r="J115" s="145" t="s">
        <v>400</v>
      </c>
      <c r="K115" s="144" t="s">
        <v>637</v>
      </c>
    </row>
    <row r="116" ht="22.5" customHeight="1" spans="1:11">
      <c r="A116" s="24"/>
      <c r="B116" s="24"/>
      <c r="C116" s="24"/>
      <c r="D116" s="144" t="s">
        <v>433</v>
      </c>
      <c r="E116" s="144" t="s">
        <v>434</v>
      </c>
      <c r="F116" s="144" t="s">
        <v>638</v>
      </c>
      <c r="G116" s="145" t="s">
        <v>414</v>
      </c>
      <c r="H116" s="144" t="s">
        <v>451</v>
      </c>
      <c r="I116" s="145" t="s">
        <v>416</v>
      </c>
      <c r="J116" s="145" t="s">
        <v>400</v>
      </c>
      <c r="K116" s="144" t="s">
        <v>639</v>
      </c>
    </row>
    <row r="117" ht="22.5" customHeight="1" spans="1:11">
      <c r="A117" s="142" t="s">
        <v>74</v>
      </c>
      <c r="B117" s="24"/>
      <c r="C117" s="24"/>
      <c r="D117" s="24"/>
      <c r="E117" s="24"/>
      <c r="F117" s="24"/>
      <c r="G117" s="24"/>
      <c r="H117" s="24"/>
      <c r="I117" s="24"/>
      <c r="J117" s="24"/>
      <c r="K117" s="24"/>
    </row>
    <row r="118" ht="22.5" customHeight="1" spans="1:11">
      <c r="A118" s="142" t="str">
        <f>"   "&amp;"农作物种子质量监督检查专项经费"</f>
        <v>   农作物种子质量监督检查专项经费</v>
      </c>
      <c r="B118" s="22" t="s">
        <v>367</v>
      </c>
      <c r="C118" s="143" t="s">
        <v>640</v>
      </c>
      <c r="D118" s="24"/>
      <c r="E118" s="24"/>
      <c r="F118" s="24"/>
      <c r="G118" s="24"/>
      <c r="H118" s="24"/>
      <c r="I118" s="24"/>
      <c r="J118" s="24"/>
      <c r="K118" s="24"/>
    </row>
    <row r="119" ht="22.5" customHeight="1" spans="1:11">
      <c r="A119" s="24"/>
      <c r="B119" s="24"/>
      <c r="C119" s="24"/>
      <c r="D119" s="144" t="s">
        <v>394</v>
      </c>
      <c r="E119" s="144" t="s">
        <v>395</v>
      </c>
      <c r="F119" s="144" t="s">
        <v>641</v>
      </c>
      <c r="G119" s="145" t="s">
        <v>414</v>
      </c>
      <c r="H119" s="144" t="s">
        <v>501</v>
      </c>
      <c r="I119" s="145" t="s">
        <v>642</v>
      </c>
      <c r="J119" s="145" t="s">
        <v>400</v>
      </c>
      <c r="K119" s="144" t="s">
        <v>643</v>
      </c>
    </row>
    <row r="120" ht="22.5" customHeight="1" spans="1:11">
      <c r="A120" s="24"/>
      <c r="B120" s="24"/>
      <c r="C120" s="24"/>
      <c r="D120" s="144" t="s">
        <v>394</v>
      </c>
      <c r="E120" s="144" t="s">
        <v>395</v>
      </c>
      <c r="F120" s="144" t="s">
        <v>644</v>
      </c>
      <c r="G120" s="145" t="s">
        <v>414</v>
      </c>
      <c r="H120" s="144" t="s">
        <v>549</v>
      </c>
      <c r="I120" s="145" t="s">
        <v>645</v>
      </c>
      <c r="J120" s="145" t="s">
        <v>400</v>
      </c>
      <c r="K120" s="144" t="s">
        <v>646</v>
      </c>
    </row>
    <row r="121" ht="22.5" customHeight="1" spans="1:11">
      <c r="A121" s="24"/>
      <c r="B121" s="24"/>
      <c r="C121" s="24"/>
      <c r="D121" s="144" t="s">
        <v>394</v>
      </c>
      <c r="E121" s="144" t="s">
        <v>412</v>
      </c>
      <c r="F121" s="144" t="s">
        <v>647</v>
      </c>
      <c r="G121" s="145" t="s">
        <v>414</v>
      </c>
      <c r="H121" s="144" t="s">
        <v>515</v>
      </c>
      <c r="I121" s="145" t="s">
        <v>416</v>
      </c>
      <c r="J121" s="145" t="s">
        <v>400</v>
      </c>
      <c r="K121" s="144" t="s">
        <v>648</v>
      </c>
    </row>
    <row r="122" ht="22.5" customHeight="1" spans="1:11">
      <c r="A122" s="24"/>
      <c r="B122" s="24"/>
      <c r="C122" s="24"/>
      <c r="D122" s="144" t="s">
        <v>394</v>
      </c>
      <c r="E122" s="144" t="s">
        <v>412</v>
      </c>
      <c r="F122" s="144" t="s">
        <v>649</v>
      </c>
      <c r="G122" s="145" t="s">
        <v>414</v>
      </c>
      <c r="H122" s="144" t="s">
        <v>515</v>
      </c>
      <c r="I122" s="145" t="s">
        <v>416</v>
      </c>
      <c r="J122" s="145" t="s">
        <v>400</v>
      </c>
      <c r="K122" s="144" t="s">
        <v>650</v>
      </c>
    </row>
    <row r="123" ht="22.5" customHeight="1" spans="1:11">
      <c r="A123" s="24"/>
      <c r="B123" s="24"/>
      <c r="C123" s="24"/>
      <c r="D123" s="144" t="s">
        <v>394</v>
      </c>
      <c r="E123" s="144" t="s">
        <v>419</v>
      </c>
      <c r="F123" s="144" t="s">
        <v>651</v>
      </c>
      <c r="G123" s="145" t="s">
        <v>397</v>
      </c>
      <c r="H123" s="144" t="s">
        <v>652</v>
      </c>
      <c r="I123" s="145" t="s">
        <v>459</v>
      </c>
      <c r="J123" s="145" t="s">
        <v>400</v>
      </c>
      <c r="K123" s="144" t="s">
        <v>653</v>
      </c>
    </row>
    <row r="124" ht="22.5" customHeight="1" spans="1:11">
      <c r="A124" s="24"/>
      <c r="B124" s="24"/>
      <c r="C124" s="24"/>
      <c r="D124" s="144" t="s">
        <v>394</v>
      </c>
      <c r="E124" s="144" t="s">
        <v>419</v>
      </c>
      <c r="F124" s="144" t="s">
        <v>654</v>
      </c>
      <c r="G124" s="145" t="s">
        <v>397</v>
      </c>
      <c r="H124" s="144" t="s">
        <v>652</v>
      </c>
      <c r="I124" s="145" t="s">
        <v>459</v>
      </c>
      <c r="J124" s="145" t="s">
        <v>400</v>
      </c>
      <c r="K124" s="144" t="s">
        <v>655</v>
      </c>
    </row>
    <row r="125" ht="22.5" customHeight="1" spans="1:11">
      <c r="A125" s="24"/>
      <c r="B125" s="24"/>
      <c r="C125" s="24"/>
      <c r="D125" s="144" t="s">
        <v>394</v>
      </c>
      <c r="E125" s="144" t="s">
        <v>465</v>
      </c>
      <c r="F125" s="144" t="s">
        <v>466</v>
      </c>
      <c r="G125" s="145" t="s">
        <v>397</v>
      </c>
      <c r="H125" s="144" t="s">
        <v>524</v>
      </c>
      <c r="I125" s="145" t="s">
        <v>468</v>
      </c>
      <c r="J125" s="145" t="s">
        <v>400</v>
      </c>
      <c r="K125" s="144" t="s">
        <v>656</v>
      </c>
    </row>
    <row r="126" ht="22.5" customHeight="1" spans="1:11">
      <c r="A126" s="24"/>
      <c r="B126" s="24"/>
      <c r="C126" s="24"/>
      <c r="D126" s="144" t="s">
        <v>424</v>
      </c>
      <c r="E126" s="144" t="s">
        <v>425</v>
      </c>
      <c r="F126" s="144" t="s">
        <v>657</v>
      </c>
      <c r="G126" s="145" t="s">
        <v>397</v>
      </c>
      <c r="H126" s="144" t="s">
        <v>658</v>
      </c>
      <c r="I126" s="145" t="s">
        <v>459</v>
      </c>
      <c r="J126" s="145" t="s">
        <v>417</v>
      </c>
      <c r="K126" s="144" t="s">
        <v>659</v>
      </c>
    </row>
    <row r="127" ht="22.5" customHeight="1" spans="1:11">
      <c r="A127" s="24"/>
      <c r="B127" s="24"/>
      <c r="C127" s="24"/>
      <c r="D127" s="144" t="s">
        <v>424</v>
      </c>
      <c r="E127" s="144" t="s">
        <v>425</v>
      </c>
      <c r="F127" s="144" t="s">
        <v>660</v>
      </c>
      <c r="G127" s="145" t="s">
        <v>397</v>
      </c>
      <c r="H127" s="144" t="s">
        <v>661</v>
      </c>
      <c r="I127" s="145" t="s">
        <v>459</v>
      </c>
      <c r="J127" s="145" t="s">
        <v>417</v>
      </c>
      <c r="K127" s="144" t="s">
        <v>662</v>
      </c>
    </row>
    <row r="128" ht="22.5" customHeight="1" spans="1:11">
      <c r="A128" s="24"/>
      <c r="B128" s="24"/>
      <c r="C128" s="24"/>
      <c r="D128" s="144" t="s">
        <v>433</v>
      </c>
      <c r="E128" s="144" t="s">
        <v>434</v>
      </c>
      <c r="F128" s="144" t="s">
        <v>663</v>
      </c>
      <c r="G128" s="145" t="s">
        <v>414</v>
      </c>
      <c r="H128" s="144" t="s">
        <v>515</v>
      </c>
      <c r="I128" s="145" t="s">
        <v>416</v>
      </c>
      <c r="J128" s="145" t="s">
        <v>400</v>
      </c>
      <c r="K128" s="144" t="s">
        <v>664</v>
      </c>
    </row>
    <row r="129" ht="22.5" customHeight="1" spans="1:11">
      <c r="A129" s="142" t="str">
        <f>"   "&amp;"农作物病虫害防控经费"</f>
        <v>   农作物病虫害防控经费</v>
      </c>
      <c r="B129" s="22" t="s">
        <v>365</v>
      </c>
      <c r="C129" s="143" t="s">
        <v>665</v>
      </c>
      <c r="D129" s="24"/>
      <c r="E129" s="24"/>
      <c r="F129" s="24"/>
      <c r="G129" s="24"/>
      <c r="H129" s="24"/>
      <c r="I129" s="24"/>
      <c r="J129" s="24"/>
      <c r="K129" s="24"/>
    </row>
    <row r="130" ht="22.5" customHeight="1" spans="1:11">
      <c r="A130" s="24"/>
      <c r="B130" s="24"/>
      <c r="C130" s="24"/>
      <c r="D130" s="144" t="s">
        <v>394</v>
      </c>
      <c r="E130" s="144" t="s">
        <v>395</v>
      </c>
      <c r="F130" s="144" t="s">
        <v>666</v>
      </c>
      <c r="G130" s="145" t="s">
        <v>414</v>
      </c>
      <c r="H130" s="144" t="s">
        <v>667</v>
      </c>
      <c r="I130" s="145" t="s">
        <v>446</v>
      </c>
      <c r="J130" s="145" t="s">
        <v>400</v>
      </c>
      <c r="K130" s="144" t="s">
        <v>668</v>
      </c>
    </row>
    <row r="131" ht="22.5" customHeight="1" spans="1:11">
      <c r="A131" s="24"/>
      <c r="B131" s="24"/>
      <c r="C131" s="24"/>
      <c r="D131" s="144" t="s">
        <v>394</v>
      </c>
      <c r="E131" s="144" t="s">
        <v>395</v>
      </c>
      <c r="F131" s="144" t="s">
        <v>669</v>
      </c>
      <c r="G131" s="145" t="s">
        <v>414</v>
      </c>
      <c r="H131" s="144" t="s">
        <v>169</v>
      </c>
      <c r="I131" s="145" t="s">
        <v>670</v>
      </c>
      <c r="J131" s="145" t="s">
        <v>400</v>
      </c>
      <c r="K131" s="144" t="s">
        <v>671</v>
      </c>
    </row>
    <row r="132" ht="22.5" customHeight="1" spans="1:11">
      <c r="A132" s="24"/>
      <c r="B132" s="24"/>
      <c r="C132" s="24"/>
      <c r="D132" s="144" t="s">
        <v>394</v>
      </c>
      <c r="E132" s="144" t="s">
        <v>412</v>
      </c>
      <c r="F132" s="144" t="s">
        <v>672</v>
      </c>
      <c r="G132" s="145" t="s">
        <v>397</v>
      </c>
      <c r="H132" s="144" t="s">
        <v>597</v>
      </c>
      <c r="I132" s="145" t="s">
        <v>416</v>
      </c>
      <c r="J132" s="145" t="s">
        <v>400</v>
      </c>
      <c r="K132" s="144" t="s">
        <v>673</v>
      </c>
    </row>
    <row r="133" ht="22.5" customHeight="1" spans="1:11">
      <c r="A133" s="24"/>
      <c r="B133" s="24"/>
      <c r="C133" s="24"/>
      <c r="D133" s="144" t="s">
        <v>394</v>
      </c>
      <c r="E133" s="144" t="s">
        <v>412</v>
      </c>
      <c r="F133" s="144" t="s">
        <v>674</v>
      </c>
      <c r="G133" s="145" t="s">
        <v>397</v>
      </c>
      <c r="H133" s="144" t="s">
        <v>597</v>
      </c>
      <c r="I133" s="145" t="s">
        <v>416</v>
      </c>
      <c r="J133" s="145" t="s">
        <v>400</v>
      </c>
      <c r="K133" s="144" t="s">
        <v>675</v>
      </c>
    </row>
    <row r="134" ht="22.5" customHeight="1" spans="1:11">
      <c r="A134" s="24"/>
      <c r="B134" s="24"/>
      <c r="C134" s="24"/>
      <c r="D134" s="144" t="s">
        <v>394</v>
      </c>
      <c r="E134" s="144" t="s">
        <v>419</v>
      </c>
      <c r="F134" s="144" t="s">
        <v>676</v>
      </c>
      <c r="G134" s="145" t="s">
        <v>397</v>
      </c>
      <c r="H134" s="144" t="s">
        <v>508</v>
      </c>
      <c r="I134" s="145" t="s">
        <v>459</v>
      </c>
      <c r="J134" s="145" t="s">
        <v>417</v>
      </c>
      <c r="K134" s="144" t="s">
        <v>677</v>
      </c>
    </row>
    <row r="135" ht="22.5" customHeight="1" spans="1:11">
      <c r="A135" s="24"/>
      <c r="B135" s="24"/>
      <c r="C135" s="24"/>
      <c r="D135" s="144" t="s">
        <v>394</v>
      </c>
      <c r="E135" s="144" t="s">
        <v>465</v>
      </c>
      <c r="F135" s="144" t="s">
        <v>466</v>
      </c>
      <c r="G135" s="145" t="s">
        <v>397</v>
      </c>
      <c r="H135" s="144" t="s">
        <v>678</v>
      </c>
      <c r="I135" s="145" t="s">
        <v>468</v>
      </c>
      <c r="J135" s="145" t="s">
        <v>400</v>
      </c>
      <c r="K135" s="144" t="s">
        <v>679</v>
      </c>
    </row>
    <row r="136" ht="22.5" customHeight="1" spans="1:11">
      <c r="A136" s="24"/>
      <c r="B136" s="24"/>
      <c r="C136" s="24"/>
      <c r="D136" s="144" t="s">
        <v>424</v>
      </c>
      <c r="E136" s="144" t="s">
        <v>425</v>
      </c>
      <c r="F136" s="144" t="s">
        <v>680</v>
      </c>
      <c r="G136" s="145" t="s">
        <v>397</v>
      </c>
      <c r="H136" s="144" t="s">
        <v>681</v>
      </c>
      <c r="I136" s="145" t="s">
        <v>459</v>
      </c>
      <c r="J136" s="145" t="s">
        <v>417</v>
      </c>
      <c r="K136" s="144" t="s">
        <v>682</v>
      </c>
    </row>
    <row r="137" ht="22.5" customHeight="1" spans="1:11">
      <c r="A137" s="24"/>
      <c r="B137" s="24"/>
      <c r="C137" s="24"/>
      <c r="D137" s="144" t="s">
        <v>433</v>
      </c>
      <c r="E137" s="144" t="s">
        <v>434</v>
      </c>
      <c r="F137" s="144" t="s">
        <v>683</v>
      </c>
      <c r="G137" s="145" t="s">
        <v>414</v>
      </c>
      <c r="H137" s="144" t="s">
        <v>451</v>
      </c>
      <c r="I137" s="145" t="s">
        <v>416</v>
      </c>
      <c r="J137" s="145" t="s">
        <v>400</v>
      </c>
      <c r="K137" s="144" t="s">
        <v>684</v>
      </c>
    </row>
    <row r="138" ht="22.5" customHeight="1" spans="1:11">
      <c r="A138" s="142" t="str">
        <f>"   "&amp;"春秋两季农资（农药、化肥）市场专项监督检查经费"</f>
        <v>   春秋两季农资（农药、化肥）市场专项监督检查经费</v>
      </c>
      <c r="B138" s="22" t="s">
        <v>361</v>
      </c>
      <c r="C138" s="143" t="s">
        <v>685</v>
      </c>
      <c r="D138" s="24"/>
      <c r="E138" s="24"/>
      <c r="F138" s="24"/>
      <c r="G138" s="24"/>
      <c r="H138" s="24"/>
      <c r="I138" s="24"/>
      <c r="J138" s="24"/>
      <c r="K138" s="24"/>
    </row>
    <row r="139" ht="22.5" customHeight="1" spans="1:11">
      <c r="A139" s="24"/>
      <c r="B139" s="24"/>
      <c r="C139" s="24"/>
      <c r="D139" s="144" t="s">
        <v>394</v>
      </c>
      <c r="E139" s="144" t="s">
        <v>395</v>
      </c>
      <c r="F139" s="144" t="s">
        <v>686</v>
      </c>
      <c r="G139" s="145" t="s">
        <v>397</v>
      </c>
      <c r="H139" s="144" t="s">
        <v>166</v>
      </c>
      <c r="I139" s="145" t="s">
        <v>687</v>
      </c>
      <c r="J139" s="145" t="s">
        <v>400</v>
      </c>
      <c r="K139" s="144" t="s">
        <v>688</v>
      </c>
    </row>
    <row r="140" ht="22.5" customHeight="1" spans="1:11">
      <c r="A140" s="24"/>
      <c r="B140" s="24"/>
      <c r="C140" s="24"/>
      <c r="D140" s="144" t="s">
        <v>394</v>
      </c>
      <c r="E140" s="144" t="s">
        <v>395</v>
      </c>
      <c r="F140" s="144" t="s">
        <v>689</v>
      </c>
      <c r="G140" s="145" t="s">
        <v>397</v>
      </c>
      <c r="H140" s="144" t="s">
        <v>690</v>
      </c>
      <c r="I140" s="145" t="s">
        <v>687</v>
      </c>
      <c r="J140" s="145" t="s">
        <v>400</v>
      </c>
      <c r="K140" s="144" t="s">
        <v>691</v>
      </c>
    </row>
    <row r="141" ht="22.5" customHeight="1" spans="1:11">
      <c r="A141" s="24"/>
      <c r="B141" s="24"/>
      <c r="C141" s="24"/>
      <c r="D141" s="144" t="s">
        <v>394</v>
      </c>
      <c r="E141" s="144" t="s">
        <v>395</v>
      </c>
      <c r="F141" s="144" t="s">
        <v>692</v>
      </c>
      <c r="G141" s="145" t="s">
        <v>397</v>
      </c>
      <c r="H141" s="144" t="s">
        <v>693</v>
      </c>
      <c r="I141" s="145" t="s">
        <v>687</v>
      </c>
      <c r="J141" s="145" t="s">
        <v>400</v>
      </c>
      <c r="K141" s="144" t="s">
        <v>694</v>
      </c>
    </row>
    <row r="142" ht="22.5" customHeight="1" spans="1:11">
      <c r="A142" s="24"/>
      <c r="B142" s="24"/>
      <c r="C142" s="24"/>
      <c r="D142" s="144" t="s">
        <v>394</v>
      </c>
      <c r="E142" s="144" t="s">
        <v>412</v>
      </c>
      <c r="F142" s="144" t="s">
        <v>695</v>
      </c>
      <c r="G142" s="145" t="s">
        <v>414</v>
      </c>
      <c r="H142" s="144" t="s">
        <v>515</v>
      </c>
      <c r="I142" s="145" t="s">
        <v>416</v>
      </c>
      <c r="J142" s="145" t="s">
        <v>400</v>
      </c>
      <c r="K142" s="144" t="s">
        <v>696</v>
      </c>
    </row>
    <row r="143" ht="22.5" customHeight="1" spans="1:11">
      <c r="A143" s="24"/>
      <c r="B143" s="24"/>
      <c r="C143" s="24"/>
      <c r="D143" s="144" t="s">
        <v>394</v>
      </c>
      <c r="E143" s="144" t="s">
        <v>412</v>
      </c>
      <c r="F143" s="144" t="s">
        <v>697</v>
      </c>
      <c r="G143" s="145" t="s">
        <v>414</v>
      </c>
      <c r="H143" s="144" t="s">
        <v>515</v>
      </c>
      <c r="I143" s="145" t="s">
        <v>416</v>
      </c>
      <c r="J143" s="145" t="s">
        <v>400</v>
      </c>
      <c r="K143" s="144" t="s">
        <v>698</v>
      </c>
    </row>
    <row r="144" ht="22.5" customHeight="1" spans="1:11">
      <c r="A144" s="24"/>
      <c r="B144" s="24"/>
      <c r="C144" s="24"/>
      <c r="D144" s="144" t="s">
        <v>394</v>
      </c>
      <c r="E144" s="144" t="s">
        <v>412</v>
      </c>
      <c r="F144" s="144" t="s">
        <v>699</v>
      </c>
      <c r="G144" s="145" t="s">
        <v>414</v>
      </c>
      <c r="H144" s="144" t="s">
        <v>515</v>
      </c>
      <c r="I144" s="145" t="s">
        <v>416</v>
      </c>
      <c r="J144" s="145" t="s">
        <v>400</v>
      </c>
      <c r="K144" s="144" t="s">
        <v>700</v>
      </c>
    </row>
    <row r="145" ht="22.5" customHeight="1" spans="1:11">
      <c r="A145" s="24"/>
      <c r="B145" s="24"/>
      <c r="C145" s="24"/>
      <c r="D145" s="144" t="s">
        <v>394</v>
      </c>
      <c r="E145" s="144" t="s">
        <v>412</v>
      </c>
      <c r="F145" s="144" t="s">
        <v>701</v>
      </c>
      <c r="G145" s="145" t="s">
        <v>414</v>
      </c>
      <c r="H145" s="144" t="s">
        <v>515</v>
      </c>
      <c r="I145" s="145" t="s">
        <v>416</v>
      </c>
      <c r="J145" s="145" t="s">
        <v>400</v>
      </c>
      <c r="K145" s="144" t="s">
        <v>702</v>
      </c>
    </row>
    <row r="146" ht="22.5" customHeight="1" spans="1:11">
      <c r="A146" s="24"/>
      <c r="B146" s="24"/>
      <c r="C146" s="24"/>
      <c r="D146" s="144" t="s">
        <v>394</v>
      </c>
      <c r="E146" s="144" t="s">
        <v>419</v>
      </c>
      <c r="F146" s="144" t="s">
        <v>703</v>
      </c>
      <c r="G146" s="145" t="s">
        <v>397</v>
      </c>
      <c r="H146" s="144" t="s">
        <v>652</v>
      </c>
      <c r="I146" s="145" t="s">
        <v>611</v>
      </c>
      <c r="J146" s="145" t="s">
        <v>417</v>
      </c>
      <c r="K146" s="144" t="s">
        <v>704</v>
      </c>
    </row>
    <row r="147" ht="22.5" customHeight="1" spans="1:11">
      <c r="A147" s="24"/>
      <c r="B147" s="24"/>
      <c r="C147" s="24"/>
      <c r="D147" s="144" t="s">
        <v>394</v>
      </c>
      <c r="E147" s="144" t="s">
        <v>465</v>
      </c>
      <c r="F147" s="144" t="s">
        <v>466</v>
      </c>
      <c r="G147" s="145" t="s">
        <v>397</v>
      </c>
      <c r="H147" s="144" t="s">
        <v>524</v>
      </c>
      <c r="I147" s="145" t="s">
        <v>468</v>
      </c>
      <c r="J147" s="145" t="s">
        <v>400</v>
      </c>
      <c r="K147" s="144" t="s">
        <v>705</v>
      </c>
    </row>
    <row r="148" ht="22.5" customHeight="1" spans="1:11">
      <c r="A148" s="24"/>
      <c r="B148" s="24"/>
      <c r="C148" s="24"/>
      <c r="D148" s="144" t="s">
        <v>424</v>
      </c>
      <c r="E148" s="144" t="s">
        <v>425</v>
      </c>
      <c r="F148" s="144" t="s">
        <v>706</v>
      </c>
      <c r="G148" s="145" t="s">
        <v>397</v>
      </c>
      <c r="H148" s="144" t="s">
        <v>707</v>
      </c>
      <c r="I148" s="145" t="s">
        <v>611</v>
      </c>
      <c r="J148" s="145" t="s">
        <v>417</v>
      </c>
      <c r="K148" s="144" t="s">
        <v>706</v>
      </c>
    </row>
    <row r="149" ht="22.5" customHeight="1" spans="1:11">
      <c r="A149" s="24"/>
      <c r="B149" s="24"/>
      <c r="C149" s="24"/>
      <c r="D149" s="144" t="s">
        <v>424</v>
      </c>
      <c r="E149" s="144" t="s">
        <v>425</v>
      </c>
      <c r="F149" s="144" t="s">
        <v>708</v>
      </c>
      <c r="G149" s="145" t="s">
        <v>397</v>
      </c>
      <c r="H149" s="144" t="s">
        <v>709</v>
      </c>
      <c r="I149" s="145" t="s">
        <v>611</v>
      </c>
      <c r="J149" s="145" t="s">
        <v>417</v>
      </c>
      <c r="K149" s="144" t="s">
        <v>708</v>
      </c>
    </row>
    <row r="150" ht="22.5" customHeight="1" spans="1:11">
      <c r="A150" s="24"/>
      <c r="B150" s="24"/>
      <c r="C150" s="24"/>
      <c r="D150" s="144" t="s">
        <v>433</v>
      </c>
      <c r="E150" s="144" t="s">
        <v>434</v>
      </c>
      <c r="F150" s="144" t="s">
        <v>710</v>
      </c>
      <c r="G150" s="145" t="s">
        <v>414</v>
      </c>
      <c r="H150" s="144" t="s">
        <v>515</v>
      </c>
      <c r="I150" s="145" t="s">
        <v>416</v>
      </c>
      <c r="J150" s="145" t="s">
        <v>400</v>
      </c>
      <c r="K150" s="144" t="s">
        <v>711</v>
      </c>
    </row>
    <row r="151" ht="22.5" customHeight="1" spans="1:11">
      <c r="A151" s="142" t="str">
        <f>"   "&amp;"葡萄管护及一县一业经费"</f>
        <v>   葡萄管护及一县一业经费</v>
      </c>
      <c r="B151" s="22" t="s">
        <v>369</v>
      </c>
      <c r="C151" s="143" t="s">
        <v>712</v>
      </c>
      <c r="D151" s="24"/>
      <c r="E151" s="24"/>
      <c r="F151" s="24"/>
      <c r="G151" s="24"/>
      <c r="H151" s="24"/>
      <c r="I151" s="24"/>
      <c r="J151" s="24"/>
      <c r="K151" s="24"/>
    </row>
    <row r="152" ht="22.5" customHeight="1" spans="1:11">
      <c r="A152" s="24"/>
      <c r="B152" s="24"/>
      <c r="C152" s="24"/>
      <c r="D152" s="144" t="s">
        <v>394</v>
      </c>
      <c r="E152" s="144" t="s">
        <v>395</v>
      </c>
      <c r="F152" s="144" t="s">
        <v>713</v>
      </c>
      <c r="G152" s="145" t="s">
        <v>414</v>
      </c>
      <c r="H152" s="144" t="s">
        <v>714</v>
      </c>
      <c r="I152" s="145" t="s">
        <v>446</v>
      </c>
      <c r="J152" s="145" t="s">
        <v>400</v>
      </c>
      <c r="K152" s="144" t="s">
        <v>715</v>
      </c>
    </row>
    <row r="153" ht="22.5" customHeight="1" spans="1:11">
      <c r="A153" s="24"/>
      <c r="B153" s="24"/>
      <c r="C153" s="24"/>
      <c r="D153" s="144" t="s">
        <v>394</v>
      </c>
      <c r="E153" s="144" t="s">
        <v>395</v>
      </c>
      <c r="F153" s="144" t="s">
        <v>716</v>
      </c>
      <c r="G153" s="145" t="s">
        <v>397</v>
      </c>
      <c r="H153" s="144" t="s">
        <v>717</v>
      </c>
      <c r="I153" s="145" t="s">
        <v>687</v>
      </c>
      <c r="J153" s="145" t="s">
        <v>400</v>
      </c>
      <c r="K153" s="144" t="s">
        <v>718</v>
      </c>
    </row>
    <row r="154" ht="22.5" customHeight="1" spans="1:11">
      <c r="A154" s="24"/>
      <c r="B154" s="24"/>
      <c r="C154" s="24"/>
      <c r="D154" s="144" t="s">
        <v>394</v>
      </c>
      <c r="E154" s="144" t="s">
        <v>412</v>
      </c>
      <c r="F154" s="144" t="s">
        <v>719</v>
      </c>
      <c r="G154" s="145" t="s">
        <v>414</v>
      </c>
      <c r="H154" s="144" t="s">
        <v>415</v>
      </c>
      <c r="I154" s="145" t="s">
        <v>416</v>
      </c>
      <c r="J154" s="145" t="s">
        <v>400</v>
      </c>
      <c r="K154" s="144" t="s">
        <v>720</v>
      </c>
    </row>
    <row r="155" ht="22.5" customHeight="1" spans="1:11">
      <c r="A155" s="24"/>
      <c r="B155" s="24"/>
      <c r="C155" s="24"/>
      <c r="D155" s="144" t="s">
        <v>394</v>
      </c>
      <c r="E155" s="144" t="s">
        <v>412</v>
      </c>
      <c r="F155" s="144" t="s">
        <v>721</v>
      </c>
      <c r="G155" s="145" t="s">
        <v>397</v>
      </c>
      <c r="H155" s="144" t="s">
        <v>597</v>
      </c>
      <c r="I155" s="145" t="s">
        <v>416</v>
      </c>
      <c r="J155" s="145" t="s">
        <v>400</v>
      </c>
      <c r="K155" s="144" t="s">
        <v>722</v>
      </c>
    </row>
    <row r="156" ht="22.5" customHeight="1" spans="1:11">
      <c r="A156" s="24"/>
      <c r="B156" s="24"/>
      <c r="C156" s="24"/>
      <c r="D156" s="144" t="s">
        <v>394</v>
      </c>
      <c r="E156" s="144" t="s">
        <v>419</v>
      </c>
      <c r="F156" s="144" t="s">
        <v>723</v>
      </c>
      <c r="G156" s="145" t="s">
        <v>397</v>
      </c>
      <c r="H156" s="144" t="s">
        <v>724</v>
      </c>
      <c r="I156" s="145" t="s">
        <v>459</v>
      </c>
      <c r="J156" s="145" t="s">
        <v>417</v>
      </c>
      <c r="K156" s="144" t="s">
        <v>725</v>
      </c>
    </row>
    <row r="157" ht="22.5" customHeight="1" spans="1:11">
      <c r="A157" s="24"/>
      <c r="B157" s="24"/>
      <c r="C157" s="24"/>
      <c r="D157" s="144" t="s">
        <v>394</v>
      </c>
      <c r="E157" s="144" t="s">
        <v>419</v>
      </c>
      <c r="F157" s="144" t="s">
        <v>726</v>
      </c>
      <c r="G157" s="145" t="s">
        <v>397</v>
      </c>
      <c r="H157" s="144" t="s">
        <v>727</v>
      </c>
      <c r="I157" s="145" t="s">
        <v>459</v>
      </c>
      <c r="J157" s="145" t="s">
        <v>417</v>
      </c>
      <c r="K157" s="144" t="s">
        <v>728</v>
      </c>
    </row>
    <row r="158" ht="22.5" customHeight="1" spans="1:11">
      <c r="A158" s="24"/>
      <c r="B158" s="24"/>
      <c r="C158" s="24"/>
      <c r="D158" s="144" t="s">
        <v>394</v>
      </c>
      <c r="E158" s="144" t="s">
        <v>465</v>
      </c>
      <c r="F158" s="144" t="s">
        <v>466</v>
      </c>
      <c r="G158" s="145" t="s">
        <v>397</v>
      </c>
      <c r="H158" s="144" t="s">
        <v>467</v>
      </c>
      <c r="I158" s="145" t="s">
        <v>468</v>
      </c>
      <c r="J158" s="145" t="s">
        <v>400</v>
      </c>
      <c r="K158" s="144" t="s">
        <v>729</v>
      </c>
    </row>
    <row r="159" ht="22.5" customHeight="1" spans="1:11">
      <c r="A159" s="24"/>
      <c r="B159" s="24"/>
      <c r="C159" s="24"/>
      <c r="D159" s="144" t="s">
        <v>424</v>
      </c>
      <c r="E159" s="144" t="s">
        <v>487</v>
      </c>
      <c r="F159" s="144" t="s">
        <v>730</v>
      </c>
      <c r="G159" s="145" t="s">
        <v>397</v>
      </c>
      <c r="H159" s="144" t="s">
        <v>731</v>
      </c>
      <c r="I159" s="145" t="s">
        <v>459</v>
      </c>
      <c r="J159" s="145" t="s">
        <v>417</v>
      </c>
      <c r="K159" s="144" t="s">
        <v>731</v>
      </c>
    </row>
    <row r="160" ht="22.5" customHeight="1" spans="1:11">
      <c r="A160" s="24"/>
      <c r="B160" s="24"/>
      <c r="C160" s="24"/>
      <c r="D160" s="144" t="s">
        <v>424</v>
      </c>
      <c r="E160" s="144" t="s">
        <v>425</v>
      </c>
      <c r="F160" s="144" t="s">
        <v>732</v>
      </c>
      <c r="G160" s="145" t="s">
        <v>397</v>
      </c>
      <c r="H160" s="144" t="s">
        <v>512</v>
      </c>
      <c r="I160" s="145" t="s">
        <v>459</v>
      </c>
      <c r="J160" s="145" t="s">
        <v>417</v>
      </c>
      <c r="K160" s="144" t="s">
        <v>732</v>
      </c>
    </row>
    <row r="161" ht="22.5" customHeight="1" spans="1:11">
      <c r="A161" s="24"/>
      <c r="B161" s="24"/>
      <c r="C161" s="24"/>
      <c r="D161" s="144" t="s">
        <v>433</v>
      </c>
      <c r="E161" s="144" t="s">
        <v>434</v>
      </c>
      <c r="F161" s="144" t="s">
        <v>683</v>
      </c>
      <c r="G161" s="145" t="s">
        <v>414</v>
      </c>
      <c r="H161" s="144" t="s">
        <v>515</v>
      </c>
      <c r="I161" s="145" t="s">
        <v>416</v>
      </c>
      <c r="J161" s="145" t="s">
        <v>400</v>
      </c>
      <c r="K161" s="144" t="s">
        <v>733</v>
      </c>
    </row>
    <row r="162" ht="22.5" customHeight="1" spans="1:11">
      <c r="A162" s="142" t="s">
        <v>78</v>
      </c>
      <c r="B162" s="24"/>
      <c r="C162" s="24"/>
      <c r="D162" s="24"/>
      <c r="E162" s="24"/>
      <c r="F162" s="24"/>
      <c r="G162" s="24"/>
      <c r="H162" s="24"/>
      <c r="I162" s="24"/>
      <c r="J162" s="24"/>
      <c r="K162" s="24"/>
    </row>
    <row r="163" ht="22.5" customHeight="1" spans="1:11">
      <c r="A163" s="142" t="str">
        <f>"   "&amp;"动物疫控防控及动物卫生检疫监督工作经费"</f>
        <v>   动物疫控防控及动物卫生检疫监督工作经费</v>
      </c>
      <c r="B163" s="22" t="s">
        <v>375</v>
      </c>
      <c r="C163" s="143" t="s">
        <v>734</v>
      </c>
      <c r="D163" s="24"/>
      <c r="E163" s="24"/>
      <c r="F163" s="24"/>
      <c r="G163" s="24"/>
      <c r="H163" s="24"/>
      <c r="I163" s="24"/>
      <c r="J163" s="24"/>
      <c r="K163" s="24"/>
    </row>
    <row r="164" ht="22.5" customHeight="1" spans="1:11">
      <c r="A164" s="24"/>
      <c r="B164" s="24"/>
      <c r="C164" s="24"/>
      <c r="D164" s="144" t="s">
        <v>394</v>
      </c>
      <c r="E164" s="144" t="s">
        <v>395</v>
      </c>
      <c r="F164" s="144" t="s">
        <v>735</v>
      </c>
      <c r="G164" s="145" t="s">
        <v>414</v>
      </c>
      <c r="H164" s="144" t="s">
        <v>165</v>
      </c>
      <c r="I164" s="145" t="s">
        <v>440</v>
      </c>
      <c r="J164" s="145" t="s">
        <v>400</v>
      </c>
      <c r="K164" s="144" t="s">
        <v>736</v>
      </c>
    </row>
    <row r="165" ht="22.5" customHeight="1" spans="1:11">
      <c r="A165" s="24"/>
      <c r="B165" s="24"/>
      <c r="C165" s="24"/>
      <c r="D165" s="144" t="s">
        <v>394</v>
      </c>
      <c r="E165" s="144" t="s">
        <v>395</v>
      </c>
      <c r="F165" s="144" t="s">
        <v>737</v>
      </c>
      <c r="G165" s="145" t="s">
        <v>414</v>
      </c>
      <c r="H165" s="144" t="s">
        <v>168</v>
      </c>
      <c r="I165" s="145" t="s">
        <v>440</v>
      </c>
      <c r="J165" s="145" t="s">
        <v>400</v>
      </c>
      <c r="K165" s="144" t="s">
        <v>738</v>
      </c>
    </row>
    <row r="166" ht="22.5" customHeight="1" spans="1:11">
      <c r="A166" s="24"/>
      <c r="B166" s="24"/>
      <c r="C166" s="24"/>
      <c r="D166" s="144" t="s">
        <v>394</v>
      </c>
      <c r="E166" s="144" t="s">
        <v>395</v>
      </c>
      <c r="F166" s="144" t="s">
        <v>739</v>
      </c>
      <c r="G166" s="145" t="s">
        <v>414</v>
      </c>
      <c r="H166" s="144" t="s">
        <v>165</v>
      </c>
      <c r="I166" s="145" t="s">
        <v>440</v>
      </c>
      <c r="J166" s="145" t="s">
        <v>400</v>
      </c>
      <c r="K166" s="144" t="s">
        <v>740</v>
      </c>
    </row>
    <row r="167" ht="22.5" customHeight="1" spans="1:11">
      <c r="A167" s="24"/>
      <c r="B167" s="24"/>
      <c r="C167" s="24"/>
      <c r="D167" s="144" t="s">
        <v>394</v>
      </c>
      <c r="E167" s="144" t="s">
        <v>395</v>
      </c>
      <c r="F167" s="144" t="s">
        <v>741</v>
      </c>
      <c r="G167" s="145" t="s">
        <v>414</v>
      </c>
      <c r="H167" s="144" t="s">
        <v>165</v>
      </c>
      <c r="I167" s="145" t="s">
        <v>440</v>
      </c>
      <c r="J167" s="145" t="s">
        <v>400</v>
      </c>
      <c r="K167" s="144" t="s">
        <v>742</v>
      </c>
    </row>
    <row r="168" ht="22.5" customHeight="1" spans="1:11">
      <c r="A168" s="24"/>
      <c r="B168" s="24"/>
      <c r="C168" s="24"/>
      <c r="D168" s="144" t="s">
        <v>394</v>
      </c>
      <c r="E168" s="144" t="s">
        <v>395</v>
      </c>
      <c r="F168" s="144" t="s">
        <v>743</v>
      </c>
      <c r="G168" s="145" t="s">
        <v>414</v>
      </c>
      <c r="H168" s="144" t="s">
        <v>167</v>
      </c>
      <c r="I168" s="145" t="s">
        <v>440</v>
      </c>
      <c r="J168" s="145" t="s">
        <v>400</v>
      </c>
      <c r="K168" s="144" t="s">
        <v>744</v>
      </c>
    </row>
    <row r="169" ht="22.5" customHeight="1" spans="1:11">
      <c r="A169" s="24"/>
      <c r="B169" s="24"/>
      <c r="C169" s="24"/>
      <c r="D169" s="144" t="s">
        <v>394</v>
      </c>
      <c r="E169" s="144" t="s">
        <v>395</v>
      </c>
      <c r="F169" s="144" t="s">
        <v>745</v>
      </c>
      <c r="G169" s="145" t="s">
        <v>414</v>
      </c>
      <c r="H169" s="144" t="s">
        <v>165</v>
      </c>
      <c r="I169" s="145" t="s">
        <v>440</v>
      </c>
      <c r="J169" s="145" t="s">
        <v>400</v>
      </c>
      <c r="K169" s="144" t="s">
        <v>746</v>
      </c>
    </row>
    <row r="170" ht="22.5" customHeight="1" spans="1:11">
      <c r="A170" s="24"/>
      <c r="B170" s="24"/>
      <c r="C170" s="24"/>
      <c r="D170" s="144" t="s">
        <v>394</v>
      </c>
      <c r="E170" s="144" t="s">
        <v>412</v>
      </c>
      <c r="F170" s="144" t="s">
        <v>747</v>
      </c>
      <c r="G170" s="145" t="s">
        <v>397</v>
      </c>
      <c r="H170" s="144" t="s">
        <v>748</v>
      </c>
      <c r="I170" s="145" t="s">
        <v>416</v>
      </c>
      <c r="J170" s="145" t="s">
        <v>400</v>
      </c>
      <c r="K170" s="144" t="s">
        <v>749</v>
      </c>
    </row>
    <row r="171" ht="22.5" customHeight="1" spans="1:11">
      <c r="A171" s="24"/>
      <c r="B171" s="24"/>
      <c r="C171" s="24"/>
      <c r="D171" s="144" t="s">
        <v>394</v>
      </c>
      <c r="E171" s="144" t="s">
        <v>412</v>
      </c>
      <c r="F171" s="144" t="s">
        <v>750</v>
      </c>
      <c r="G171" s="145" t="s">
        <v>397</v>
      </c>
      <c r="H171" s="144" t="s">
        <v>748</v>
      </c>
      <c r="I171" s="145" t="s">
        <v>416</v>
      </c>
      <c r="J171" s="145" t="s">
        <v>400</v>
      </c>
      <c r="K171" s="144" t="s">
        <v>751</v>
      </c>
    </row>
    <row r="172" ht="22.5" customHeight="1" spans="1:11">
      <c r="A172" s="24"/>
      <c r="B172" s="24"/>
      <c r="C172" s="24"/>
      <c r="D172" s="144" t="s">
        <v>394</v>
      </c>
      <c r="E172" s="144" t="s">
        <v>419</v>
      </c>
      <c r="F172" s="144" t="s">
        <v>752</v>
      </c>
      <c r="G172" s="145" t="s">
        <v>397</v>
      </c>
      <c r="H172" s="144" t="s">
        <v>753</v>
      </c>
      <c r="I172" s="145" t="s">
        <v>459</v>
      </c>
      <c r="J172" s="145" t="s">
        <v>417</v>
      </c>
      <c r="K172" s="144" t="s">
        <v>754</v>
      </c>
    </row>
    <row r="173" ht="22.5" customHeight="1" spans="1:11">
      <c r="A173" s="24"/>
      <c r="B173" s="24"/>
      <c r="C173" s="24"/>
      <c r="D173" s="144" t="s">
        <v>424</v>
      </c>
      <c r="E173" s="144" t="s">
        <v>425</v>
      </c>
      <c r="F173" s="144" t="s">
        <v>755</v>
      </c>
      <c r="G173" s="145" t="s">
        <v>397</v>
      </c>
      <c r="H173" s="144" t="s">
        <v>756</v>
      </c>
      <c r="I173" s="145" t="s">
        <v>459</v>
      </c>
      <c r="J173" s="145" t="s">
        <v>417</v>
      </c>
      <c r="K173" s="144" t="s">
        <v>755</v>
      </c>
    </row>
    <row r="174" ht="22.5" customHeight="1" spans="1:11">
      <c r="A174" s="24"/>
      <c r="B174" s="24"/>
      <c r="C174" s="24"/>
      <c r="D174" s="144" t="s">
        <v>424</v>
      </c>
      <c r="E174" s="144" t="s">
        <v>425</v>
      </c>
      <c r="F174" s="144" t="s">
        <v>757</v>
      </c>
      <c r="G174" s="145" t="s">
        <v>397</v>
      </c>
      <c r="H174" s="144" t="s">
        <v>758</v>
      </c>
      <c r="I174" s="145" t="s">
        <v>459</v>
      </c>
      <c r="J174" s="145" t="s">
        <v>417</v>
      </c>
      <c r="K174" s="144" t="s">
        <v>757</v>
      </c>
    </row>
    <row r="175" ht="22.5" customHeight="1" spans="1:11">
      <c r="A175" s="24"/>
      <c r="B175" s="24"/>
      <c r="C175" s="24"/>
      <c r="D175" s="144" t="s">
        <v>424</v>
      </c>
      <c r="E175" s="144" t="s">
        <v>425</v>
      </c>
      <c r="F175" s="144" t="s">
        <v>759</v>
      </c>
      <c r="G175" s="145" t="s">
        <v>397</v>
      </c>
      <c r="H175" s="144" t="s">
        <v>760</v>
      </c>
      <c r="I175" s="145" t="s">
        <v>459</v>
      </c>
      <c r="J175" s="145" t="s">
        <v>417</v>
      </c>
      <c r="K175" s="144" t="s">
        <v>757</v>
      </c>
    </row>
    <row r="176" ht="22.5" customHeight="1" spans="1:11">
      <c r="A176" s="24"/>
      <c r="B176" s="24"/>
      <c r="C176" s="24"/>
      <c r="D176" s="144" t="s">
        <v>424</v>
      </c>
      <c r="E176" s="144" t="s">
        <v>429</v>
      </c>
      <c r="F176" s="144" t="s">
        <v>761</v>
      </c>
      <c r="G176" s="145" t="s">
        <v>397</v>
      </c>
      <c r="H176" s="144" t="s">
        <v>709</v>
      </c>
      <c r="I176" s="145" t="s">
        <v>459</v>
      </c>
      <c r="J176" s="145" t="s">
        <v>417</v>
      </c>
      <c r="K176" s="144" t="s">
        <v>761</v>
      </c>
    </row>
    <row r="177" ht="22.5" customHeight="1" spans="1:11">
      <c r="A177" s="24"/>
      <c r="B177" s="24"/>
      <c r="C177" s="24"/>
      <c r="D177" s="144" t="s">
        <v>433</v>
      </c>
      <c r="E177" s="144" t="s">
        <v>434</v>
      </c>
      <c r="F177" s="144" t="s">
        <v>762</v>
      </c>
      <c r="G177" s="145" t="s">
        <v>414</v>
      </c>
      <c r="H177" s="144" t="s">
        <v>763</v>
      </c>
      <c r="I177" s="145" t="s">
        <v>416</v>
      </c>
      <c r="J177" s="145" t="s">
        <v>400</v>
      </c>
      <c r="K177" s="144" t="s">
        <v>764</v>
      </c>
    </row>
    <row r="178" ht="22.5" customHeight="1" spans="1:11">
      <c r="A178" s="142" t="str">
        <f t="shared" si="0"/>
        <v>   遗属生活补助经费</v>
      </c>
      <c r="B178" s="22" t="s">
        <v>378</v>
      </c>
      <c r="C178" s="143" t="s">
        <v>765</v>
      </c>
      <c r="D178" s="24"/>
      <c r="E178" s="24"/>
      <c r="F178" s="24"/>
      <c r="G178" s="24"/>
      <c r="H178" s="24"/>
      <c r="I178" s="24"/>
      <c r="J178" s="24"/>
      <c r="K178" s="24"/>
    </row>
    <row r="179" ht="22.5" customHeight="1" spans="1:11">
      <c r="A179" s="24"/>
      <c r="B179" s="24"/>
      <c r="C179" s="24"/>
      <c r="D179" s="144" t="s">
        <v>394</v>
      </c>
      <c r="E179" s="144" t="s">
        <v>395</v>
      </c>
      <c r="F179" s="144" t="s">
        <v>606</v>
      </c>
      <c r="G179" s="145" t="s">
        <v>397</v>
      </c>
      <c r="H179" s="144" t="s">
        <v>167</v>
      </c>
      <c r="I179" s="145" t="s">
        <v>404</v>
      </c>
      <c r="J179" s="145" t="s">
        <v>400</v>
      </c>
      <c r="K179" s="144" t="s">
        <v>607</v>
      </c>
    </row>
    <row r="180" ht="22.5" customHeight="1" spans="1:11">
      <c r="A180" s="24"/>
      <c r="B180" s="24"/>
      <c r="C180" s="24"/>
      <c r="D180" s="144" t="s">
        <v>394</v>
      </c>
      <c r="E180" s="144" t="s">
        <v>395</v>
      </c>
      <c r="F180" s="144" t="s">
        <v>608</v>
      </c>
      <c r="G180" s="145" t="s">
        <v>397</v>
      </c>
      <c r="H180" s="144" t="s">
        <v>766</v>
      </c>
      <c r="I180" s="145" t="s">
        <v>468</v>
      </c>
      <c r="J180" s="145" t="s">
        <v>400</v>
      </c>
      <c r="K180" s="144" t="s">
        <v>607</v>
      </c>
    </row>
    <row r="181" ht="22.5" customHeight="1" spans="1:11">
      <c r="A181" s="24"/>
      <c r="B181" s="24"/>
      <c r="C181" s="24"/>
      <c r="D181" s="144" t="s">
        <v>394</v>
      </c>
      <c r="E181" s="144" t="s">
        <v>419</v>
      </c>
      <c r="F181" s="144" t="s">
        <v>609</v>
      </c>
      <c r="G181" s="145" t="s">
        <v>397</v>
      </c>
      <c r="H181" s="144" t="s">
        <v>610</v>
      </c>
      <c r="I181" s="145" t="s">
        <v>611</v>
      </c>
      <c r="J181" s="145" t="s">
        <v>400</v>
      </c>
      <c r="K181" s="144" t="s">
        <v>607</v>
      </c>
    </row>
    <row r="182" ht="22.5" customHeight="1" spans="1:11">
      <c r="A182" s="24"/>
      <c r="B182" s="24"/>
      <c r="C182" s="24"/>
      <c r="D182" s="144" t="s">
        <v>424</v>
      </c>
      <c r="E182" s="144" t="s">
        <v>425</v>
      </c>
      <c r="F182" s="144" t="s">
        <v>426</v>
      </c>
      <c r="G182" s="145" t="s">
        <v>397</v>
      </c>
      <c r="H182" s="144" t="s">
        <v>427</v>
      </c>
      <c r="I182" s="145"/>
      <c r="J182" s="145" t="s">
        <v>417</v>
      </c>
      <c r="K182" s="144" t="s">
        <v>428</v>
      </c>
    </row>
    <row r="183" ht="22.5" customHeight="1" spans="1:11">
      <c r="A183" s="24"/>
      <c r="B183" s="24"/>
      <c r="C183" s="24"/>
      <c r="D183" s="144" t="s">
        <v>433</v>
      </c>
      <c r="E183" s="144" t="s">
        <v>434</v>
      </c>
      <c r="F183" s="144" t="s">
        <v>612</v>
      </c>
      <c r="G183" s="145" t="s">
        <v>414</v>
      </c>
      <c r="H183" s="144" t="s">
        <v>495</v>
      </c>
      <c r="I183" s="145" t="s">
        <v>416</v>
      </c>
      <c r="J183" s="145" t="s">
        <v>400</v>
      </c>
      <c r="K183" s="144" t="s">
        <v>436</v>
      </c>
    </row>
    <row r="184" ht="22.5" customHeight="1" spans="1:11">
      <c r="A184" s="142" t="str">
        <f>"   "&amp;"重大动物疫病防控两病疫苗购置专项资金"</f>
        <v>   重大动物疫病防控两病疫苗购置专项资金</v>
      </c>
      <c r="B184" s="22" t="s">
        <v>380</v>
      </c>
      <c r="C184" s="143" t="s">
        <v>767</v>
      </c>
      <c r="D184" s="24"/>
      <c r="E184" s="24"/>
      <c r="F184" s="24"/>
      <c r="G184" s="24"/>
      <c r="H184" s="24"/>
      <c r="I184" s="24"/>
      <c r="J184" s="24"/>
      <c r="K184" s="24"/>
    </row>
    <row r="185" ht="22.5" customHeight="1" spans="1:11">
      <c r="A185" s="24"/>
      <c r="B185" s="24"/>
      <c r="C185" s="24"/>
      <c r="D185" s="144" t="s">
        <v>394</v>
      </c>
      <c r="E185" s="144" t="s">
        <v>395</v>
      </c>
      <c r="F185" s="144" t="s">
        <v>768</v>
      </c>
      <c r="G185" s="145" t="s">
        <v>414</v>
      </c>
      <c r="H185" s="144" t="s">
        <v>769</v>
      </c>
      <c r="I185" s="145" t="s">
        <v>642</v>
      </c>
      <c r="J185" s="145" t="s">
        <v>400</v>
      </c>
      <c r="K185" s="144" t="s">
        <v>768</v>
      </c>
    </row>
    <row r="186" ht="22.5" customHeight="1" spans="1:11">
      <c r="A186" s="24"/>
      <c r="B186" s="24"/>
      <c r="C186" s="24"/>
      <c r="D186" s="144" t="s">
        <v>394</v>
      </c>
      <c r="E186" s="144" t="s">
        <v>395</v>
      </c>
      <c r="F186" s="144" t="s">
        <v>770</v>
      </c>
      <c r="G186" s="145" t="s">
        <v>414</v>
      </c>
      <c r="H186" s="144" t="s">
        <v>771</v>
      </c>
      <c r="I186" s="145" t="s">
        <v>642</v>
      </c>
      <c r="J186" s="145" t="s">
        <v>400</v>
      </c>
      <c r="K186" s="144" t="s">
        <v>770</v>
      </c>
    </row>
    <row r="187" ht="22.5" customHeight="1" spans="1:11">
      <c r="A187" s="24"/>
      <c r="B187" s="24"/>
      <c r="C187" s="24"/>
      <c r="D187" s="144" t="s">
        <v>394</v>
      </c>
      <c r="E187" s="144" t="s">
        <v>395</v>
      </c>
      <c r="F187" s="144" t="s">
        <v>772</v>
      </c>
      <c r="G187" s="145" t="s">
        <v>414</v>
      </c>
      <c r="H187" s="144" t="s">
        <v>773</v>
      </c>
      <c r="I187" s="145" t="s">
        <v>642</v>
      </c>
      <c r="J187" s="145" t="s">
        <v>400</v>
      </c>
      <c r="K187" s="144" t="s">
        <v>772</v>
      </c>
    </row>
    <row r="188" ht="22.5" customHeight="1" spans="1:11">
      <c r="A188" s="24"/>
      <c r="B188" s="24"/>
      <c r="C188" s="24"/>
      <c r="D188" s="144" t="s">
        <v>394</v>
      </c>
      <c r="E188" s="144" t="s">
        <v>395</v>
      </c>
      <c r="F188" s="144" t="s">
        <v>774</v>
      </c>
      <c r="G188" s="145" t="s">
        <v>414</v>
      </c>
      <c r="H188" s="144" t="s">
        <v>773</v>
      </c>
      <c r="I188" s="145" t="s">
        <v>642</v>
      </c>
      <c r="J188" s="145" t="s">
        <v>400</v>
      </c>
      <c r="K188" s="144" t="s">
        <v>774</v>
      </c>
    </row>
    <row r="189" ht="22.5" customHeight="1" spans="1:11">
      <c r="A189" s="24"/>
      <c r="B189" s="24"/>
      <c r="C189" s="24"/>
      <c r="D189" s="144" t="s">
        <v>394</v>
      </c>
      <c r="E189" s="144" t="s">
        <v>395</v>
      </c>
      <c r="F189" s="144" t="s">
        <v>775</v>
      </c>
      <c r="G189" s="145" t="s">
        <v>414</v>
      </c>
      <c r="H189" s="144" t="s">
        <v>166</v>
      </c>
      <c r="I189" s="145" t="s">
        <v>440</v>
      </c>
      <c r="J189" s="145" t="s">
        <v>400</v>
      </c>
      <c r="K189" s="144" t="s">
        <v>776</v>
      </c>
    </row>
    <row r="190" ht="22.5" customHeight="1" spans="1:11">
      <c r="A190" s="24"/>
      <c r="B190" s="24"/>
      <c r="C190" s="24"/>
      <c r="D190" s="144" t="s">
        <v>394</v>
      </c>
      <c r="E190" s="144" t="s">
        <v>395</v>
      </c>
      <c r="F190" s="144" t="s">
        <v>777</v>
      </c>
      <c r="G190" s="145" t="s">
        <v>414</v>
      </c>
      <c r="H190" s="144" t="s">
        <v>771</v>
      </c>
      <c r="I190" s="145" t="s">
        <v>642</v>
      </c>
      <c r="J190" s="145" t="s">
        <v>400</v>
      </c>
      <c r="K190" s="144" t="s">
        <v>777</v>
      </c>
    </row>
    <row r="191" ht="22.5" customHeight="1" spans="1:11">
      <c r="A191" s="24"/>
      <c r="B191" s="24"/>
      <c r="C191" s="24"/>
      <c r="D191" s="144" t="s">
        <v>394</v>
      </c>
      <c r="E191" s="144" t="s">
        <v>395</v>
      </c>
      <c r="F191" s="144" t="s">
        <v>778</v>
      </c>
      <c r="G191" s="145" t="s">
        <v>414</v>
      </c>
      <c r="H191" s="144" t="s">
        <v>779</v>
      </c>
      <c r="I191" s="145" t="s">
        <v>642</v>
      </c>
      <c r="J191" s="145" t="s">
        <v>400</v>
      </c>
      <c r="K191" s="144" t="s">
        <v>778</v>
      </c>
    </row>
    <row r="192" ht="22.5" customHeight="1" spans="1:11">
      <c r="A192" s="24"/>
      <c r="B192" s="24"/>
      <c r="C192" s="24"/>
      <c r="D192" s="144" t="s">
        <v>394</v>
      </c>
      <c r="E192" s="144" t="s">
        <v>412</v>
      </c>
      <c r="F192" s="144" t="s">
        <v>780</v>
      </c>
      <c r="G192" s="145" t="s">
        <v>414</v>
      </c>
      <c r="H192" s="144" t="s">
        <v>781</v>
      </c>
      <c r="I192" s="145" t="s">
        <v>416</v>
      </c>
      <c r="J192" s="145" t="s">
        <v>400</v>
      </c>
      <c r="K192" s="144" t="s">
        <v>782</v>
      </c>
    </row>
    <row r="193" ht="22.5" customHeight="1" spans="1:11">
      <c r="A193" s="24"/>
      <c r="B193" s="24"/>
      <c r="C193" s="24"/>
      <c r="D193" s="144" t="s">
        <v>394</v>
      </c>
      <c r="E193" s="144" t="s">
        <v>412</v>
      </c>
      <c r="F193" s="144" t="s">
        <v>783</v>
      </c>
      <c r="G193" s="145" t="s">
        <v>397</v>
      </c>
      <c r="H193" s="144" t="s">
        <v>597</v>
      </c>
      <c r="I193" s="145" t="s">
        <v>416</v>
      </c>
      <c r="J193" s="145" t="s">
        <v>400</v>
      </c>
      <c r="K193" s="144" t="s">
        <v>784</v>
      </c>
    </row>
    <row r="194" ht="22.5" customHeight="1" spans="1:11">
      <c r="A194" s="24"/>
      <c r="B194" s="24"/>
      <c r="C194" s="24"/>
      <c r="D194" s="144" t="s">
        <v>394</v>
      </c>
      <c r="E194" s="144" t="s">
        <v>419</v>
      </c>
      <c r="F194" s="144" t="s">
        <v>785</v>
      </c>
      <c r="G194" s="145" t="s">
        <v>397</v>
      </c>
      <c r="H194" s="144" t="s">
        <v>786</v>
      </c>
      <c r="I194" s="145" t="s">
        <v>459</v>
      </c>
      <c r="J194" s="145" t="s">
        <v>400</v>
      </c>
      <c r="K194" s="144" t="s">
        <v>787</v>
      </c>
    </row>
    <row r="195" ht="22.5" customHeight="1" spans="1:11">
      <c r="A195" s="24"/>
      <c r="B195" s="24"/>
      <c r="C195" s="24"/>
      <c r="D195" s="144" t="s">
        <v>394</v>
      </c>
      <c r="E195" s="144" t="s">
        <v>419</v>
      </c>
      <c r="F195" s="144" t="s">
        <v>788</v>
      </c>
      <c r="G195" s="145" t="s">
        <v>397</v>
      </c>
      <c r="H195" s="144" t="s">
        <v>789</v>
      </c>
      <c r="I195" s="145" t="s">
        <v>459</v>
      </c>
      <c r="J195" s="145" t="s">
        <v>400</v>
      </c>
      <c r="K195" s="144" t="s">
        <v>790</v>
      </c>
    </row>
    <row r="196" ht="22.5" customHeight="1" spans="1:11">
      <c r="A196" s="24"/>
      <c r="B196" s="24"/>
      <c r="C196" s="24"/>
      <c r="D196" s="144" t="s">
        <v>394</v>
      </c>
      <c r="E196" s="144" t="s">
        <v>465</v>
      </c>
      <c r="F196" s="144" t="s">
        <v>466</v>
      </c>
      <c r="G196" s="145" t="s">
        <v>791</v>
      </c>
      <c r="H196" s="144" t="s">
        <v>690</v>
      </c>
      <c r="I196" s="145" t="s">
        <v>600</v>
      </c>
      <c r="J196" s="145" t="s">
        <v>400</v>
      </c>
      <c r="K196" s="144" t="s">
        <v>792</v>
      </c>
    </row>
    <row r="197" ht="22.5" customHeight="1" spans="1:11">
      <c r="A197" s="24"/>
      <c r="B197" s="24"/>
      <c r="C197" s="24"/>
      <c r="D197" s="144" t="s">
        <v>424</v>
      </c>
      <c r="E197" s="144" t="s">
        <v>425</v>
      </c>
      <c r="F197" s="144" t="s">
        <v>793</v>
      </c>
      <c r="G197" s="145" t="s">
        <v>397</v>
      </c>
      <c r="H197" s="144" t="s">
        <v>794</v>
      </c>
      <c r="I197" s="145" t="s">
        <v>459</v>
      </c>
      <c r="J197" s="145" t="s">
        <v>417</v>
      </c>
      <c r="K197" s="144" t="s">
        <v>793</v>
      </c>
    </row>
    <row r="198" ht="22.5" customHeight="1" spans="1:11">
      <c r="A198" s="24"/>
      <c r="B198" s="24"/>
      <c r="C198" s="24"/>
      <c r="D198" s="144" t="s">
        <v>424</v>
      </c>
      <c r="E198" s="144" t="s">
        <v>429</v>
      </c>
      <c r="F198" s="144" t="s">
        <v>795</v>
      </c>
      <c r="G198" s="145" t="s">
        <v>397</v>
      </c>
      <c r="H198" s="144" t="s">
        <v>709</v>
      </c>
      <c r="I198" s="145" t="s">
        <v>459</v>
      </c>
      <c r="J198" s="145" t="s">
        <v>417</v>
      </c>
      <c r="K198" s="144" t="s">
        <v>796</v>
      </c>
    </row>
    <row r="199" ht="22.5" customHeight="1" spans="1:11">
      <c r="A199" s="24"/>
      <c r="B199" s="24"/>
      <c r="C199" s="24"/>
      <c r="D199" s="144" t="s">
        <v>424</v>
      </c>
      <c r="E199" s="144" t="s">
        <v>429</v>
      </c>
      <c r="F199" s="144" t="s">
        <v>797</v>
      </c>
      <c r="G199" s="145" t="s">
        <v>397</v>
      </c>
      <c r="H199" s="144" t="s">
        <v>798</v>
      </c>
      <c r="I199" s="145" t="s">
        <v>459</v>
      </c>
      <c r="J199" s="145" t="s">
        <v>417</v>
      </c>
      <c r="K199" s="144" t="s">
        <v>797</v>
      </c>
    </row>
    <row r="200" ht="22.5" customHeight="1" spans="1:11">
      <c r="A200" s="24"/>
      <c r="B200" s="24"/>
      <c r="C200" s="24"/>
      <c r="D200" s="144" t="s">
        <v>433</v>
      </c>
      <c r="E200" s="144" t="s">
        <v>434</v>
      </c>
      <c r="F200" s="144" t="s">
        <v>799</v>
      </c>
      <c r="G200" s="145" t="s">
        <v>414</v>
      </c>
      <c r="H200" s="144" t="s">
        <v>451</v>
      </c>
      <c r="I200" s="145" t="s">
        <v>416</v>
      </c>
      <c r="J200" s="145" t="s">
        <v>400</v>
      </c>
      <c r="K200" s="144" t="s">
        <v>800</v>
      </c>
    </row>
  </sheetData>
  <mergeCells count="2">
    <mergeCell ref="A2:K2"/>
    <mergeCell ref="A3: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斯那取宗</cp:lastModifiedBy>
  <dcterms:created xsi:type="dcterms:W3CDTF">2025-03-04T02:19:00Z</dcterms:created>
  <dcterms:modified xsi:type="dcterms:W3CDTF">2025-09-10T00:42:16Z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F7809701AF2E482388B06E621CA0DECA_13</vt:lpwstr>
  </property>
  <property fmtid="{D5CDD505-2E9C-101B-9397-08002B2CF9AE}" pid="3" name="KSOProductBuildVer">
    <vt:lpwstr>2052-12.1.0.16412</vt:lpwstr>
  </property>
</Properties>
</file>