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4" activeTab="19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  <sheet name="部门单位基本信息表14" sheetId="19" r:id="rId19"/>
    <sheet name="重点领域项目名单15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<sst xmlns="http://schemas.openxmlformats.org/spreadsheetml/2006/main" count="1234" uniqueCount="528">
  <si>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</si>
  <si>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</si>
  <si>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</si>
  <si>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</si>
  <si>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</si>
  <si>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</si>
  <si>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</si>
  <si>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</si>
  <si>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</si>
  <si>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</si>
  <si>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</si>
  <si>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</si>
  <si>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</si>
  <si>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</si>
  <si>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</si>
  <si>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</si>
  <si>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</si>
  <si>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</si>
  <si>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</si>
  <si>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</si>
  <si>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</si>
  <si>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</si>
  <si>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</si>
  <si>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</si>
  <si>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</si>
  <si>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</si>
  <si>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</si>
  <si>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</si>
  <si>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</si>
  <si>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</si>
  <si>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</si>
  <si>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</si>
  <si>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</si>
  <si>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</si>
  <si>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</si>
  <si>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</si>
  <si>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</si>
  <si>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</si>
  <si>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</si>
  <si>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</si>
  <si>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</si>
  <si>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</si>
  <si>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</si>
  <si>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</si>
  <si>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</si>
  <si>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</si>
  <si>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</si>
  <si>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</si>
  <si>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</si>
  <si>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</si>
  <si>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</si>
  <si>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</si>
  <si>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</si>
  <si>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</si>
  <si>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</si>
  <si>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</si>
  <si>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</si>
  <si>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</si>
  <si>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</si>
  <si>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</si>
  <si>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</si>
  <si>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</si>
  <si>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</si>
  <si>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</si>
  <si>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</si>
  <si>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</si>
  <si>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</si>
  <si>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</si>
  <si>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</si>
  <si>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</si>
  <si>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</si>
  <si>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358001</t>
  </si>
  <si>
    <t>德钦县公安局森林警察大队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</si>
  <si>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</si>
  <si>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</si>
  <si>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</si>
  <si>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</si>
  <si>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</si>
  <si>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</si>
  <si>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</si>
  <si>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</si>
  <si>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</si>
  <si>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</si>
  <si>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</si>
  <si>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</si>
  <si>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</si>
  <si>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204</t>
  </si>
  <si>
    <t>公共安全支出</t>
  </si>
  <si>
    <t>20402</t>
  </si>
  <si>
    <t>2040201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</si>
  <si>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</si>
  <si>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</si>
  <si>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</si>
  <si>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</si>
  <si>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</si>
  <si>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</si>
  <si>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</si>
  <si>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</si>
  <si>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</si>
  <si>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</si>
  <si>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</si>
  <si>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</si>
  <si>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</si>
  <si>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</si>
  <si>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</si>
  <si>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</si>
  <si>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</si>
  <si>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</si>
  <si>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</si>
  <si>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</si>
  <si>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</si>
  <si>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</si>
  <si>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</si>
  <si>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</si>
  <si>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</si>
  <si>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</si>
  <si>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</si>
  <si>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</si>
  <si>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</si>
  <si>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</si>
  <si>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</si>
  <si>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</si>
  <si>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</si>
  <si>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</si>
  <si>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</si>
  <si>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</si>
  <si>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</si>
  <si>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</si>
  <si>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</si>
  <si>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</si>
  <si>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</si>
  <si>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</si>
  <si>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</si>
  <si>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</si>
  <si>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</si>
  <si>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</si>
  <si>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</si>
  <si>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</si>
  <si>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</si>
  <si>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</si>
  <si>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</si>
  <si>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</si>
  <si>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</si>
  <si>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</si>
  <si>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</si>
  <si>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</si>
  <si>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</si>
  <si>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</si>
  <si>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</si>
  <si>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</si>
  <si>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</si>
  <si>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</si>
  <si>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</si>
  <si>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</si>
  <si>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</si>
  <si>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</si>
  <si>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</si>
  <si>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公安</t>
  </si>
  <si>
    <t>行政运行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</si>
  <si>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</si>
  <si>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</si>
  <si>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</si>
  <si>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</si>
  <si>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</si>
  <si>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行政单位医疗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</si>
  <si>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</si>
  <si>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</si>
  <si>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</si>
  <si>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</si>
  <si>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</si>
  <si>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</si>
  <si>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</si>
  <si>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</si>
  <si>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</si>
  <si>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</si>
  <si>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</si>
  <si>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</si>
  <si>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</si>
  <si>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</si>
  <si>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</si>
  <si>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</si>
  <si>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</si>
  <si>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</si>
  <si>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</si>
  <si>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</si>
  <si>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</si>
  <si>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</si>
  <si>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</si>
  <si>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</si>
  <si>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</si>
  <si>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</si>
  <si>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</si>
  <si>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</si>
  <si>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</si>
  <si>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</si>
  <si>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</si>
  <si>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</si>
  <si>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</si>
  <si>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533422210000000018048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</si>
  <si>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</si>
  <si>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</si>
  <si>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</si>
  <si>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</si>
  <si>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</si>
  <si>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</si>
  <si>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</si>
  <si>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533422231100001424192</t>
  </si>
  <si>
    <t>公务员基础绩效奖</t>
  </si>
  <si>
    <t>533422210000000018049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</si>
  <si>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</si>
  <si>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</si>
  <si>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</si>
  <si>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</si>
  <si>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</si>
  <si>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</si>
  <si>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30110</t>
  </si>
  <si>
    <t>职工基本医疗保险缴费</t>
  </si>
  <si>
    <t>事业单位医疗</t>
  </si>
  <si>
    <t>30111</t>
  </si>
  <si>
    <t>公务员医疗补助缴费</t>
  </si>
  <si>
    <t>30112</t>
  </si>
  <si>
    <t>其他社会保障缴费</t>
  </si>
  <si>
    <t>533422210000000018050</t>
  </si>
  <si>
    <t>30113</t>
  </si>
  <si>
    <t>533422210000000020202</t>
  </si>
  <si>
    <t>工会经费</t>
  </si>
  <si>
    <t>30228</t>
  </si>
  <si>
    <t>533422210000000018047</t>
  </si>
  <si>
    <t>一般公用经费</t>
  </si>
  <si>
    <t>30206</t>
  </si>
  <si>
    <t>电费</t>
  </si>
  <si>
    <t>30213</t>
  </si>
  <si>
    <t>维修（护）费</t>
  </si>
  <si>
    <t>30202</t>
  </si>
  <si>
    <t>印刷费</t>
  </si>
  <si>
    <t>30201</t>
  </si>
  <si>
    <t>办公费</t>
  </si>
  <si>
    <t>30205</t>
  </si>
  <si>
    <t>水费</t>
  </si>
  <si>
    <t>30229</t>
  </si>
  <si>
    <t>福利费</t>
  </si>
  <si>
    <t>533422241100002148917</t>
  </si>
  <si>
    <t>体检费</t>
  </si>
  <si>
    <t>533422210000000018043</t>
  </si>
  <si>
    <t>公务用车运行维护费</t>
  </si>
  <si>
    <t>30231</t>
  </si>
  <si>
    <t>533422210000000018045</t>
  </si>
  <si>
    <t>行政公务交通补贴</t>
  </si>
  <si>
    <t>30239</t>
  </si>
  <si>
    <t>其他交通费用</t>
  </si>
  <si>
    <t>533422221100000467553</t>
  </si>
  <si>
    <t>公务用车租赁费</t>
  </si>
  <si>
    <t>533422241100002136208</t>
  </si>
  <si>
    <t>2025年辅警工资经费</t>
  </si>
  <si>
    <t>30199</t>
  </si>
  <si>
    <t>其他工资福利支出</t>
  </si>
  <si>
    <t>533422241100002138012</t>
  </si>
  <si>
    <t>2025年辅警五险专项资金</t>
  </si>
  <si>
    <t>533422241100002138154</t>
  </si>
  <si>
    <t>2025年在职民警加班补贴专项资金</t>
  </si>
  <si>
    <t>533422241100002244493</t>
  </si>
  <si>
    <t>合同制民警生活补助专项资金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</si>
  <si>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</si>
  <si>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</si>
  <si>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</si>
  <si>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</si>
  <si>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</si>
  <si>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</si>
  <si>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</si>
  <si>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</si>
  <si>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</si>
  <si>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</si>
  <si>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辅警工作经费</t>
  </si>
  <si>
    <t>专项业务类</t>
  </si>
  <si>
    <t>533422251100003608206</t>
  </si>
  <si>
    <t>30224</t>
  </si>
  <si>
    <t>被装购置费</t>
  </si>
  <si>
    <t>30226</t>
  </si>
  <si>
    <t>劳务费</t>
  </si>
  <si>
    <t>30299</t>
  </si>
  <si>
    <t>其他商品和服务支出</t>
  </si>
  <si>
    <t>机关单位职工遗属补助专项资金</t>
  </si>
  <si>
    <t>民生类</t>
  </si>
  <si>
    <t>533422241100002138500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</si>
  <si>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</si>
  <si>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</si>
  <si>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</si>
  <si>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</si>
  <si>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</si>
  <si>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</si>
  <si>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</si>
  <si>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</si>
  <si>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</si>
  <si>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</si>
  <si>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</si>
  <si>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</si>
  <si>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1、更换2022年前招录的7名辅警被装。确保在执行任务时能够穿着统一、规范的制服，不仅有助于辅警队伍的整体形象，还增强了公众的认同感和信任度。
2、16名辅警完成2025年度体检，组织辅警体检不仅是对辅警个人健康的负责，也是对社会公众的一种承诺和展示，体现了公安机关以人为本、关爱民生的工作理念，有助于树立公安机关的良好社会形象。
3、协助开展环食药侦领域日常检查工作，积极宣传保障食品、药品安全的重要性，警民同心共同维护辖区食品安全稳定。
4、协助开展重大节日安保执勤工作，防范和应对各类安全风险和突发事件，维护社会秩序和公共安全，进一步提升政府形象保障群众的生命、财产和人身安全。</t>
  </si>
  <si>
    <t>产出指标</t>
  </si>
  <si>
    <t>数量指标</t>
  </si>
  <si>
    <t>确保16名辅警公用经费</t>
  </si>
  <si>
    <t>=</t>
  </si>
  <si>
    <t>16</t>
  </si>
  <si>
    <t>人</t>
  </si>
  <si>
    <t>定量指标</t>
  </si>
  <si>
    <t>质量指标</t>
  </si>
  <si>
    <t>辅警工作质量</t>
  </si>
  <si>
    <t>合格</t>
  </si>
  <si>
    <t>是/否</t>
  </si>
  <si>
    <t>定性指标</t>
  </si>
  <si>
    <t>辅警工作质量是否合格</t>
  </si>
  <si>
    <t>辅警被装采购合格率</t>
  </si>
  <si>
    <t>&gt;=</t>
  </si>
  <si>
    <t>100</t>
  </si>
  <si>
    <t>%</t>
  </si>
  <si>
    <t>辅警被装采购合格率达到100%</t>
  </si>
  <si>
    <t>时效指标</t>
  </si>
  <si>
    <t>2025年12月31日前完成辅警体检及被转购置</t>
  </si>
  <si>
    <t>2025年12月31日</t>
  </si>
  <si>
    <t>年-月-日</t>
  </si>
  <si>
    <t>成本指标</t>
  </si>
  <si>
    <t>经济成本指标</t>
  </si>
  <si>
    <t>&lt;=</t>
  </si>
  <si>
    <t>8000</t>
  </si>
  <si>
    <t>元</t>
  </si>
  <si>
    <t>确保16名辅警公用经费80000元</t>
  </si>
  <si>
    <t>效益指标</t>
  </si>
  <si>
    <t>社会效益</t>
  </si>
  <si>
    <t>积极参与环食药各项领域工作，持续维护人民群众利益</t>
  </si>
  <si>
    <t>持续维护</t>
  </si>
  <si>
    <t>满意度指标</t>
  </si>
  <si>
    <t>服务对象满意度</t>
  </si>
  <si>
    <t>辅警满意率</t>
  </si>
  <si>
    <t>90</t>
  </si>
  <si>
    <t>辅警满意度达到90%</t>
  </si>
  <si>
    <t>保障1名职工遗属抚养费</t>
  </si>
  <si>
    <t>个</t>
  </si>
  <si>
    <t>职工遗属抚养费发放准确率</t>
  </si>
  <si>
    <t>职工遗属抚养费发放准确率达到95%</t>
  </si>
  <si>
    <t>遗属抚养费发放及时率</t>
  </si>
  <si>
    <t>及时</t>
  </si>
  <si>
    <t>及时发放遗属抚养费</t>
  </si>
  <si>
    <t>8320</t>
  </si>
  <si>
    <t>遗属抚养费成本控制在8320元</t>
  </si>
  <si>
    <t>有效保障遗属抚养费</t>
  </si>
  <si>
    <t>有效保障</t>
  </si>
  <si>
    <t>遗属满意度</t>
  </si>
  <si>
    <t>95</t>
  </si>
  <si>
    <t>遗属满意度达到95%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</si>
  <si>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</si>
  <si>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</si>
  <si>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</si>
  <si>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</si>
  <si>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</si>
  <si>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</si>
  <si>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</si>
  <si>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</si>
  <si>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</si>
  <si>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</si>
  <si>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</si>
  <si>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</si>
  <si>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</si>
  <si>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</si>
  <si>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</si>
  <si>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</si>
  <si>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执法执勤车辆维修维护费</t>
  </si>
  <si>
    <t>C23120300 车辆维修和保养服务</t>
  </si>
  <si>
    <t>执法执勤车辆保险</t>
  </si>
  <si>
    <t>C1804010201 机动车保险服务</t>
  </si>
  <si>
    <t>执法执勤车辆加油费</t>
  </si>
  <si>
    <t>A07070101 汽油</t>
  </si>
  <si>
    <t>A4纸</t>
  </si>
  <si>
    <t>A05040101 复印纸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</si>
  <si>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</si>
  <si>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</si>
  <si>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</si>
  <si>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</si>
  <si>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</si>
  <si>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</si>
  <si>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</si>
  <si>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</si>
  <si>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2025年州对下转移支付预算表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</si>
  <si>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</si>
  <si>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</si>
  <si>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</si>
  <si>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</si>
  <si>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</si>
  <si>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</si>
  <si>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</si>
  <si>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</si>
  <si>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2025年州对下转移支付绩效目标表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</si>
  <si>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</si>
  <si>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</si>
  <si>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</si>
  <si>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</si>
  <si>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</si>
  <si>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</si>
  <si>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</si>
  <si>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</si>
  <si>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</si>
  <si>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</si>
  <si>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</si>
  <si>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</si>
  <si>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</si>
  <si>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</si>
  <si>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</si>
  <si>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</si>
  <si>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</si>
  <si>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</si>
  <si>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</si>
  <si>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</si>
  <si>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</si>
  <si>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</si>
  <si>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预算13表</t>
  </si>
  <si>
    <t>部门整体支出绩效目标表</t>
  </si>
  <si>
    <t>部门名称</t>
  </si>
  <si>
    <t>内容</t>
  </si>
  <si>
    <t>说明</t>
  </si>
  <si>
    <t>部门总体目标</t>
  </si>
  <si>
    <t>部门职责</t>
  </si>
  <si>
    <t>（一）根据《公安部刑事案件管辖分工规定》（公通字【2020】9号，对应公安部食品药品犯罪侦查局（七局）管辖案件范围，负责管辖《刑法》分则中生产、销售伪劣商品罪中的9种案件、侵犯知识产权罪中的7种案件、危害社会公共卫生罪中的2种案件、破坏环境资源保护罪中的15种案件，共33种刑事案件；
（二）负责指导查处与前述33种刑事案件罪名相衔接，依法应当由公安机关予以行政拘留处罚的行政违法案件； 
（三）承担上级党委政府及有关职能部门和公安部、省公安厅、州公安局、县公安局组织开展的生态环境、食品药品、知识产权、森林草原、生物安全等领域的专项行动任务；
（四）承担上级党委政府及有关职能部门和公安部、省公安厅、州公安局、县公安局组建成立的生态环境、食品药品、知识产权、森林草原、生物安全等领域的议事协调机构的有关职责；
（五）协助开展森林防火和草原防火工作，负责火场警戒、交通疏导、治安维护等；
（六）承担上级交办的其他任务</t>
  </si>
  <si>
    <t>根据三定方案归纳</t>
  </si>
  <si>
    <t>总体绩效目标
（2025-2027年期间）</t>
  </si>
  <si>
    <t>1、2025年办理31起设计环食药侦领域案件；2、全年保障32人（包含14名在职职工、1名退返人员和1名工勤人员、16名辅警）工资福利及社会保障发放；3、保障全年日常公用经费；4、下乡宣传禁毒、环食药侦、野生动植物保护法律法规及森林防火10次；5、鉴定5件涉林刑事案件物证；6、保障2022年11月至2025年4月为期三年的办公取暖费；7、保障办公取暖设备安装费；8、保障1名合同制民警生活补助；9、保障1名遗属人员遗属抚养费；10、更新14名民警警务通信设备；11、完成7名辅警被装采购；12、完成16名辅警体检</t>
  </si>
  <si>
    <t>根据部门职责，中长期规划，各级党委，各级政府要求归纳</t>
  </si>
  <si>
    <t>部门年度目标</t>
  </si>
  <si>
    <t>预算年度（2025年）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</si>
  <si>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</si>
  <si>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</si>
  <si>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</si>
  <si>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</si>
  <si>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</si>
  <si>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</si>
  <si>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</si>
  <si>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</si>
  <si>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</si>
  <si>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1、全年保障33人（包含15名在职职工、1名退返人员和1名工勤人员、16名辅警）工资福利及社会保障发放；2、保障全年日常公用经费；</t>
  </si>
  <si>
    <t>2024年辅警工作经费</t>
  </si>
  <si>
    <t>2024年在职民警加班补贴专项资金</t>
  </si>
  <si>
    <t>2024年辅警五险专项资金</t>
  </si>
  <si>
    <t>2024年辅警工资经费</t>
  </si>
  <si>
    <t>1、保障1名合同制民警生活补助；2、保障1名遗属抚养费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</si>
  <si>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</si>
  <si>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</si>
  <si>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</si>
  <si>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</si>
  <si>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</si>
  <si>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办理环食药侦领域案件31起</t>
  </si>
  <si>
    <t>31</t>
  </si>
  <si>
    <t>起</t>
  </si>
  <si>
    <t>5分（完成或达到目标值满分，目标完成每-10%扣分值的10%，扣完为止</t>
  </si>
  <si>
    <t>本年工作计划</t>
  </si>
  <si>
    <t>工资福利发放人数</t>
  </si>
  <si>
    <t>32</t>
  </si>
  <si>
    <t>5满分，目标完成每-10%扣分值的10%，扣完为止</t>
  </si>
  <si>
    <t>发放32人工资福利</t>
  </si>
  <si>
    <t>社会保障发放人数32人</t>
  </si>
  <si>
    <t>全年完成工资及社保费发放12次</t>
  </si>
  <si>
    <t>12</t>
  </si>
  <si>
    <t>次</t>
  </si>
  <si>
    <t>下乡宣传禁毒、环食药侦、野生动植物保护法律法规及森林防火</t>
  </si>
  <si>
    <t>10</t>
  </si>
  <si>
    <t>下乡宣传禁毒、环食药侦、野生动植物保护法律法规及森林防火达到20次</t>
  </si>
  <si>
    <t>涉林刑事案件物证鉴定</t>
  </si>
  <si>
    <t>件</t>
  </si>
  <si>
    <t>涉林刑事案件物证鉴定数量达到5件</t>
  </si>
  <si>
    <t>保障2022年11月至2025年4月为期三年的办公取暖费</t>
  </si>
  <si>
    <t>3468.6</t>
  </si>
  <si>
    <t>平方米</t>
  </si>
  <si>
    <t>保障2025年全年4000吨办公楼用水</t>
  </si>
  <si>
    <t>4000</t>
  </si>
  <si>
    <t>吨</t>
  </si>
  <si>
    <t>保障1栋办公楼办公取暖设备安装费</t>
  </si>
  <si>
    <t>栋</t>
  </si>
  <si>
    <t>5分（完成或达到目标值满分，目标完成每-10%扣分值的10%，扣完为止20分（完成或达到目标值满分，目标完成每-10%扣分值的10%，扣完为止</t>
  </si>
  <si>
    <t>保障1名合同制民警生活补助</t>
  </si>
  <si>
    <t>保障1名遗属2025年遗属抚养</t>
  </si>
  <si>
    <t>保障2025年日常公用经费</t>
  </si>
  <si>
    <t>年</t>
  </si>
  <si>
    <t>森林警察大队业务工作完成率</t>
  </si>
  <si>
    <t>森林警察大队业务工作完成率达到90%</t>
  </si>
  <si>
    <t>森林警察业务工作质量达标率</t>
  </si>
  <si>
    <t>森林警察业务工作质量达标率达到95%</t>
  </si>
  <si>
    <t>每月按时发放人员工资和社保费</t>
  </si>
  <si>
    <t>案件查处及时</t>
  </si>
  <si>
    <t>案件查处及时在3个月内完成</t>
  </si>
  <si>
    <t>物证鉴定及时</t>
  </si>
  <si>
    <t>物证鉴定及时在3个月内完成</t>
  </si>
  <si>
    <t>7160978.95</t>
  </si>
  <si>
    <t>全年预算支出控制在7399303.31元</t>
  </si>
  <si>
    <t>单位正常运转</t>
  </si>
  <si>
    <t>正常运转</t>
  </si>
  <si>
    <t>2分（完成或达到目标值满分，目标完成每-10%扣分值的10%，扣完为止</t>
  </si>
  <si>
    <t>保障林区群众生命财产安全</t>
  </si>
  <si>
    <t>有效保障林区群众生命财产安全</t>
  </si>
  <si>
    <t>全县涉林案件、涉环食药侦领域违法犯罪案件案发率整体下降</t>
  </si>
  <si>
    <t>成效显著</t>
  </si>
  <si>
    <t>1分（完成或达到目标值满分，目标完成每-10%扣分值的10%，扣完为止</t>
  </si>
  <si>
    <t>林区群众满意度</t>
  </si>
  <si>
    <t>3分（完成或达到目标值满分，目标完成每-10%扣分值的10%，扣完为止</t>
  </si>
  <si>
    <t>林区群众满意度达到90%</t>
  </si>
  <si>
    <t>问卷调查</t>
  </si>
  <si>
    <t>民警满意度</t>
  </si>
  <si>
    <t>民警满意度达到95%</t>
  </si>
  <si>
    <t>预算14表</t>
  </si>
  <si>
    <t>部门单位基本信息表</t>
  </si>
  <si>
    <t>单位：人、辆</t>
  </si>
  <si>
    <t>单位性质</t>
  </si>
  <si>
    <t>财政供给政策</t>
  </si>
  <si>
    <t>定编人员数</t>
  </si>
  <si>
    <t>在职实有人数</t>
  </si>
  <si>
    <t>人员编制数</t>
  </si>
  <si>
    <t>离退休人数</t>
  </si>
  <si>
    <t>其他人员</t>
  </si>
  <si>
    <t>车辆</t>
  </si>
  <si>
    <t>财政全供养</t>
  </si>
  <si>
    <t>财政部分供养实有人数</t>
  </si>
  <si>
    <t>离休</t>
  </si>
  <si>
    <t>退休</t>
  </si>
  <si>
    <t>编制数</t>
  </si>
  <si>
    <t>实有数</t>
  </si>
  <si>
    <t>行政</t>
  </si>
  <si>
    <t>事业</t>
  </si>
  <si>
    <t>事业编制数[工勤]</t>
  </si>
  <si>
    <t>提前退休</t>
  </si>
  <si>
    <t>**</t>
  </si>
  <si>
    <t>一级预算单位</t>
  </si>
  <si>
    <t>州级部门预算重点领域项目名单</t>
  </si>
  <si>
    <t>序号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</si>
</sst>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4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24"/>
      <color theme="1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3" borderId="19" applyNumberFormat="0" applyAlignment="0" applyProtection="0">
      <alignment vertical="center"/>
    </xf>
    <xf numFmtId="0" fontId="39" fillId="3" borderId="18" applyNumberFormat="0" applyAlignment="0" applyProtection="0">
      <alignment vertical="center"/>
    </xf>
    <xf numFmtId="0" fontId="40" fillId="6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176" fontId="48" fillId="0" borderId="1">
      <alignment horizontal="right" vertical="center"/>
    </xf>
    <xf numFmtId="177" fontId="48" fillId="0" borderId="1">
      <alignment horizontal="right" vertical="center"/>
    </xf>
    <xf numFmtId="178" fontId="48" fillId="0" borderId="1">
      <alignment horizontal="right" vertical="center"/>
    </xf>
    <xf numFmtId="179" fontId="48" fillId="0" borderId="1">
      <alignment horizontal="right" vertical="center"/>
    </xf>
    <xf numFmtId="179" fontId="48" fillId="0" borderId="1">
      <alignment horizontal="right" vertical="center"/>
    </xf>
    <xf numFmtId="10" fontId="48" fillId="0" borderId="1">
      <alignment horizontal="right" vertical="center"/>
    </xf>
    <xf numFmtId="49" fontId="48" fillId="0" borderId="1">
      <alignment horizontal="left" vertical="center" wrapText="1"/>
    </xf>
    <xf numFmtId="21" fontId="48" fillId="0" borderId="1">
      <alignment horizontal="right" vertical="center"/>
    </xf>
  </cellStyleXfs>
  <cellXfs count="3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/>
    </xf>
    <xf numFmtId="49" fontId="5" fillId="0" borderId="11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49" fontId="2" fillId="0" borderId="1" xfId="55" applyFont="1">
      <alignment horizontal="left" vertical="center" wrapText="1"/>
    </xf>
    <xf numFmtId="0" fontId="8" fillId="0" borderId="11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</xf>
    <xf numFmtId="49" fontId="9" fillId="0" borderId="0" xfId="0" applyNumberFormat="1" applyFont="1" applyAlignment="1" applyProtection="1"/>
    <xf numFmtId="0" fontId="9" fillId="0" borderId="0" xfId="0" applyFont="1" applyAlignment="1" applyProtection="1"/>
    <xf numFmtId="0" fontId="9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/>
    <xf numFmtId="0" fontId="9" fillId="0" borderId="0" xfId="0" applyFont="1" applyAlignment="1">
      <alignment horizontal="right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wrapText="1"/>
    </xf>
    <xf numFmtId="0" fontId="13" fillId="0" borderId="0" xfId="0" applyFont="1" applyAlignment="1">
      <alignment horizontal="right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wrapText="1"/>
    </xf>
    <xf numFmtId="0" fontId="9" fillId="0" borderId="0" xfId="0" applyFont="1" applyAlignment="1"/>
    <xf numFmtId="0" fontId="11" fillId="0" borderId="0" xfId="0" applyFont="1" applyAlignment="1" applyProtection="1">
      <alignment horizontal="center" vertical="center" wrapText="1"/>
    </xf>
    <xf numFmtId="0" fontId="12" fillId="0" borderId="0" xfId="0" applyFont="1" applyAlignment="1"/>
    <xf numFmtId="0" fontId="12" fillId="0" borderId="12" xfId="0" applyFont="1" applyBorder="1" applyAlignment="1" applyProtection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" fontId="12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righ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2" fillId="0" borderId="0" xfId="0" applyFont="1" applyAlignment="1">
      <alignment vertical="top" wrapText="1"/>
    </xf>
    <xf numFmtId="0" fontId="13" fillId="0" borderId="0" xfId="0" applyFont="1" applyAlignment="1" applyProtection="1">
      <alignment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right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righ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/>
    <xf numFmtId="0" fontId="9" fillId="0" borderId="0" xfId="0" applyFont="1" applyAlignment="1" applyProtection="1">
      <alignment horizontal="right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 wrapText="1"/>
    </xf>
    <xf numFmtId="0" fontId="13" fillId="0" borderId="0" xfId="0" applyFont="1" applyAlignment="1">
      <alignment vertical="center"/>
    </xf>
    <xf numFmtId="3" fontId="12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vertical="center"/>
    </xf>
    <xf numFmtId="0" fontId="2" fillId="0" borderId="1" xfId="0" applyFont="1" applyBorder="1">
      <alignment vertical="center"/>
    </xf>
    <xf numFmtId="0" fontId="13" fillId="0" borderId="0" xfId="0" applyFont="1" applyProtection="1">
      <alignment vertical="center"/>
    </xf>
    <xf numFmtId="3" fontId="13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49" fontId="9" fillId="0" borderId="0" xfId="0" applyNumberFormat="1" applyFont="1" applyAlignme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/>
    <xf numFmtId="0" fontId="15" fillId="0" borderId="5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49" fontId="13" fillId="0" borderId="0" xfId="0" applyNumberFormat="1" applyFont="1" applyAlignment="1" applyProtection="1"/>
    <xf numFmtId="49" fontId="12" fillId="0" borderId="6" xfId="0" applyNumberFormat="1" applyFont="1" applyBorder="1" applyAlignment="1" applyProtection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wrapText="1" indent="2"/>
    </xf>
    <xf numFmtId="0" fontId="13" fillId="0" borderId="6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vertical="center"/>
    </xf>
    <xf numFmtId="0" fontId="23" fillId="0" borderId="0" xfId="0" applyFo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4" fontId="5" fillId="0" borderId="4" xfId="0" applyNumberFormat="1" applyFont="1" applyBorder="1" applyAlignment="1" applyProtection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horizontal="center" vertical="top"/>
    </xf>
    <xf numFmtId="0" fontId="28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13" fillId="0" borderId="1" xfId="0" applyFont="1" applyBorder="1" applyAlignment="1" applyProtection="1"/>
    <xf numFmtId="0" fontId="8" fillId="0" borderId="3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4" fontId="8" fillId="0" borderId="9" xfId="0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1" sqref="A1"/>
    </sheetView>
  </sheetViews>
  <sheetFormatPr defaultColWidth="10.75" defaultRowHeight="12" customHeight="1" outlineLevelCol="3"/>
  <cols>
    <col min="1" max="1" width="37.125" customWidth="1"/>
    <col min="2" max="2" width="41.625" customWidth="1"/>
    <col min="3" max="3" width="42.75" customWidth="1"/>
    <col min="4" max="4" width="39.625" customWidth="1"/>
  </cols>
  <sheetData>
    <row r="1" ht="19.5" customHeight="1" spans="4:4">
      <c r="D1" s="193" t="s">
        <v>0</v>
      </c>
    </row>
    <row r="2" ht="36" customHeight="1" spans="1:4">
      <c r="A2" s="86" t="s">
        <v>1</v>
      </c>
      <c r="B2" s="308"/>
      <c r="C2" s="308"/>
      <c r="D2" s="308"/>
    </row>
    <row r="3" ht="24" customHeight="1" spans="1:4">
      <c r="A3" s="120" t="str">
        <f>"单位名称："&amp;"德钦县公安局森林警察大队"</f>
        <v>单位名称：德钦县公安局森林警察大队</v>
      </c>
      <c r="B3" s="309"/>
      <c r="C3" s="309"/>
      <c r="D3" s="118" t="s">
        <v>2</v>
      </c>
    </row>
    <row r="4" ht="19.5" customHeight="1" spans="1:4">
      <c r="A4" s="94" t="s">
        <v>3</v>
      </c>
      <c r="B4" s="96"/>
      <c r="C4" s="94" t="s">
        <v>4</v>
      </c>
      <c r="D4" s="96"/>
    </row>
    <row r="5" ht="19.5" customHeight="1" spans="1:4">
      <c r="A5" s="109" t="s">
        <v>5</v>
      </c>
      <c r="B5" s="109" t="s">
        <v>6</v>
      </c>
      <c r="C5" s="109" t="s">
        <v>7</v>
      </c>
      <c r="D5" s="109" t="s">
        <v>6</v>
      </c>
    </row>
    <row r="6" ht="19.5" customHeight="1" spans="1:4">
      <c r="A6" s="111"/>
      <c r="B6" s="111"/>
      <c r="C6" s="111"/>
      <c r="D6" s="111"/>
    </row>
    <row r="7" ht="22.5" customHeight="1" spans="1:4">
      <c r="A7" s="274" t="s">
        <v>8</v>
      </c>
      <c r="B7" s="61">
        <v>6623352.91</v>
      </c>
      <c r="C7" s="274" t="s">
        <v>9</v>
      </c>
      <c r="D7" s="61"/>
    </row>
    <row r="8" ht="22.5" customHeight="1" spans="1:4">
      <c r="A8" s="274" t="s">
        <v>10</v>
      </c>
      <c r="B8" s="61"/>
      <c r="C8" s="274" t="s">
        <v>11</v>
      </c>
      <c r="D8" s="61"/>
    </row>
    <row r="9" ht="22.5" customHeight="1" spans="1:4">
      <c r="A9" s="274" t="s">
        <v>12</v>
      </c>
      <c r="B9" s="61"/>
      <c r="C9" s="274" t="s">
        <v>13</v>
      </c>
      <c r="D9" s="61"/>
    </row>
    <row r="10" ht="22.5" customHeight="1" spans="1:4">
      <c r="A10" s="274" t="s">
        <v>14</v>
      </c>
      <c r="B10" s="184"/>
      <c r="C10" s="274" t="s">
        <v>15</v>
      </c>
      <c r="D10" s="61">
        <v>5033439.64</v>
      </c>
    </row>
    <row r="11" ht="22.5" customHeight="1" spans="1:4">
      <c r="A11" s="274" t="s">
        <v>16</v>
      </c>
      <c r="B11" s="61"/>
      <c r="C11" s="271" t="s">
        <v>17</v>
      </c>
      <c r="D11" s="184"/>
    </row>
    <row r="12" ht="22.5" customHeight="1" spans="1:4">
      <c r="A12" s="274" t="s">
        <v>18</v>
      </c>
      <c r="B12" s="184"/>
      <c r="C12" s="271" t="s">
        <v>19</v>
      </c>
      <c r="D12" s="184"/>
    </row>
    <row r="13" ht="22.5" customHeight="1" spans="1:4">
      <c r="A13" s="274" t="s">
        <v>20</v>
      </c>
      <c r="B13" s="184"/>
      <c r="C13" s="271" t="s">
        <v>21</v>
      </c>
      <c r="D13" s="184"/>
    </row>
    <row r="14" ht="22.5" customHeight="1" spans="1:4">
      <c r="A14" s="274" t="s">
        <v>22</v>
      </c>
      <c r="B14" s="184"/>
      <c r="C14" s="271" t="s">
        <v>23</v>
      </c>
      <c r="D14" s="184">
        <v>670123.9</v>
      </c>
    </row>
    <row r="15" ht="22.5" customHeight="1" spans="1:4">
      <c r="A15" s="310" t="s">
        <v>24</v>
      </c>
      <c r="B15" s="184"/>
      <c r="C15" s="271" t="s">
        <v>25</v>
      </c>
      <c r="D15" s="184">
        <v>480670.68</v>
      </c>
    </row>
    <row r="16" ht="22.5" customHeight="1" spans="1:4">
      <c r="A16" s="310" t="s">
        <v>26</v>
      </c>
      <c r="B16" s="311"/>
      <c r="C16" s="271" t="s">
        <v>27</v>
      </c>
      <c r="D16" s="184"/>
    </row>
    <row r="17" ht="22.5" customHeight="1" spans="1:4">
      <c r="A17" s="312"/>
      <c r="B17" s="313"/>
      <c r="C17" s="271" t="s">
        <v>28</v>
      </c>
      <c r="D17" s="184"/>
    </row>
    <row r="18" ht="22.5" customHeight="1" spans="1:4">
      <c r="A18" s="314"/>
      <c r="B18" s="314"/>
      <c r="C18" s="271" t="s">
        <v>29</v>
      </c>
      <c r="D18" s="184"/>
    </row>
    <row r="19" ht="22.5" customHeight="1" spans="1:4">
      <c r="A19" s="314"/>
      <c r="B19" s="314"/>
      <c r="C19" s="271" t="s">
        <v>30</v>
      </c>
      <c r="D19" s="184"/>
    </row>
    <row r="20" ht="22.5" customHeight="1" spans="1:4">
      <c r="A20" s="314"/>
      <c r="B20" s="314"/>
      <c r="C20" s="271" t="s">
        <v>31</v>
      </c>
      <c r="D20" s="184"/>
    </row>
    <row r="21" ht="22.5" customHeight="1" spans="1:4">
      <c r="A21" s="314"/>
      <c r="B21" s="314"/>
      <c r="C21" s="271" t="s">
        <v>32</v>
      </c>
      <c r="D21" s="184"/>
    </row>
    <row r="22" ht="22.5" customHeight="1" spans="1:4">
      <c r="A22" s="314"/>
      <c r="B22" s="314"/>
      <c r="C22" s="271" t="s">
        <v>33</v>
      </c>
      <c r="D22" s="184"/>
    </row>
    <row r="23" ht="22.5" customHeight="1" spans="1:4">
      <c r="A23" s="314"/>
      <c r="B23" s="314"/>
      <c r="C23" s="271" t="s">
        <v>34</v>
      </c>
      <c r="D23" s="184"/>
    </row>
    <row r="24" ht="22.5" customHeight="1" spans="1:4">
      <c r="A24" s="314"/>
      <c r="B24" s="314"/>
      <c r="C24" s="271" t="s">
        <v>35</v>
      </c>
      <c r="D24" s="184"/>
    </row>
    <row r="25" ht="22.5" customHeight="1" spans="1:4">
      <c r="A25" s="314"/>
      <c r="B25" s="314"/>
      <c r="C25" s="271" t="s">
        <v>36</v>
      </c>
      <c r="D25" s="184">
        <v>439118.69</v>
      </c>
    </row>
    <row r="26" ht="22.5" customHeight="1" spans="1:4">
      <c r="A26" s="314"/>
      <c r="B26" s="314"/>
      <c r="C26" s="271" t="s">
        <v>37</v>
      </c>
      <c r="D26" s="184"/>
    </row>
    <row r="27" ht="22.5" customHeight="1" spans="1:4">
      <c r="A27" s="314"/>
      <c r="B27" s="314"/>
      <c r="C27" s="271" t="s">
        <v>38</v>
      </c>
      <c r="D27" s="184"/>
    </row>
    <row r="28" ht="22.5" customHeight="1" spans="1:4">
      <c r="A28" s="314"/>
      <c r="B28" s="314"/>
      <c r="C28" s="271" t="s">
        <v>39</v>
      </c>
      <c r="D28" s="184"/>
    </row>
    <row r="29" ht="22.5" customHeight="1" spans="1:4">
      <c r="A29" s="314"/>
      <c r="B29" s="314"/>
      <c r="C29" s="271" t="s">
        <v>40</v>
      </c>
      <c r="D29" s="184"/>
    </row>
    <row r="30" ht="22.5" customHeight="1" spans="1:4">
      <c r="A30" s="315"/>
      <c r="B30" s="316"/>
      <c r="C30" s="271" t="s">
        <v>41</v>
      </c>
      <c r="D30" s="184"/>
    </row>
    <row r="31" ht="22.5" customHeight="1" spans="1:4">
      <c r="A31" s="315"/>
      <c r="B31" s="316"/>
      <c r="C31" s="271" t="s">
        <v>42</v>
      </c>
      <c r="D31" s="184"/>
    </row>
    <row r="32" ht="22.5" customHeight="1" spans="1:4">
      <c r="A32" s="315"/>
      <c r="B32" s="316"/>
      <c r="C32" s="271" t="s">
        <v>43</v>
      </c>
      <c r="D32" s="184"/>
    </row>
    <row r="33" ht="22.5" customHeight="1" spans="1:4">
      <c r="A33" s="315" t="s">
        <v>44</v>
      </c>
      <c r="B33" s="317">
        <v>6623352.91</v>
      </c>
      <c r="C33" s="276" t="s">
        <v>45</v>
      </c>
      <c r="D33" s="318">
        <v>6623352.91</v>
      </c>
    </row>
    <row r="34" ht="22.5" customHeight="1" spans="1:4">
      <c r="A34" s="310" t="s">
        <v>46</v>
      </c>
      <c r="B34" s="319"/>
      <c r="C34" s="274" t="s">
        <v>47</v>
      </c>
      <c r="D34" s="129"/>
    </row>
    <row r="35" ht="22.5" customHeight="1" spans="1:4">
      <c r="A35" s="310" t="s">
        <v>48</v>
      </c>
      <c r="B35" s="319"/>
      <c r="C35" s="274" t="s">
        <v>48</v>
      </c>
      <c r="D35" s="128"/>
    </row>
    <row r="36" ht="22.5" customHeight="1" spans="1:4">
      <c r="A36" s="310" t="s">
        <v>49</v>
      </c>
      <c r="B36" s="319"/>
      <c r="C36" s="274" t="s">
        <v>50</v>
      </c>
      <c r="D36" s="129"/>
    </row>
    <row r="37" ht="22.5" customHeight="1" spans="1:4">
      <c r="A37" s="320" t="s">
        <v>51</v>
      </c>
      <c r="B37" s="321">
        <v>6623352.91</v>
      </c>
      <c r="C37" s="276" t="s">
        <v>52</v>
      </c>
      <c r="D37" s="322">
        <v>6623352.91</v>
      </c>
    </row>
  </sheetData>
  <sheetProtection selectLockedCells="1" selectUnlockedCells="1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1" sqref="A1"/>
    </sheetView>
  </sheetViews>
  <sheetFormatPr defaultColWidth="10.75" defaultRowHeight="14.25" customHeight="1" outlineLevelCol="5"/>
  <cols>
    <col min="1" max="1" width="37.625" customWidth="1"/>
    <col min="2" max="2" width="19.75" customWidth="1"/>
    <col min="3" max="3" width="37.625" customWidth="1"/>
    <col min="4" max="6" width="33.25" customWidth="1"/>
  </cols>
  <sheetData>
    <row r="1" ht="15.75" customHeight="1" spans="1:6">
      <c r="A1" s="194">
        <v>1</v>
      </c>
      <c r="B1" s="195">
        <v>0</v>
      </c>
      <c r="C1" s="194">
        <v>1</v>
      </c>
      <c r="D1" s="196"/>
      <c r="E1" s="196"/>
      <c r="F1" s="193" t="s">
        <v>348</v>
      </c>
    </row>
    <row r="2" ht="36.75" customHeight="1" spans="1:6">
      <c r="A2" s="197" t="s">
        <v>349</v>
      </c>
      <c r="B2" s="198" t="s">
        <v>350</v>
      </c>
      <c r="C2" s="199"/>
      <c r="D2" s="200"/>
      <c r="E2" s="200"/>
      <c r="F2" s="200"/>
    </row>
    <row r="3" ht="13.5" customHeight="1" spans="1:6">
      <c r="A3" s="88" t="str">
        <f>"单位名称："&amp;"德钦县公安局森林警察大队"</f>
        <v>单位名称：德钦县公安局森林警察大队</v>
      </c>
      <c r="B3" s="88" t="s">
        <v>351</v>
      </c>
      <c r="C3" s="194"/>
      <c r="D3" s="196"/>
      <c r="E3" s="196"/>
      <c r="F3" s="193" t="s">
        <v>2</v>
      </c>
    </row>
    <row r="4" ht="19.5" customHeight="1" spans="1:6">
      <c r="A4" s="201" t="s">
        <v>180</v>
      </c>
      <c r="B4" s="202" t="s">
        <v>75</v>
      </c>
      <c r="C4" s="203" t="s">
        <v>76</v>
      </c>
      <c r="D4" s="95" t="s">
        <v>352</v>
      </c>
      <c r="E4" s="95"/>
      <c r="F4" s="96"/>
    </row>
    <row r="5" ht="18.75" customHeight="1" spans="1:6">
      <c r="A5" s="204"/>
      <c r="B5" s="205"/>
      <c r="C5" s="188"/>
      <c r="D5" s="187" t="s">
        <v>57</v>
      </c>
      <c r="E5" s="187" t="s">
        <v>77</v>
      </c>
      <c r="F5" s="187" t="s">
        <v>78</v>
      </c>
    </row>
    <row r="6" ht="18.75" customHeight="1" spans="1:6">
      <c r="A6" s="204">
        <v>1</v>
      </c>
      <c r="B6" s="206" t="s">
        <v>152</v>
      </c>
      <c r="C6" s="188">
        <v>3</v>
      </c>
      <c r="D6" s="187">
        <v>4</v>
      </c>
      <c r="E6" s="187">
        <v>5</v>
      </c>
      <c r="F6" s="187">
        <v>6</v>
      </c>
    </row>
    <row r="7" ht="22.5" customHeight="1" spans="1:6">
      <c r="A7" s="207"/>
      <c r="B7" s="167"/>
      <c r="C7" s="167"/>
      <c r="D7" s="169"/>
      <c r="E7" s="208"/>
      <c r="F7" s="208"/>
    </row>
    <row r="8" ht="22.5" customHeight="1" spans="1:6">
      <c r="A8" s="207"/>
      <c r="B8" s="167"/>
      <c r="C8" s="167"/>
      <c r="D8" s="169"/>
      <c r="E8" s="208"/>
      <c r="F8" s="208"/>
    </row>
    <row r="9" ht="22.5" customHeight="1" spans="1:6">
      <c r="A9" s="209" t="s">
        <v>108</v>
      </c>
      <c r="B9" s="210" t="s">
        <v>108</v>
      </c>
      <c r="C9" s="211" t="s">
        <v>108</v>
      </c>
      <c r="D9" s="212"/>
      <c r="E9" s="213"/>
      <c r="F9" s="213"/>
    </row>
  </sheetData>
  <sheetProtection selectLockedCells="1" selectUnlockedCells="1"/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1" sqref="A1"/>
    </sheetView>
  </sheetViews>
  <sheetFormatPr defaultColWidth="10.75" defaultRowHeight="14.25" customHeight="1"/>
  <cols>
    <col min="1" max="1" width="45.75" customWidth="1"/>
    <col min="2" max="2" width="25.25" customWidth="1"/>
    <col min="3" max="3" width="41.125" customWidth="1"/>
    <col min="4" max="4" width="9" customWidth="1"/>
    <col min="5" max="5" width="12" customWidth="1"/>
    <col min="6" max="17" width="19.25" customWidth="1"/>
  </cols>
  <sheetData>
    <row r="1" ht="15.75" customHeight="1" spans="1:17">
      <c r="A1" s="84"/>
      <c r="B1" s="84"/>
      <c r="C1" s="84"/>
      <c r="D1" s="84"/>
      <c r="E1" s="84"/>
      <c r="F1" s="84"/>
      <c r="G1" s="84"/>
      <c r="H1" s="84"/>
      <c r="I1" s="84"/>
      <c r="J1" s="84"/>
      <c r="O1" s="138"/>
      <c r="P1" s="138"/>
      <c r="Q1" s="118" t="s">
        <v>353</v>
      </c>
    </row>
    <row r="2" ht="35.25" customHeight="1" spans="1:17">
      <c r="A2" s="119" t="s">
        <v>354</v>
      </c>
      <c r="B2" s="87"/>
      <c r="C2" s="87"/>
      <c r="D2" s="87"/>
      <c r="E2" s="87"/>
      <c r="F2" s="87"/>
      <c r="G2" s="87"/>
      <c r="H2" s="87"/>
      <c r="I2" s="87"/>
      <c r="J2" s="87"/>
      <c r="K2" s="141"/>
      <c r="L2" s="87"/>
      <c r="M2" s="87"/>
      <c r="N2" s="87"/>
      <c r="O2" s="141"/>
      <c r="P2" s="141"/>
      <c r="Q2" s="87"/>
    </row>
    <row r="3" ht="18.75" customHeight="1" spans="1:17">
      <c r="A3" s="120" t="str">
        <f>"单位名称："&amp;"德钦县公安局森林警察大队"</f>
        <v>单位名称：德钦县公安局森林警察大队</v>
      </c>
      <c r="B3" s="90"/>
      <c r="C3" s="90"/>
      <c r="D3" s="90"/>
      <c r="E3" s="90"/>
      <c r="F3" s="90"/>
      <c r="G3" s="90"/>
      <c r="H3" s="90"/>
      <c r="I3" s="90"/>
      <c r="J3" s="90"/>
      <c r="O3" s="177"/>
      <c r="P3" s="177"/>
      <c r="Q3" s="193" t="s">
        <v>171</v>
      </c>
    </row>
    <row r="4" ht="15.75" customHeight="1" spans="1:17">
      <c r="A4" s="93" t="s">
        <v>355</v>
      </c>
      <c r="B4" s="159" t="s">
        <v>356</v>
      </c>
      <c r="C4" s="159" t="s">
        <v>357</v>
      </c>
      <c r="D4" s="159" t="s">
        <v>358</v>
      </c>
      <c r="E4" s="159" t="s">
        <v>359</v>
      </c>
      <c r="F4" s="159" t="s">
        <v>360</v>
      </c>
      <c r="G4" s="124" t="s">
        <v>187</v>
      </c>
      <c r="H4" s="124"/>
      <c r="I4" s="124"/>
      <c r="J4" s="124"/>
      <c r="K4" s="146"/>
      <c r="L4" s="124"/>
      <c r="M4" s="124"/>
      <c r="N4" s="124"/>
      <c r="O4" s="179"/>
      <c r="P4" s="146"/>
      <c r="Q4" s="125"/>
    </row>
    <row r="5" ht="17.25" customHeight="1" spans="1:17">
      <c r="A5" s="98"/>
      <c r="B5" s="161"/>
      <c r="C5" s="161"/>
      <c r="D5" s="161"/>
      <c r="E5" s="161"/>
      <c r="F5" s="161"/>
      <c r="G5" s="161" t="s">
        <v>57</v>
      </c>
      <c r="H5" s="161" t="s">
        <v>60</v>
      </c>
      <c r="I5" s="161" t="s">
        <v>361</v>
      </c>
      <c r="J5" s="161" t="s">
        <v>362</v>
      </c>
      <c r="K5" s="190" t="s">
        <v>363</v>
      </c>
      <c r="L5" s="180" t="s">
        <v>80</v>
      </c>
      <c r="M5" s="180"/>
      <c r="N5" s="180"/>
      <c r="O5" s="191"/>
      <c r="P5" s="192"/>
      <c r="Q5" s="163"/>
    </row>
    <row r="6" ht="54" customHeight="1" spans="1:17">
      <c r="A6" s="100"/>
      <c r="B6" s="163"/>
      <c r="C6" s="163"/>
      <c r="D6" s="163"/>
      <c r="E6" s="163"/>
      <c r="F6" s="163"/>
      <c r="G6" s="163"/>
      <c r="H6" s="163" t="s">
        <v>59</v>
      </c>
      <c r="I6" s="163"/>
      <c r="J6" s="163"/>
      <c r="K6" s="164"/>
      <c r="L6" s="163" t="s">
        <v>59</v>
      </c>
      <c r="M6" s="163" t="s">
        <v>66</v>
      </c>
      <c r="N6" s="163" t="s">
        <v>196</v>
      </c>
      <c r="O6" s="183" t="s">
        <v>68</v>
      </c>
      <c r="P6" s="164" t="s">
        <v>69</v>
      </c>
      <c r="Q6" s="163" t="s">
        <v>70</v>
      </c>
    </row>
    <row r="7" ht="19.5" customHeight="1" spans="1:17">
      <c r="A7" s="111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8">
        <v>7</v>
      </c>
      <c r="H7" s="188">
        <v>8</v>
      </c>
      <c r="I7" s="18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</row>
    <row r="8" ht="22.5" customHeight="1" spans="1:17">
      <c r="A8" s="82" t="s">
        <v>72</v>
      </c>
      <c r="B8" s="166"/>
      <c r="C8" s="166"/>
      <c r="D8" s="166"/>
      <c r="E8" s="189"/>
      <c r="F8" s="169"/>
      <c r="G8" s="169"/>
      <c r="H8" s="169"/>
      <c r="I8" s="169"/>
      <c r="J8" s="169"/>
      <c r="K8" s="169"/>
      <c r="L8" s="169"/>
      <c r="M8" s="169"/>
      <c r="N8" s="169"/>
      <c r="O8" s="184"/>
      <c r="P8" s="169"/>
      <c r="Q8" s="169"/>
    </row>
    <row r="9" ht="22.5" customHeight="1" spans="1:17">
      <c r="A9" s="82" t="str">
        <f t="shared" ref="A9:A11" si="0">"    "&amp;"公务用车运行维护费"</f>
        <v>    公务用车运行维护费</v>
      </c>
      <c r="B9" s="166" t="s">
        <v>364</v>
      </c>
      <c r="C9" s="166" t="s">
        <v>365</v>
      </c>
      <c r="D9" s="166" t="s">
        <v>323</v>
      </c>
      <c r="E9" s="189">
        <v>1</v>
      </c>
      <c r="F9" s="169">
        <v>20000</v>
      </c>
      <c r="G9" s="169">
        <v>20000</v>
      </c>
      <c r="H9" s="169">
        <v>20000</v>
      </c>
      <c r="I9" s="169"/>
      <c r="J9" s="169"/>
      <c r="K9" s="169"/>
      <c r="L9" s="169"/>
      <c r="M9" s="169"/>
      <c r="N9" s="169"/>
      <c r="O9" s="184"/>
      <c r="P9" s="169"/>
      <c r="Q9" s="169"/>
    </row>
    <row r="10" ht="22.5" customHeight="1" spans="1:17">
      <c r="A10" s="82" t="str">
        <f t="shared" si="0"/>
        <v>    公务用车运行维护费</v>
      </c>
      <c r="B10" s="166" t="s">
        <v>366</v>
      </c>
      <c r="C10" s="166" t="s">
        <v>367</v>
      </c>
      <c r="D10" s="166" t="s">
        <v>323</v>
      </c>
      <c r="E10" s="189">
        <v>1</v>
      </c>
      <c r="F10" s="169">
        <v>20000</v>
      </c>
      <c r="G10" s="169">
        <v>20000</v>
      </c>
      <c r="H10" s="169">
        <v>20000</v>
      </c>
      <c r="I10" s="169"/>
      <c r="J10" s="169"/>
      <c r="K10" s="169"/>
      <c r="L10" s="169"/>
      <c r="M10" s="169"/>
      <c r="N10" s="169"/>
      <c r="O10" s="184"/>
      <c r="P10" s="169"/>
      <c r="Q10" s="169"/>
    </row>
    <row r="11" ht="22.5" customHeight="1" spans="1:17">
      <c r="A11" s="82" t="str">
        <f t="shared" si="0"/>
        <v>    公务用车运行维护费</v>
      </c>
      <c r="B11" s="166" t="s">
        <v>368</v>
      </c>
      <c r="C11" s="166" t="s">
        <v>369</v>
      </c>
      <c r="D11" s="166" t="s">
        <v>323</v>
      </c>
      <c r="E11" s="189">
        <v>1</v>
      </c>
      <c r="F11" s="169">
        <v>4000</v>
      </c>
      <c r="G11" s="169">
        <v>4000</v>
      </c>
      <c r="H11" s="169">
        <v>4000</v>
      </c>
      <c r="I11" s="169"/>
      <c r="J11" s="169"/>
      <c r="K11" s="169"/>
      <c r="L11" s="169"/>
      <c r="M11" s="169"/>
      <c r="N11" s="169"/>
      <c r="O11" s="184"/>
      <c r="P11" s="169"/>
      <c r="Q11" s="169"/>
    </row>
    <row r="12" ht="22.5" customHeight="1" spans="1:17">
      <c r="A12" s="82" t="str">
        <f>"    "&amp;"一般公用经费"</f>
        <v>    一般公用经费</v>
      </c>
      <c r="B12" s="166" t="s">
        <v>370</v>
      </c>
      <c r="C12" s="166" t="s">
        <v>371</v>
      </c>
      <c r="D12" s="166" t="s">
        <v>323</v>
      </c>
      <c r="E12" s="189">
        <v>25</v>
      </c>
      <c r="F12" s="169">
        <v>5250</v>
      </c>
      <c r="G12" s="169">
        <v>5250</v>
      </c>
      <c r="H12" s="169">
        <v>5250</v>
      </c>
      <c r="I12" s="169"/>
      <c r="J12" s="169"/>
      <c r="K12" s="169"/>
      <c r="L12" s="169"/>
      <c r="M12" s="169"/>
      <c r="N12" s="169"/>
      <c r="O12" s="184"/>
      <c r="P12" s="169"/>
      <c r="Q12" s="169"/>
    </row>
    <row r="13" ht="22.5" customHeight="1" spans="1:17">
      <c r="A13" s="57" t="s">
        <v>108</v>
      </c>
      <c r="B13" s="170"/>
      <c r="C13" s="170"/>
      <c r="D13" s="170"/>
      <c r="E13" s="189"/>
      <c r="F13" s="169">
        <v>49250</v>
      </c>
      <c r="G13" s="169">
        <v>49250</v>
      </c>
      <c r="H13" s="169">
        <v>49250</v>
      </c>
      <c r="I13" s="169"/>
      <c r="J13" s="169"/>
      <c r="K13" s="169"/>
      <c r="L13" s="169"/>
      <c r="M13" s="169"/>
      <c r="N13" s="169"/>
      <c r="O13" s="184"/>
      <c r="P13" s="169"/>
      <c r="Q13" s="169"/>
    </row>
  </sheetData>
  <sheetProtection selectLockedCells="1" selectUnlockedCells="1"/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10.75" defaultRowHeight="14.25" customHeight="1"/>
  <cols>
    <col min="1" max="1" width="36.75" customWidth="1"/>
    <col min="2" max="6" width="25.625" customWidth="1"/>
    <col min="7" max="17" width="22.125" customWidth="1"/>
  </cols>
  <sheetData>
    <row r="1" ht="13.5" customHeight="1" spans="1:17">
      <c r="A1" s="155"/>
      <c r="B1" s="155"/>
      <c r="C1" s="156"/>
      <c r="D1" s="156"/>
      <c r="E1" s="156"/>
      <c r="F1" s="155"/>
      <c r="G1" s="155"/>
      <c r="H1" s="155"/>
      <c r="I1" s="155"/>
      <c r="J1" s="155"/>
      <c r="K1" s="173"/>
      <c r="L1" s="174"/>
      <c r="M1" s="174"/>
      <c r="N1" s="174"/>
      <c r="O1" s="138"/>
      <c r="P1" s="175"/>
      <c r="Q1" s="185" t="s">
        <v>372</v>
      </c>
    </row>
    <row r="2" ht="34.5" customHeight="1" spans="1:17">
      <c r="A2" s="119" t="s">
        <v>373</v>
      </c>
      <c r="B2" s="157"/>
      <c r="C2" s="141"/>
      <c r="D2" s="141"/>
      <c r="E2" s="141"/>
      <c r="F2" s="157"/>
      <c r="G2" s="157"/>
      <c r="H2" s="157"/>
      <c r="I2" s="157"/>
      <c r="J2" s="157"/>
      <c r="K2" s="176"/>
      <c r="L2" s="157"/>
      <c r="M2" s="157"/>
      <c r="N2" s="157"/>
      <c r="O2" s="141"/>
      <c r="P2" s="176"/>
      <c r="Q2" s="157"/>
    </row>
    <row r="3" ht="18.75" customHeight="1" spans="1:17">
      <c r="A3" s="142" t="str">
        <f>"单位名称："&amp;"德钦县公安局森林警察大队"</f>
        <v>单位名称：德钦县公安局森林警察大队</v>
      </c>
      <c r="B3" s="143"/>
      <c r="C3" s="158"/>
      <c r="D3" s="158"/>
      <c r="E3" s="158"/>
      <c r="F3" s="143"/>
      <c r="G3" s="143"/>
      <c r="H3" s="143"/>
      <c r="I3" s="143"/>
      <c r="J3" s="143"/>
      <c r="K3" s="173"/>
      <c r="L3" s="174"/>
      <c r="M3" s="174"/>
      <c r="N3" s="174"/>
      <c r="O3" s="177"/>
      <c r="P3" s="178"/>
      <c r="Q3" s="186" t="s">
        <v>171</v>
      </c>
    </row>
    <row r="4" ht="18.75" customHeight="1" spans="1:17">
      <c r="A4" s="93" t="s">
        <v>355</v>
      </c>
      <c r="B4" s="159" t="s">
        <v>374</v>
      </c>
      <c r="C4" s="160" t="s">
        <v>375</v>
      </c>
      <c r="D4" s="160" t="s">
        <v>376</v>
      </c>
      <c r="E4" s="160" t="s">
        <v>377</v>
      </c>
      <c r="F4" s="159" t="s">
        <v>378</v>
      </c>
      <c r="G4" s="124" t="s">
        <v>187</v>
      </c>
      <c r="H4" s="124"/>
      <c r="I4" s="124"/>
      <c r="J4" s="124"/>
      <c r="K4" s="146"/>
      <c r="L4" s="124"/>
      <c r="M4" s="124"/>
      <c r="N4" s="124"/>
      <c r="O4" s="179"/>
      <c r="P4" s="146"/>
      <c r="Q4" s="125"/>
    </row>
    <row r="5" ht="17.25" customHeight="1" spans="1:17">
      <c r="A5" s="98"/>
      <c r="B5" s="161"/>
      <c r="C5" s="162"/>
      <c r="D5" s="162"/>
      <c r="E5" s="162"/>
      <c r="F5" s="161"/>
      <c r="G5" s="161" t="s">
        <v>57</v>
      </c>
      <c r="H5" s="161" t="s">
        <v>60</v>
      </c>
      <c r="I5" s="161" t="s">
        <v>361</v>
      </c>
      <c r="J5" s="161" t="s">
        <v>362</v>
      </c>
      <c r="K5" s="162" t="s">
        <v>363</v>
      </c>
      <c r="L5" s="180" t="s">
        <v>80</v>
      </c>
      <c r="M5" s="180"/>
      <c r="N5" s="180"/>
      <c r="O5" s="181"/>
      <c r="P5" s="182"/>
      <c r="Q5" s="163"/>
    </row>
    <row r="6" ht="54" customHeight="1" spans="1:17">
      <c r="A6" s="100"/>
      <c r="B6" s="163"/>
      <c r="C6" s="164"/>
      <c r="D6" s="164"/>
      <c r="E6" s="164"/>
      <c r="F6" s="163"/>
      <c r="G6" s="163"/>
      <c r="H6" s="163"/>
      <c r="I6" s="163"/>
      <c r="J6" s="163"/>
      <c r="K6" s="164"/>
      <c r="L6" s="163" t="s">
        <v>59</v>
      </c>
      <c r="M6" s="163" t="s">
        <v>66</v>
      </c>
      <c r="N6" s="163" t="s">
        <v>196</v>
      </c>
      <c r="O6" s="183" t="s">
        <v>68</v>
      </c>
      <c r="P6" s="164" t="s">
        <v>69</v>
      </c>
      <c r="Q6" s="163" t="s">
        <v>70</v>
      </c>
    </row>
    <row r="7" ht="19.5" customHeight="1" spans="1:17">
      <c r="A7" s="165">
        <v>1</v>
      </c>
      <c r="B7" s="165">
        <v>2</v>
      </c>
      <c r="C7" s="165">
        <v>3</v>
      </c>
      <c r="D7" s="165">
        <v>4</v>
      </c>
      <c r="E7" s="165">
        <v>5</v>
      </c>
      <c r="F7" s="165">
        <v>6</v>
      </c>
      <c r="G7" s="165">
        <v>7</v>
      </c>
      <c r="H7" s="165">
        <v>8</v>
      </c>
      <c r="I7" s="165">
        <v>9</v>
      </c>
      <c r="J7" s="165">
        <v>10</v>
      </c>
      <c r="K7" s="165">
        <v>11</v>
      </c>
      <c r="L7" s="165">
        <v>12</v>
      </c>
      <c r="M7" s="165">
        <v>13</v>
      </c>
      <c r="N7" s="165">
        <v>14</v>
      </c>
      <c r="O7" s="165">
        <v>15</v>
      </c>
      <c r="P7" s="165">
        <v>16</v>
      </c>
      <c r="Q7" s="165">
        <v>17</v>
      </c>
    </row>
    <row r="8" ht="22.5" customHeight="1" spans="1:17">
      <c r="A8" s="82"/>
      <c r="B8" s="166"/>
      <c r="C8" s="167"/>
      <c r="D8" s="168"/>
      <c r="E8" s="168"/>
      <c r="F8" s="166"/>
      <c r="G8" s="169"/>
      <c r="H8" s="169"/>
      <c r="I8" s="169"/>
      <c r="J8" s="169"/>
      <c r="K8" s="169"/>
      <c r="L8" s="169"/>
      <c r="M8" s="169"/>
      <c r="N8" s="169"/>
      <c r="O8" s="184"/>
      <c r="P8" s="169"/>
      <c r="Q8" s="169"/>
    </row>
    <row r="9" ht="22.5" customHeight="1" spans="1:17">
      <c r="A9" s="82"/>
      <c r="B9" s="166"/>
      <c r="C9" s="167"/>
      <c r="D9" s="167"/>
      <c r="E9" s="167"/>
      <c r="F9" s="166"/>
      <c r="G9" s="169"/>
      <c r="H9" s="169"/>
      <c r="I9" s="169"/>
      <c r="J9" s="169"/>
      <c r="K9" s="169"/>
      <c r="L9" s="169"/>
      <c r="M9" s="169"/>
      <c r="N9" s="169"/>
      <c r="O9" s="184"/>
      <c r="P9" s="169"/>
      <c r="Q9" s="169"/>
    </row>
    <row r="10" ht="22.5" customHeight="1" spans="1:17">
      <c r="A10" s="57" t="s">
        <v>108</v>
      </c>
      <c r="B10" s="170"/>
      <c r="C10" s="171"/>
      <c r="D10" s="171"/>
      <c r="E10" s="171"/>
      <c r="F10" s="172"/>
      <c r="G10" s="169"/>
      <c r="H10" s="169"/>
      <c r="I10" s="169"/>
      <c r="J10" s="169"/>
      <c r="K10" s="169"/>
      <c r="L10" s="169"/>
      <c r="M10" s="169"/>
      <c r="N10" s="169"/>
      <c r="O10" s="184"/>
      <c r="P10" s="169"/>
      <c r="Q10" s="169"/>
    </row>
  </sheetData>
  <sheetProtection selectLockedCells="1" selectUnlockedCells="1"/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10.75" defaultRowHeight="14.25" customHeight="1" outlineLevelCol="7"/>
  <cols>
    <col min="1" max="1" width="44" customWidth="1"/>
    <col min="2" max="4" width="20.625" customWidth="1"/>
    <col min="5" max="8" width="21.125" customWidth="1"/>
  </cols>
  <sheetData>
    <row r="1" ht="19.5" customHeight="1" spans="1:8">
      <c r="A1" s="84"/>
      <c r="B1" s="84"/>
      <c r="C1" s="84"/>
      <c r="D1" s="139"/>
      <c r="H1" s="140" t="s">
        <v>379</v>
      </c>
    </row>
    <row r="2" ht="48" customHeight="1" spans="1:8">
      <c r="A2" s="119" t="s">
        <v>380</v>
      </c>
      <c r="B2" s="87"/>
      <c r="C2" s="87"/>
      <c r="D2" s="87"/>
      <c r="E2" s="141"/>
      <c r="F2" s="141"/>
      <c r="G2" s="141"/>
      <c r="H2" s="141"/>
    </row>
    <row r="3" ht="18" customHeight="1" spans="1:8">
      <c r="A3" s="142" t="str">
        <f>"单位名称："&amp;"德钦县公安局森林警察大队"</f>
        <v>单位名称：德钦县公安局森林警察大队</v>
      </c>
      <c r="B3" s="143"/>
      <c r="C3" s="143"/>
      <c r="D3" s="144"/>
      <c r="H3" s="145" t="s">
        <v>171</v>
      </c>
    </row>
    <row r="4" ht="19.5" customHeight="1" spans="1:8">
      <c r="A4" s="109" t="s">
        <v>381</v>
      </c>
      <c r="B4" s="94" t="s">
        <v>187</v>
      </c>
      <c r="C4" s="95"/>
      <c r="D4" s="96"/>
      <c r="E4" s="146" t="s">
        <v>382</v>
      </c>
      <c r="F4" s="146"/>
      <c r="G4" s="146"/>
      <c r="H4" s="147"/>
    </row>
    <row r="5" ht="40.5" customHeight="1" spans="1:8">
      <c r="A5" s="111"/>
      <c r="B5" s="110" t="s">
        <v>57</v>
      </c>
      <c r="C5" s="93" t="s">
        <v>60</v>
      </c>
      <c r="D5" s="148" t="s">
        <v>383</v>
      </c>
      <c r="E5" s="149" t="s">
        <v>384</v>
      </c>
      <c r="F5" s="149" t="s">
        <v>385</v>
      </c>
      <c r="G5" s="149" t="s">
        <v>386</v>
      </c>
      <c r="H5" s="149" t="s">
        <v>387</v>
      </c>
    </row>
    <row r="6" ht="19.5" customHeight="1" spans="1:8">
      <c r="A6" s="150">
        <v>1</v>
      </c>
      <c r="B6" s="150">
        <v>2</v>
      </c>
      <c r="C6" s="150">
        <v>3</v>
      </c>
      <c r="D6" s="151">
        <v>4</v>
      </c>
      <c r="E6" s="151">
        <v>5</v>
      </c>
      <c r="F6" s="151">
        <v>6</v>
      </c>
      <c r="G6" s="151">
        <v>7</v>
      </c>
      <c r="H6" s="150">
        <v>8</v>
      </c>
    </row>
    <row r="7" ht="22.5" customHeight="1" spans="1:8">
      <c r="A7" s="152"/>
      <c r="B7" s="153"/>
      <c r="C7" s="153"/>
      <c r="D7" s="154"/>
      <c r="E7" s="153"/>
      <c r="F7" s="153"/>
      <c r="G7" s="153"/>
      <c r="H7" s="153"/>
    </row>
    <row r="8" ht="22.5" customHeight="1" spans="1:8">
      <c r="A8" s="152"/>
      <c r="B8" s="153"/>
      <c r="C8" s="153"/>
      <c r="D8" s="154"/>
      <c r="E8" s="153"/>
      <c r="F8" s="153"/>
      <c r="G8" s="153"/>
      <c r="H8" s="153"/>
    </row>
    <row r="9" ht="22.5" customHeight="1" spans="1:8">
      <c r="A9" s="21" t="s">
        <v>57</v>
      </c>
      <c r="B9" s="153"/>
      <c r="C9" s="153"/>
      <c r="D9" s="154"/>
      <c r="E9" s="153"/>
      <c r="F9" s="153"/>
      <c r="G9" s="153"/>
      <c r="H9" s="153"/>
    </row>
  </sheetData>
  <sheetProtection selectLockedCells="1" selectUnlockedCells="1"/>
  <mergeCells count="5">
    <mergeCell ref="A2:H2"/>
    <mergeCell ref="A3:D3"/>
    <mergeCell ref="B4:D4"/>
    <mergeCell ref="E4:H4"/>
    <mergeCell ref="A4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10.75" defaultRowHeight="12" customHeight="1" outlineLevelRow="7"/>
  <cols>
    <col min="1" max="1" width="40" customWidth="1"/>
    <col min="2" max="2" width="33.875" customWidth="1"/>
    <col min="3" max="5" width="27.625" customWidth="1"/>
    <col min="6" max="6" width="13.125" customWidth="1"/>
    <col min="7" max="7" width="29.25" customWidth="1"/>
    <col min="8" max="8" width="18.125" customWidth="1"/>
    <col min="9" max="9" width="15.75" customWidth="1"/>
    <col min="10" max="10" width="22" customWidth="1"/>
  </cols>
  <sheetData>
    <row r="1" ht="19.5" customHeight="1" spans="10:10">
      <c r="J1" s="138" t="s">
        <v>388</v>
      </c>
    </row>
    <row r="2" ht="36" customHeight="1" spans="1:10">
      <c r="A2" s="86" t="s">
        <v>389</v>
      </c>
      <c r="B2" s="87"/>
      <c r="C2" s="87"/>
      <c r="D2" s="87"/>
      <c r="E2" s="87"/>
      <c r="F2" s="133"/>
      <c r="G2" s="87"/>
      <c r="H2" s="133"/>
      <c r="I2" s="133"/>
      <c r="J2" s="87"/>
    </row>
    <row r="3" ht="17.25" customHeight="1" spans="1:2">
      <c r="A3" s="134" t="str">
        <f>"单位名称："&amp;"德钦县公安局森林警察大队"</f>
        <v>单位名称：德钦县公安局森林警察大队</v>
      </c>
      <c r="B3" s="135"/>
    </row>
    <row r="4" ht="44.25" customHeight="1" spans="1:10">
      <c r="A4" s="126" t="s">
        <v>286</v>
      </c>
      <c r="B4" s="126" t="s">
        <v>287</v>
      </c>
      <c r="C4" s="126" t="s">
        <v>288</v>
      </c>
      <c r="D4" s="126" t="s">
        <v>289</v>
      </c>
      <c r="E4" s="126" t="s">
        <v>290</v>
      </c>
      <c r="F4" s="136" t="s">
        <v>291</v>
      </c>
      <c r="G4" s="126" t="s">
        <v>292</v>
      </c>
      <c r="H4" s="136" t="s">
        <v>293</v>
      </c>
      <c r="I4" s="136" t="s">
        <v>294</v>
      </c>
      <c r="J4" s="126" t="s">
        <v>295</v>
      </c>
    </row>
    <row r="5" ht="19.5" customHeight="1" spans="1:10">
      <c r="A5" s="126">
        <v>1</v>
      </c>
      <c r="B5" s="126">
        <v>2</v>
      </c>
      <c r="C5" s="126">
        <v>3</v>
      </c>
      <c r="D5" s="126">
        <v>4</v>
      </c>
      <c r="E5" s="126">
        <v>5</v>
      </c>
      <c r="F5" s="136">
        <v>6</v>
      </c>
      <c r="G5" s="126">
        <v>7</v>
      </c>
      <c r="H5" s="136">
        <v>8</v>
      </c>
      <c r="I5" s="136">
        <v>9</v>
      </c>
      <c r="J5" s="126">
        <v>10</v>
      </c>
    </row>
    <row r="6" ht="22.5" customHeight="1" spans="1:10">
      <c r="A6" s="72"/>
      <c r="B6" s="79"/>
      <c r="C6" s="79"/>
      <c r="D6" s="79"/>
      <c r="E6" s="46"/>
      <c r="F6" s="137"/>
      <c r="G6" s="46"/>
      <c r="H6" s="137"/>
      <c r="I6" s="137"/>
      <c r="J6" s="46"/>
    </row>
    <row r="7" ht="22.5" customHeight="1" spans="1:10">
      <c r="A7" s="72"/>
      <c r="B7" s="72"/>
      <c r="C7" s="72" t="s">
        <v>390</v>
      </c>
      <c r="D7" s="72" t="s">
        <v>390</v>
      </c>
      <c r="E7" s="72" t="s">
        <v>390</v>
      </c>
      <c r="F7" s="71" t="s">
        <v>390</v>
      </c>
      <c r="G7" s="72" t="s">
        <v>390</v>
      </c>
      <c r="H7" s="72" t="s">
        <v>390</v>
      </c>
      <c r="I7" s="72" t="s">
        <v>390</v>
      </c>
      <c r="J7" s="72" t="s">
        <v>390</v>
      </c>
    </row>
    <row r="8" ht="22.5" customHeight="1" spans="1:10">
      <c r="A8" s="72"/>
      <c r="B8" s="72"/>
      <c r="C8" s="72"/>
      <c r="D8" s="72"/>
      <c r="E8" s="72"/>
      <c r="F8" s="71"/>
      <c r="G8" s="72"/>
      <c r="H8" s="72"/>
      <c r="I8" s="72"/>
      <c r="J8" s="72"/>
    </row>
  </sheetData>
  <sheetProtection selectLockedCells="1" selectUnlockedCells="1"/>
  <mergeCells count="2">
    <mergeCell ref="A2:J2"/>
    <mergeCell ref="A3:H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A1" sqref="A1"/>
    </sheetView>
  </sheetViews>
  <sheetFormatPr defaultColWidth="10.75" defaultRowHeight="12" customHeight="1" outlineLevelRow="7" outlineLevelCol="7"/>
  <cols>
    <col min="1" max="1" width="33.875" customWidth="1"/>
    <col min="2" max="2" width="21.875" customWidth="1"/>
    <col min="3" max="3" width="29" customWidth="1"/>
    <col min="4" max="4" width="27.625" customWidth="1"/>
    <col min="5" max="5" width="20.875" customWidth="1"/>
    <col min="6" max="6" width="27.625" customWidth="1"/>
    <col min="7" max="7" width="29.25" customWidth="1"/>
    <col min="8" max="8" width="22" customWidth="1"/>
  </cols>
  <sheetData>
    <row r="1" ht="14.25" customHeight="1" spans="8:8">
      <c r="H1" s="118" t="s">
        <v>391</v>
      </c>
    </row>
    <row r="2" ht="34.5" customHeight="1" spans="1:8">
      <c r="A2" s="119" t="s">
        <v>392</v>
      </c>
      <c r="B2" s="87"/>
      <c r="C2" s="87"/>
      <c r="D2" s="87"/>
      <c r="E2" s="87"/>
      <c r="F2" s="87"/>
      <c r="G2" s="87"/>
      <c r="H2" s="87"/>
    </row>
    <row r="3" ht="19.5" customHeight="1" spans="1:8">
      <c r="A3" s="120" t="str">
        <f>"单位名称："&amp;"德钦县公安局森林警察大队"</f>
        <v>单位名称：德钦县公安局森林警察大队</v>
      </c>
      <c r="B3" s="89"/>
      <c r="C3" s="121"/>
      <c r="H3" s="122" t="s">
        <v>171</v>
      </c>
    </row>
    <row r="4" ht="18" customHeight="1" spans="1:8">
      <c r="A4" s="93" t="s">
        <v>180</v>
      </c>
      <c r="B4" s="93" t="s">
        <v>393</v>
      </c>
      <c r="C4" s="93" t="s">
        <v>394</v>
      </c>
      <c r="D4" s="93" t="s">
        <v>395</v>
      </c>
      <c r="E4" s="93" t="s">
        <v>396</v>
      </c>
      <c r="F4" s="123" t="s">
        <v>397</v>
      </c>
      <c r="G4" s="124"/>
      <c r="H4" s="125"/>
    </row>
    <row r="5" ht="18" customHeight="1" spans="1:8">
      <c r="A5" s="100"/>
      <c r="B5" s="100"/>
      <c r="C5" s="100"/>
      <c r="D5" s="100"/>
      <c r="E5" s="100"/>
      <c r="F5" s="126" t="s">
        <v>359</v>
      </c>
      <c r="G5" s="126" t="s">
        <v>398</v>
      </c>
      <c r="H5" s="126" t="s">
        <v>399</v>
      </c>
    </row>
    <row r="6" ht="21" customHeight="1" spans="1:8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  <c r="G6" s="126">
        <v>7</v>
      </c>
      <c r="H6" s="126">
        <v>8</v>
      </c>
    </row>
    <row r="7" ht="22.5" customHeight="1" spans="1:8">
      <c r="A7" s="79"/>
      <c r="B7" s="79"/>
      <c r="C7" s="79"/>
      <c r="D7" s="79"/>
      <c r="E7" s="79"/>
      <c r="F7" s="127"/>
      <c r="G7" s="128"/>
      <c r="H7" s="129"/>
    </row>
    <row r="8" ht="22.5" customHeight="1" spans="1:8">
      <c r="A8" s="130" t="s">
        <v>57</v>
      </c>
      <c r="B8" s="131"/>
      <c r="C8" s="131"/>
      <c r="D8" s="131"/>
      <c r="E8" s="132"/>
      <c r="F8" s="117"/>
      <c r="G8" s="129"/>
      <c r="H8" s="129"/>
    </row>
  </sheetData>
  <sheetProtection selectLockedCells="1" selectUnlockedCells="1"/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10.75" defaultRowHeight="14.25" customHeight="1"/>
  <cols>
    <col min="1" max="1" width="15.75" customWidth="1"/>
    <col min="2" max="3" width="27.875" customWidth="1"/>
    <col min="4" max="4" width="13" customWidth="1"/>
    <col min="5" max="5" width="20.75" customWidth="1"/>
    <col min="6" max="6" width="11.625" customWidth="1"/>
    <col min="7" max="7" width="20.75" customWidth="1"/>
    <col min="8" max="11" width="18" customWidth="1"/>
  </cols>
  <sheetData>
    <row r="1" ht="19.5" customHeight="1" spans="4:11">
      <c r="D1" s="83"/>
      <c r="E1" s="83"/>
      <c r="F1" s="83"/>
      <c r="G1" s="83"/>
      <c r="H1" s="84"/>
      <c r="I1" s="84"/>
      <c r="J1" s="84"/>
      <c r="K1" s="85" t="s">
        <v>400</v>
      </c>
    </row>
    <row r="2" ht="42.75" customHeight="1" spans="1:11">
      <c r="A2" s="86" t="s">
        <v>401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19.5" customHeight="1" spans="1:11">
      <c r="A3" s="88" t="str">
        <f>"单位名称："&amp;"德钦县公安局森林警察大队"</f>
        <v>单位名称：德钦县公安局森林警察大队</v>
      </c>
      <c r="B3" s="89"/>
      <c r="C3" s="89"/>
      <c r="D3" s="89"/>
      <c r="E3" s="89"/>
      <c r="F3" s="89"/>
      <c r="G3" s="89"/>
      <c r="H3" s="90"/>
      <c r="I3" s="90"/>
      <c r="J3" s="90"/>
      <c r="K3" s="91" t="s">
        <v>171</v>
      </c>
    </row>
    <row r="4" ht="21.75" customHeight="1" spans="1:11">
      <c r="A4" s="92" t="s">
        <v>266</v>
      </c>
      <c r="B4" s="92" t="s">
        <v>182</v>
      </c>
      <c r="C4" s="92" t="s">
        <v>267</v>
      </c>
      <c r="D4" s="93" t="s">
        <v>183</v>
      </c>
      <c r="E4" s="93" t="s">
        <v>184</v>
      </c>
      <c r="F4" s="93" t="s">
        <v>268</v>
      </c>
      <c r="G4" s="93" t="s">
        <v>269</v>
      </c>
      <c r="H4" s="109" t="s">
        <v>57</v>
      </c>
      <c r="I4" s="94" t="s">
        <v>402</v>
      </c>
      <c r="J4" s="95"/>
      <c r="K4" s="96"/>
    </row>
    <row r="5" ht="21.75" customHeight="1" spans="1:11">
      <c r="A5" s="97"/>
      <c r="B5" s="97"/>
      <c r="C5" s="97"/>
      <c r="D5" s="98"/>
      <c r="E5" s="98"/>
      <c r="F5" s="98"/>
      <c r="G5" s="98"/>
      <c r="H5" s="110"/>
      <c r="I5" s="93" t="s">
        <v>60</v>
      </c>
      <c r="J5" s="93" t="s">
        <v>61</v>
      </c>
      <c r="K5" s="93" t="s">
        <v>62</v>
      </c>
    </row>
    <row r="6" ht="40.5" customHeight="1" spans="1:11">
      <c r="A6" s="99"/>
      <c r="B6" s="99"/>
      <c r="C6" s="99"/>
      <c r="D6" s="100"/>
      <c r="E6" s="100"/>
      <c r="F6" s="100"/>
      <c r="G6" s="100"/>
      <c r="H6" s="111"/>
      <c r="I6" s="100" t="s">
        <v>59</v>
      </c>
      <c r="J6" s="100"/>
      <c r="K6" s="100"/>
    </row>
    <row r="7" ht="19.5" customHeight="1" spans="1:11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2">
        <v>10</v>
      </c>
      <c r="K7" s="102">
        <v>11</v>
      </c>
    </row>
    <row r="8" ht="22.5" customHeight="1" spans="1:11">
      <c r="A8" s="112"/>
      <c r="B8" s="113"/>
      <c r="C8" s="113"/>
      <c r="D8" s="113"/>
      <c r="E8" s="113"/>
      <c r="F8" s="113"/>
      <c r="G8" s="113"/>
      <c r="H8" s="105"/>
      <c r="I8" s="105"/>
      <c r="J8" s="105"/>
      <c r="K8" s="117"/>
    </row>
    <row r="9" ht="22.5" customHeight="1" spans="1:11">
      <c r="A9" s="112"/>
      <c r="B9" s="113"/>
      <c r="C9" s="113"/>
      <c r="D9" s="113"/>
      <c r="E9" s="113"/>
      <c r="F9" s="113"/>
      <c r="G9" s="113"/>
      <c r="H9" s="105"/>
      <c r="I9" s="105"/>
      <c r="J9" s="105"/>
      <c r="K9" s="117"/>
    </row>
    <row r="10" ht="22.5" customHeight="1" spans="1:11">
      <c r="A10" s="114" t="s">
        <v>108</v>
      </c>
      <c r="B10" s="115"/>
      <c r="C10" s="115"/>
      <c r="D10" s="115"/>
      <c r="E10" s="115"/>
      <c r="F10" s="115"/>
      <c r="G10" s="116"/>
      <c r="H10" s="105"/>
      <c r="I10" s="105"/>
      <c r="J10" s="105"/>
      <c r="K10" s="117"/>
    </row>
  </sheetData>
  <sheetProtection selectLockedCells="1" selectUnlockedCells="1"/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10.75" defaultRowHeight="14.25" customHeight="1" outlineLevelCol="6"/>
  <cols>
    <col min="1" max="1" width="34.25" customWidth="1"/>
    <col min="2" max="2" width="27" customWidth="1"/>
    <col min="3" max="3" width="36.875" customWidth="1"/>
    <col min="4" max="4" width="23.875" customWidth="1"/>
    <col min="5" max="7" width="27.875" customWidth="1"/>
  </cols>
  <sheetData>
    <row r="1" ht="18.75" customHeight="1" spans="4:7">
      <c r="D1" s="83"/>
      <c r="E1" s="84"/>
      <c r="F1" s="84"/>
      <c r="G1" s="85" t="s">
        <v>403</v>
      </c>
    </row>
    <row r="2" ht="36.75" customHeight="1" spans="1:7">
      <c r="A2" s="86" t="s">
        <v>404</v>
      </c>
      <c r="B2" s="87"/>
      <c r="C2" s="87"/>
      <c r="D2" s="87"/>
      <c r="E2" s="87"/>
      <c r="F2" s="87"/>
      <c r="G2" s="87"/>
    </row>
    <row r="3" ht="22.5" customHeight="1" spans="1:7">
      <c r="A3" s="88" t="str">
        <f>"单位名称："&amp;"德钦县公安局森林警察大队"</f>
        <v>单位名称：德钦县公安局森林警察大队</v>
      </c>
      <c r="B3" s="89"/>
      <c r="C3" s="89"/>
      <c r="D3" s="89"/>
      <c r="E3" s="90"/>
      <c r="F3" s="90"/>
      <c r="G3" s="91" t="s">
        <v>171</v>
      </c>
    </row>
    <row r="4" ht="21.75" customHeight="1" spans="1:7">
      <c r="A4" s="92" t="s">
        <v>267</v>
      </c>
      <c r="B4" s="92" t="s">
        <v>266</v>
      </c>
      <c r="C4" s="92" t="s">
        <v>182</v>
      </c>
      <c r="D4" s="93" t="s">
        <v>405</v>
      </c>
      <c r="E4" s="94" t="s">
        <v>60</v>
      </c>
      <c r="F4" s="95"/>
      <c r="G4" s="96"/>
    </row>
    <row r="5" ht="21.75" customHeight="1" spans="1:7">
      <c r="A5" s="97"/>
      <c r="B5" s="97"/>
      <c r="C5" s="97"/>
      <c r="D5" s="98"/>
      <c r="E5" s="92" t="s">
        <v>406</v>
      </c>
      <c r="F5" s="92" t="s">
        <v>407</v>
      </c>
      <c r="G5" s="93" t="s">
        <v>408</v>
      </c>
    </row>
    <row r="6" ht="40.5" customHeight="1" spans="1:7">
      <c r="A6" s="99"/>
      <c r="B6" s="99"/>
      <c r="C6" s="99"/>
      <c r="D6" s="100"/>
      <c r="E6" s="99" t="s">
        <v>59</v>
      </c>
      <c r="F6" s="99"/>
      <c r="G6" s="100"/>
    </row>
    <row r="7" ht="19.5" customHeight="1" spans="1:7">
      <c r="A7" s="101">
        <v>1</v>
      </c>
      <c r="B7" s="101">
        <v>2</v>
      </c>
      <c r="C7" s="101">
        <v>3</v>
      </c>
      <c r="D7" s="101">
        <v>4</v>
      </c>
      <c r="E7" s="101">
        <v>8</v>
      </c>
      <c r="F7" s="101">
        <v>9</v>
      </c>
      <c r="G7" s="102">
        <v>10</v>
      </c>
    </row>
    <row r="8" ht="22.5" customHeight="1" spans="1:7">
      <c r="A8" s="103" t="s">
        <v>72</v>
      </c>
      <c r="B8" s="104"/>
      <c r="C8" s="104"/>
      <c r="D8" s="103"/>
      <c r="E8" s="105">
        <v>88320</v>
      </c>
      <c r="F8" s="105"/>
      <c r="G8" s="105"/>
    </row>
    <row r="9" ht="22.5" customHeight="1" spans="1:7">
      <c r="A9" s="103"/>
      <c r="B9" s="104" t="s">
        <v>409</v>
      </c>
      <c r="C9" s="104" t="s">
        <v>272</v>
      </c>
      <c r="D9" s="103" t="s">
        <v>410</v>
      </c>
      <c r="E9" s="105">
        <v>80000</v>
      </c>
      <c r="F9" s="105"/>
      <c r="G9" s="105"/>
    </row>
    <row r="10" ht="22.5" customHeight="1" spans="1:7">
      <c r="A10" s="62"/>
      <c r="B10" s="104" t="s">
        <v>411</v>
      </c>
      <c r="C10" s="104" t="s">
        <v>281</v>
      </c>
      <c r="D10" s="103" t="s">
        <v>410</v>
      </c>
      <c r="E10" s="105">
        <v>8320</v>
      </c>
      <c r="F10" s="105"/>
      <c r="G10" s="105"/>
    </row>
    <row r="11" ht="22.5" customHeight="1" spans="1:7">
      <c r="A11" s="106" t="s">
        <v>57</v>
      </c>
      <c r="B11" s="107" t="s">
        <v>390</v>
      </c>
      <c r="C11" s="107"/>
      <c r="D11" s="108"/>
      <c r="E11" s="105">
        <v>88320</v>
      </c>
      <c r="F11" s="105"/>
      <c r="G11" s="105"/>
    </row>
  </sheetData>
  <sheetProtection selectLockedCells="1" selectUnlockedCells="1"/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0"/>
  <sheetViews>
    <sheetView showZeros="0" topLeftCell="B22" workbookViewId="0">
      <selection activeCell="C7" sqref="C7:I7"/>
    </sheetView>
  </sheetViews>
  <sheetFormatPr defaultColWidth="10" defaultRowHeight="14.25" customHeight="1"/>
  <cols>
    <col min="1" max="1" width="21.125" customWidth="1"/>
    <col min="2" max="2" width="27.25" customWidth="1"/>
    <col min="3" max="3" width="25.625" customWidth="1"/>
    <col min="4" max="4" width="18.125" customWidth="1"/>
    <col min="5" max="5" width="36.875" customWidth="1"/>
    <col min="6" max="6" width="18" customWidth="1"/>
    <col min="7" max="7" width="19.125" customWidth="1"/>
    <col min="8" max="8" width="34.625" customWidth="1"/>
    <col min="9" max="9" width="35.75" customWidth="1"/>
    <col min="10" max="10" width="27.875" customWidth="1"/>
  </cols>
  <sheetData>
    <row r="1" customHeight="1" spans="1:10">
      <c r="A1" s="33" t="s">
        <v>412</v>
      </c>
      <c r="B1" s="34"/>
      <c r="C1" s="34"/>
      <c r="D1" s="34"/>
      <c r="E1" s="34"/>
      <c r="F1" s="34"/>
      <c r="G1" s="34"/>
      <c r="H1" s="34"/>
      <c r="I1" s="34"/>
      <c r="J1" s="74"/>
    </row>
    <row r="2" ht="81" customHeight="1" spans="1:10">
      <c r="A2" s="35" t="s">
        <v>413</v>
      </c>
      <c r="B2" s="34"/>
      <c r="C2" s="34"/>
      <c r="D2" s="34"/>
      <c r="E2" s="34"/>
      <c r="F2" s="34"/>
      <c r="G2" s="34"/>
      <c r="H2" s="34"/>
      <c r="I2" s="34"/>
      <c r="J2" s="74"/>
    </row>
    <row r="3" ht="30" customHeight="1" spans="1:10">
      <c r="A3" s="36" t="s">
        <v>414</v>
      </c>
      <c r="B3" s="37" t="str">
        <f>"德钦县公安局森林警察大队"</f>
        <v>德钦县公安局森林警察大队</v>
      </c>
      <c r="C3" s="38"/>
      <c r="D3" s="38"/>
      <c r="E3" s="38"/>
      <c r="F3" s="38"/>
      <c r="G3" s="38"/>
      <c r="H3" s="38"/>
      <c r="I3" s="38"/>
      <c r="J3" s="75"/>
    </row>
    <row r="4" ht="32.25" customHeight="1" spans="1:10">
      <c r="A4" s="39" t="s">
        <v>415</v>
      </c>
      <c r="B4" s="40"/>
      <c r="C4" s="40"/>
      <c r="D4" s="40"/>
      <c r="E4" s="40"/>
      <c r="F4" s="40"/>
      <c r="G4" s="40"/>
      <c r="H4" s="40"/>
      <c r="I4" s="76"/>
      <c r="J4" s="36" t="s">
        <v>416</v>
      </c>
    </row>
    <row r="5" ht="99.75" customHeight="1" spans="1:10">
      <c r="A5" s="41" t="s">
        <v>417</v>
      </c>
      <c r="B5" s="42" t="s">
        <v>418</v>
      </c>
      <c r="C5" s="43" t="s">
        <v>419</v>
      </c>
      <c r="D5" s="44"/>
      <c r="E5" s="44"/>
      <c r="F5" s="44"/>
      <c r="G5" s="44"/>
      <c r="H5" s="44"/>
      <c r="I5" s="60"/>
      <c r="J5" s="77" t="s">
        <v>420</v>
      </c>
    </row>
    <row r="6" ht="99.75" customHeight="1" spans="1:10">
      <c r="A6" s="45"/>
      <c r="B6" s="42" t="s">
        <v>421</v>
      </c>
      <c r="C6" s="43" t="s">
        <v>422</v>
      </c>
      <c r="D6" s="44"/>
      <c r="E6" s="44"/>
      <c r="F6" s="44"/>
      <c r="G6" s="44"/>
      <c r="H6" s="44"/>
      <c r="I6" s="60"/>
      <c r="J6" s="77" t="s">
        <v>423</v>
      </c>
    </row>
    <row r="7" ht="75" customHeight="1" spans="1:10">
      <c r="A7" s="42" t="s">
        <v>424</v>
      </c>
      <c r="B7" s="46" t="s">
        <v>425</v>
      </c>
      <c r="C7" s="47" t="s">
        <v>422</v>
      </c>
      <c r="D7" s="48"/>
      <c r="E7" s="48"/>
      <c r="F7" s="48"/>
      <c r="G7" s="48"/>
      <c r="H7" s="48"/>
      <c r="I7" s="78"/>
      <c r="J7" s="79" t="s">
        <v>426</v>
      </c>
    </row>
    <row r="8" ht="32.25" customHeight="1" spans="1:10">
      <c r="A8" s="49" t="s">
        <v>427</v>
      </c>
      <c r="B8" s="38"/>
      <c r="C8" s="38"/>
      <c r="D8" s="38"/>
      <c r="E8" s="38"/>
      <c r="F8" s="38"/>
      <c r="G8" s="38"/>
      <c r="H8" s="38"/>
      <c r="I8" s="38"/>
      <c r="J8" s="75"/>
    </row>
    <row r="9" ht="32.25" customHeight="1" spans="1:10">
      <c r="A9" s="50" t="s">
        <v>428</v>
      </c>
      <c r="B9" s="51"/>
      <c r="C9" s="52" t="s">
        <v>429</v>
      </c>
      <c r="D9" s="53"/>
      <c r="E9" s="54"/>
      <c r="F9" s="52" t="s">
        <v>430</v>
      </c>
      <c r="G9" s="54"/>
      <c r="H9" s="39" t="s">
        <v>431</v>
      </c>
      <c r="I9" s="40"/>
      <c r="J9" s="76"/>
    </row>
    <row r="10" ht="32.25" customHeight="1" spans="1:10">
      <c r="A10" s="55"/>
      <c r="B10" s="56"/>
      <c r="C10" s="57"/>
      <c r="D10" s="58"/>
      <c r="E10" s="59"/>
      <c r="F10" s="57"/>
      <c r="G10" s="59"/>
      <c r="H10" s="42" t="s">
        <v>432</v>
      </c>
      <c r="I10" s="42" t="s">
        <v>433</v>
      </c>
      <c r="J10" s="42" t="s">
        <v>434</v>
      </c>
    </row>
    <row r="11" ht="34.5" customHeight="1" spans="1:10">
      <c r="A11" s="43" t="s">
        <v>435</v>
      </c>
      <c r="B11" s="60"/>
      <c r="C11" s="43" t="s">
        <v>435</v>
      </c>
      <c r="D11" s="44"/>
      <c r="E11" s="60"/>
      <c r="F11" s="43" t="s">
        <v>244</v>
      </c>
      <c r="G11" s="60"/>
      <c r="H11" s="61"/>
      <c r="I11" s="61"/>
      <c r="J11" s="61"/>
    </row>
    <row r="12" ht="34.5" customHeight="1" spans="1:10">
      <c r="A12" s="43" t="s">
        <v>435</v>
      </c>
      <c r="B12" s="62"/>
      <c r="C12" s="43" t="s">
        <v>435</v>
      </c>
      <c r="D12" s="62"/>
      <c r="E12" s="62"/>
      <c r="F12" s="43" t="s">
        <v>247</v>
      </c>
      <c r="G12" s="62"/>
      <c r="H12" s="61"/>
      <c r="I12" s="61"/>
      <c r="J12" s="61"/>
    </row>
    <row r="13" ht="34.5" customHeight="1" spans="1:10">
      <c r="A13" s="43" t="s">
        <v>435</v>
      </c>
      <c r="B13" s="62"/>
      <c r="C13" s="43" t="s">
        <v>435</v>
      </c>
      <c r="D13" s="62"/>
      <c r="E13" s="62"/>
      <c r="F13" s="43" t="s">
        <v>207</v>
      </c>
      <c r="G13" s="62"/>
      <c r="H13" s="61"/>
      <c r="I13" s="61"/>
      <c r="J13" s="61"/>
    </row>
    <row r="14" ht="34.5" customHeight="1" spans="1:10">
      <c r="A14" s="43" t="s">
        <v>435</v>
      </c>
      <c r="B14" s="62"/>
      <c r="C14" s="43" t="s">
        <v>435</v>
      </c>
      <c r="D14" s="62"/>
      <c r="E14" s="62"/>
      <c r="F14" s="43" t="s">
        <v>228</v>
      </c>
      <c r="G14" s="62"/>
      <c r="H14" s="61"/>
      <c r="I14" s="61"/>
      <c r="J14" s="61"/>
    </row>
    <row r="15" ht="34.5" customHeight="1" spans="1:10">
      <c r="A15" s="43" t="s">
        <v>435</v>
      </c>
      <c r="B15" s="62"/>
      <c r="C15" s="43" t="s">
        <v>435</v>
      </c>
      <c r="D15" s="62"/>
      <c r="E15" s="62"/>
      <c r="F15" s="43" t="s">
        <v>199</v>
      </c>
      <c r="G15" s="62"/>
      <c r="H15" s="61"/>
      <c r="I15" s="61"/>
      <c r="J15" s="61"/>
    </row>
    <row r="16" ht="34.5" customHeight="1" spans="1:10">
      <c r="A16" s="43" t="s">
        <v>435</v>
      </c>
      <c r="B16" s="62"/>
      <c r="C16" s="43" t="s">
        <v>435</v>
      </c>
      <c r="D16" s="62"/>
      <c r="E16" s="62"/>
      <c r="F16" s="43" t="s">
        <v>209</v>
      </c>
      <c r="G16" s="62"/>
      <c r="H16" s="61"/>
      <c r="I16" s="61"/>
      <c r="J16" s="61"/>
    </row>
    <row r="17" ht="34.5" customHeight="1" spans="1:10">
      <c r="A17" s="43" t="s">
        <v>435</v>
      </c>
      <c r="B17" s="62"/>
      <c r="C17" s="43" t="s">
        <v>435</v>
      </c>
      <c r="D17" s="62"/>
      <c r="E17" s="62"/>
      <c r="F17" s="43" t="s">
        <v>168</v>
      </c>
      <c r="G17" s="62"/>
      <c r="H17" s="61"/>
      <c r="I17" s="61"/>
      <c r="J17" s="61"/>
    </row>
    <row r="18" ht="34.5" customHeight="1" spans="1:10">
      <c r="A18" s="43" t="s">
        <v>435</v>
      </c>
      <c r="B18" s="62"/>
      <c r="C18" s="43" t="s">
        <v>435</v>
      </c>
      <c r="D18" s="62"/>
      <c r="E18" s="62"/>
      <c r="F18" s="43" t="s">
        <v>225</v>
      </c>
      <c r="G18" s="62"/>
      <c r="H18" s="61"/>
      <c r="I18" s="61"/>
      <c r="J18" s="61"/>
    </row>
    <row r="19" ht="34.5" customHeight="1" spans="1:10">
      <c r="A19" s="43" t="s">
        <v>435</v>
      </c>
      <c r="B19" s="62"/>
      <c r="C19" s="43" t="s">
        <v>435</v>
      </c>
      <c r="D19" s="62"/>
      <c r="E19" s="62"/>
      <c r="F19" s="43" t="s">
        <v>436</v>
      </c>
      <c r="G19" s="62"/>
      <c r="H19" s="61"/>
      <c r="I19" s="61"/>
      <c r="J19" s="61"/>
    </row>
    <row r="20" ht="34.5" customHeight="1" spans="1:10">
      <c r="A20" s="43" t="s">
        <v>435</v>
      </c>
      <c r="B20" s="62"/>
      <c r="C20" s="43" t="s">
        <v>435</v>
      </c>
      <c r="D20" s="62"/>
      <c r="E20" s="62"/>
      <c r="F20" s="43" t="s">
        <v>437</v>
      </c>
      <c r="G20" s="62"/>
      <c r="H20" s="61"/>
      <c r="I20" s="61"/>
      <c r="J20" s="61"/>
    </row>
    <row r="21" ht="34.5" customHeight="1" spans="1:10">
      <c r="A21" s="43" t="s">
        <v>435</v>
      </c>
      <c r="B21" s="62"/>
      <c r="C21" s="43" t="s">
        <v>435</v>
      </c>
      <c r="D21" s="62"/>
      <c r="E21" s="62"/>
      <c r="F21" s="43" t="s">
        <v>438</v>
      </c>
      <c r="G21" s="62"/>
      <c r="H21" s="61"/>
      <c r="I21" s="61"/>
      <c r="J21" s="61"/>
    </row>
    <row r="22" ht="34.5" customHeight="1" spans="1:10">
      <c r="A22" s="43" t="s">
        <v>435</v>
      </c>
      <c r="B22" s="62"/>
      <c r="C22" s="43" t="s">
        <v>435</v>
      </c>
      <c r="D22" s="62"/>
      <c r="E22" s="62"/>
      <c r="F22" s="43" t="s">
        <v>439</v>
      </c>
      <c r="G22" s="62"/>
      <c r="H22" s="61"/>
      <c r="I22" s="61"/>
      <c r="J22" s="61"/>
    </row>
    <row r="23" ht="34.5" customHeight="1" spans="1:10">
      <c r="A23" s="43" t="s">
        <v>435</v>
      </c>
      <c r="B23" s="62"/>
      <c r="C23" s="43" t="s">
        <v>435</v>
      </c>
      <c r="D23" s="62"/>
      <c r="E23" s="62"/>
      <c r="F23" s="43" t="s">
        <v>251</v>
      </c>
      <c r="G23" s="62"/>
      <c r="H23" s="61"/>
      <c r="I23" s="61"/>
      <c r="J23" s="61"/>
    </row>
    <row r="24" ht="34.5" customHeight="1" spans="1:10">
      <c r="A24" s="43" t="s">
        <v>440</v>
      </c>
      <c r="B24" s="62"/>
      <c r="C24" s="43" t="s">
        <v>440</v>
      </c>
      <c r="D24" s="62"/>
      <c r="E24" s="62"/>
      <c r="F24" s="43" t="s">
        <v>281</v>
      </c>
      <c r="G24" s="62"/>
      <c r="H24" s="61"/>
      <c r="I24" s="61"/>
      <c r="J24" s="61"/>
    </row>
    <row r="25" ht="34.5" customHeight="1" spans="1:10">
      <c r="A25" s="43" t="s">
        <v>440</v>
      </c>
      <c r="B25" s="62"/>
      <c r="C25" s="43" t="s">
        <v>440</v>
      </c>
      <c r="D25" s="62"/>
      <c r="E25" s="62"/>
      <c r="F25" s="43" t="s">
        <v>261</v>
      </c>
      <c r="G25" s="62"/>
      <c r="H25" s="61"/>
      <c r="I25" s="61"/>
      <c r="J25" s="61"/>
    </row>
    <row r="26" ht="32.25" customHeight="1" spans="1:10">
      <c r="A26" s="63" t="s">
        <v>441</v>
      </c>
      <c r="B26" s="64"/>
      <c r="C26" s="64"/>
      <c r="D26" s="64"/>
      <c r="E26" s="64"/>
      <c r="F26" s="64"/>
      <c r="G26" s="64"/>
      <c r="H26" s="64"/>
      <c r="I26" s="64"/>
      <c r="J26" s="80"/>
    </row>
    <row r="27" ht="32.25" customHeight="1" spans="1:10">
      <c r="A27" s="65" t="s">
        <v>442</v>
      </c>
      <c r="B27" s="66"/>
      <c r="C27" s="66"/>
      <c r="D27" s="66"/>
      <c r="E27" s="66"/>
      <c r="F27" s="66"/>
      <c r="G27" s="67"/>
      <c r="H27" s="68" t="s">
        <v>443</v>
      </c>
      <c r="I27" s="81" t="s">
        <v>295</v>
      </c>
      <c r="J27" s="68" t="s">
        <v>444</v>
      </c>
    </row>
    <row r="28" ht="36" customHeight="1" spans="1:10">
      <c r="A28" s="69" t="s">
        <v>288</v>
      </c>
      <c r="B28" s="69" t="s">
        <v>445</v>
      </c>
      <c r="C28" s="70" t="s">
        <v>290</v>
      </c>
      <c r="D28" s="70" t="s">
        <v>291</v>
      </c>
      <c r="E28" s="70" t="s">
        <v>292</v>
      </c>
      <c r="F28" s="70" t="s">
        <v>293</v>
      </c>
      <c r="G28" s="70" t="s">
        <v>294</v>
      </c>
      <c r="H28" s="45"/>
      <c r="I28" s="45"/>
      <c r="J28" s="45"/>
    </row>
    <row r="29" ht="32.25" customHeight="1" spans="1:10">
      <c r="A29" s="71" t="s">
        <v>297</v>
      </c>
      <c r="B29" s="71"/>
      <c r="C29" s="72"/>
      <c r="D29" s="71"/>
      <c r="E29" s="71"/>
      <c r="F29" s="71"/>
      <c r="G29" s="71"/>
      <c r="H29" s="73"/>
      <c r="I29" s="82"/>
      <c r="J29" s="73"/>
    </row>
    <row r="30" ht="32.25" customHeight="1" spans="1:10">
      <c r="A30" s="71"/>
      <c r="B30" s="71" t="s">
        <v>298</v>
      </c>
      <c r="C30" s="72"/>
      <c r="D30" s="71"/>
      <c r="E30" s="71"/>
      <c r="F30" s="71"/>
      <c r="G30" s="71"/>
      <c r="H30" s="73"/>
      <c r="I30" s="82"/>
      <c r="J30" s="73"/>
    </row>
    <row r="31" ht="32.25" customHeight="1" spans="1:10">
      <c r="A31" s="71"/>
      <c r="B31" s="71"/>
      <c r="C31" s="72" t="s">
        <v>446</v>
      </c>
      <c r="D31" s="71" t="s">
        <v>311</v>
      </c>
      <c r="E31" s="71" t="s">
        <v>447</v>
      </c>
      <c r="F31" s="71" t="s">
        <v>448</v>
      </c>
      <c r="G31" s="71" t="s">
        <v>303</v>
      </c>
      <c r="H31" s="73" t="s">
        <v>449</v>
      </c>
      <c r="I31" s="82" t="s">
        <v>446</v>
      </c>
      <c r="J31" s="73" t="s">
        <v>450</v>
      </c>
    </row>
    <row r="32" ht="32.25" customHeight="1" spans="1:10">
      <c r="A32" s="71"/>
      <c r="B32" s="71"/>
      <c r="C32" s="72" t="s">
        <v>451</v>
      </c>
      <c r="D32" s="71" t="s">
        <v>300</v>
      </c>
      <c r="E32" s="71" t="s">
        <v>452</v>
      </c>
      <c r="F32" s="71" t="s">
        <v>302</v>
      </c>
      <c r="G32" s="71" t="s">
        <v>303</v>
      </c>
      <c r="H32" s="73" t="s">
        <v>453</v>
      </c>
      <c r="I32" s="82" t="s">
        <v>454</v>
      </c>
      <c r="J32" s="73" t="s">
        <v>450</v>
      </c>
    </row>
    <row r="33" ht="32.25" customHeight="1" spans="1:10">
      <c r="A33" s="71"/>
      <c r="B33" s="71"/>
      <c r="C33" s="72" t="s">
        <v>455</v>
      </c>
      <c r="D33" s="71" t="s">
        <v>300</v>
      </c>
      <c r="E33" s="71" t="s">
        <v>452</v>
      </c>
      <c r="F33" s="71" t="s">
        <v>302</v>
      </c>
      <c r="G33" s="71" t="s">
        <v>303</v>
      </c>
      <c r="H33" s="73" t="s">
        <v>449</v>
      </c>
      <c r="I33" s="82" t="s">
        <v>455</v>
      </c>
      <c r="J33" s="73" t="s">
        <v>450</v>
      </c>
    </row>
    <row r="34" ht="32.25" customHeight="1" spans="1:10">
      <c r="A34" s="71"/>
      <c r="B34" s="71"/>
      <c r="C34" s="72" t="s">
        <v>456</v>
      </c>
      <c r="D34" s="71" t="s">
        <v>300</v>
      </c>
      <c r="E34" s="71" t="s">
        <v>457</v>
      </c>
      <c r="F34" s="71" t="s">
        <v>458</v>
      </c>
      <c r="G34" s="71" t="s">
        <v>303</v>
      </c>
      <c r="H34" s="73" t="s">
        <v>449</v>
      </c>
      <c r="I34" s="82" t="s">
        <v>456</v>
      </c>
      <c r="J34" s="73" t="s">
        <v>450</v>
      </c>
    </row>
    <row r="35" ht="32.25" customHeight="1" spans="1:10">
      <c r="A35" s="71"/>
      <c r="B35" s="71"/>
      <c r="C35" s="72" t="s">
        <v>459</v>
      </c>
      <c r="D35" s="71" t="s">
        <v>311</v>
      </c>
      <c r="E35" s="71" t="s">
        <v>460</v>
      </c>
      <c r="F35" s="71" t="s">
        <v>458</v>
      </c>
      <c r="G35" s="71" t="s">
        <v>303</v>
      </c>
      <c r="H35" s="73" t="s">
        <v>449</v>
      </c>
      <c r="I35" s="82" t="s">
        <v>461</v>
      </c>
      <c r="J35" s="73" t="s">
        <v>450</v>
      </c>
    </row>
    <row r="36" ht="32.25" customHeight="1" spans="1:10">
      <c r="A36" s="71"/>
      <c r="B36" s="71"/>
      <c r="C36" s="72" t="s">
        <v>462</v>
      </c>
      <c r="D36" s="71" t="s">
        <v>311</v>
      </c>
      <c r="E36" s="71" t="s">
        <v>154</v>
      </c>
      <c r="F36" s="71" t="s">
        <v>463</v>
      </c>
      <c r="G36" s="71" t="s">
        <v>303</v>
      </c>
      <c r="H36" s="73" t="s">
        <v>449</v>
      </c>
      <c r="I36" s="82" t="s">
        <v>464</v>
      </c>
      <c r="J36" s="73" t="s">
        <v>450</v>
      </c>
    </row>
    <row r="37" ht="32.25" customHeight="1" spans="1:10">
      <c r="A37" s="71"/>
      <c r="B37" s="71"/>
      <c r="C37" s="72" t="s">
        <v>465</v>
      </c>
      <c r="D37" s="71" t="s">
        <v>300</v>
      </c>
      <c r="E37" s="71" t="s">
        <v>466</v>
      </c>
      <c r="F37" s="71" t="s">
        <v>467</v>
      </c>
      <c r="G37" s="71" t="s">
        <v>303</v>
      </c>
      <c r="H37" s="73" t="s">
        <v>449</v>
      </c>
      <c r="I37" s="82" t="s">
        <v>465</v>
      </c>
      <c r="J37" s="73" t="s">
        <v>450</v>
      </c>
    </row>
    <row r="38" ht="32.25" customHeight="1" spans="1:10">
      <c r="A38" s="71"/>
      <c r="B38" s="71"/>
      <c r="C38" s="72" t="s">
        <v>468</v>
      </c>
      <c r="D38" s="71" t="s">
        <v>300</v>
      </c>
      <c r="E38" s="71" t="s">
        <v>469</v>
      </c>
      <c r="F38" s="71" t="s">
        <v>470</v>
      </c>
      <c r="G38" s="71" t="s">
        <v>303</v>
      </c>
      <c r="H38" s="73" t="s">
        <v>449</v>
      </c>
      <c r="I38" s="82" t="s">
        <v>468</v>
      </c>
      <c r="J38" s="73" t="s">
        <v>450</v>
      </c>
    </row>
    <row r="39" ht="32.25" customHeight="1" spans="1:10">
      <c r="A39" s="71"/>
      <c r="B39" s="71"/>
      <c r="C39" s="72" t="s">
        <v>471</v>
      </c>
      <c r="D39" s="71" t="s">
        <v>321</v>
      </c>
      <c r="E39" s="71" t="s">
        <v>151</v>
      </c>
      <c r="F39" s="71" t="s">
        <v>472</v>
      </c>
      <c r="G39" s="71" t="s">
        <v>303</v>
      </c>
      <c r="H39" s="73" t="s">
        <v>473</v>
      </c>
      <c r="I39" s="82" t="s">
        <v>471</v>
      </c>
      <c r="J39" s="73" t="s">
        <v>450</v>
      </c>
    </row>
    <row r="40" ht="32.25" customHeight="1" spans="1:10">
      <c r="A40" s="71"/>
      <c r="B40" s="71"/>
      <c r="C40" s="72" t="s">
        <v>474</v>
      </c>
      <c r="D40" s="71" t="s">
        <v>300</v>
      </c>
      <c r="E40" s="71" t="s">
        <v>151</v>
      </c>
      <c r="F40" s="71" t="s">
        <v>302</v>
      </c>
      <c r="G40" s="71" t="s">
        <v>303</v>
      </c>
      <c r="H40" s="73" t="s">
        <v>449</v>
      </c>
      <c r="I40" s="82" t="s">
        <v>474</v>
      </c>
      <c r="J40" s="73" t="s">
        <v>450</v>
      </c>
    </row>
    <row r="41" ht="32.25" customHeight="1" spans="1:10">
      <c r="A41" s="71"/>
      <c r="B41" s="71"/>
      <c r="C41" s="72" t="s">
        <v>475</v>
      </c>
      <c r="D41" s="71" t="s">
        <v>300</v>
      </c>
      <c r="E41" s="71" t="s">
        <v>151</v>
      </c>
      <c r="F41" s="71" t="s">
        <v>302</v>
      </c>
      <c r="G41" s="71" t="s">
        <v>303</v>
      </c>
      <c r="H41" s="73" t="s">
        <v>449</v>
      </c>
      <c r="I41" s="82" t="s">
        <v>475</v>
      </c>
      <c r="J41" s="73" t="s">
        <v>450</v>
      </c>
    </row>
    <row r="42" ht="32.25" customHeight="1" spans="1:10">
      <c r="A42" s="71"/>
      <c r="B42" s="71"/>
      <c r="C42" s="72" t="s">
        <v>476</v>
      </c>
      <c r="D42" s="71" t="s">
        <v>300</v>
      </c>
      <c r="E42" s="71" t="s">
        <v>151</v>
      </c>
      <c r="F42" s="71" t="s">
        <v>477</v>
      </c>
      <c r="G42" s="71" t="s">
        <v>303</v>
      </c>
      <c r="H42" s="73" t="s">
        <v>449</v>
      </c>
      <c r="I42" s="82" t="s">
        <v>476</v>
      </c>
      <c r="J42" s="73" t="s">
        <v>450</v>
      </c>
    </row>
    <row r="43" ht="32.25" customHeight="1" spans="1:10">
      <c r="A43" s="71"/>
      <c r="B43" s="71" t="s">
        <v>304</v>
      </c>
      <c r="C43" s="72"/>
      <c r="D43" s="71"/>
      <c r="E43" s="71"/>
      <c r="F43" s="71"/>
      <c r="G43" s="71"/>
      <c r="H43" s="73"/>
      <c r="I43" s="82"/>
      <c r="J43" s="73"/>
    </row>
    <row r="44" ht="32.25" customHeight="1" spans="1:10">
      <c r="A44" s="71"/>
      <c r="B44" s="71"/>
      <c r="C44" s="72" t="s">
        <v>478</v>
      </c>
      <c r="D44" s="71" t="s">
        <v>311</v>
      </c>
      <c r="E44" s="71" t="s">
        <v>332</v>
      </c>
      <c r="F44" s="71" t="s">
        <v>313</v>
      </c>
      <c r="G44" s="71" t="s">
        <v>303</v>
      </c>
      <c r="H44" s="73" t="s">
        <v>449</v>
      </c>
      <c r="I44" s="82" t="s">
        <v>479</v>
      </c>
      <c r="J44" s="73" t="s">
        <v>450</v>
      </c>
    </row>
    <row r="45" ht="32.25" customHeight="1" spans="1:10">
      <c r="A45" s="71"/>
      <c r="B45" s="71"/>
      <c r="C45" s="72" t="s">
        <v>480</v>
      </c>
      <c r="D45" s="71" t="s">
        <v>311</v>
      </c>
      <c r="E45" s="71" t="s">
        <v>346</v>
      </c>
      <c r="F45" s="71" t="s">
        <v>313</v>
      </c>
      <c r="G45" s="71" t="s">
        <v>303</v>
      </c>
      <c r="H45" s="73" t="s">
        <v>449</v>
      </c>
      <c r="I45" s="82" t="s">
        <v>481</v>
      </c>
      <c r="J45" s="73" t="s">
        <v>450</v>
      </c>
    </row>
    <row r="46" ht="32.25" customHeight="1" spans="1:10">
      <c r="A46" s="71"/>
      <c r="B46" s="71" t="s">
        <v>315</v>
      </c>
      <c r="C46" s="72"/>
      <c r="D46" s="71"/>
      <c r="E46" s="71"/>
      <c r="F46" s="71"/>
      <c r="G46" s="71"/>
      <c r="H46" s="73"/>
      <c r="I46" s="82"/>
      <c r="J46" s="73"/>
    </row>
    <row r="47" ht="32.25" customHeight="1" spans="1:10">
      <c r="A47" s="71"/>
      <c r="B47" s="71"/>
      <c r="C47" s="72" t="s">
        <v>482</v>
      </c>
      <c r="D47" s="71" t="s">
        <v>300</v>
      </c>
      <c r="E47" s="71" t="s">
        <v>339</v>
      </c>
      <c r="F47" s="71" t="s">
        <v>307</v>
      </c>
      <c r="G47" s="71" t="s">
        <v>308</v>
      </c>
      <c r="H47" s="73" t="s">
        <v>449</v>
      </c>
      <c r="I47" s="82" t="s">
        <v>482</v>
      </c>
      <c r="J47" s="73" t="s">
        <v>450</v>
      </c>
    </row>
    <row r="48" ht="32.25" customHeight="1" spans="1:10">
      <c r="A48" s="71"/>
      <c r="B48" s="71"/>
      <c r="C48" s="72" t="s">
        <v>483</v>
      </c>
      <c r="D48" s="71" t="s">
        <v>300</v>
      </c>
      <c r="E48" s="71" t="s">
        <v>339</v>
      </c>
      <c r="F48" s="71" t="s">
        <v>307</v>
      </c>
      <c r="G48" s="71" t="s">
        <v>308</v>
      </c>
      <c r="H48" s="73" t="s">
        <v>449</v>
      </c>
      <c r="I48" s="82" t="s">
        <v>484</v>
      </c>
      <c r="J48" s="73" t="s">
        <v>450</v>
      </c>
    </row>
    <row r="49" ht="32.25" customHeight="1" spans="1:10">
      <c r="A49" s="71"/>
      <c r="B49" s="71"/>
      <c r="C49" s="72" t="s">
        <v>485</v>
      </c>
      <c r="D49" s="71" t="s">
        <v>300</v>
      </c>
      <c r="E49" s="71" t="s">
        <v>339</v>
      </c>
      <c r="F49" s="71" t="s">
        <v>307</v>
      </c>
      <c r="G49" s="71" t="s">
        <v>308</v>
      </c>
      <c r="H49" s="73" t="s">
        <v>449</v>
      </c>
      <c r="I49" s="82" t="s">
        <v>486</v>
      </c>
      <c r="J49" s="73" t="s">
        <v>450</v>
      </c>
    </row>
    <row r="50" ht="32.25" customHeight="1" spans="1:10">
      <c r="A50" s="71"/>
      <c r="B50" s="71" t="s">
        <v>319</v>
      </c>
      <c r="C50" s="72"/>
      <c r="D50" s="71"/>
      <c r="E50" s="71"/>
      <c r="F50" s="71"/>
      <c r="G50" s="71"/>
      <c r="H50" s="73"/>
      <c r="I50" s="82"/>
      <c r="J50" s="73"/>
    </row>
    <row r="51" ht="32.25" customHeight="1" spans="1:10">
      <c r="A51" s="71"/>
      <c r="B51" s="71"/>
      <c r="C51" s="72" t="s">
        <v>320</v>
      </c>
      <c r="D51" s="71" t="s">
        <v>321</v>
      </c>
      <c r="E51" s="71" t="s">
        <v>487</v>
      </c>
      <c r="F51" s="71" t="s">
        <v>323</v>
      </c>
      <c r="G51" s="71" t="s">
        <v>303</v>
      </c>
      <c r="H51" s="73" t="s">
        <v>449</v>
      </c>
      <c r="I51" s="82" t="s">
        <v>488</v>
      </c>
      <c r="J51" s="73" t="s">
        <v>450</v>
      </c>
    </row>
    <row r="52" ht="32.25" customHeight="1" spans="1:10">
      <c r="A52" s="71" t="s">
        <v>325</v>
      </c>
      <c r="B52" s="71"/>
      <c r="C52" s="72"/>
      <c r="D52" s="71"/>
      <c r="E52" s="71"/>
      <c r="F52" s="71"/>
      <c r="G52" s="71"/>
      <c r="H52" s="73"/>
      <c r="I52" s="82"/>
      <c r="J52" s="73"/>
    </row>
    <row r="53" ht="32.25" customHeight="1" spans="1:10">
      <c r="A53" s="71"/>
      <c r="B53" s="71" t="s">
        <v>326</v>
      </c>
      <c r="C53" s="72"/>
      <c r="D53" s="71"/>
      <c r="E53" s="71"/>
      <c r="F53" s="71"/>
      <c r="G53" s="71"/>
      <c r="H53" s="73"/>
      <c r="I53" s="82"/>
      <c r="J53" s="73"/>
    </row>
    <row r="54" ht="32.25" customHeight="1" spans="1:10">
      <c r="A54" s="71"/>
      <c r="B54" s="71"/>
      <c r="C54" s="72" t="s">
        <v>489</v>
      </c>
      <c r="D54" s="71" t="s">
        <v>300</v>
      </c>
      <c r="E54" s="71" t="s">
        <v>490</v>
      </c>
      <c r="F54" s="71" t="s">
        <v>307</v>
      </c>
      <c r="G54" s="71" t="s">
        <v>308</v>
      </c>
      <c r="H54" s="73" t="s">
        <v>491</v>
      </c>
      <c r="I54" s="82" t="s">
        <v>489</v>
      </c>
      <c r="J54" s="73" t="s">
        <v>450</v>
      </c>
    </row>
    <row r="55" ht="32.25" customHeight="1" spans="1:10">
      <c r="A55" s="71"/>
      <c r="B55" s="71"/>
      <c r="C55" s="72" t="s">
        <v>492</v>
      </c>
      <c r="D55" s="71" t="s">
        <v>300</v>
      </c>
      <c r="E55" s="71" t="s">
        <v>344</v>
      </c>
      <c r="F55" s="71" t="s">
        <v>307</v>
      </c>
      <c r="G55" s="71" t="s">
        <v>308</v>
      </c>
      <c r="H55" s="73" t="s">
        <v>491</v>
      </c>
      <c r="I55" s="82" t="s">
        <v>493</v>
      </c>
      <c r="J55" s="73" t="s">
        <v>450</v>
      </c>
    </row>
    <row r="56" ht="32.25" customHeight="1" spans="1:10">
      <c r="A56" s="71"/>
      <c r="B56" s="71"/>
      <c r="C56" s="72" t="s">
        <v>494</v>
      </c>
      <c r="D56" s="71" t="s">
        <v>300</v>
      </c>
      <c r="E56" s="71" t="s">
        <v>495</v>
      </c>
      <c r="F56" s="71" t="s">
        <v>307</v>
      </c>
      <c r="G56" s="71" t="s">
        <v>308</v>
      </c>
      <c r="H56" s="73" t="s">
        <v>496</v>
      </c>
      <c r="I56" s="82" t="s">
        <v>494</v>
      </c>
      <c r="J56" s="73" t="s">
        <v>450</v>
      </c>
    </row>
    <row r="57" ht="32.25" customHeight="1" spans="1:10">
      <c r="A57" s="71" t="s">
        <v>329</v>
      </c>
      <c r="B57" s="71"/>
      <c r="C57" s="72"/>
      <c r="D57" s="71"/>
      <c r="E57" s="71"/>
      <c r="F57" s="71"/>
      <c r="G57" s="71"/>
      <c r="H57" s="73"/>
      <c r="I57" s="82"/>
      <c r="J57" s="73"/>
    </row>
    <row r="58" ht="32.25" customHeight="1" spans="1:10">
      <c r="A58" s="71"/>
      <c r="B58" s="71" t="s">
        <v>330</v>
      </c>
      <c r="C58" s="72"/>
      <c r="D58" s="71"/>
      <c r="E58" s="71"/>
      <c r="F58" s="71"/>
      <c r="G58" s="71"/>
      <c r="H58" s="73"/>
      <c r="I58" s="82"/>
      <c r="J58" s="73"/>
    </row>
    <row r="59" ht="32.25" customHeight="1" spans="1:10">
      <c r="A59" s="71"/>
      <c r="B59" s="71"/>
      <c r="C59" s="72" t="s">
        <v>497</v>
      </c>
      <c r="D59" s="71" t="s">
        <v>311</v>
      </c>
      <c r="E59" s="71" t="s">
        <v>332</v>
      </c>
      <c r="F59" s="71" t="s">
        <v>313</v>
      </c>
      <c r="G59" s="71" t="s">
        <v>303</v>
      </c>
      <c r="H59" s="73" t="s">
        <v>498</v>
      </c>
      <c r="I59" s="82" t="s">
        <v>499</v>
      </c>
      <c r="J59" s="73" t="s">
        <v>500</v>
      </c>
    </row>
    <row r="60" ht="32.25" customHeight="1" spans="1:10">
      <c r="A60" s="71"/>
      <c r="B60" s="71"/>
      <c r="C60" s="72" t="s">
        <v>501</v>
      </c>
      <c r="D60" s="71" t="s">
        <v>311</v>
      </c>
      <c r="E60" s="71" t="s">
        <v>346</v>
      </c>
      <c r="F60" s="71" t="s">
        <v>313</v>
      </c>
      <c r="G60" s="71" t="s">
        <v>303</v>
      </c>
      <c r="H60" s="73" t="s">
        <v>491</v>
      </c>
      <c r="I60" s="82" t="s">
        <v>502</v>
      </c>
      <c r="J60" s="73" t="s">
        <v>500</v>
      </c>
    </row>
  </sheetData>
  <sheetProtection selectLockedCells="1" selectUnlockedCells="1"/>
  <mergeCells count="63">
    <mergeCell ref="A1:J1"/>
    <mergeCell ref="A2:J2"/>
    <mergeCell ref="B3:J3"/>
    <mergeCell ref="A4:I4"/>
    <mergeCell ref="C5:I5"/>
    <mergeCell ref="C6:I6"/>
    <mergeCell ref="C7:I7"/>
    <mergeCell ref="A8:J8"/>
    <mergeCell ref="H9:J9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J26"/>
    <mergeCell ref="A27:G27"/>
    <mergeCell ref="A5:A6"/>
    <mergeCell ref="H27:H28"/>
    <mergeCell ref="I27:I28"/>
    <mergeCell ref="J27:J28"/>
    <mergeCell ref="F9:G10"/>
    <mergeCell ref="A9:B10"/>
    <mergeCell ref="C9:E10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9"/>
  <sheetViews>
    <sheetView showZeros="0" workbookViewId="0">
      <selection activeCell="A1" sqref="A1"/>
    </sheetView>
  </sheetViews>
  <sheetFormatPr defaultColWidth="10.625" defaultRowHeight="13.5" customHeight="1"/>
  <cols>
    <col min="1" max="1" width="41" customWidth="1"/>
    <col min="2" max="2" width="15.125" customWidth="1"/>
    <col min="3" max="3" width="15" customWidth="1"/>
    <col min="4" max="4" width="21.625" customWidth="1"/>
    <col min="5" max="5" width="12" customWidth="1"/>
    <col min="6" max="6" width="11.875" customWidth="1"/>
    <col min="7" max="7" width="12.875" customWidth="1"/>
    <col min="8" max="8" width="12" customWidth="1"/>
    <col min="9" max="12" width="12.75" customWidth="1"/>
    <col min="14" max="15" width="12.75" customWidth="1"/>
  </cols>
  <sheetData>
    <row r="1" ht="14.25" customHeight="1" spans="1: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8" t="s">
        <v>503</v>
      </c>
    </row>
    <row r="2" ht="47.25" customHeight="1" spans="1:15">
      <c r="A2" s="8" t="s">
        <v>504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15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9" t="s">
        <v>505</v>
      </c>
    </row>
    <row r="4" ht="23.25" customHeight="1" spans="1:15">
      <c r="A4" s="9" t="s">
        <v>180</v>
      </c>
      <c r="B4" s="9" t="s">
        <v>506</v>
      </c>
      <c r="C4" s="9" t="s">
        <v>507</v>
      </c>
      <c r="D4" s="9" t="s">
        <v>508</v>
      </c>
      <c r="E4" s="10" t="s">
        <v>509</v>
      </c>
      <c r="F4" s="11"/>
      <c r="G4" s="11"/>
      <c r="H4" s="12" t="s">
        <v>510</v>
      </c>
      <c r="I4" s="10" t="s">
        <v>511</v>
      </c>
      <c r="J4" s="11"/>
      <c r="K4" s="11"/>
      <c r="L4" s="12"/>
      <c r="M4" s="9" t="s">
        <v>512</v>
      </c>
      <c r="N4" s="10" t="s">
        <v>513</v>
      </c>
      <c r="O4" s="12"/>
    </row>
    <row r="5" ht="23.25" customHeight="1" spans="1:15">
      <c r="A5" s="13"/>
      <c r="B5" s="13"/>
      <c r="C5" s="13"/>
      <c r="D5" s="13"/>
      <c r="E5" s="14" t="s">
        <v>514</v>
      </c>
      <c r="F5" s="15"/>
      <c r="G5" s="16"/>
      <c r="H5" s="17" t="s">
        <v>515</v>
      </c>
      <c r="I5" s="9" t="s">
        <v>57</v>
      </c>
      <c r="J5" s="9" t="s">
        <v>516</v>
      </c>
      <c r="K5" s="10" t="s">
        <v>517</v>
      </c>
      <c r="L5" s="12"/>
      <c r="M5" s="13"/>
      <c r="N5" s="13" t="s">
        <v>518</v>
      </c>
      <c r="O5" s="13" t="s">
        <v>519</v>
      </c>
    </row>
    <row r="6" ht="23.25" customHeight="1" spans="1:15">
      <c r="A6" s="18"/>
      <c r="B6" s="18"/>
      <c r="C6" s="18"/>
      <c r="D6" s="18"/>
      <c r="E6" s="18" t="s">
        <v>59</v>
      </c>
      <c r="F6" s="18" t="s">
        <v>520</v>
      </c>
      <c r="G6" s="18" t="s">
        <v>521</v>
      </c>
      <c r="H6" s="19" t="s">
        <v>522</v>
      </c>
      <c r="I6" s="18" t="s">
        <v>57</v>
      </c>
      <c r="J6" s="18" t="s">
        <v>516</v>
      </c>
      <c r="K6" s="30" t="s">
        <v>517</v>
      </c>
      <c r="L6" s="30" t="s">
        <v>523</v>
      </c>
      <c r="M6" s="18"/>
      <c r="N6" s="18" t="s">
        <v>518</v>
      </c>
      <c r="O6" s="18" t="s">
        <v>519</v>
      </c>
    </row>
    <row r="7" ht="17.25" customHeight="1" spans="1:15">
      <c r="A7" s="20" t="s">
        <v>524</v>
      </c>
      <c r="B7" s="21" t="s">
        <v>524</v>
      </c>
      <c r="C7" s="22" t="s">
        <v>524</v>
      </c>
      <c r="D7" s="22">
        <v>1</v>
      </c>
      <c r="E7" s="23">
        <v>2</v>
      </c>
      <c r="F7" s="23">
        <v>3</v>
      </c>
      <c r="G7" s="23">
        <v>4</v>
      </c>
      <c r="H7" s="23">
        <v>5</v>
      </c>
      <c r="I7" s="21">
        <v>6</v>
      </c>
      <c r="J7" s="21">
        <v>7</v>
      </c>
      <c r="K7" s="21">
        <v>8</v>
      </c>
      <c r="L7" s="21">
        <v>9</v>
      </c>
      <c r="M7" s="23">
        <v>10</v>
      </c>
      <c r="N7" s="23">
        <v>11</v>
      </c>
      <c r="O7" s="23">
        <v>12</v>
      </c>
    </row>
    <row r="8" ht="22.5" customHeight="1" spans="1:15">
      <c r="A8" s="20" t="s">
        <v>57</v>
      </c>
      <c r="B8" s="20"/>
      <c r="C8" s="20"/>
      <c r="D8" s="24">
        <v>21</v>
      </c>
      <c r="E8" s="24"/>
      <c r="F8" s="24"/>
      <c r="G8" s="24"/>
      <c r="H8" s="5"/>
      <c r="I8" s="31">
        <v>1</v>
      </c>
      <c r="J8" s="31"/>
      <c r="K8" s="31">
        <v>1</v>
      </c>
      <c r="L8" s="31"/>
      <c r="M8" s="23"/>
      <c r="N8" s="24">
        <v>4</v>
      </c>
      <c r="O8" s="24">
        <v>4</v>
      </c>
    </row>
    <row r="9" ht="22.5" customHeight="1" spans="1:15">
      <c r="A9" s="25" t="s">
        <v>72</v>
      </c>
      <c r="B9" s="26" t="s">
        <v>157</v>
      </c>
      <c r="C9" s="26" t="s">
        <v>525</v>
      </c>
      <c r="D9" s="27">
        <v>21</v>
      </c>
      <c r="E9" s="27"/>
      <c r="F9" s="27"/>
      <c r="G9" s="27"/>
      <c r="H9" s="23"/>
      <c r="I9" s="32">
        <v>1</v>
      </c>
      <c r="J9" s="32"/>
      <c r="K9" s="32">
        <v>1</v>
      </c>
      <c r="L9" s="32"/>
      <c r="M9" s="23"/>
      <c r="N9" s="27">
        <v>4</v>
      </c>
      <c r="O9" s="27">
        <v>4</v>
      </c>
    </row>
  </sheetData>
  <sheetProtection selectLockedCells="1" selectUnlockedCells="1"/>
  <mergeCells count="17">
    <mergeCell ref="A2:O2"/>
    <mergeCell ref="E4:H4"/>
    <mergeCell ref="I4:L4"/>
    <mergeCell ref="N4:O4"/>
    <mergeCell ref="E5:G5"/>
    <mergeCell ref="K5:L5"/>
    <mergeCell ref="A8:C8"/>
    <mergeCell ref="A4:A6"/>
    <mergeCell ref="B4:B6"/>
    <mergeCell ref="C4:C6"/>
    <mergeCell ref="D4:D6"/>
    <mergeCell ref="H5:H6"/>
    <mergeCell ref="I5:I6"/>
    <mergeCell ref="J5:J6"/>
    <mergeCell ref="M4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10.75" defaultRowHeight="14.25" customHeight="1"/>
  <cols>
    <col min="1" max="1" width="24.75" customWidth="1"/>
    <col min="2" max="2" width="41.125" customWidth="1"/>
    <col min="3" max="8" width="23.875" customWidth="1"/>
    <col min="9" max="11" width="24" customWidth="1"/>
    <col min="12" max="12" width="23.875" customWidth="1"/>
    <col min="13" max="13" width="24" customWidth="1"/>
    <col min="14" max="19" width="23.875" customWidth="1"/>
  </cols>
  <sheetData>
    <row r="1" ht="19.5" customHeight="1" spans="10:19">
      <c r="J1" s="279"/>
      <c r="O1" s="156"/>
      <c r="P1" s="156"/>
      <c r="Q1" s="156"/>
      <c r="R1" s="156"/>
      <c r="S1" s="138" t="s">
        <v>53</v>
      </c>
    </row>
    <row r="2" ht="57.75" customHeight="1" spans="1:19">
      <c r="A2" s="231" t="s">
        <v>54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302"/>
      <c r="P2" s="302"/>
      <c r="Q2" s="302"/>
      <c r="R2" s="302"/>
      <c r="S2" s="302"/>
    </row>
    <row r="3" ht="21" customHeight="1" spans="1:19">
      <c r="A3" s="120" t="str">
        <f>"单位名称："&amp;"德钦县公安局森林警察大队"</f>
        <v>单位名称：德钦县公安局森林警察大队</v>
      </c>
      <c r="B3" s="90"/>
      <c r="C3" s="90"/>
      <c r="D3" s="90"/>
      <c r="E3" s="90"/>
      <c r="F3" s="90"/>
      <c r="G3" s="90"/>
      <c r="H3" s="90"/>
      <c r="I3" s="90"/>
      <c r="J3" s="158"/>
      <c r="K3" s="90"/>
      <c r="L3" s="90"/>
      <c r="M3" s="90"/>
      <c r="N3" s="90"/>
      <c r="O3" s="158"/>
      <c r="P3" s="158"/>
      <c r="Q3" s="158"/>
      <c r="R3" s="158"/>
      <c r="S3" s="177" t="s">
        <v>2</v>
      </c>
    </row>
    <row r="4" ht="18.75" customHeight="1" spans="1:19">
      <c r="A4" s="286" t="s">
        <v>55</v>
      </c>
      <c r="B4" s="287" t="s">
        <v>56</v>
      </c>
      <c r="C4" s="287" t="s">
        <v>57</v>
      </c>
      <c r="D4" s="288" t="s">
        <v>58</v>
      </c>
      <c r="E4" s="289"/>
      <c r="F4" s="289"/>
      <c r="G4" s="289"/>
      <c r="H4" s="289"/>
      <c r="I4" s="289"/>
      <c r="J4" s="303"/>
      <c r="K4" s="289"/>
      <c r="L4" s="289"/>
      <c r="M4" s="289"/>
      <c r="N4" s="283"/>
      <c r="O4" s="288" t="s">
        <v>46</v>
      </c>
      <c r="P4" s="288"/>
      <c r="Q4" s="288"/>
      <c r="R4" s="288"/>
      <c r="S4" s="307"/>
    </row>
    <row r="5" ht="19.5" customHeight="1" spans="1:19">
      <c r="A5" s="290"/>
      <c r="B5" s="291"/>
      <c r="C5" s="291"/>
      <c r="D5" s="292" t="s">
        <v>59</v>
      </c>
      <c r="E5" s="292" t="s">
        <v>60</v>
      </c>
      <c r="F5" s="292" t="s">
        <v>61</v>
      </c>
      <c r="G5" s="292" t="s">
        <v>62</v>
      </c>
      <c r="H5" s="292" t="s">
        <v>63</v>
      </c>
      <c r="I5" s="304" t="s">
        <v>64</v>
      </c>
      <c r="J5" s="304"/>
      <c r="K5" s="304"/>
      <c r="L5" s="304"/>
      <c r="M5" s="304"/>
      <c r="N5" s="295"/>
      <c r="O5" s="292" t="s">
        <v>59</v>
      </c>
      <c r="P5" s="292" t="s">
        <v>60</v>
      </c>
      <c r="Q5" s="292" t="s">
        <v>61</v>
      </c>
      <c r="R5" s="292" t="s">
        <v>62</v>
      </c>
      <c r="S5" s="292" t="s">
        <v>65</v>
      </c>
    </row>
    <row r="6" ht="28.5" customHeight="1" spans="1:19">
      <c r="A6" s="293"/>
      <c r="B6" s="294"/>
      <c r="C6" s="294"/>
      <c r="D6" s="295"/>
      <c r="E6" s="295"/>
      <c r="F6" s="295"/>
      <c r="G6" s="295"/>
      <c r="H6" s="295"/>
      <c r="I6" s="294" t="s">
        <v>59</v>
      </c>
      <c r="J6" s="294" t="s">
        <v>66</v>
      </c>
      <c r="K6" s="294" t="s">
        <v>67</v>
      </c>
      <c r="L6" s="294" t="s">
        <v>68</v>
      </c>
      <c r="M6" s="294" t="s">
        <v>69</v>
      </c>
      <c r="N6" s="294" t="s">
        <v>70</v>
      </c>
      <c r="O6" s="305"/>
      <c r="P6" s="305"/>
      <c r="Q6" s="305"/>
      <c r="R6" s="305"/>
      <c r="S6" s="295"/>
    </row>
    <row r="7" ht="20.25" customHeight="1" spans="1:19">
      <c r="A7" s="296">
        <v>1</v>
      </c>
      <c r="B7" s="296">
        <v>2</v>
      </c>
      <c r="C7" s="296">
        <v>3</v>
      </c>
      <c r="D7" s="296">
        <v>4</v>
      </c>
      <c r="E7" s="296">
        <v>5</v>
      </c>
      <c r="F7" s="296">
        <v>6</v>
      </c>
      <c r="G7" s="296">
        <v>7</v>
      </c>
      <c r="H7" s="296">
        <v>8</v>
      </c>
      <c r="I7" s="296">
        <v>9</v>
      </c>
      <c r="J7" s="296">
        <v>10</v>
      </c>
      <c r="K7" s="296">
        <v>11</v>
      </c>
      <c r="L7" s="296">
        <v>12</v>
      </c>
      <c r="M7" s="296">
        <v>13</v>
      </c>
      <c r="N7" s="296">
        <v>14</v>
      </c>
      <c r="O7" s="296">
        <v>15</v>
      </c>
      <c r="P7" s="296">
        <v>16</v>
      </c>
      <c r="Q7" s="296">
        <v>17</v>
      </c>
      <c r="R7" s="296">
        <v>18</v>
      </c>
      <c r="S7" s="296">
        <v>19</v>
      </c>
    </row>
    <row r="8" ht="22.5" customHeight="1" spans="1:19">
      <c r="A8" s="297" t="s">
        <v>71</v>
      </c>
      <c r="B8" s="298" t="s">
        <v>72</v>
      </c>
      <c r="C8" s="299">
        <v>6623352.91</v>
      </c>
      <c r="D8" s="299">
        <v>6623352.91</v>
      </c>
      <c r="E8" s="300">
        <v>6623352.91</v>
      </c>
      <c r="F8" s="300"/>
      <c r="G8" s="300"/>
      <c r="H8" s="300"/>
      <c r="I8" s="300"/>
      <c r="J8" s="300"/>
      <c r="K8" s="300"/>
      <c r="L8" s="300"/>
      <c r="M8" s="300"/>
      <c r="N8" s="300"/>
      <c r="O8" s="306"/>
      <c r="P8" s="306"/>
      <c r="Q8" s="306"/>
      <c r="R8" s="306"/>
      <c r="S8" s="306"/>
    </row>
    <row r="9" ht="22.5" customHeight="1" spans="1:19">
      <c r="A9" s="45" t="s">
        <v>57</v>
      </c>
      <c r="B9" s="301"/>
      <c r="C9" s="300">
        <v>6623352.91</v>
      </c>
      <c r="D9" s="300">
        <v>6623352.91</v>
      </c>
      <c r="E9" s="300">
        <v>6623352.91</v>
      </c>
      <c r="F9" s="300"/>
      <c r="G9" s="300"/>
      <c r="H9" s="300"/>
      <c r="I9" s="300"/>
      <c r="J9" s="300"/>
      <c r="K9" s="300"/>
      <c r="L9" s="300"/>
      <c r="M9" s="300"/>
      <c r="N9" s="300"/>
      <c r="O9" s="306"/>
      <c r="P9" s="306"/>
      <c r="Q9" s="306"/>
      <c r="R9" s="306"/>
      <c r="S9" s="306"/>
    </row>
  </sheetData>
  <sheetProtection selectLockedCells="1" selectUnlockedCells="1"/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3"/>
  <sheetViews>
    <sheetView showZeros="0" tabSelected="1" workbookViewId="0">
      <selection activeCell="A1" sqref="A1:C1"/>
    </sheetView>
  </sheetViews>
  <sheetFormatPr defaultColWidth="10" defaultRowHeight="15" customHeight="1" outlineLevelRow="2" outlineLevelCol="2"/>
  <cols>
    <col min="2" max="2" width="49.25" customWidth="1"/>
    <col min="3" max="3" width="55.25" customWidth="1"/>
  </cols>
  <sheetData>
    <row r="1" ht="51" customHeight="1" spans="1:3">
      <c r="A1" s="1" t="s">
        <v>526</v>
      </c>
      <c r="B1" s="2"/>
      <c r="C1" s="2"/>
    </row>
    <row r="2" ht="24" customHeight="1" spans="1:3">
      <c r="A2" s="3" t="s">
        <v>527</v>
      </c>
      <c r="B2" s="4" t="s">
        <v>180</v>
      </c>
      <c r="C2" s="4" t="s">
        <v>182</v>
      </c>
    </row>
    <row r="3" ht="22.5" customHeight="1" spans="1:3">
      <c r="A3" s="5">
        <f>ROW()-2</f>
        <v>1</v>
      </c>
      <c r="B3" s="6" t="s">
        <v>72</v>
      </c>
      <c r="C3" s="6" t="s">
        <v>272</v>
      </c>
    </row>
  </sheetData>
  <sheetProtection selectLockedCells="1" selectUnlockedCells="1"/>
  <mergeCells count="1">
    <mergeCell ref="A1:C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5"/>
  <sheetViews>
    <sheetView showZeros="0" topLeftCell="A5" workbookViewId="0">
      <selection activeCell="A1" sqref="A1"/>
    </sheetView>
  </sheetViews>
  <sheetFormatPr defaultColWidth="10.75" defaultRowHeight="14.25" customHeight="1"/>
  <cols>
    <col min="1" max="1" width="16.75" customWidth="1"/>
    <col min="2" max="2" width="44" customWidth="1"/>
    <col min="3" max="6" width="22.25" customWidth="1"/>
    <col min="7" max="8" width="22.125" customWidth="1"/>
    <col min="9" max="9" width="22" customWidth="1"/>
    <col min="10" max="11" width="22.125" customWidth="1"/>
    <col min="12" max="14" width="22" customWidth="1"/>
    <col min="15" max="15" width="22.125" customWidth="1"/>
  </cols>
  <sheetData>
    <row r="1" ht="19.5" customHeight="1" spans="4:15">
      <c r="D1" s="279"/>
      <c r="H1" s="279"/>
      <c r="J1" s="279"/>
      <c r="O1" s="118" t="s">
        <v>73</v>
      </c>
    </row>
    <row r="2" ht="42" customHeight="1" spans="1:15">
      <c r="A2" s="86" t="s">
        <v>74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ht="24" customHeight="1" spans="1:15">
      <c r="A3" s="281" t="str">
        <f>"单位名称："&amp;"德钦县公安局森林警察大队"</f>
        <v>单位名称：德钦县公安局森林警察大队</v>
      </c>
      <c r="B3" s="282"/>
      <c r="C3" s="155"/>
      <c r="D3" s="84"/>
      <c r="E3" s="155"/>
      <c r="F3" s="155"/>
      <c r="G3" s="155"/>
      <c r="H3" s="84"/>
      <c r="I3" s="155"/>
      <c r="J3" s="84"/>
      <c r="K3" s="155"/>
      <c r="L3" s="155"/>
      <c r="M3" s="284"/>
      <c r="N3" s="284"/>
      <c r="O3" s="193" t="s">
        <v>2</v>
      </c>
    </row>
    <row r="4" ht="19.5" customHeight="1" spans="1:15">
      <c r="A4" s="92" t="s">
        <v>75</v>
      </c>
      <c r="B4" s="92" t="s">
        <v>76</v>
      </c>
      <c r="C4" s="92" t="s">
        <v>57</v>
      </c>
      <c r="D4" s="94" t="s">
        <v>60</v>
      </c>
      <c r="E4" s="146" t="s">
        <v>77</v>
      </c>
      <c r="F4" s="147" t="s">
        <v>78</v>
      </c>
      <c r="G4" s="92" t="s">
        <v>61</v>
      </c>
      <c r="H4" s="92" t="s">
        <v>62</v>
      </c>
      <c r="I4" s="92" t="s">
        <v>79</v>
      </c>
      <c r="J4" s="94" t="s">
        <v>80</v>
      </c>
      <c r="K4" s="95"/>
      <c r="L4" s="95"/>
      <c r="M4" s="95"/>
      <c r="N4" s="95"/>
      <c r="O4" s="96"/>
    </row>
    <row r="5" ht="33.75" customHeight="1" spans="1:15">
      <c r="A5" s="100"/>
      <c r="B5" s="100"/>
      <c r="C5" s="100"/>
      <c r="D5" s="259" t="s">
        <v>59</v>
      </c>
      <c r="E5" s="183" t="s">
        <v>77</v>
      </c>
      <c r="F5" s="183" t="s">
        <v>78</v>
      </c>
      <c r="G5" s="100"/>
      <c r="H5" s="100"/>
      <c r="I5" s="100"/>
      <c r="J5" s="259" t="s">
        <v>59</v>
      </c>
      <c r="K5" s="126" t="s">
        <v>81</v>
      </c>
      <c r="L5" s="126" t="s">
        <v>82</v>
      </c>
      <c r="M5" s="126" t="s">
        <v>83</v>
      </c>
      <c r="N5" s="126" t="s">
        <v>84</v>
      </c>
      <c r="O5" s="126" t="s">
        <v>85</v>
      </c>
    </row>
    <row r="6" ht="20.25" customHeight="1" spans="1:15">
      <c r="A6" s="215">
        <v>1</v>
      </c>
      <c r="B6" s="215">
        <v>2</v>
      </c>
      <c r="C6" s="259">
        <v>3</v>
      </c>
      <c r="D6" s="259">
        <v>4</v>
      </c>
      <c r="E6" s="259">
        <v>5</v>
      </c>
      <c r="F6" s="259">
        <v>6</v>
      </c>
      <c r="G6" s="259">
        <v>7</v>
      </c>
      <c r="H6" s="259">
        <v>8</v>
      </c>
      <c r="I6" s="259">
        <v>9</v>
      </c>
      <c r="J6" s="259">
        <v>10</v>
      </c>
      <c r="K6" s="259">
        <v>11</v>
      </c>
      <c r="L6" s="259">
        <v>12</v>
      </c>
      <c r="M6" s="259">
        <v>13</v>
      </c>
      <c r="N6" s="259">
        <v>14</v>
      </c>
      <c r="O6" s="259">
        <v>15</v>
      </c>
    </row>
    <row r="7" ht="22.5" customHeight="1" spans="1:15">
      <c r="A7" s="269" t="s">
        <v>86</v>
      </c>
      <c r="B7" s="269" t="s">
        <v>87</v>
      </c>
      <c r="C7" s="61">
        <v>5033439.64</v>
      </c>
      <c r="D7" s="61">
        <v>5033439.64</v>
      </c>
      <c r="E7" s="61">
        <v>4953439.64</v>
      </c>
      <c r="F7" s="61">
        <v>80000</v>
      </c>
      <c r="G7" s="61"/>
      <c r="H7" s="61"/>
      <c r="I7" s="61"/>
      <c r="J7" s="61"/>
      <c r="K7" s="61"/>
      <c r="L7" s="61"/>
      <c r="M7" s="61"/>
      <c r="N7" s="61"/>
      <c r="O7" s="61"/>
    </row>
    <row r="8" ht="22.5" customHeight="1" spans="1:15">
      <c r="A8" s="269" t="s">
        <v>88</v>
      </c>
      <c r="B8" s="269" t="str">
        <f>"  "&amp;"公安"</f>
        <v>  公安</v>
      </c>
      <c r="C8" s="61">
        <v>5033439.64</v>
      </c>
      <c r="D8" s="61">
        <v>5033439.64</v>
      </c>
      <c r="E8" s="61">
        <v>4953439.64</v>
      </c>
      <c r="F8" s="61">
        <v>80000</v>
      </c>
      <c r="G8" s="61"/>
      <c r="H8" s="61"/>
      <c r="I8" s="61"/>
      <c r="J8" s="61"/>
      <c r="K8" s="61"/>
      <c r="L8" s="61"/>
      <c r="M8" s="61"/>
      <c r="N8" s="61"/>
      <c r="O8" s="61"/>
    </row>
    <row r="9" ht="22.5" customHeight="1" spans="1:15">
      <c r="A9" s="269" t="s">
        <v>89</v>
      </c>
      <c r="B9" s="269" t="str">
        <f>"    "&amp;"行政运行"</f>
        <v>    行政运行</v>
      </c>
      <c r="C9" s="61">
        <v>5033439.64</v>
      </c>
      <c r="D9" s="61">
        <v>5033439.64</v>
      </c>
      <c r="E9" s="61">
        <v>4953439.64</v>
      </c>
      <c r="F9" s="61">
        <v>80000</v>
      </c>
      <c r="G9" s="61"/>
      <c r="H9" s="61"/>
      <c r="I9" s="61"/>
      <c r="J9" s="61"/>
      <c r="K9" s="61"/>
      <c r="L9" s="61"/>
      <c r="M9" s="61"/>
      <c r="N9" s="61"/>
      <c r="O9" s="61"/>
    </row>
    <row r="10" ht="22.5" customHeight="1" spans="1:15">
      <c r="A10" s="269" t="s">
        <v>90</v>
      </c>
      <c r="B10" s="269" t="s">
        <v>91</v>
      </c>
      <c r="C10" s="61">
        <v>670123.9</v>
      </c>
      <c r="D10" s="61">
        <v>670123.9</v>
      </c>
      <c r="E10" s="61">
        <v>661803.9</v>
      </c>
      <c r="F10" s="61">
        <v>8320</v>
      </c>
      <c r="G10" s="61"/>
      <c r="H10" s="61"/>
      <c r="I10" s="61"/>
      <c r="J10" s="61"/>
      <c r="K10" s="61"/>
      <c r="L10" s="61"/>
      <c r="M10" s="61"/>
      <c r="N10" s="61"/>
      <c r="O10" s="61"/>
    </row>
    <row r="11" ht="22.5" customHeight="1" spans="1:15">
      <c r="A11" s="269" t="s">
        <v>92</v>
      </c>
      <c r="B11" s="269" t="str">
        <f>"  "&amp;"行政事业单位养老支出"</f>
        <v>  行政事业单位养老支出</v>
      </c>
      <c r="C11" s="61">
        <v>661803.9</v>
      </c>
      <c r="D11" s="61">
        <v>661803.9</v>
      </c>
      <c r="E11" s="61">
        <v>661803.9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ht="22.5" customHeight="1" spans="1:15">
      <c r="A12" s="269" t="s">
        <v>93</v>
      </c>
      <c r="B12" s="269" t="str">
        <f>"    "&amp;"机关事业单位基本养老保险缴费支出"</f>
        <v>    机关事业单位基本养老保险缴费支出</v>
      </c>
      <c r="C12" s="61">
        <v>661803.9</v>
      </c>
      <c r="D12" s="61">
        <v>661803.9</v>
      </c>
      <c r="E12" s="61">
        <v>661803.9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ht="22.5" customHeight="1" spans="1:15">
      <c r="A13" s="269" t="s">
        <v>94</v>
      </c>
      <c r="B13" s="269" t="str">
        <f>"    "&amp;"机关事业单位职业年金缴费支出"</f>
        <v>    机关事业单位职业年金缴费支出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ht="22.5" customHeight="1" spans="1:15">
      <c r="A14" s="269" t="s">
        <v>95</v>
      </c>
      <c r="B14" s="269" t="str">
        <f>"  "&amp;"抚恤"</f>
        <v>  抚恤</v>
      </c>
      <c r="C14" s="61">
        <v>8320</v>
      </c>
      <c r="D14" s="61">
        <v>8320</v>
      </c>
      <c r="E14" s="61"/>
      <c r="F14" s="61">
        <v>8320</v>
      </c>
      <c r="G14" s="61"/>
      <c r="H14" s="61"/>
      <c r="I14" s="61"/>
      <c r="J14" s="61"/>
      <c r="K14" s="61"/>
      <c r="L14" s="61"/>
      <c r="M14" s="61"/>
      <c r="N14" s="61"/>
      <c r="O14" s="61"/>
    </row>
    <row r="15" ht="22.5" customHeight="1" spans="1:15">
      <c r="A15" s="269" t="s">
        <v>96</v>
      </c>
      <c r="B15" s="269" t="str">
        <f>"    "&amp;"死亡抚恤"</f>
        <v>    死亡抚恤</v>
      </c>
      <c r="C15" s="61">
        <v>8320</v>
      </c>
      <c r="D15" s="61">
        <v>8320</v>
      </c>
      <c r="E15" s="61"/>
      <c r="F15" s="61">
        <v>8320</v>
      </c>
      <c r="G15" s="61"/>
      <c r="H15" s="61"/>
      <c r="I15" s="61"/>
      <c r="J15" s="61"/>
      <c r="K15" s="61"/>
      <c r="L15" s="61"/>
      <c r="M15" s="61"/>
      <c r="N15" s="61"/>
      <c r="O15" s="61"/>
    </row>
    <row r="16" ht="22.5" customHeight="1" spans="1:15">
      <c r="A16" s="269" t="s">
        <v>97</v>
      </c>
      <c r="B16" s="269" t="s">
        <v>98</v>
      </c>
      <c r="C16" s="61">
        <v>480670.68</v>
      </c>
      <c r="D16" s="61">
        <v>480670.68</v>
      </c>
      <c r="E16" s="61">
        <v>480670.68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ht="22.5" customHeight="1" spans="1:15">
      <c r="A17" s="269" t="s">
        <v>99</v>
      </c>
      <c r="B17" s="269" t="str">
        <f>"  "&amp;"行政事业单位医疗"</f>
        <v>  行政事业单位医疗</v>
      </c>
      <c r="C17" s="61">
        <v>480670.68</v>
      </c>
      <c r="D17" s="61">
        <v>480670.68</v>
      </c>
      <c r="E17" s="61">
        <v>480670.68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ht="22.5" customHeight="1" spans="1:15">
      <c r="A18" s="269" t="s">
        <v>100</v>
      </c>
      <c r="B18" s="269" t="str">
        <f>"    "&amp;"行政单位医疗"</f>
        <v>    行政单位医疗</v>
      </c>
      <c r="C18" s="61">
        <v>325906.67</v>
      </c>
      <c r="D18" s="61">
        <v>325906.67</v>
      </c>
      <c r="E18" s="61">
        <v>325906.67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ht="22.5" customHeight="1" spans="1:15">
      <c r="A19" s="269" t="s">
        <v>101</v>
      </c>
      <c r="B19" s="269" t="str">
        <f>"    "&amp;"事业单位医疗"</f>
        <v>    事业单位医疗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ht="22.5" customHeight="1" spans="1:15">
      <c r="A20" s="269" t="s">
        <v>102</v>
      </c>
      <c r="B20" s="269" t="str">
        <f>"    "&amp;"公务员医疗补助"</f>
        <v>    公务员医疗补助</v>
      </c>
      <c r="C20" s="61">
        <v>143452.97</v>
      </c>
      <c r="D20" s="61">
        <v>143452.97</v>
      </c>
      <c r="E20" s="61">
        <v>143452.97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ht="22.5" customHeight="1" spans="1:15">
      <c r="A21" s="269" t="s">
        <v>103</v>
      </c>
      <c r="B21" s="269" t="str">
        <f>"    "&amp;"其他行政事业单位医疗支出"</f>
        <v>    其他行政事业单位医疗支出</v>
      </c>
      <c r="C21" s="61">
        <v>11311.04</v>
      </c>
      <c r="D21" s="61">
        <v>11311.04</v>
      </c>
      <c r="E21" s="61">
        <v>11311.04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ht="22.5" customHeight="1" spans="1:15">
      <c r="A22" s="269" t="s">
        <v>104</v>
      </c>
      <c r="B22" s="269" t="s">
        <v>105</v>
      </c>
      <c r="C22" s="61">
        <v>439118.69</v>
      </c>
      <c r="D22" s="61">
        <v>439118.69</v>
      </c>
      <c r="E22" s="61">
        <v>439118.69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ht="22.5" customHeight="1" spans="1:15">
      <c r="A23" s="269" t="s">
        <v>106</v>
      </c>
      <c r="B23" s="269" t="str">
        <f>"  "&amp;"住房改革支出"</f>
        <v>  住房改革支出</v>
      </c>
      <c r="C23" s="61">
        <v>439118.69</v>
      </c>
      <c r="D23" s="61">
        <v>439118.69</v>
      </c>
      <c r="E23" s="61">
        <v>439118.69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ht="22.5" customHeight="1" spans="1:15">
      <c r="A24" s="269" t="s">
        <v>107</v>
      </c>
      <c r="B24" s="269" t="str">
        <f>"    "&amp;"住房公积金"</f>
        <v>    住房公积金</v>
      </c>
      <c r="C24" s="61">
        <v>439118.69</v>
      </c>
      <c r="D24" s="61">
        <v>439118.69</v>
      </c>
      <c r="E24" s="61">
        <v>439118.69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ht="22.5" customHeight="1" spans="1:15">
      <c r="A25" s="114" t="s">
        <v>108</v>
      </c>
      <c r="B25" s="283" t="s">
        <v>108</v>
      </c>
      <c r="C25" s="184">
        <v>6623352.91</v>
      </c>
      <c r="D25" s="61">
        <v>6623352.91</v>
      </c>
      <c r="E25" s="184">
        <v>6535032.91</v>
      </c>
      <c r="F25" s="184">
        <v>88320</v>
      </c>
      <c r="G25" s="184"/>
      <c r="H25" s="61"/>
      <c r="I25" s="184"/>
      <c r="J25" s="61"/>
      <c r="K25" s="184"/>
      <c r="L25" s="184"/>
      <c r="M25" s="184"/>
      <c r="N25" s="184"/>
      <c r="O25" s="184"/>
    </row>
  </sheetData>
  <sheetProtection selectLockedCells="1" selectUnlockedCells="1"/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Zeros="0" workbookViewId="0">
      <selection activeCell="A1" sqref="A1"/>
    </sheetView>
  </sheetViews>
  <sheetFormatPr defaultColWidth="10.75" defaultRowHeight="14.25" customHeight="1" outlineLevelCol="3"/>
  <cols>
    <col min="1" max="1" width="45.875" customWidth="1"/>
    <col min="2" max="2" width="36" customWidth="1"/>
    <col min="3" max="3" width="41.875" customWidth="1"/>
    <col min="4" max="4" width="34.875" customWidth="1"/>
  </cols>
  <sheetData>
    <row r="1" ht="19.5" customHeight="1" spans="4:4">
      <c r="D1" s="118" t="s">
        <v>109</v>
      </c>
    </row>
    <row r="2" ht="36" customHeight="1" spans="1:4">
      <c r="A2" s="86" t="s">
        <v>110</v>
      </c>
      <c r="B2" s="267"/>
      <c r="C2" s="267"/>
      <c r="D2" s="267"/>
    </row>
    <row r="3" ht="24" customHeight="1" spans="1:4">
      <c r="A3" s="88" t="str">
        <f>"单位名称："&amp;"德钦县公安局森林警察大队"</f>
        <v>单位名称：德钦县公安局森林警察大队</v>
      </c>
      <c r="B3" s="268"/>
      <c r="C3" s="268"/>
      <c r="D3" s="193" t="s">
        <v>2</v>
      </c>
    </row>
    <row r="4" ht="19.5" customHeight="1" spans="1:4">
      <c r="A4" s="94" t="s">
        <v>3</v>
      </c>
      <c r="B4" s="96"/>
      <c r="C4" s="94" t="s">
        <v>4</v>
      </c>
      <c r="D4" s="96"/>
    </row>
    <row r="5" ht="21.75" customHeight="1" spans="1:4">
      <c r="A5" s="109" t="s">
        <v>5</v>
      </c>
      <c r="B5" s="201" t="s">
        <v>6</v>
      </c>
      <c r="C5" s="109" t="s">
        <v>111</v>
      </c>
      <c r="D5" s="201" t="s">
        <v>6</v>
      </c>
    </row>
    <row r="6" ht="17.25" customHeight="1" spans="1:4">
      <c r="A6" s="111"/>
      <c r="B6" s="100"/>
      <c r="C6" s="111"/>
      <c r="D6" s="100"/>
    </row>
    <row r="7" ht="22.5" customHeight="1" spans="1:4">
      <c r="A7" s="269" t="s">
        <v>112</v>
      </c>
      <c r="B7" s="270">
        <v>6623352.91</v>
      </c>
      <c r="C7" s="271" t="s">
        <v>113</v>
      </c>
      <c r="D7" s="184">
        <v>6623352.91</v>
      </c>
    </row>
    <row r="8" ht="22.5" customHeight="1" spans="1:4">
      <c r="A8" s="272" t="s">
        <v>114</v>
      </c>
      <c r="B8" s="270">
        <v>6623352.91</v>
      </c>
      <c r="C8" s="271" t="s">
        <v>115</v>
      </c>
      <c r="D8" s="184"/>
    </row>
    <row r="9" ht="22.5" customHeight="1" spans="1:4">
      <c r="A9" s="272" t="s">
        <v>116</v>
      </c>
      <c r="B9" s="273"/>
      <c r="C9" s="271" t="s">
        <v>117</v>
      </c>
      <c r="D9" s="184"/>
    </row>
    <row r="10" ht="22.5" customHeight="1" spans="1:4">
      <c r="A10" s="272" t="s">
        <v>118</v>
      </c>
      <c r="B10" s="273"/>
      <c r="C10" s="271" t="s">
        <v>119</v>
      </c>
      <c r="D10" s="184"/>
    </row>
    <row r="11" ht="22.5" customHeight="1" spans="1:4">
      <c r="A11" s="272" t="s">
        <v>120</v>
      </c>
      <c r="B11" s="269"/>
      <c r="C11" s="271" t="s">
        <v>121</v>
      </c>
      <c r="D11" s="184">
        <v>5033439.64</v>
      </c>
    </row>
    <row r="12" ht="22.5" customHeight="1" spans="1:4">
      <c r="A12" s="272" t="s">
        <v>114</v>
      </c>
      <c r="B12" s="269"/>
      <c r="C12" s="271" t="s">
        <v>122</v>
      </c>
      <c r="D12" s="184"/>
    </row>
    <row r="13" ht="22.5" customHeight="1" spans="1:4">
      <c r="A13" s="272" t="s">
        <v>116</v>
      </c>
      <c r="B13" s="272"/>
      <c r="C13" s="271" t="s">
        <v>123</v>
      </c>
      <c r="D13" s="184"/>
    </row>
    <row r="14" ht="22.5" customHeight="1" spans="1:4">
      <c r="A14" s="272" t="s">
        <v>118</v>
      </c>
      <c r="B14" s="272"/>
      <c r="C14" s="271" t="s">
        <v>124</v>
      </c>
      <c r="D14" s="184"/>
    </row>
    <row r="15" ht="22.5" customHeight="1" spans="1:4">
      <c r="A15" s="272"/>
      <c r="B15" s="272"/>
      <c r="C15" s="271" t="s">
        <v>125</v>
      </c>
      <c r="D15" s="184">
        <v>670123.9</v>
      </c>
    </row>
    <row r="16" ht="22.5" customHeight="1" spans="1:4">
      <c r="A16" s="272"/>
      <c r="B16" s="269"/>
      <c r="C16" s="271" t="s">
        <v>126</v>
      </c>
      <c r="D16" s="184">
        <v>480670.68</v>
      </c>
    </row>
    <row r="17" ht="22.5" customHeight="1" spans="1:4">
      <c r="A17" s="274"/>
      <c r="B17" s="275"/>
      <c r="C17" s="271" t="s">
        <v>127</v>
      </c>
      <c r="D17" s="184"/>
    </row>
    <row r="18" ht="22.5" customHeight="1" spans="1:4">
      <c r="A18" s="274"/>
      <c r="B18" s="275"/>
      <c r="C18" s="271" t="s">
        <v>128</v>
      </c>
      <c r="D18" s="184"/>
    </row>
    <row r="19" ht="22.5" customHeight="1" spans="1:4">
      <c r="A19" s="218"/>
      <c r="B19" s="218"/>
      <c r="C19" s="271" t="s">
        <v>129</v>
      </c>
      <c r="D19" s="184"/>
    </row>
    <row r="20" ht="22.5" customHeight="1" spans="1:4">
      <c r="A20" s="218"/>
      <c r="B20" s="218"/>
      <c r="C20" s="271" t="s">
        <v>130</v>
      </c>
      <c r="D20" s="184"/>
    </row>
    <row r="21" ht="22.5" customHeight="1" spans="1:4">
      <c r="A21" s="218"/>
      <c r="B21" s="218"/>
      <c r="C21" s="271" t="s">
        <v>131</v>
      </c>
      <c r="D21" s="184"/>
    </row>
    <row r="22" ht="22.5" customHeight="1" spans="1:4">
      <c r="A22" s="218"/>
      <c r="B22" s="218"/>
      <c r="C22" s="271" t="s">
        <v>132</v>
      </c>
      <c r="D22" s="184"/>
    </row>
    <row r="23" ht="22.5" customHeight="1" spans="1:4">
      <c r="A23" s="218"/>
      <c r="B23" s="218"/>
      <c r="C23" s="271" t="s">
        <v>133</v>
      </c>
      <c r="D23" s="184"/>
    </row>
    <row r="24" ht="22.5" customHeight="1" spans="1:4">
      <c r="A24" s="218"/>
      <c r="B24" s="218"/>
      <c r="C24" s="271" t="s">
        <v>134</v>
      </c>
      <c r="D24" s="184"/>
    </row>
    <row r="25" ht="22.5" customHeight="1" spans="1:4">
      <c r="A25" s="218"/>
      <c r="B25" s="218"/>
      <c r="C25" s="271" t="s">
        <v>135</v>
      </c>
      <c r="D25" s="184"/>
    </row>
    <row r="26" ht="22.5" customHeight="1" spans="1:4">
      <c r="A26" s="218"/>
      <c r="B26" s="218"/>
      <c r="C26" s="271" t="s">
        <v>136</v>
      </c>
      <c r="D26" s="184">
        <v>439118.69</v>
      </c>
    </row>
    <row r="27" ht="22.5" customHeight="1" spans="1:4">
      <c r="A27" s="218"/>
      <c r="B27" s="218"/>
      <c r="C27" s="271" t="s">
        <v>137</v>
      </c>
      <c r="D27" s="184"/>
    </row>
    <row r="28" ht="22.5" customHeight="1" spans="1:4">
      <c r="A28" s="218"/>
      <c r="B28" s="218"/>
      <c r="C28" s="271" t="s">
        <v>138</v>
      </c>
      <c r="D28" s="184"/>
    </row>
    <row r="29" ht="22.5" customHeight="1" spans="1:4">
      <c r="A29" s="218"/>
      <c r="B29" s="218"/>
      <c r="C29" s="271" t="s">
        <v>139</v>
      </c>
      <c r="D29" s="184"/>
    </row>
    <row r="30" ht="22.5" customHeight="1" spans="1:4">
      <c r="A30" s="218"/>
      <c r="B30" s="218"/>
      <c r="C30" s="271" t="s">
        <v>140</v>
      </c>
      <c r="D30" s="184"/>
    </row>
    <row r="31" ht="22.5" customHeight="1" spans="1:4">
      <c r="A31" s="276"/>
      <c r="B31" s="275"/>
      <c r="C31" s="271" t="s">
        <v>141</v>
      </c>
      <c r="D31" s="184"/>
    </row>
    <row r="32" ht="22.5" customHeight="1" spans="1:4">
      <c r="A32" s="276"/>
      <c r="B32" s="275"/>
      <c r="C32" s="271" t="s">
        <v>142</v>
      </c>
      <c r="D32" s="184"/>
    </row>
    <row r="33" ht="22.5" customHeight="1" spans="1:4">
      <c r="A33" s="276"/>
      <c r="B33" s="275"/>
      <c r="C33" s="271" t="s">
        <v>143</v>
      </c>
      <c r="D33" s="184"/>
    </row>
    <row r="34" ht="22.5" customHeight="1" spans="1:4">
      <c r="A34" s="276"/>
      <c r="B34" s="275"/>
      <c r="C34" s="274" t="s">
        <v>144</v>
      </c>
      <c r="D34" s="275"/>
    </row>
    <row r="35" ht="22.5" customHeight="1" spans="1:4">
      <c r="A35" s="277" t="s">
        <v>145</v>
      </c>
      <c r="B35" s="278">
        <v>6623352.91</v>
      </c>
      <c r="C35" s="276" t="s">
        <v>52</v>
      </c>
      <c r="D35" s="278">
        <v>6623352.91</v>
      </c>
    </row>
  </sheetData>
  <sheetProtection selectLockedCells="1" selectUnlockedCells="1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1" sqref="A1"/>
    </sheetView>
  </sheetViews>
  <sheetFormatPr defaultColWidth="10.75" defaultRowHeight="14.25" customHeight="1" outlineLevelCol="6"/>
  <cols>
    <col min="1" max="1" width="23.625" customWidth="1"/>
    <col min="2" max="2" width="51.25" customWidth="1"/>
    <col min="3" max="3" width="28.25" customWidth="1"/>
    <col min="4" max="4" width="23.875" customWidth="1"/>
    <col min="5" max="7" width="28.25" customWidth="1"/>
  </cols>
  <sheetData>
    <row r="1" customHeight="1" spans="4:7">
      <c r="D1" s="220"/>
      <c r="F1" s="139"/>
      <c r="G1" s="118" t="s">
        <v>146</v>
      </c>
    </row>
    <row r="2" ht="39" customHeight="1" spans="1:7">
      <c r="A2" s="86" t="s">
        <v>147</v>
      </c>
      <c r="B2" s="200"/>
      <c r="C2" s="200"/>
      <c r="D2" s="200"/>
      <c r="E2" s="200"/>
      <c r="F2" s="200"/>
      <c r="G2" s="200"/>
    </row>
    <row r="3" ht="18" customHeight="1" spans="1:7">
      <c r="A3" s="88" t="str">
        <f>"单位名称："&amp;"德钦县公安局森林警察大队"</f>
        <v>单位名称：德钦县公安局森林警察大队</v>
      </c>
      <c r="B3" s="255"/>
      <c r="C3" s="244"/>
      <c r="D3" s="244"/>
      <c r="E3" s="244"/>
      <c r="F3" s="196"/>
      <c r="G3" s="193" t="s">
        <v>2</v>
      </c>
    </row>
    <row r="4" ht="20.25" customHeight="1" spans="1:7">
      <c r="A4" s="256" t="s">
        <v>148</v>
      </c>
      <c r="B4" s="257"/>
      <c r="C4" s="201" t="s">
        <v>57</v>
      </c>
      <c r="D4" s="233" t="s">
        <v>77</v>
      </c>
      <c r="E4" s="95"/>
      <c r="F4" s="96"/>
      <c r="G4" s="225" t="s">
        <v>78</v>
      </c>
    </row>
    <row r="5" ht="20.25" customHeight="1" spans="1:7">
      <c r="A5" s="258" t="s">
        <v>75</v>
      </c>
      <c r="B5" s="258" t="s">
        <v>76</v>
      </c>
      <c r="C5" s="111"/>
      <c r="D5" s="259" t="s">
        <v>59</v>
      </c>
      <c r="E5" s="259" t="s">
        <v>149</v>
      </c>
      <c r="F5" s="259" t="s">
        <v>150</v>
      </c>
      <c r="G5" s="187"/>
    </row>
    <row r="6" ht="19.5" customHeight="1" spans="1:7">
      <c r="A6" s="258" t="s">
        <v>151</v>
      </c>
      <c r="B6" s="258" t="s">
        <v>152</v>
      </c>
      <c r="C6" s="258" t="s">
        <v>153</v>
      </c>
      <c r="D6" s="259">
        <v>4</v>
      </c>
      <c r="E6" s="260" t="s">
        <v>154</v>
      </c>
      <c r="F6" s="260" t="s">
        <v>155</v>
      </c>
      <c r="G6" s="258" t="s">
        <v>156</v>
      </c>
    </row>
    <row r="7" ht="22.5" customHeight="1" spans="1:7">
      <c r="A7" s="216" t="s">
        <v>86</v>
      </c>
      <c r="B7" s="216" t="s">
        <v>87</v>
      </c>
      <c r="C7" s="261">
        <v>5033439.64</v>
      </c>
      <c r="D7" s="261">
        <v>4953439.64</v>
      </c>
      <c r="E7" s="261">
        <v>4444781.24</v>
      </c>
      <c r="F7" s="261">
        <v>508658.4</v>
      </c>
      <c r="G7" s="261">
        <v>80000</v>
      </c>
    </row>
    <row r="8" ht="22.5" customHeight="1" spans="1:7">
      <c r="A8" s="262" t="s">
        <v>88</v>
      </c>
      <c r="B8" s="262" t="s">
        <v>157</v>
      </c>
      <c r="C8" s="261">
        <v>5033439.64</v>
      </c>
      <c r="D8" s="261">
        <v>4953439.64</v>
      </c>
      <c r="E8" s="261">
        <v>4444781.24</v>
      </c>
      <c r="F8" s="261">
        <v>508658.4</v>
      </c>
      <c r="G8" s="261">
        <v>80000</v>
      </c>
    </row>
    <row r="9" ht="22.5" customHeight="1" spans="1:7">
      <c r="A9" s="263" t="s">
        <v>89</v>
      </c>
      <c r="B9" s="263" t="s">
        <v>158</v>
      </c>
      <c r="C9" s="261">
        <v>5033439.64</v>
      </c>
      <c r="D9" s="261">
        <v>4953439.64</v>
      </c>
      <c r="E9" s="261">
        <v>4444781.24</v>
      </c>
      <c r="F9" s="261">
        <v>508658.4</v>
      </c>
      <c r="G9" s="261">
        <v>80000</v>
      </c>
    </row>
    <row r="10" ht="22.5" customHeight="1" spans="1:7">
      <c r="A10" s="216" t="s">
        <v>90</v>
      </c>
      <c r="B10" s="216" t="s">
        <v>91</v>
      </c>
      <c r="C10" s="261">
        <v>670123.9</v>
      </c>
      <c r="D10" s="261">
        <v>661803.9</v>
      </c>
      <c r="E10" s="261">
        <v>661803.9</v>
      </c>
      <c r="F10" s="261"/>
      <c r="G10" s="261">
        <v>8320</v>
      </c>
    </row>
    <row r="11" ht="22.5" customHeight="1" spans="1:7">
      <c r="A11" s="262" t="s">
        <v>92</v>
      </c>
      <c r="B11" s="262" t="s">
        <v>159</v>
      </c>
      <c r="C11" s="261">
        <v>661803.9</v>
      </c>
      <c r="D11" s="261">
        <v>661803.9</v>
      </c>
      <c r="E11" s="261">
        <v>661803.9</v>
      </c>
      <c r="F11" s="261"/>
      <c r="G11" s="261"/>
    </row>
    <row r="12" ht="22.5" customHeight="1" spans="1:7">
      <c r="A12" s="263" t="s">
        <v>93</v>
      </c>
      <c r="B12" s="263" t="s">
        <v>160</v>
      </c>
      <c r="C12" s="261">
        <v>661803.9</v>
      </c>
      <c r="D12" s="261">
        <v>661803.9</v>
      </c>
      <c r="E12" s="261">
        <v>661803.9</v>
      </c>
      <c r="F12" s="261"/>
      <c r="G12" s="261"/>
    </row>
    <row r="13" ht="22.5" customHeight="1" spans="1:7">
      <c r="A13" s="262" t="s">
        <v>95</v>
      </c>
      <c r="B13" s="262" t="s">
        <v>161</v>
      </c>
      <c r="C13" s="261">
        <v>8320</v>
      </c>
      <c r="D13" s="261"/>
      <c r="E13" s="261"/>
      <c r="F13" s="261"/>
      <c r="G13" s="261">
        <v>8320</v>
      </c>
    </row>
    <row r="14" ht="22.5" customHeight="1" spans="1:7">
      <c r="A14" s="263" t="s">
        <v>96</v>
      </c>
      <c r="B14" s="263" t="s">
        <v>162</v>
      </c>
      <c r="C14" s="261">
        <v>8320</v>
      </c>
      <c r="D14" s="261"/>
      <c r="E14" s="261"/>
      <c r="F14" s="261"/>
      <c r="G14" s="261">
        <v>8320</v>
      </c>
    </row>
    <row r="15" ht="22.5" customHeight="1" spans="1:7">
      <c r="A15" s="216" t="s">
        <v>97</v>
      </c>
      <c r="B15" s="216" t="s">
        <v>98</v>
      </c>
      <c r="C15" s="261">
        <v>480670.68</v>
      </c>
      <c r="D15" s="261">
        <v>480670.68</v>
      </c>
      <c r="E15" s="261">
        <v>480670.68</v>
      </c>
      <c r="F15" s="261"/>
      <c r="G15" s="261"/>
    </row>
    <row r="16" ht="22.5" customHeight="1" spans="1:7">
      <c r="A16" s="262" t="s">
        <v>99</v>
      </c>
      <c r="B16" s="262" t="s">
        <v>163</v>
      </c>
      <c r="C16" s="261">
        <v>480670.68</v>
      </c>
      <c r="D16" s="261">
        <v>480670.68</v>
      </c>
      <c r="E16" s="261">
        <v>480670.68</v>
      </c>
      <c r="F16" s="261"/>
      <c r="G16" s="261"/>
    </row>
    <row r="17" ht="22.5" customHeight="1" spans="1:7">
      <c r="A17" s="263" t="s">
        <v>100</v>
      </c>
      <c r="B17" s="263" t="s">
        <v>164</v>
      </c>
      <c r="C17" s="261">
        <v>325906.67</v>
      </c>
      <c r="D17" s="261">
        <v>325906.67</v>
      </c>
      <c r="E17" s="261">
        <v>325906.67</v>
      </c>
      <c r="F17" s="261"/>
      <c r="G17" s="261"/>
    </row>
    <row r="18" ht="22.5" customHeight="1" spans="1:7">
      <c r="A18" s="263" t="s">
        <v>102</v>
      </c>
      <c r="B18" s="263" t="s">
        <v>165</v>
      </c>
      <c r="C18" s="261">
        <v>143452.97</v>
      </c>
      <c r="D18" s="261">
        <v>143452.97</v>
      </c>
      <c r="E18" s="261">
        <v>143452.97</v>
      </c>
      <c r="F18" s="261"/>
      <c r="G18" s="261"/>
    </row>
    <row r="19" ht="22.5" customHeight="1" spans="1:7">
      <c r="A19" s="263" t="s">
        <v>103</v>
      </c>
      <c r="B19" s="263" t="s">
        <v>166</v>
      </c>
      <c r="C19" s="261">
        <v>11311.04</v>
      </c>
      <c r="D19" s="261">
        <v>11311.04</v>
      </c>
      <c r="E19" s="261">
        <v>11311.04</v>
      </c>
      <c r="F19" s="261"/>
      <c r="G19" s="261"/>
    </row>
    <row r="20" ht="22.5" customHeight="1" spans="1:7">
      <c r="A20" s="216" t="s">
        <v>104</v>
      </c>
      <c r="B20" s="216" t="s">
        <v>105</v>
      </c>
      <c r="C20" s="261">
        <v>439118.69</v>
      </c>
      <c r="D20" s="261">
        <v>439118.69</v>
      </c>
      <c r="E20" s="261">
        <v>439118.69</v>
      </c>
      <c r="F20" s="261"/>
      <c r="G20" s="261"/>
    </row>
    <row r="21" ht="22.5" customHeight="1" spans="1:7">
      <c r="A21" s="262" t="s">
        <v>106</v>
      </c>
      <c r="B21" s="262" t="s">
        <v>167</v>
      </c>
      <c r="C21" s="261">
        <v>439118.69</v>
      </c>
      <c r="D21" s="261">
        <v>439118.69</v>
      </c>
      <c r="E21" s="261">
        <v>439118.69</v>
      </c>
      <c r="F21" s="261"/>
      <c r="G21" s="261"/>
    </row>
    <row r="22" ht="22.5" customHeight="1" spans="1:7">
      <c r="A22" s="263" t="s">
        <v>107</v>
      </c>
      <c r="B22" s="263" t="s">
        <v>168</v>
      </c>
      <c r="C22" s="261">
        <v>439118.69</v>
      </c>
      <c r="D22" s="261">
        <v>439118.69</v>
      </c>
      <c r="E22" s="261">
        <v>439118.69</v>
      </c>
      <c r="F22" s="261"/>
      <c r="G22" s="261"/>
    </row>
    <row r="23" ht="22.5" customHeight="1" spans="1:7">
      <c r="A23" s="264" t="s">
        <v>108</v>
      </c>
      <c r="B23" s="265" t="s">
        <v>108</v>
      </c>
      <c r="C23" s="266">
        <v>6623352.91</v>
      </c>
      <c r="D23" s="261">
        <v>6535032.91</v>
      </c>
      <c r="E23" s="266">
        <v>6026374.51</v>
      </c>
      <c r="F23" s="266">
        <v>508658.4</v>
      </c>
      <c r="G23" s="266">
        <v>88320</v>
      </c>
    </row>
  </sheetData>
  <sheetProtection selectLockedCells="1" selectUnlockedCells="1"/>
  <mergeCells count="7">
    <mergeCell ref="A2:G2"/>
    <mergeCell ref="A3:E3"/>
    <mergeCell ref="A4:B4"/>
    <mergeCell ref="D4:F4"/>
    <mergeCell ref="A23:B23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75" defaultRowHeight="14.25" customHeight="1" outlineLevelRow="6" outlineLevelCol="5"/>
  <cols>
    <col min="1" max="2" width="32" customWidth="1"/>
    <col min="3" max="6" width="30.125" customWidth="1"/>
  </cols>
  <sheetData>
    <row r="1" customHeight="1" spans="1:6">
      <c r="A1" s="239"/>
      <c r="B1" s="239"/>
      <c r="C1" s="174"/>
      <c r="D1" s="240"/>
      <c r="F1" s="241" t="s">
        <v>169</v>
      </c>
    </row>
    <row r="2" ht="36.75" customHeight="1" spans="1:6">
      <c r="A2" s="242" t="s">
        <v>170</v>
      </c>
      <c r="B2" s="243"/>
      <c r="C2" s="243"/>
      <c r="D2" s="243"/>
      <c r="E2" s="243"/>
      <c r="F2" s="243"/>
    </row>
    <row r="3" ht="18.75" customHeight="1" spans="1:6">
      <c r="A3" s="88" t="str">
        <f>"单位名称："&amp;"德钦县公安局森林警察大队"</f>
        <v>单位名称：德钦县公安局森林警察大队</v>
      </c>
      <c r="B3" s="239"/>
      <c r="C3" s="174"/>
      <c r="D3" s="244"/>
      <c r="F3" s="241" t="s">
        <v>171</v>
      </c>
    </row>
    <row r="4" ht="19.5" customHeight="1" spans="1:6">
      <c r="A4" s="245" t="s">
        <v>172</v>
      </c>
      <c r="B4" s="246" t="s">
        <v>173</v>
      </c>
      <c r="C4" s="151" t="s">
        <v>174</v>
      </c>
      <c r="D4" s="247"/>
      <c r="E4" s="248"/>
      <c r="F4" s="246" t="s">
        <v>175</v>
      </c>
    </row>
    <row r="5" ht="19.5" customHeight="1" spans="1:6">
      <c r="A5" s="249"/>
      <c r="B5" s="250"/>
      <c r="C5" s="150" t="s">
        <v>59</v>
      </c>
      <c r="D5" s="150" t="s">
        <v>176</v>
      </c>
      <c r="E5" s="150" t="s">
        <v>177</v>
      </c>
      <c r="F5" s="250"/>
    </row>
    <row r="6" ht="18.75" customHeight="1" spans="1:6">
      <c r="A6" s="251">
        <v>1</v>
      </c>
      <c r="B6" s="251">
        <v>2</v>
      </c>
      <c r="C6" s="252">
        <v>3</v>
      </c>
      <c r="D6" s="251">
        <v>4</v>
      </c>
      <c r="E6" s="251">
        <v>5</v>
      </c>
      <c r="F6" s="251">
        <v>6</v>
      </c>
    </row>
    <row r="7" ht="22.5" customHeight="1" spans="1:6">
      <c r="A7" s="253">
        <v>54000</v>
      </c>
      <c r="B7" s="253"/>
      <c r="C7" s="254">
        <v>54000</v>
      </c>
      <c r="D7" s="253"/>
      <c r="E7" s="253">
        <v>54000</v>
      </c>
      <c r="F7" s="253"/>
    </row>
  </sheetData>
  <sheetProtection selectLockedCells="1" selectUnlockedCells="1"/>
  <mergeCells count="6">
    <mergeCell ref="A2:F2"/>
    <mergeCell ref="A3:D3"/>
    <mergeCell ref="C4:E4"/>
    <mergeCell ref="A4:A5"/>
    <mergeCell ref="B4:B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48"/>
  <sheetViews>
    <sheetView showZeros="0" topLeftCell="A25" workbookViewId="0">
      <selection activeCell="A1" sqref="A1"/>
    </sheetView>
  </sheetViews>
  <sheetFormatPr defaultColWidth="10.75" defaultRowHeight="14.25" customHeight="1"/>
  <cols>
    <col min="1" max="1" width="38.25" customWidth="1"/>
    <col min="2" max="2" width="29.75" customWidth="1"/>
    <col min="3" max="3" width="31" customWidth="1"/>
    <col min="4" max="4" width="11.875" customWidth="1"/>
    <col min="5" max="5" width="20.625" customWidth="1"/>
    <col min="6" max="6" width="12" customWidth="1"/>
    <col min="7" max="7" width="26.875" customWidth="1"/>
    <col min="8" max="22" width="23.125" customWidth="1"/>
    <col min="23" max="24" width="23.25" customWidth="1"/>
  </cols>
  <sheetData>
    <row r="1" ht="18.75" customHeight="1" spans="2:24">
      <c r="B1" s="229"/>
      <c r="D1" s="230"/>
      <c r="E1" s="230"/>
      <c r="F1" s="230"/>
      <c r="G1" s="230"/>
      <c r="H1" s="156"/>
      <c r="I1" s="156"/>
      <c r="J1" s="84"/>
      <c r="K1" s="156"/>
      <c r="L1" s="156"/>
      <c r="M1" s="156"/>
      <c r="N1" s="156"/>
      <c r="O1" s="84"/>
      <c r="P1" s="84"/>
      <c r="Q1" s="84"/>
      <c r="R1" s="156"/>
      <c r="V1" s="229"/>
      <c r="X1" s="138" t="s">
        <v>178</v>
      </c>
    </row>
    <row r="2" ht="39.75" customHeight="1" spans="1:24">
      <c r="A2" s="231" t="s">
        <v>179</v>
      </c>
      <c r="B2" s="141"/>
      <c r="C2" s="141"/>
      <c r="D2" s="141"/>
      <c r="E2" s="141"/>
      <c r="F2" s="141"/>
      <c r="G2" s="141"/>
      <c r="H2" s="141"/>
      <c r="I2" s="141"/>
      <c r="J2" s="87"/>
      <c r="K2" s="141"/>
      <c r="L2" s="141"/>
      <c r="M2" s="141"/>
      <c r="N2" s="141"/>
      <c r="O2" s="87"/>
      <c r="P2" s="87"/>
      <c r="Q2" s="87"/>
      <c r="R2" s="141"/>
      <c r="S2" s="141"/>
      <c r="T2" s="141"/>
      <c r="U2" s="141"/>
      <c r="V2" s="141"/>
      <c r="W2" s="141"/>
      <c r="X2" s="141"/>
    </row>
    <row r="3" ht="18.75" customHeight="1" spans="1:24">
      <c r="A3" s="88" t="str">
        <f>"单位名称："&amp;"德钦县公安局森林警察大队"</f>
        <v>单位名称：德钦县公安局森林警察大队</v>
      </c>
      <c r="B3" s="232"/>
      <c r="C3" s="232"/>
      <c r="D3" s="232"/>
      <c r="E3" s="232"/>
      <c r="F3" s="232"/>
      <c r="G3" s="232"/>
      <c r="H3" s="158"/>
      <c r="I3" s="158"/>
      <c r="J3" s="90"/>
      <c r="K3" s="158"/>
      <c r="L3" s="158"/>
      <c r="M3" s="158"/>
      <c r="N3" s="158"/>
      <c r="O3" s="90"/>
      <c r="P3" s="90"/>
      <c r="Q3" s="90"/>
      <c r="R3" s="158"/>
      <c r="V3" s="229"/>
      <c r="X3" s="177" t="s">
        <v>171</v>
      </c>
    </row>
    <row r="4" ht="18" customHeight="1" spans="1:24">
      <c r="A4" s="92" t="s">
        <v>180</v>
      </c>
      <c r="B4" s="92" t="s">
        <v>181</v>
      </c>
      <c r="C4" s="92" t="s">
        <v>182</v>
      </c>
      <c r="D4" s="92" t="s">
        <v>183</v>
      </c>
      <c r="E4" s="92" t="s">
        <v>184</v>
      </c>
      <c r="F4" s="92" t="s">
        <v>185</v>
      </c>
      <c r="G4" s="92" t="s">
        <v>186</v>
      </c>
      <c r="H4" s="233" t="s">
        <v>187</v>
      </c>
      <c r="I4" s="179" t="s">
        <v>187</v>
      </c>
      <c r="J4" s="95"/>
      <c r="K4" s="179"/>
      <c r="L4" s="179"/>
      <c r="M4" s="179"/>
      <c r="N4" s="179"/>
      <c r="O4" s="95"/>
      <c r="P4" s="95"/>
      <c r="Q4" s="95"/>
      <c r="R4" s="146" t="s">
        <v>63</v>
      </c>
      <c r="S4" s="179" t="s">
        <v>80</v>
      </c>
      <c r="T4" s="179"/>
      <c r="U4" s="179"/>
      <c r="V4" s="179"/>
      <c r="W4" s="179"/>
      <c r="X4" s="237"/>
    </row>
    <row r="5" ht="18" customHeight="1" spans="1:24">
      <c r="A5" s="97"/>
      <c r="B5" s="228"/>
      <c r="C5" s="97"/>
      <c r="D5" s="97"/>
      <c r="E5" s="97"/>
      <c r="F5" s="97"/>
      <c r="G5" s="97"/>
      <c r="H5" s="201" t="s">
        <v>188</v>
      </c>
      <c r="I5" s="233" t="s">
        <v>60</v>
      </c>
      <c r="J5" s="95"/>
      <c r="K5" s="179"/>
      <c r="L5" s="179"/>
      <c r="M5" s="179"/>
      <c r="N5" s="237"/>
      <c r="O5" s="94" t="s">
        <v>189</v>
      </c>
      <c r="P5" s="95"/>
      <c r="Q5" s="96"/>
      <c r="R5" s="92" t="s">
        <v>63</v>
      </c>
      <c r="S5" s="233" t="s">
        <v>80</v>
      </c>
      <c r="T5" s="146" t="s">
        <v>66</v>
      </c>
      <c r="U5" s="179" t="s">
        <v>80</v>
      </c>
      <c r="V5" s="146" t="s">
        <v>68</v>
      </c>
      <c r="W5" s="146" t="s">
        <v>69</v>
      </c>
      <c r="X5" s="147" t="s">
        <v>70</v>
      </c>
    </row>
    <row r="6" ht="18.75" customHeight="1" spans="1:24">
      <c r="A6" s="110"/>
      <c r="B6" s="110"/>
      <c r="C6" s="110"/>
      <c r="D6" s="110"/>
      <c r="E6" s="110"/>
      <c r="F6" s="110"/>
      <c r="G6" s="110"/>
      <c r="H6" s="110"/>
      <c r="I6" s="238" t="s">
        <v>190</v>
      </c>
      <c r="J6" s="147" t="s">
        <v>191</v>
      </c>
      <c r="K6" s="92" t="s">
        <v>192</v>
      </c>
      <c r="L6" s="92" t="s">
        <v>193</v>
      </c>
      <c r="M6" s="92" t="s">
        <v>194</v>
      </c>
      <c r="N6" s="92" t="s">
        <v>195</v>
      </c>
      <c r="O6" s="92" t="s">
        <v>60</v>
      </c>
      <c r="P6" s="92" t="s">
        <v>61</v>
      </c>
      <c r="Q6" s="92" t="s">
        <v>62</v>
      </c>
      <c r="R6" s="110"/>
      <c r="S6" s="92" t="s">
        <v>59</v>
      </c>
      <c r="T6" s="92" t="s">
        <v>66</v>
      </c>
      <c r="U6" s="92" t="s">
        <v>196</v>
      </c>
      <c r="V6" s="92" t="s">
        <v>68</v>
      </c>
      <c r="W6" s="92" t="s">
        <v>69</v>
      </c>
      <c r="X6" s="92" t="s">
        <v>70</v>
      </c>
    </row>
    <row r="7" ht="37.5" customHeight="1" spans="1:24">
      <c r="A7" s="204"/>
      <c r="B7" s="204"/>
      <c r="C7" s="204"/>
      <c r="D7" s="204"/>
      <c r="E7" s="204"/>
      <c r="F7" s="204"/>
      <c r="G7" s="204"/>
      <c r="H7" s="204"/>
      <c r="I7" s="183" t="s">
        <v>59</v>
      </c>
      <c r="J7" s="183" t="s">
        <v>197</v>
      </c>
      <c r="K7" s="99" t="s">
        <v>191</v>
      </c>
      <c r="L7" s="99" t="s">
        <v>193</v>
      </c>
      <c r="M7" s="99" t="s">
        <v>194</v>
      </c>
      <c r="N7" s="99" t="s">
        <v>195</v>
      </c>
      <c r="O7" s="99" t="s">
        <v>193</v>
      </c>
      <c r="P7" s="99" t="s">
        <v>194</v>
      </c>
      <c r="Q7" s="99" t="s">
        <v>195</v>
      </c>
      <c r="R7" s="99" t="s">
        <v>63</v>
      </c>
      <c r="S7" s="99" t="s">
        <v>59</v>
      </c>
      <c r="T7" s="99" t="s">
        <v>66</v>
      </c>
      <c r="U7" s="99" t="s">
        <v>196</v>
      </c>
      <c r="V7" s="99" t="s">
        <v>68</v>
      </c>
      <c r="W7" s="99" t="s">
        <v>69</v>
      </c>
      <c r="X7" s="99" t="s">
        <v>70</v>
      </c>
    </row>
    <row r="8" ht="19.5" customHeight="1" spans="1:24">
      <c r="A8" s="234">
        <v>1</v>
      </c>
      <c r="B8" s="234">
        <v>2</v>
      </c>
      <c r="C8" s="234">
        <v>3</v>
      </c>
      <c r="D8" s="234">
        <v>4</v>
      </c>
      <c r="E8" s="234">
        <v>5</v>
      </c>
      <c r="F8" s="234">
        <v>6</v>
      </c>
      <c r="G8" s="234">
        <v>7</v>
      </c>
      <c r="H8" s="234">
        <v>8</v>
      </c>
      <c r="I8" s="234">
        <v>9</v>
      </c>
      <c r="J8" s="234">
        <v>10</v>
      </c>
      <c r="K8" s="234">
        <v>11</v>
      </c>
      <c r="L8" s="234">
        <v>12</v>
      </c>
      <c r="M8" s="234">
        <v>13</v>
      </c>
      <c r="N8" s="234">
        <v>14</v>
      </c>
      <c r="O8" s="234">
        <v>15</v>
      </c>
      <c r="P8" s="234">
        <v>16</v>
      </c>
      <c r="Q8" s="234">
        <v>17</v>
      </c>
      <c r="R8" s="234">
        <v>18</v>
      </c>
      <c r="S8" s="234">
        <v>19</v>
      </c>
      <c r="T8" s="234">
        <v>20</v>
      </c>
      <c r="U8" s="234">
        <v>21</v>
      </c>
      <c r="V8" s="234">
        <v>22</v>
      </c>
      <c r="W8" s="234">
        <v>23</v>
      </c>
      <c r="X8" s="234">
        <v>24</v>
      </c>
    </row>
    <row r="9" ht="22.5" customHeight="1" spans="1:24">
      <c r="A9" s="113" t="s">
        <v>72</v>
      </c>
      <c r="B9" s="113"/>
      <c r="C9" s="113"/>
      <c r="D9" s="113"/>
      <c r="E9" s="113"/>
      <c r="F9" s="113"/>
      <c r="G9" s="113"/>
      <c r="H9" s="184"/>
      <c r="I9" s="184"/>
      <c r="J9" s="184"/>
      <c r="K9" s="184"/>
      <c r="L9" s="129"/>
      <c r="M9" s="184"/>
      <c r="N9" s="129"/>
      <c r="O9" s="129"/>
      <c r="P9" s="129"/>
      <c r="Q9" s="129"/>
      <c r="R9" s="184"/>
      <c r="S9" s="184"/>
      <c r="T9" s="184"/>
      <c r="U9" s="184"/>
      <c r="V9" s="184"/>
      <c r="W9" s="184"/>
      <c r="X9" s="184"/>
    </row>
    <row r="10" ht="22.5" customHeight="1" spans="1:24">
      <c r="A10" s="113" t="s">
        <v>72</v>
      </c>
      <c r="B10" s="113" t="s">
        <v>198</v>
      </c>
      <c r="C10" s="113" t="s">
        <v>199</v>
      </c>
      <c r="D10" s="113" t="s">
        <v>89</v>
      </c>
      <c r="E10" s="113" t="s">
        <v>158</v>
      </c>
      <c r="F10" s="113" t="s">
        <v>200</v>
      </c>
      <c r="G10" s="113" t="s">
        <v>201</v>
      </c>
      <c r="H10" s="184">
        <v>678936</v>
      </c>
      <c r="I10" s="184">
        <v>678936</v>
      </c>
      <c r="J10" s="184"/>
      <c r="K10" s="184"/>
      <c r="L10" s="129"/>
      <c r="M10" s="184">
        <v>678936</v>
      </c>
      <c r="N10" s="129"/>
      <c r="O10" s="129"/>
      <c r="P10" s="129"/>
      <c r="Q10" s="129"/>
      <c r="R10" s="184"/>
      <c r="S10" s="184"/>
      <c r="T10" s="184"/>
      <c r="U10" s="184"/>
      <c r="V10" s="184"/>
      <c r="W10" s="184"/>
      <c r="X10" s="184"/>
    </row>
    <row r="11" ht="22.5" customHeight="1" spans="1:24">
      <c r="A11" s="113" t="s">
        <v>72</v>
      </c>
      <c r="B11" s="113" t="s">
        <v>198</v>
      </c>
      <c r="C11" s="113" t="s">
        <v>199</v>
      </c>
      <c r="D11" s="113" t="s">
        <v>89</v>
      </c>
      <c r="E11" s="113" t="s">
        <v>158</v>
      </c>
      <c r="F11" s="113" t="s">
        <v>202</v>
      </c>
      <c r="G11" s="113" t="s">
        <v>203</v>
      </c>
      <c r="H11" s="184">
        <v>2440208.4</v>
      </c>
      <c r="I11" s="184">
        <v>2440208.4</v>
      </c>
      <c r="J11" s="184"/>
      <c r="K11" s="184"/>
      <c r="L11" s="62"/>
      <c r="M11" s="184">
        <v>2440208.4</v>
      </c>
      <c r="N11" s="62"/>
      <c r="O11" s="62"/>
      <c r="P11" s="62"/>
      <c r="Q11" s="62"/>
      <c r="R11" s="184"/>
      <c r="S11" s="184"/>
      <c r="T11" s="184"/>
      <c r="U11" s="184"/>
      <c r="V11" s="184"/>
      <c r="W11" s="184"/>
      <c r="X11" s="184"/>
    </row>
    <row r="12" ht="22.5" customHeight="1" spans="1:24">
      <c r="A12" s="113" t="s">
        <v>72</v>
      </c>
      <c r="B12" s="113" t="s">
        <v>198</v>
      </c>
      <c r="C12" s="113" t="s">
        <v>199</v>
      </c>
      <c r="D12" s="113" t="s">
        <v>89</v>
      </c>
      <c r="E12" s="113" t="s">
        <v>158</v>
      </c>
      <c r="F12" s="113" t="s">
        <v>202</v>
      </c>
      <c r="G12" s="113" t="s">
        <v>203</v>
      </c>
      <c r="H12" s="184">
        <v>36000</v>
      </c>
      <c r="I12" s="184">
        <v>36000</v>
      </c>
      <c r="J12" s="184"/>
      <c r="K12" s="184"/>
      <c r="L12" s="62"/>
      <c r="M12" s="184">
        <v>36000</v>
      </c>
      <c r="N12" s="62"/>
      <c r="O12" s="62"/>
      <c r="P12" s="62"/>
      <c r="Q12" s="62"/>
      <c r="R12" s="184"/>
      <c r="S12" s="184"/>
      <c r="T12" s="184"/>
      <c r="U12" s="184"/>
      <c r="V12" s="184"/>
      <c r="W12" s="184"/>
      <c r="X12" s="184"/>
    </row>
    <row r="13" ht="22.5" customHeight="1" spans="1:24">
      <c r="A13" s="113" t="s">
        <v>72</v>
      </c>
      <c r="B13" s="113" t="s">
        <v>198</v>
      </c>
      <c r="C13" s="113" t="s">
        <v>199</v>
      </c>
      <c r="D13" s="113" t="s">
        <v>89</v>
      </c>
      <c r="E13" s="113" t="s">
        <v>158</v>
      </c>
      <c r="F13" s="113" t="s">
        <v>204</v>
      </c>
      <c r="G13" s="113" t="s">
        <v>205</v>
      </c>
      <c r="H13" s="184">
        <v>56578</v>
      </c>
      <c r="I13" s="184">
        <v>56578</v>
      </c>
      <c r="J13" s="184"/>
      <c r="K13" s="184"/>
      <c r="L13" s="62"/>
      <c r="M13" s="184">
        <v>56578</v>
      </c>
      <c r="N13" s="62"/>
      <c r="O13" s="62"/>
      <c r="P13" s="62"/>
      <c r="Q13" s="62"/>
      <c r="R13" s="184"/>
      <c r="S13" s="184"/>
      <c r="T13" s="184"/>
      <c r="U13" s="184"/>
      <c r="V13" s="184"/>
      <c r="W13" s="184"/>
      <c r="X13" s="184"/>
    </row>
    <row r="14" ht="22.5" customHeight="1" spans="1:24">
      <c r="A14" s="113" t="s">
        <v>72</v>
      </c>
      <c r="B14" s="113" t="s">
        <v>206</v>
      </c>
      <c r="C14" s="113" t="s">
        <v>207</v>
      </c>
      <c r="D14" s="113" t="s">
        <v>89</v>
      </c>
      <c r="E14" s="113" t="s">
        <v>158</v>
      </c>
      <c r="F14" s="113" t="s">
        <v>204</v>
      </c>
      <c r="G14" s="113" t="s">
        <v>205</v>
      </c>
      <c r="H14" s="184">
        <v>512700</v>
      </c>
      <c r="I14" s="184">
        <v>512700</v>
      </c>
      <c r="J14" s="184"/>
      <c r="K14" s="184"/>
      <c r="L14" s="62"/>
      <c r="M14" s="184">
        <v>512700</v>
      </c>
      <c r="N14" s="62"/>
      <c r="O14" s="62"/>
      <c r="P14" s="62"/>
      <c r="Q14" s="62"/>
      <c r="R14" s="184"/>
      <c r="S14" s="184"/>
      <c r="T14" s="184"/>
      <c r="U14" s="184"/>
      <c r="V14" s="184"/>
      <c r="W14" s="184"/>
      <c r="X14" s="184"/>
    </row>
    <row r="15" ht="22.5" customHeight="1" spans="1:24">
      <c r="A15" s="113" t="s">
        <v>72</v>
      </c>
      <c r="B15" s="113" t="s">
        <v>208</v>
      </c>
      <c r="C15" s="113" t="s">
        <v>209</v>
      </c>
      <c r="D15" s="113" t="s">
        <v>93</v>
      </c>
      <c r="E15" s="113" t="s">
        <v>160</v>
      </c>
      <c r="F15" s="113" t="s">
        <v>210</v>
      </c>
      <c r="G15" s="113" t="s">
        <v>211</v>
      </c>
      <c r="H15" s="184">
        <v>529523.58</v>
      </c>
      <c r="I15" s="184">
        <v>529523.58</v>
      </c>
      <c r="J15" s="184"/>
      <c r="K15" s="184"/>
      <c r="L15" s="62"/>
      <c r="M15" s="184">
        <v>529523.58</v>
      </c>
      <c r="N15" s="62"/>
      <c r="O15" s="62"/>
      <c r="P15" s="62"/>
      <c r="Q15" s="62"/>
      <c r="R15" s="184"/>
      <c r="S15" s="184"/>
      <c r="T15" s="184"/>
      <c r="U15" s="184"/>
      <c r="V15" s="184"/>
      <c r="W15" s="184"/>
      <c r="X15" s="184"/>
    </row>
    <row r="16" ht="22.5" customHeight="1" spans="1:24">
      <c r="A16" s="113" t="s">
        <v>72</v>
      </c>
      <c r="B16" s="113" t="s">
        <v>208</v>
      </c>
      <c r="C16" s="113" t="s">
        <v>209</v>
      </c>
      <c r="D16" s="113" t="s">
        <v>94</v>
      </c>
      <c r="E16" s="113" t="s">
        <v>212</v>
      </c>
      <c r="F16" s="113" t="s">
        <v>213</v>
      </c>
      <c r="G16" s="113" t="s">
        <v>214</v>
      </c>
      <c r="H16" s="184"/>
      <c r="I16" s="184"/>
      <c r="J16" s="184"/>
      <c r="K16" s="184"/>
      <c r="L16" s="62"/>
      <c r="M16" s="184"/>
      <c r="N16" s="62"/>
      <c r="O16" s="62"/>
      <c r="P16" s="62"/>
      <c r="Q16" s="62"/>
      <c r="R16" s="184"/>
      <c r="S16" s="184"/>
      <c r="T16" s="184"/>
      <c r="U16" s="184"/>
      <c r="V16" s="184"/>
      <c r="W16" s="184"/>
      <c r="X16" s="184"/>
    </row>
    <row r="17" ht="22.5" customHeight="1" spans="1:24">
      <c r="A17" s="113" t="s">
        <v>72</v>
      </c>
      <c r="B17" s="113" t="s">
        <v>208</v>
      </c>
      <c r="C17" s="113" t="s">
        <v>209</v>
      </c>
      <c r="D17" s="113" t="s">
        <v>100</v>
      </c>
      <c r="E17" s="113" t="s">
        <v>164</v>
      </c>
      <c r="F17" s="113" t="s">
        <v>215</v>
      </c>
      <c r="G17" s="113" t="s">
        <v>216</v>
      </c>
      <c r="H17" s="184">
        <v>257830.83</v>
      </c>
      <c r="I17" s="184">
        <v>257830.83</v>
      </c>
      <c r="J17" s="184"/>
      <c r="K17" s="184"/>
      <c r="L17" s="62"/>
      <c r="M17" s="184">
        <v>257830.83</v>
      </c>
      <c r="N17" s="62"/>
      <c r="O17" s="62"/>
      <c r="P17" s="62"/>
      <c r="Q17" s="62"/>
      <c r="R17" s="184"/>
      <c r="S17" s="184"/>
      <c r="T17" s="184"/>
      <c r="U17" s="184"/>
      <c r="V17" s="184"/>
      <c r="W17" s="184"/>
      <c r="X17" s="184"/>
    </row>
    <row r="18" ht="22.5" customHeight="1" spans="1:24">
      <c r="A18" s="113" t="s">
        <v>72</v>
      </c>
      <c r="B18" s="113" t="s">
        <v>208</v>
      </c>
      <c r="C18" s="113" t="s">
        <v>209</v>
      </c>
      <c r="D18" s="113" t="s">
        <v>101</v>
      </c>
      <c r="E18" s="113" t="s">
        <v>217</v>
      </c>
      <c r="F18" s="113" t="s">
        <v>215</v>
      </c>
      <c r="G18" s="113" t="s">
        <v>216</v>
      </c>
      <c r="H18" s="184"/>
      <c r="I18" s="184"/>
      <c r="J18" s="184"/>
      <c r="K18" s="184"/>
      <c r="L18" s="62"/>
      <c r="M18" s="184"/>
      <c r="N18" s="62"/>
      <c r="O18" s="62"/>
      <c r="P18" s="62"/>
      <c r="Q18" s="62"/>
      <c r="R18" s="184"/>
      <c r="S18" s="184"/>
      <c r="T18" s="184"/>
      <c r="U18" s="184"/>
      <c r="V18" s="184"/>
      <c r="W18" s="184"/>
      <c r="X18" s="184"/>
    </row>
    <row r="19" ht="22.5" customHeight="1" spans="1:24">
      <c r="A19" s="113" t="s">
        <v>72</v>
      </c>
      <c r="B19" s="113" t="s">
        <v>208</v>
      </c>
      <c r="C19" s="113" t="s">
        <v>209</v>
      </c>
      <c r="D19" s="113" t="s">
        <v>102</v>
      </c>
      <c r="E19" s="113" t="s">
        <v>165</v>
      </c>
      <c r="F19" s="113" t="s">
        <v>218</v>
      </c>
      <c r="G19" s="113" t="s">
        <v>219</v>
      </c>
      <c r="H19" s="184">
        <v>137509.78</v>
      </c>
      <c r="I19" s="184">
        <v>137509.78</v>
      </c>
      <c r="J19" s="184"/>
      <c r="K19" s="184"/>
      <c r="L19" s="62"/>
      <c r="M19" s="184">
        <v>137509.78</v>
      </c>
      <c r="N19" s="62"/>
      <c r="O19" s="62"/>
      <c r="P19" s="62"/>
      <c r="Q19" s="62"/>
      <c r="R19" s="184"/>
      <c r="S19" s="184"/>
      <c r="T19" s="184"/>
      <c r="U19" s="184"/>
      <c r="V19" s="184"/>
      <c r="W19" s="184"/>
      <c r="X19" s="184"/>
    </row>
    <row r="20" ht="22.5" customHeight="1" spans="1:24">
      <c r="A20" s="113" t="s">
        <v>72</v>
      </c>
      <c r="B20" s="113" t="s">
        <v>208</v>
      </c>
      <c r="C20" s="113" t="s">
        <v>209</v>
      </c>
      <c r="D20" s="113" t="s">
        <v>102</v>
      </c>
      <c r="E20" s="113" t="s">
        <v>165</v>
      </c>
      <c r="F20" s="113" t="s">
        <v>218</v>
      </c>
      <c r="G20" s="113" t="s">
        <v>219</v>
      </c>
      <c r="H20" s="184">
        <v>5943.19</v>
      </c>
      <c r="I20" s="184">
        <v>5943.19</v>
      </c>
      <c r="J20" s="184"/>
      <c r="K20" s="184"/>
      <c r="L20" s="62"/>
      <c r="M20" s="184">
        <v>5943.19</v>
      </c>
      <c r="N20" s="62"/>
      <c r="O20" s="62"/>
      <c r="P20" s="62"/>
      <c r="Q20" s="62"/>
      <c r="R20" s="184"/>
      <c r="S20" s="184"/>
      <c r="T20" s="184"/>
      <c r="U20" s="184"/>
      <c r="V20" s="184"/>
      <c r="W20" s="184"/>
      <c r="X20" s="184"/>
    </row>
    <row r="21" ht="22.5" customHeight="1" spans="1:24">
      <c r="A21" s="113" t="s">
        <v>72</v>
      </c>
      <c r="B21" s="113" t="s">
        <v>208</v>
      </c>
      <c r="C21" s="113" t="s">
        <v>209</v>
      </c>
      <c r="D21" s="113" t="s">
        <v>89</v>
      </c>
      <c r="E21" s="113" t="s">
        <v>158</v>
      </c>
      <c r="F21" s="113" t="s">
        <v>220</v>
      </c>
      <c r="G21" s="113" t="s">
        <v>221</v>
      </c>
      <c r="H21" s="184">
        <v>1183.64</v>
      </c>
      <c r="I21" s="184">
        <v>1183.64</v>
      </c>
      <c r="J21" s="184"/>
      <c r="K21" s="184"/>
      <c r="L21" s="62"/>
      <c r="M21" s="184">
        <v>1183.64</v>
      </c>
      <c r="N21" s="62"/>
      <c r="O21" s="62"/>
      <c r="P21" s="62"/>
      <c r="Q21" s="62"/>
      <c r="R21" s="184"/>
      <c r="S21" s="184"/>
      <c r="T21" s="184"/>
      <c r="U21" s="184"/>
      <c r="V21" s="184"/>
      <c r="W21" s="184"/>
      <c r="X21" s="184"/>
    </row>
    <row r="22" ht="22.5" customHeight="1" spans="1:24">
      <c r="A22" s="113" t="s">
        <v>72</v>
      </c>
      <c r="B22" s="113" t="s">
        <v>208</v>
      </c>
      <c r="C22" s="113" t="s">
        <v>209</v>
      </c>
      <c r="D22" s="113" t="s">
        <v>103</v>
      </c>
      <c r="E22" s="113" t="s">
        <v>166</v>
      </c>
      <c r="F22" s="113" t="s">
        <v>220</v>
      </c>
      <c r="G22" s="113" t="s">
        <v>221</v>
      </c>
      <c r="H22" s="184">
        <v>4416</v>
      </c>
      <c r="I22" s="184">
        <v>4416</v>
      </c>
      <c r="J22" s="184"/>
      <c r="K22" s="184"/>
      <c r="L22" s="62"/>
      <c r="M22" s="184">
        <v>4416</v>
      </c>
      <c r="N22" s="62"/>
      <c r="O22" s="62"/>
      <c r="P22" s="62"/>
      <c r="Q22" s="62"/>
      <c r="R22" s="184"/>
      <c r="S22" s="184"/>
      <c r="T22" s="184"/>
      <c r="U22" s="184"/>
      <c r="V22" s="184"/>
      <c r="W22" s="184"/>
      <c r="X22" s="184"/>
    </row>
    <row r="23" ht="22.5" customHeight="1" spans="1:24">
      <c r="A23" s="113" t="s">
        <v>72</v>
      </c>
      <c r="B23" s="113" t="s">
        <v>208</v>
      </c>
      <c r="C23" s="113" t="s">
        <v>209</v>
      </c>
      <c r="D23" s="113" t="s">
        <v>103</v>
      </c>
      <c r="E23" s="113" t="s">
        <v>166</v>
      </c>
      <c r="F23" s="113" t="s">
        <v>220</v>
      </c>
      <c r="G23" s="113" t="s">
        <v>221</v>
      </c>
      <c r="H23" s="184"/>
      <c r="I23" s="184"/>
      <c r="J23" s="184"/>
      <c r="K23" s="184"/>
      <c r="L23" s="62"/>
      <c r="M23" s="184"/>
      <c r="N23" s="62"/>
      <c r="O23" s="62"/>
      <c r="P23" s="62"/>
      <c r="Q23" s="62"/>
      <c r="R23" s="184"/>
      <c r="S23" s="184"/>
      <c r="T23" s="184"/>
      <c r="U23" s="184"/>
      <c r="V23" s="184"/>
      <c r="W23" s="184"/>
      <c r="X23" s="184"/>
    </row>
    <row r="24" ht="22.5" customHeight="1" spans="1:24">
      <c r="A24" s="113" t="s">
        <v>72</v>
      </c>
      <c r="B24" s="113" t="s">
        <v>208</v>
      </c>
      <c r="C24" s="113" t="s">
        <v>209</v>
      </c>
      <c r="D24" s="113" t="s">
        <v>103</v>
      </c>
      <c r="E24" s="113" t="s">
        <v>166</v>
      </c>
      <c r="F24" s="113" t="s">
        <v>220</v>
      </c>
      <c r="G24" s="113" t="s">
        <v>221</v>
      </c>
      <c r="H24" s="184">
        <v>6619.04</v>
      </c>
      <c r="I24" s="184">
        <v>6619.04</v>
      </c>
      <c r="J24" s="184"/>
      <c r="K24" s="184"/>
      <c r="L24" s="62"/>
      <c r="M24" s="184">
        <v>6619.04</v>
      </c>
      <c r="N24" s="62"/>
      <c r="O24" s="62"/>
      <c r="P24" s="62"/>
      <c r="Q24" s="62"/>
      <c r="R24" s="184"/>
      <c r="S24" s="184"/>
      <c r="T24" s="184"/>
      <c r="U24" s="184"/>
      <c r="V24" s="184"/>
      <c r="W24" s="184"/>
      <c r="X24" s="184"/>
    </row>
    <row r="25" ht="22.5" customHeight="1" spans="1:24">
      <c r="A25" s="113" t="s">
        <v>72</v>
      </c>
      <c r="B25" s="113" t="s">
        <v>208</v>
      </c>
      <c r="C25" s="113" t="s">
        <v>209</v>
      </c>
      <c r="D25" s="113" t="s">
        <v>103</v>
      </c>
      <c r="E25" s="113" t="s">
        <v>166</v>
      </c>
      <c r="F25" s="113" t="s">
        <v>220</v>
      </c>
      <c r="G25" s="113" t="s">
        <v>221</v>
      </c>
      <c r="H25" s="184"/>
      <c r="I25" s="184"/>
      <c r="J25" s="184"/>
      <c r="K25" s="184"/>
      <c r="L25" s="62"/>
      <c r="M25" s="184"/>
      <c r="N25" s="62"/>
      <c r="O25" s="62"/>
      <c r="P25" s="62"/>
      <c r="Q25" s="62"/>
      <c r="R25" s="184"/>
      <c r="S25" s="184"/>
      <c r="T25" s="184"/>
      <c r="U25" s="184"/>
      <c r="V25" s="184"/>
      <c r="W25" s="184"/>
      <c r="X25" s="184"/>
    </row>
    <row r="26" ht="22.5" customHeight="1" spans="1:24">
      <c r="A26" s="113" t="s">
        <v>72</v>
      </c>
      <c r="B26" s="113" t="s">
        <v>208</v>
      </c>
      <c r="C26" s="113" t="s">
        <v>209</v>
      </c>
      <c r="D26" s="113" t="s">
        <v>103</v>
      </c>
      <c r="E26" s="113" t="s">
        <v>166</v>
      </c>
      <c r="F26" s="113" t="s">
        <v>220</v>
      </c>
      <c r="G26" s="113" t="s">
        <v>221</v>
      </c>
      <c r="H26" s="184">
        <v>276</v>
      </c>
      <c r="I26" s="184">
        <v>276</v>
      </c>
      <c r="J26" s="184"/>
      <c r="K26" s="184"/>
      <c r="L26" s="62"/>
      <c r="M26" s="184">
        <v>276</v>
      </c>
      <c r="N26" s="62"/>
      <c r="O26" s="62"/>
      <c r="P26" s="62"/>
      <c r="Q26" s="62"/>
      <c r="R26" s="184"/>
      <c r="S26" s="184"/>
      <c r="T26" s="184"/>
      <c r="U26" s="184"/>
      <c r="V26" s="184"/>
      <c r="W26" s="184"/>
      <c r="X26" s="184"/>
    </row>
    <row r="27" ht="22.5" customHeight="1" spans="1:24">
      <c r="A27" s="113" t="s">
        <v>72</v>
      </c>
      <c r="B27" s="113" t="s">
        <v>208</v>
      </c>
      <c r="C27" s="113" t="s">
        <v>209</v>
      </c>
      <c r="D27" s="113" t="s">
        <v>103</v>
      </c>
      <c r="E27" s="113" t="s">
        <v>166</v>
      </c>
      <c r="F27" s="113" t="s">
        <v>220</v>
      </c>
      <c r="G27" s="113" t="s">
        <v>221</v>
      </c>
      <c r="H27" s="184"/>
      <c r="I27" s="184"/>
      <c r="J27" s="184"/>
      <c r="K27" s="184"/>
      <c r="L27" s="62"/>
      <c r="M27" s="184"/>
      <c r="N27" s="62"/>
      <c r="O27" s="62"/>
      <c r="P27" s="62"/>
      <c r="Q27" s="62"/>
      <c r="R27" s="184"/>
      <c r="S27" s="184"/>
      <c r="T27" s="184"/>
      <c r="U27" s="184"/>
      <c r="V27" s="184"/>
      <c r="W27" s="184"/>
      <c r="X27" s="184"/>
    </row>
    <row r="28" ht="22.5" customHeight="1" spans="1:24">
      <c r="A28" s="113" t="s">
        <v>72</v>
      </c>
      <c r="B28" s="113" t="s">
        <v>222</v>
      </c>
      <c r="C28" s="113" t="s">
        <v>168</v>
      </c>
      <c r="D28" s="113" t="s">
        <v>107</v>
      </c>
      <c r="E28" s="113" t="s">
        <v>168</v>
      </c>
      <c r="F28" s="113" t="s">
        <v>223</v>
      </c>
      <c r="G28" s="113" t="s">
        <v>168</v>
      </c>
      <c r="H28" s="184">
        <v>439118.69</v>
      </c>
      <c r="I28" s="184">
        <v>439118.69</v>
      </c>
      <c r="J28" s="184"/>
      <c r="K28" s="184"/>
      <c r="L28" s="62"/>
      <c r="M28" s="184">
        <v>439118.69</v>
      </c>
      <c r="N28" s="62"/>
      <c r="O28" s="62"/>
      <c r="P28" s="62"/>
      <c r="Q28" s="62"/>
      <c r="R28" s="184"/>
      <c r="S28" s="184"/>
      <c r="T28" s="184"/>
      <c r="U28" s="184"/>
      <c r="V28" s="184"/>
      <c r="W28" s="184"/>
      <c r="X28" s="184"/>
    </row>
    <row r="29" ht="22.5" customHeight="1" spans="1:24">
      <c r="A29" s="113" t="s">
        <v>72</v>
      </c>
      <c r="B29" s="113" t="s">
        <v>224</v>
      </c>
      <c r="C29" s="113" t="s">
        <v>225</v>
      </c>
      <c r="D29" s="113" t="s">
        <v>89</v>
      </c>
      <c r="E29" s="113" t="s">
        <v>158</v>
      </c>
      <c r="F29" s="113" t="s">
        <v>226</v>
      </c>
      <c r="G29" s="113" t="s">
        <v>225</v>
      </c>
      <c r="H29" s="184">
        <v>68167.01</v>
      </c>
      <c r="I29" s="184">
        <v>68167.01</v>
      </c>
      <c r="J29" s="184"/>
      <c r="K29" s="184"/>
      <c r="L29" s="62"/>
      <c r="M29" s="184">
        <v>68167.01</v>
      </c>
      <c r="N29" s="62"/>
      <c r="O29" s="62"/>
      <c r="P29" s="62"/>
      <c r="Q29" s="62"/>
      <c r="R29" s="184"/>
      <c r="S29" s="184"/>
      <c r="T29" s="184"/>
      <c r="U29" s="184"/>
      <c r="V29" s="184"/>
      <c r="W29" s="184"/>
      <c r="X29" s="184"/>
    </row>
    <row r="30" ht="22.5" customHeight="1" spans="1:24">
      <c r="A30" s="113" t="s">
        <v>72</v>
      </c>
      <c r="B30" s="113" t="s">
        <v>227</v>
      </c>
      <c r="C30" s="113" t="s">
        <v>228</v>
      </c>
      <c r="D30" s="113" t="s">
        <v>89</v>
      </c>
      <c r="E30" s="113" t="s">
        <v>158</v>
      </c>
      <c r="F30" s="113" t="s">
        <v>229</v>
      </c>
      <c r="G30" s="113" t="s">
        <v>230</v>
      </c>
      <c r="H30" s="184">
        <v>20000</v>
      </c>
      <c r="I30" s="184">
        <v>20000</v>
      </c>
      <c r="J30" s="184"/>
      <c r="K30" s="184"/>
      <c r="L30" s="62"/>
      <c r="M30" s="184">
        <v>20000</v>
      </c>
      <c r="N30" s="62"/>
      <c r="O30" s="62"/>
      <c r="P30" s="62"/>
      <c r="Q30" s="62"/>
      <c r="R30" s="184"/>
      <c r="S30" s="184"/>
      <c r="T30" s="184"/>
      <c r="U30" s="184"/>
      <c r="V30" s="184"/>
      <c r="W30" s="184"/>
      <c r="X30" s="184"/>
    </row>
    <row r="31" ht="22.5" customHeight="1" spans="1:24">
      <c r="A31" s="113" t="s">
        <v>72</v>
      </c>
      <c r="B31" s="113" t="s">
        <v>227</v>
      </c>
      <c r="C31" s="113" t="s">
        <v>228</v>
      </c>
      <c r="D31" s="113" t="s">
        <v>89</v>
      </c>
      <c r="E31" s="113" t="s">
        <v>158</v>
      </c>
      <c r="F31" s="113" t="s">
        <v>231</v>
      </c>
      <c r="G31" s="113" t="s">
        <v>232</v>
      </c>
      <c r="H31" s="184">
        <v>20000</v>
      </c>
      <c r="I31" s="184">
        <v>20000</v>
      </c>
      <c r="J31" s="184"/>
      <c r="K31" s="184"/>
      <c r="L31" s="62"/>
      <c r="M31" s="184">
        <v>20000</v>
      </c>
      <c r="N31" s="62"/>
      <c r="O31" s="62"/>
      <c r="P31" s="62"/>
      <c r="Q31" s="62"/>
      <c r="R31" s="184"/>
      <c r="S31" s="184"/>
      <c r="T31" s="184"/>
      <c r="U31" s="184"/>
      <c r="V31" s="184"/>
      <c r="W31" s="184"/>
      <c r="X31" s="184"/>
    </row>
    <row r="32" ht="22.5" customHeight="1" spans="1:24">
      <c r="A32" s="113" t="s">
        <v>72</v>
      </c>
      <c r="B32" s="113" t="s">
        <v>227</v>
      </c>
      <c r="C32" s="113" t="s">
        <v>228</v>
      </c>
      <c r="D32" s="113" t="s">
        <v>89</v>
      </c>
      <c r="E32" s="113" t="s">
        <v>158</v>
      </c>
      <c r="F32" s="113" t="s">
        <v>233</v>
      </c>
      <c r="G32" s="113" t="s">
        <v>234</v>
      </c>
      <c r="H32" s="184">
        <v>20000</v>
      </c>
      <c r="I32" s="184">
        <v>20000</v>
      </c>
      <c r="J32" s="184"/>
      <c r="K32" s="184"/>
      <c r="L32" s="62"/>
      <c r="M32" s="184">
        <v>20000</v>
      </c>
      <c r="N32" s="62"/>
      <c r="O32" s="62"/>
      <c r="P32" s="62"/>
      <c r="Q32" s="62"/>
      <c r="R32" s="184"/>
      <c r="S32" s="184"/>
      <c r="T32" s="184"/>
      <c r="U32" s="184"/>
      <c r="V32" s="184"/>
      <c r="W32" s="184"/>
      <c r="X32" s="184"/>
    </row>
    <row r="33" ht="22.5" customHeight="1" spans="1:24">
      <c r="A33" s="113" t="s">
        <v>72</v>
      </c>
      <c r="B33" s="113" t="s">
        <v>227</v>
      </c>
      <c r="C33" s="113" t="s">
        <v>228</v>
      </c>
      <c r="D33" s="113" t="s">
        <v>89</v>
      </c>
      <c r="E33" s="113" t="s">
        <v>158</v>
      </c>
      <c r="F33" s="113" t="s">
        <v>235</v>
      </c>
      <c r="G33" s="113" t="s">
        <v>236</v>
      </c>
      <c r="H33" s="184">
        <v>40000</v>
      </c>
      <c r="I33" s="184">
        <v>40000</v>
      </c>
      <c r="J33" s="184"/>
      <c r="K33" s="184"/>
      <c r="L33" s="62"/>
      <c r="M33" s="184">
        <v>40000</v>
      </c>
      <c r="N33" s="62"/>
      <c r="O33" s="62"/>
      <c r="P33" s="62"/>
      <c r="Q33" s="62"/>
      <c r="R33" s="184"/>
      <c r="S33" s="184"/>
      <c r="T33" s="184"/>
      <c r="U33" s="184"/>
      <c r="V33" s="184"/>
      <c r="W33" s="184"/>
      <c r="X33" s="184"/>
    </row>
    <row r="34" ht="22.5" customHeight="1" spans="1:24">
      <c r="A34" s="113" t="s">
        <v>72</v>
      </c>
      <c r="B34" s="113" t="s">
        <v>227</v>
      </c>
      <c r="C34" s="113" t="s">
        <v>228</v>
      </c>
      <c r="D34" s="113" t="s">
        <v>89</v>
      </c>
      <c r="E34" s="113" t="s">
        <v>158</v>
      </c>
      <c r="F34" s="113" t="s">
        <v>237</v>
      </c>
      <c r="G34" s="113" t="s">
        <v>238</v>
      </c>
      <c r="H34" s="184">
        <v>8000</v>
      </c>
      <c r="I34" s="184">
        <v>8000</v>
      </c>
      <c r="J34" s="184"/>
      <c r="K34" s="184"/>
      <c r="L34" s="62"/>
      <c r="M34" s="184">
        <v>8000</v>
      </c>
      <c r="N34" s="62"/>
      <c r="O34" s="62"/>
      <c r="P34" s="62"/>
      <c r="Q34" s="62"/>
      <c r="R34" s="184"/>
      <c r="S34" s="184"/>
      <c r="T34" s="184"/>
      <c r="U34" s="184"/>
      <c r="V34" s="184"/>
      <c r="W34" s="184"/>
      <c r="X34" s="184"/>
    </row>
    <row r="35" ht="22.5" customHeight="1" spans="1:24">
      <c r="A35" s="113" t="s">
        <v>72</v>
      </c>
      <c r="B35" s="113" t="s">
        <v>227</v>
      </c>
      <c r="C35" s="113" t="s">
        <v>228</v>
      </c>
      <c r="D35" s="113" t="s">
        <v>89</v>
      </c>
      <c r="E35" s="113" t="s">
        <v>158</v>
      </c>
      <c r="F35" s="113" t="s">
        <v>235</v>
      </c>
      <c r="G35" s="113" t="s">
        <v>236</v>
      </c>
      <c r="H35" s="184">
        <v>100582.99</v>
      </c>
      <c r="I35" s="184">
        <v>100582.99</v>
      </c>
      <c r="J35" s="184"/>
      <c r="K35" s="184"/>
      <c r="L35" s="62"/>
      <c r="M35" s="184">
        <v>100582.99</v>
      </c>
      <c r="N35" s="62"/>
      <c r="O35" s="62"/>
      <c r="P35" s="62"/>
      <c r="Q35" s="62"/>
      <c r="R35" s="184"/>
      <c r="S35" s="184"/>
      <c r="T35" s="184"/>
      <c r="U35" s="184"/>
      <c r="V35" s="184"/>
      <c r="W35" s="184"/>
      <c r="X35" s="184"/>
    </row>
    <row r="36" ht="22.5" customHeight="1" spans="1:24">
      <c r="A36" s="113" t="s">
        <v>72</v>
      </c>
      <c r="B36" s="113" t="s">
        <v>224</v>
      </c>
      <c r="C36" s="113" t="s">
        <v>225</v>
      </c>
      <c r="D36" s="113" t="s">
        <v>89</v>
      </c>
      <c r="E36" s="113" t="s">
        <v>158</v>
      </c>
      <c r="F36" s="113" t="s">
        <v>226</v>
      </c>
      <c r="G36" s="113" t="s">
        <v>225</v>
      </c>
      <c r="H36" s="184"/>
      <c r="I36" s="184"/>
      <c r="J36" s="184"/>
      <c r="K36" s="184"/>
      <c r="L36" s="62"/>
      <c r="M36" s="184"/>
      <c r="N36" s="62"/>
      <c r="O36" s="62"/>
      <c r="P36" s="62"/>
      <c r="Q36" s="62"/>
      <c r="R36" s="184"/>
      <c r="S36" s="184"/>
      <c r="T36" s="184"/>
      <c r="U36" s="184"/>
      <c r="V36" s="184"/>
      <c r="W36" s="184"/>
      <c r="X36" s="184"/>
    </row>
    <row r="37" ht="22.5" customHeight="1" spans="1:24">
      <c r="A37" s="113" t="s">
        <v>72</v>
      </c>
      <c r="B37" s="113" t="s">
        <v>227</v>
      </c>
      <c r="C37" s="113" t="s">
        <v>228</v>
      </c>
      <c r="D37" s="113" t="s">
        <v>89</v>
      </c>
      <c r="E37" s="113" t="s">
        <v>158</v>
      </c>
      <c r="F37" s="113" t="s">
        <v>239</v>
      </c>
      <c r="G37" s="113" t="s">
        <v>240</v>
      </c>
      <c r="H37" s="184"/>
      <c r="I37" s="184"/>
      <c r="J37" s="184"/>
      <c r="K37" s="184"/>
      <c r="L37" s="62"/>
      <c r="M37" s="184"/>
      <c r="N37" s="62"/>
      <c r="O37" s="62"/>
      <c r="P37" s="62"/>
      <c r="Q37" s="62"/>
      <c r="R37" s="184"/>
      <c r="S37" s="184"/>
      <c r="T37" s="184"/>
      <c r="U37" s="184"/>
      <c r="V37" s="184"/>
      <c r="W37" s="184"/>
      <c r="X37" s="184"/>
    </row>
    <row r="38" ht="22.5" customHeight="1" spans="1:24">
      <c r="A38" s="113" t="s">
        <v>72</v>
      </c>
      <c r="B38" s="113" t="s">
        <v>241</v>
      </c>
      <c r="C38" s="113" t="s">
        <v>242</v>
      </c>
      <c r="D38" s="113" t="s">
        <v>89</v>
      </c>
      <c r="E38" s="113" t="s">
        <v>158</v>
      </c>
      <c r="F38" s="113" t="s">
        <v>239</v>
      </c>
      <c r="G38" s="113" t="s">
        <v>240</v>
      </c>
      <c r="H38" s="184">
        <v>25500</v>
      </c>
      <c r="I38" s="184">
        <v>25500</v>
      </c>
      <c r="J38" s="184"/>
      <c r="K38" s="184"/>
      <c r="L38" s="62"/>
      <c r="M38" s="184">
        <v>25500</v>
      </c>
      <c r="N38" s="62"/>
      <c r="O38" s="62"/>
      <c r="P38" s="62"/>
      <c r="Q38" s="62"/>
      <c r="R38" s="184"/>
      <c r="S38" s="184"/>
      <c r="T38" s="184"/>
      <c r="U38" s="184"/>
      <c r="V38" s="184"/>
      <c r="W38" s="184"/>
      <c r="X38" s="184"/>
    </row>
    <row r="39" ht="22.5" customHeight="1" spans="1:24">
      <c r="A39" s="113" t="s">
        <v>72</v>
      </c>
      <c r="B39" s="113" t="s">
        <v>243</v>
      </c>
      <c r="C39" s="113" t="s">
        <v>244</v>
      </c>
      <c r="D39" s="113" t="s">
        <v>89</v>
      </c>
      <c r="E39" s="113" t="s">
        <v>158</v>
      </c>
      <c r="F39" s="113" t="s">
        <v>245</v>
      </c>
      <c r="G39" s="113" t="s">
        <v>244</v>
      </c>
      <c r="H39" s="184">
        <v>54000</v>
      </c>
      <c r="I39" s="184">
        <v>54000</v>
      </c>
      <c r="J39" s="184"/>
      <c r="K39" s="184"/>
      <c r="L39" s="62"/>
      <c r="M39" s="184">
        <v>54000</v>
      </c>
      <c r="N39" s="62"/>
      <c r="O39" s="62"/>
      <c r="P39" s="62"/>
      <c r="Q39" s="62"/>
      <c r="R39" s="184"/>
      <c r="S39" s="184"/>
      <c r="T39" s="184"/>
      <c r="U39" s="184"/>
      <c r="V39" s="184"/>
      <c r="W39" s="184"/>
      <c r="X39" s="184"/>
    </row>
    <row r="40" ht="22.5" customHeight="1" spans="1:24">
      <c r="A40" s="113" t="s">
        <v>72</v>
      </c>
      <c r="B40" s="113" t="s">
        <v>246</v>
      </c>
      <c r="C40" s="113" t="s">
        <v>247</v>
      </c>
      <c r="D40" s="113" t="s">
        <v>89</v>
      </c>
      <c r="E40" s="113" t="s">
        <v>158</v>
      </c>
      <c r="F40" s="113" t="s">
        <v>248</v>
      </c>
      <c r="G40" s="113" t="s">
        <v>249</v>
      </c>
      <c r="H40" s="184">
        <v>144600</v>
      </c>
      <c r="I40" s="184">
        <v>144600</v>
      </c>
      <c r="J40" s="184"/>
      <c r="K40" s="184"/>
      <c r="L40" s="62"/>
      <c r="M40" s="184">
        <v>144600</v>
      </c>
      <c r="N40" s="62"/>
      <c r="O40" s="62"/>
      <c r="P40" s="62"/>
      <c r="Q40" s="62"/>
      <c r="R40" s="184"/>
      <c r="S40" s="184"/>
      <c r="T40" s="184"/>
      <c r="U40" s="184"/>
      <c r="V40" s="184"/>
      <c r="W40" s="184"/>
      <c r="X40" s="184"/>
    </row>
    <row r="41" ht="22.5" customHeight="1" spans="1:24">
      <c r="A41" s="113" t="s">
        <v>72</v>
      </c>
      <c r="B41" s="113" t="s">
        <v>250</v>
      </c>
      <c r="C41" s="113" t="s">
        <v>251</v>
      </c>
      <c r="D41" s="113" t="s">
        <v>89</v>
      </c>
      <c r="E41" s="113" t="s">
        <v>158</v>
      </c>
      <c r="F41" s="113" t="s">
        <v>248</v>
      </c>
      <c r="G41" s="113" t="s">
        <v>249</v>
      </c>
      <c r="H41" s="184">
        <v>7808.4</v>
      </c>
      <c r="I41" s="184">
        <v>7808.4</v>
      </c>
      <c r="J41" s="184"/>
      <c r="K41" s="184"/>
      <c r="L41" s="62"/>
      <c r="M41" s="184">
        <v>7808.4</v>
      </c>
      <c r="N41" s="62"/>
      <c r="O41" s="62"/>
      <c r="P41" s="62"/>
      <c r="Q41" s="62"/>
      <c r="R41" s="184"/>
      <c r="S41" s="184"/>
      <c r="T41" s="184"/>
      <c r="U41" s="184"/>
      <c r="V41" s="184"/>
      <c r="W41" s="184"/>
      <c r="X41" s="184"/>
    </row>
    <row r="42" ht="22.5" customHeight="1" spans="1:24">
      <c r="A42" s="113" t="s">
        <v>72</v>
      </c>
      <c r="B42" s="113" t="s">
        <v>252</v>
      </c>
      <c r="C42" s="113" t="s">
        <v>253</v>
      </c>
      <c r="D42" s="113" t="s">
        <v>89</v>
      </c>
      <c r="E42" s="113" t="s">
        <v>158</v>
      </c>
      <c r="F42" s="113" t="s">
        <v>254</v>
      </c>
      <c r="G42" s="113" t="s">
        <v>255</v>
      </c>
      <c r="H42" s="184">
        <v>576000</v>
      </c>
      <c r="I42" s="184">
        <v>576000</v>
      </c>
      <c r="J42" s="184"/>
      <c r="K42" s="184"/>
      <c r="L42" s="62"/>
      <c r="M42" s="184">
        <v>576000</v>
      </c>
      <c r="N42" s="62"/>
      <c r="O42" s="62"/>
      <c r="P42" s="62"/>
      <c r="Q42" s="62"/>
      <c r="R42" s="184"/>
      <c r="S42" s="184"/>
      <c r="T42" s="184"/>
      <c r="U42" s="184"/>
      <c r="V42" s="184"/>
      <c r="W42" s="184"/>
      <c r="X42" s="184"/>
    </row>
    <row r="43" ht="22.5" customHeight="1" spans="1:24">
      <c r="A43" s="113" t="s">
        <v>72</v>
      </c>
      <c r="B43" s="113" t="s">
        <v>256</v>
      </c>
      <c r="C43" s="113" t="s">
        <v>257</v>
      </c>
      <c r="D43" s="113" t="s">
        <v>89</v>
      </c>
      <c r="E43" s="113" t="s">
        <v>158</v>
      </c>
      <c r="F43" s="113" t="s">
        <v>254</v>
      </c>
      <c r="G43" s="113" t="s">
        <v>255</v>
      </c>
      <c r="H43" s="184">
        <v>5787.2</v>
      </c>
      <c r="I43" s="184">
        <v>5787.2</v>
      </c>
      <c r="J43" s="184"/>
      <c r="K43" s="184"/>
      <c r="L43" s="62"/>
      <c r="M43" s="184">
        <v>5787.2</v>
      </c>
      <c r="N43" s="62"/>
      <c r="O43" s="62"/>
      <c r="P43" s="62"/>
      <c r="Q43" s="62"/>
      <c r="R43" s="184"/>
      <c r="S43" s="184"/>
      <c r="T43" s="184"/>
      <c r="U43" s="184"/>
      <c r="V43" s="184"/>
      <c r="W43" s="184"/>
      <c r="X43" s="184"/>
    </row>
    <row r="44" ht="22.5" customHeight="1" spans="1:24">
      <c r="A44" s="113" t="s">
        <v>72</v>
      </c>
      <c r="B44" s="113" t="s">
        <v>256</v>
      </c>
      <c r="C44" s="113" t="s">
        <v>257</v>
      </c>
      <c r="D44" s="113" t="s">
        <v>93</v>
      </c>
      <c r="E44" s="113" t="s">
        <v>160</v>
      </c>
      <c r="F44" s="113" t="s">
        <v>254</v>
      </c>
      <c r="G44" s="113" t="s">
        <v>255</v>
      </c>
      <c r="H44" s="184">
        <v>132280.32</v>
      </c>
      <c r="I44" s="184">
        <v>132280.32</v>
      </c>
      <c r="J44" s="184"/>
      <c r="K44" s="184"/>
      <c r="L44" s="62"/>
      <c r="M44" s="184">
        <v>132280.32</v>
      </c>
      <c r="N44" s="62"/>
      <c r="O44" s="62"/>
      <c r="P44" s="62"/>
      <c r="Q44" s="62"/>
      <c r="R44" s="184"/>
      <c r="S44" s="184"/>
      <c r="T44" s="184"/>
      <c r="U44" s="184"/>
      <c r="V44" s="184"/>
      <c r="W44" s="184"/>
      <c r="X44" s="184"/>
    </row>
    <row r="45" ht="22.5" customHeight="1" spans="1:24">
      <c r="A45" s="113" t="s">
        <v>72</v>
      </c>
      <c r="B45" s="113" t="s">
        <v>256</v>
      </c>
      <c r="C45" s="113" t="s">
        <v>257</v>
      </c>
      <c r="D45" s="113" t="s">
        <v>100</v>
      </c>
      <c r="E45" s="113" t="s">
        <v>164</v>
      </c>
      <c r="F45" s="113" t="s">
        <v>254</v>
      </c>
      <c r="G45" s="113" t="s">
        <v>255</v>
      </c>
      <c r="H45" s="184">
        <v>68075.84</v>
      </c>
      <c r="I45" s="184">
        <v>68075.84</v>
      </c>
      <c r="J45" s="184"/>
      <c r="K45" s="184"/>
      <c r="L45" s="62"/>
      <c r="M45" s="184">
        <v>68075.84</v>
      </c>
      <c r="N45" s="62"/>
      <c r="O45" s="62"/>
      <c r="P45" s="62"/>
      <c r="Q45" s="62"/>
      <c r="R45" s="184"/>
      <c r="S45" s="184"/>
      <c r="T45" s="184"/>
      <c r="U45" s="184"/>
      <c r="V45" s="184"/>
      <c r="W45" s="184"/>
      <c r="X45" s="184"/>
    </row>
    <row r="46" ht="22.5" customHeight="1" spans="1:24">
      <c r="A46" s="113" t="s">
        <v>72</v>
      </c>
      <c r="B46" s="113" t="s">
        <v>258</v>
      </c>
      <c r="C46" s="113" t="s">
        <v>259</v>
      </c>
      <c r="D46" s="113" t="s">
        <v>89</v>
      </c>
      <c r="E46" s="113" t="s">
        <v>158</v>
      </c>
      <c r="F46" s="113" t="s">
        <v>202</v>
      </c>
      <c r="G46" s="113" t="s">
        <v>203</v>
      </c>
      <c r="H46" s="184">
        <v>119280</v>
      </c>
      <c r="I46" s="184">
        <v>119280</v>
      </c>
      <c r="J46" s="184"/>
      <c r="K46" s="184"/>
      <c r="L46" s="62"/>
      <c r="M46" s="184">
        <v>119280</v>
      </c>
      <c r="N46" s="62"/>
      <c r="O46" s="62"/>
      <c r="P46" s="62"/>
      <c r="Q46" s="62"/>
      <c r="R46" s="184"/>
      <c r="S46" s="184"/>
      <c r="T46" s="184"/>
      <c r="U46" s="184"/>
      <c r="V46" s="184"/>
      <c r="W46" s="184"/>
      <c r="X46" s="184"/>
    </row>
    <row r="47" ht="22.5" customHeight="1" spans="1:24">
      <c r="A47" s="113" t="s">
        <v>72</v>
      </c>
      <c r="B47" s="113" t="s">
        <v>260</v>
      </c>
      <c r="C47" s="113" t="s">
        <v>261</v>
      </c>
      <c r="D47" s="113" t="s">
        <v>89</v>
      </c>
      <c r="E47" s="113" t="s">
        <v>158</v>
      </c>
      <c r="F47" s="113" t="s">
        <v>262</v>
      </c>
      <c r="G47" s="113" t="s">
        <v>263</v>
      </c>
      <c r="H47" s="184">
        <v>18108</v>
      </c>
      <c r="I47" s="184">
        <v>18108</v>
      </c>
      <c r="J47" s="184"/>
      <c r="K47" s="184"/>
      <c r="L47" s="62"/>
      <c r="M47" s="184">
        <v>18108</v>
      </c>
      <c r="N47" s="62"/>
      <c r="O47" s="62"/>
      <c r="P47" s="62"/>
      <c r="Q47" s="62"/>
      <c r="R47" s="184"/>
      <c r="S47" s="184"/>
      <c r="T47" s="184"/>
      <c r="U47" s="184"/>
      <c r="V47" s="184"/>
      <c r="W47" s="184"/>
      <c r="X47" s="184"/>
    </row>
    <row r="48" ht="22.5" customHeight="1" spans="1:24">
      <c r="A48" s="114" t="s">
        <v>108</v>
      </c>
      <c r="B48" s="235"/>
      <c r="C48" s="235"/>
      <c r="D48" s="235"/>
      <c r="E48" s="235"/>
      <c r="F48" s="235"/>
      <c r="G48" s="236"/>
      <c r="H48" s="184">
        <v>6535032.91</v>
      </c>
      <c r="I48" s="184">
        <v>6535032.91</v>
      </c>
      <c r="J48" s="129"/>
      <c r="K48" s="184"/>
      <c r="L48" s="129"/>
      <c r="M48" s="184">
        <v>6535032.91</v>
      </c>
      <c r="N48" s="129"/>
      <c r="O48" s="129"/>
      <c r="P48" s="129"/>
      <c r="Q48" s="129"/>
      <c r="R48" s="184"/>
      <c r="S48" s="184"/>
      <c r="T48" s="184"/>
      <c r="U48" s="184"/>
      <c r="V48" s="184"/>
      <c r="W48" s="184"/>
      <c r="X48" s="184"/>
    </row>
  </sheetData>
  <sheetProtection selectLockedCells="1" selectUnlockedCells="1"/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A1" sqref="A1"/>
    </sheetView>
  </sheetViews>
  <sheetFormatPr defaultColWidth="10.75" defaultRowHeight="14.25" customHeight="1"/>
  <cols>
    <col min="1" max="1" width="14.625" customWidth="1"/>
    <col min="2" max="2" width="15.75" customWidth="1"/>
    <col min="3" max="3" width="38.25" customWidth="1"/>
    <col min="4" max="4" width="27.875" customWidth="1"/>
    <col min="5" max="5" width="13" customWidth="1"/>
    <col min="6" max="6" width="20.75" customWidth="1"/>
    <col min="7" max="7" width="11.625" customWidth="1"/>
    <col min="8" max="8" width="20.75" customWidth="1"/>
    <col min="9" max="21" width="22.25" customWidth="1"/>
    <col min="22" max="23" width="22.625" customWidth="1"/>
  </cols>
  <sheetData>
    <row r="1" ht="13.5" customHeight="1" spans="2:23">
      <c r="B1" s="220"/>
      <c r="E1" s="83"/>
      <c r="F1" s="83"/>
      <c r="G1" s="83"/>
      <c r="H1" s="83"/>
      <c r="I1" s="84"/>
      <c r="J1" s="84"/>
      <c r="K1" s="84"/>
      <c r="L1" s="84"/>
      <c r="M1" s="84"/>
      <c r="N1" s="84"/>
      <c r="O1" s="84"/>
      <c r="P1" s="84"/>
      <c r="Q1" s="84"/>
      <c r="U1" s="220"/>
      <c r="W1" s="118" t="s">
        <v>264</v>
      </c>
    </row>
    <row r="2" ht="41.25" customHeight="1" spans="1:23">
      <c r="A2" s="86" t="s">
        <v>265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9.5" customHeight="1" spans="1:23">
      <c r="A3" s="88" t="str">
        <f>"单位名称："&amp;"德钦县公安局森林警察大队"</f>
        <v>单位名称：德钦县公安局森林警察大队</v>
      </c>
      <c r="B3" s="89"/>
      <c r="C3" s="89"/>
      <c r="D3" s="89"/>
      <c r="E3" s="89"/>
      <c r="F3" s="89"/>
      <c r="G3" s="89"/>
      <c r="H3" s="89"/>
      <c r="I3" s="90"/>
      <c r="J3" s="90"/>
      <c r="K3" s="90"/>
      <c r="L3" s="90"/>
      <c r="M3" s="90"/>
      <c r="N3" s="90"/>
      <c r="O3" s="90"/>
      <c r="P3" s="90"/>
      <c r="Q3" s="90"/>
      <c r="U3" s="220"/>
      <c r="W3" s="193" t="s">
        <v>171</v>
      </c>
    </row>
    <row r="4" ht="21.75" customHeight="1" spans="1:23">
      <c r="A4" s="92" t="s">
        <v>266</v>
      </c>
      <c r="B4" s="93" t="s">
        <v>181</v>
      </c>
      <c r="C4" s="92" t="s">
        <v>182</v>
      </c>
      <c r="D4" s="92" t="s">
        <v>267</v>
      </c>
      <c r="E4" s="93" t="s">
        <v>183</v>
      </c>
      <c r="F4" s="93" t="s">
        <v>184</v>
      </c>
      <c r="G4" s="93" t="s">
        <v>268</v>
      </c>
      <c r="H4" s="93" t="s">
        <v>269</v>
      </c>
      <c r="I4" s="109" t="s">
        <v>57</v>
      </c>
      <c r="J4" s="94" t="s">
        <v>270</v>
      </c>
      <c r="K4" s="95"/>
      <c r="L4" s="95"/>
      <c r="M4" s="96"/>
      <c r="N4" s="94" t="s">
        <v>189</v>
      </c>
      <c r="O4" s="95"/>
      <c r="P4" s="96"/>
      <c r="Q4" s="93" t="s">
        <v>63</v>
      </c>
      <c r="R4" s="94" t="s">
        <v>80</v>
      </c>
      <c r="S4" s="95"/>
      <c r="T4" s="95"/>
      <c r="U4" s="95"/>
      <c r="V4" s="95"/>
      <c r="W4" s="96"/>
    </row>
    <row r="5" ht="21.75" customHeight="1" spans="1:23">
      <c r="A5" s="97"/>
      <c r="B5" s="110"/>
      <c r="C5" s="97"/>
      <c r="D5" s="97"/>
      <c r="E5" s="98"/>
      <c r="F5" s="98"/>
      <c r="G5" s="98"/>
      <c r="H5" s="98"/>
      <c r="I5" s="110"/>
      <c r="J5" s="224" t="s">
        <v>60</v>
      </c>
      <c r="K5" s="225"/>
      <c r="L5" s="93" t="s">
        <v>61</v>
      </c>
      <c r="M5" s="93" t="s">
        <v>62</v>
      </c>
      <c r="N5" s="93" t="s">
        <v>60</v>
      </c>
      <c r="O5" s="93" t="s">
        <v>61</v>
      </c>
      <c r="P5" s="93" t="s">
        <v>62</v>
      </c>
      <c r="Q5" s="98"/>
      <c r="R5" s="93" t="s">
        <v>59</v>
      </c>
      <c r="S5" s="92" t="s">
        <v>66</v>
      </c>
      <c r="T5" s="92" t="s">
        <v>196</v>
      </c>
      <c r="U5" s="92" t="s">
        <v>68</v>
      </c>
      <c r="V5" s="92" t="s">
        <v>69</v>
      </c>
      <c r="W5" s="92" t="s">
        <v>70</v>
      </c>
    </row>
    <row r="6" ht="21" customHeight="1" spans="1:23">
      <c r="A6" s="110"/>
      <c r="B6" s="110"/>
      <c r="C6" s="110"/>
      <c r="D6" s="110"/>
      <c r="E6" s="110"/>
      <c r="F6" s="110"/>
      <c r="G6" s="110"/>
      <c r="H6" s="110"/>
      <c r="I6" s="110"/>
      <c r="J6" s="226" t="s">
        <v>59</v>
      </c>
      <c r="K6" s="187"/>
      <c r="L6" s="110"/>
      <c r="M6" s="110"/>
      <c r="N6" s="110"/>
      <c r="O6" s="110"/>
      <c r="P6" s="110"/>
      <c r="Q6" s="110"/>
      <c r="R6" s="110"/>
      <c r="S6" s="228"/>
      <c r="T6" s="228"/>
      <c r="U6" s="228"/>
      <c r="V6" s="228"/>
      <c r="W6" s="228"/>
    </row>
    <row r="7" ht="39.75" customHeight="1" spans="1:23">
      <c r="A7" s="99"/>
      <c r="B7" s="111"/>
      <c r="C7" s="99"/>
      <c r="D7" s="99"/>
      <c r="E7" s="100"/>
      <c r="F7" s="100"/>
      <c r="G7" s="100"/>
      <c r="H7" s="100"/>
      <c r="I7" s="111"/>
      <c r="J7" s="126" t="s">
        <v>59</v>
      </c>
      <c r="K7" s="126" t="s">
        <v>271</v>
      </c>
      <c r="L7" s="100"/>
      <c r="M7" s="100"/>
      <c r="N7" s="100"/>
      <c r="O7" s="100"/>
      <c r="P7" s="100"/>
      <c r="Q7" s="100"/>
      <c r="R7" s="100"/>
      <c r="S7" s="100"/>
      <c r="T7" s="100"/>
      <c r="U7" s="111"/>
      <c r="V7" s="100"/>
      <c r="W7" s="100"/>
    </row>
    <row r="8" ht="19.5" customHeight="1" spans="1:23">
      <c r="A8" s="221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1">
        <v>13</v>
      </c>
      <c r="N8" s="221">
        <v>14</v>
      </c>
      <c r="O8" s="221">
        <v>15</v>
      </c>
      <c r="P8" s="221">
        <v>16</v>
      </c>
      <c r="Q8" s="221">
        <v>17</v>
      </c>
      <c r="R8" s="221">
        <v>18</v>
      </c>
      <c r="S8" s="221">
        <v>19</v>
      </c>
      <c r="T8" s="221">
        <v>20</v>
      </c>
      <c r="U8" s="221">
        <v>21</v>
      </c>
      <c r="V8" s="221">
        <v>22</v>
      </c>
      <c r="W8" s="221">
        <v>23</v>
      </c>
    </row>
    <row r="9" ht="22.5" customHeight="1" spans="1:23">
      <c r="A9" s="222" t="s">
        <v>272</v>
      </c>
      <c r="B9" s="222"/>
      <c r="C9" s="222"/>
      <c r="D9" s="223"/>
      <c r="E9" s="223"/>
      <c r="F9" s="223"/>
      <c r="G9" s="223"/>
      <c r="H9" s="223"/>
      <c r="I9" s="105">
        <v>80000</v>
      </c>
      <c r="J9" s="105">
        <v>80000</v>
      </c>
      <c r="K9" s="105">
        <v>80000</v>
      </c>
      <c r="L9" s="105"/>
      <c r="M9" s="105"/>
      <c r="N9" s="129"/>
      <c r="O9" s="129"/>
      <c r="P9" s="117"/>
      <c r="Q9" s="105"/>
      <c r="R9" s="105"/>
      <c r="S9" s="105"/>
      <c r="T9" s="105"/>
      <c r="U9" s="184"/>
      <c r="V9" s="105"/>
      <c r="W9" s="105"/>
    </row>
    <row r="10" ht="22.5" customHeight="1" spans="1:23">
      <c r="A10" s="223" t="s">
        <v>273</v>
      </c>
      <c r="B10" s="223" t="s">
        <v>274</v>
      </c>
      <c r="C10" s="103" t="s">
        <v>272</v>
      </c>
      <c r="D10" s="223" t="s">
        <v>72</v>
      </c>
      <c r="E10" s="223" t="s">
        <v>89</v>
      </c>
      <c r="F10" s="223" t="s">
        <v>158</v>
      </c>
      <c r="G10" s="223" t="s">
        <v>235</v>
      </c>
      <c r="H10" s="223" t="s">
        <v>236</v>
      </c>
      <c r="I10" s="105">
        <v>16000</v>
      </c>
      <c r="J10" s="105">
        <v>16000</v>
      </c>
      <c r="K10" s="105">
        <v>16000</v>
      </c>
      <c r="L10" s="105"/>
      <c r="M10" s="105"/>
      <c r="N10" s="129"/>
      <c r="O10" s="129"/>
      <c r="P10" s="117"/>
      <c r="Q10" s="105"/>
      <c r="R10" s="105"/>
      <c r="S10" s="105"/>
      <c r="T10" s="105"/>
      <c r="U10" s="184"/>
      <c r="V10" s="105"/>
      <c r="W10" s="105"/>
    </row>
    <row r="11" ht="22.5" customHeight="1" spans="1:23">
      <c r="A11" s="223" t="s">
        <v>273</v>
      </c>
      <c r="B11" s="223" t="s">
        <v>274</v>
      </c>
      <c r="C11" s="103" t="s">
        <v>272</v>
      </c>
      <c r="D11" s="223" t="s">
        <v>72</v>
      </c>
      <c r="E11" s="223" t="s">
        <v>89</v>
      </c>
      <c r="F11" s="223" t="s">
        <v>158</v>
      </c>
      <c r="G11" s="223" t="s">
        <v>275</v>
      </c>
      <c r="H11" s="223" t="s">
        <v>276</v>
      </c>
      <c r="I11" s="105">
        <v>18000</v>
      </c>
      <c r="J11" s="105">
        <v>18000</v>
      </c>
      <c r="K11" s="105">
        <v>18000</v>
      </c>
      <c r="L11" s="105"/>
      <c r="M11" s="105"/>
      <c r="N11" s="62"/>
      <c r="O11" s="62"/>
      <c r="P11" s="62"/>
      <c r="Q11" s="105"/>
      <c r="R11" s="105"/>
      <c r="S11" s="105"/>
      <c r="T11" s="105"/>
      <c r="U11" s="184"/>
      <c r="V11" s="105"/>
      <c r="W11" s="105"/>
    </row>
    <row r="12" ht="22.5" customHeight="1" spans="1:23">
      <c r="A12" s="223" t="s">
        <v>273</v>
      </c>
      <c r="B12" s="223" t="s">
        <v>274</v>
      </c>
      <c r="C12" s="103" t="s">
        <v>272</v>
      </c>
      <c r="D12" s="223" t="s">
        <v>72</v>
      </c>
      <c r="E12" s="223" t="s">
        <v>89</v>
      </c>
      <c r="F12" s="223" t="s">
        <v>158</v>
      </c>
      <c r="G12" s="223" t="s">
        <v>277</v>
      </c>
      <c r="H12" s="223" t="s">
        <v>278</v>
      </c>
      <c r="I12" s="105">
        <v>42000</v>
      </c>
      <c r="J12" s="105">
        <v>42000</v>
      </c>
      <c r="K12" s="105">
        <v>42000</v>
      </c>
      <c r="L12" s="105"/>
      <c r="M12" s="105"/>
      <c r="N12" s="62"/>
      <c r="O12" s="62"/>
      <c r="P12" s="62"/>
      <c r="Q12" s="105"/>
      <c r="R12" s="105"/>
      <c r="S12" s="105"/>
      <c r="T12" s="105"/>
      <c r="U12" s="184"/>
      <c r="V12" s="105"/>
      <c r="W12" s="105"/>
    </row>
    <row r="13" ht="22.5" customHeight="1" spans="1:23">
      <c r="A13" s="223" t="s">
        <v>273</v>
      </c>
      <c r="B13" s="223" t="s">
        <v>274</v>
      </c>
      <c r="C13" s="103" t="s">
        <v>272</v>
      </c>
      <c r="D13" s="223" t="s">
        <v>72</v>
      </c>
      <c r="E13" s="223" t="s">
        <v>89</v>
      </c>
      <c r="F13" s="223" t="s">
        <v>158</v>
      </c>
      <c r="G13" s="223" t="s">
        <v>279</v>
      </c>
      <c r="H13" s="223" t="s">
        <v>280</v>
      </c>
      <c r="I13" s="105">
        <v>4000</v>
      </c>
      <c r="J13" s="105">
        <v>4000</v>
      </c>
      <c r="K13" s="105">
        <v>4000</v>
      </c>
      <c r="L13" s="105"/>
      <c r="M13" s="105"/>
      <c r="N13" s="62"/>
      <c r="O13" s="62"/>
      <c r="P13" s="62"/>
      <c r="Q13" s="105"/>
      <c r="R13" s="105"/>
      <c r="S13" s="105"/>
      <c r="T13" s="105"/>
      <c r="U13" s="184"/>
      <c r="V13" s="105"/>
      <c r="W13" s="105"/>
    </row>
    <row r="14" ht="22.5" customHeight="1" spans="1:23">
      <c r="A14" s="222" t="s">
        <v>281</v>
      </c>
      <c r="B14" s="62"/>
      <c r="C14" s="62"/>
      <c r="D14" s="62"/>
      <c r="E14" s="62"/>
      <c r="F14" s="62"/>
      <c r="G14" s="62"/>
      <c r="H14" s="62"/>
      <c r="I14" s="105">
        <v>8320</v>
      </c>
      <c r="J14" s="105">
        <v>8320</v>
      </c>
      <c r="K14" s="105">
        <v>8320</v>
      </c>
      <c r="L14" s="105"/>
      <c r="M14" s="105"/>
      <c r="N14" s="62"/>
      <c r="O14" s="62"/>
      <c r="P14" s="62"/>
      <c r="Q14" s="105"/>
      <c r="R14" s="105"/>
      <c r="S14" s="105"/>
      <c r="T14" s="105"/>
      <c r="U14" s="184"/>
      <c r="V14" s="105"/>
      <c r="W14" s="105"/>
    </row>
    <row r="15" ht="22.5" customHeight="1" spans="1:23">
      <c r="A15" s="223" t="s">
        <v>282</v>
      </c>
      <c r="B15" s="223" t="s">
        <v>283</v>
      </c>
      <c r="C15" s="103" t="s">
        <v>281</v>
      </c>
      <c r="D15" s="223" t="s">
        <v>72</v>
      </c>
      <c r="E15" s="223" t="s">
        <v>96</v>
      </c>
      <c r="F15" s="223" t="s">
        <v>162</v>
      </c>
      <c r="G15" s="223" t="s">
        <v>262</v>
      </c>
      <c r="H15" s="223" t="s">
        <v>263</v>
      </c>
      <c r="I15" s="105">
        <v>8320</v>
      </c>
      <c r="J15" s="105">
        <v>8320</v>
      </c>
      <c r="K15" s="105">
        <v>8320</v>
      </c>
      <c r="L15" s="105"/>
      <c r="M15" s="105"/>
      <c r="N15" s="62"/>
      <c r="O15" s="62"/>
      <c r="P15" s="62"/>
      <c r="Q15" s="105"/>
      <c r="R15" s="105"/>
      <c r="S15" s="105"/>
      <c r="T15" s="105"/>
      <c r="U15" s="184"/>
      <c r="V15" s="105"/>
      <c r="W15" s="105"/>
    </row>
    <row r="16" ht="22.5" customHeight="1" spans="1:23">
      <c r="A16" s="114" t="s">
        <v>108</v>
      </c>
      <c r="B16" s="115"/>
      <c r="C16" s="115"/>
      <c r="D16" s="115"/>
      <c r="E16" s="115"/>
      <c r="F16" s="115"/>
      <c r="G16" s="115"/>
      <c r="H16" s="116"/>
      <c r="I16" s="105">
        <v>88320</v>
      </c>
      <c r="J16" s="105">
        <v>88320</v>
      </c>
      <c r="K16" s="227">
        <v>88320</v>
      </c>
      <c r="L16" s="105"/>
      <c r="M16" s="105"/>
      <c r="N16" s="117"/>
      <c r="O16" s="117"/>
      <c r="P16" s="117"/>
      <c r="Q16" s="105"/>
      <c r="R16" s="105"/>
      <c r="S16" s="105"/>
      <c r="T16" s="105"/>
      <c r="U16" s="61"/>
      <c r="V16" s="105"/>
      <c r="W16" s="105"/>
    </row>
  </sheetData>
  <sheetProtection selectLockedCells="1" selectUnlockedCells="1"/>
  <mergeCells count="30">
    <mergeCell ref="A2:W2"/>
    <mergeCell ref="A3:H3"/>
    <mergeCell ref="J4:M4"/>
    <mergeCell ref="N4:P4"/>
    <mergeCell ref="R4:W4"/>
    <mergeCell ref="A9:C9"/>
    <mergeCell ref="A14:C1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showZeros="0" workbookViewId="0">
      <selection activeCell="C16" sqref="C16"/>
    </sheetView>
  </sheetViews>
  <sheetFormatPr defaultColWidth="10.75" defaultRowHeight="12" customHeight="1"/>
  <cols>
    <col min="1" max="1" width="40" customWidth="1"/>
    <col min="2" max="2" width="22.625" customWidth="1"/>
    <col min="3" max="3" width="56" customWidth="1"/>
    <col min="4" max="6" width="21.25" customWidth="1"/>
    <col min="7" max="7" width="14" customWidth="1"/>
    <col min="8" max="8" width="19.875" customWidth="1"/>
    <col min="9" max="10" width="14" customWidth="1"/>
    <col min="11" max="11" width="32.125" customWidth="1"/>
  </cols>
  <sheetData>
    <row r="1" ht="15" customHeight="1" spans="11:11">
      <c r="K1" s="175" t="s">
        <v>284</v>
      </c>
    </row>
    <row r="2" ht="36.75" customHeight="1" spans="1:11">
      <c r="A2" s="86" t="s">
        <v>285</v>
      </c>
      <c r="B2" s="141"/>
      <c r="C2" s="87"/>
      <c r="D2" s="87"/>
      <c r="E2" s="87"/>
      <c r="F2" s="87"/>
      <c r="G2" s="141"/>
      <c r="H2" s="87"/>
      <c r="I2" s="141"/>
      <c r="J2" s="141"/>
      <c r="K2" s="87"/>
    </row>
    <row r="3" ht="17.25" customHeight="1" spans="1:3">
      <c r="A3" s="134" t="str">
        <f>"单位名称："&amp;"德钦县公安局森林警察大队"</f>
        <v>单位名称：德钦县公安局森林警察大队</v>
      </c>
      <c r="B3" s="214"/>
      <c r="C3" s="135"/>
    </row>
    <row r="4" ht="44.25" customHeight="1" spans="1:11">
      <c r="A4" s="126" t="s">
        <v>286</v>
      </c>
      <c r="B4" s="136" t="s">
        <v>181</v>
      </c>
      <c r="C4" s="126" t="s">
        <v>287</v>
      </c>
      <c r="D4" s="126" t="s">
        <v>288</v>
      </c>
      <c r="E4" s="126" t="s">
        <v>289</v>
      </c>
      <c r="F4" s="126" t="s">
        <v>290</v>
      </c>
      <c r="G4" s="136" t="s">
        <v>291</v>
      </c>
      <c r="H4" s="126" t="s">
        <v>292</v>
      </c>
      <c r="I4" s="136" t="s">
        <v>293</v>
      </c>
      <c r="J4" s="136" t="s">
        <v>294</v>
      </c>
      <c r="K4" s="126" t="s">
        <v>295</v>
      </c>
    </row>
    <row r="5" ht="19.5" customHeight="1" spans="1:11">
      <c r="A5" s="215">
        <v>1</v>
      </c>
      <c r="B5" s="215">
        <v>2</v>
      </c>
      <c r="C5" s="215">
        <v>3</v>
      </c>
      <c r="D5" s="215">
        <v>4</v>
      </c>
      <c r="E5" s="215">
        <v>5</v>
      </c>
      <c r="F5" s="215">
        <v>6</v>
      </c>
      <c r="G5" s="215">
        <v>7</v>
      </c>
      <c r="H5" s="215">
        <v>8</v>
      </c>
      <c r="I5" s="215">
        <v>9</v>
      </c>
      <c r="J5" s="215">
        <v>10</v>
      </c>
      <c r="K5" s="215">
        <v>11</v>
      </c>
    </row>
    <row r="6" ht="22.5" customHeight="1" spans="1:11">
      <c r="A6" s="216" t="s">
        <v>72</v>
      </c>
      <c r="B6" s="72"/>
      <c r="C6" s="72"/>
      <c r="D6" s="72"/>
      <c r="E6" s="72"/>
      <c r="F6" s="216"/>
      <c r="G6" s="72"/>
      <c r="H6" s="216"/>
      <c r="I6" s="72"/>
      <c r="J6" s="72"/>
      <c r="K6" s="216"/>
    </row>
    <row r="7" ht="22.5" customHeight="1" spans="1:11">
      <c r="A7" s="216" t="str">
        <f>"   "&amp;"辅警工作经费"</f>
        <v>   辅警工作经费</v>
      </c>
      <c r="B7" s="104" t="s">
        <v>274</v>
      </c>
      <c r="C7" s="217" t="s">
        <v>296</v>
      </c>
      <c r="D7" s="218"/>
      <c r="E7" s="218"/>
      <c r="F7" s="218"/>
      <c r="G7" s="219"/>
      <c r="H7" s="218"/>
      <c r="I7" s="219"/>
      <c r="J7" s="219"/>
      <c r="K7" s="218"/>
    </row>
    <row r="8" ht="22.5" customHeight="1" spans="1:11">
      <c r="A8" s="216"/>
      <c r="B8" s="104"/>
      <c r="C8" s="217"/>
      <c r="D8" s="218" t="s">
        <v>297</v>
      </c>
      <c r="E8" s="218" t="s">
        <v>298</v>
      </c>
      <c r="F8" s="218" t="s">
        <v>299</v>
      </c>
      <c r="G8" s="219" t="s">
        <v>300</v>
      </c>
      <c r="H8" s="218" t="s">
        <v>301</v>
      </c>
      <c r="I8" s="219" t="s">
        <v>302</v>
      </c>
      <c r="J8" s="219" t="s">
        <v>303</v>
      </c>
      <c r="K8" s="218" t="s">
        <v>299</v>
      </c>
    </row>
    <row r="9" ht="22.5" customHeight="1" spans="1:11">
      <c r="A9" s="62"/>
      <c r="B9" s="62"/>
      <c r="C9" s="62"/>
      <c r="D9" s="218" t="s">
        <v>297</v>
      </c>
      <c r="E9" s="218" t="s">
        <v>304</v>
      </c>
      <c r="F9" s="218" t="s">
        <v>305</v>
      </c>
      <c r="G9" s="219" t="s">
        <v>300</v>
      </c>
      <c r="H9" s="218" t="s">
        <v>306</v>
      </c>
      <c r="I9" s="219" t="s">
        <v>307</v>
      </c>
      <c r="J9" s="219" t="s">
        <v>308</v>
      </c>
      <c r="K9" s="218" t="s">
        <v>309</v>
      </c>
    </row>
    <row r="10" ht="22.5" customHeight="1" spans="1:11">
      <c r="A10" s="62"/>
      <c r="B10" s="62"/>
      <c r="C10" s="62"/>
      <c r="D10" s="218" t="s">
        <v>297</v>
      </c>
      <c r="E10" s="218" t="s">
        <v>304</v>
      </c>
      <c r="F10" s="218" t="s">
        <v>310</v>
      </c>
      <c r="G10" s="219" t="s">
        <v>311</v>
      </c>
      <c r="H10" s="218" t="s">
        <v>312</v>
      </c>
      <c r="I10" s="219" t="s">
        <v>313</v>
      </c>
      <c r="J10" s="219" t="s">
        <v>303</v>
      </c>
      <c r="K10" s="218" t="s">
        <v>314</v>
      </c>
    </row>
    <row r="11" ht="22.5" customHeight="1" spans="1:11">
      <c r="A11" s="62"/>
      <c r="B11" s="62"/>
      <c r="C11" s="62"/>
      <c r="D11" s="218" t="s">
        <v>297</v>
      </c>
      <c r="E11" s="218" t="s">
        <v>315</v>
      </c>
      <c r="F11" s="218" t="s">
        <v>316</v>
      </c>
      <c r="G11" s="219" t="s">
        <v>300</v>
      </c>
      <c r="H11" s="218" t="s">
        <v>317</v>
      </c>
      <c r="I11" s="219" t="s">
        <v>318</v>
      </c>
      <c r="J11" s="219" t="s">
        <v>303</v>
      </c>
      <c r="K11" s="218" t="s">
        <v>316</v>
      </c>
    </row>
    <row r="12" ht="22.5" customHeight="1" spans="1:11">
      <c r="A12" s="62"/>
      <c r="B12" s="62"/>
      <c r="C12" s="62"/>
      <c r="D12" s="218" t="s">
        <v>297</v>
      </c>
      <c r="E12" s="218" t="s">
        <v>319</v>
      </c>
      <c r="F12" s="218" t="s">
        <v>320</v>
      </c>
      <c r="G12" s="219" t="s">
        <v>321</v>
      </c>
      <c r="H12" s="218" t="s">
        <v>322</v>
      </c>
      <c r="I12" s="219" t="s">
        <v>323</v>
      </c>
      <c r="J12" s="219" t="s">
        <v>303</v>
      </c>
      <c r="K12" s="218" t="s">
        <v>324</v>
      </c>
    </row>
    <row r="13" ht="22.5" customHeight="1" spans="1:11">
      <c r="A13" s="62"/>
      <c r="B13" s="62"/>
      <c r="C13" s="62"/>
      <c r="D13" s="218" t="s">
        <v>325</v>
      </c>
      <c r="E13" s="218" t="s">
        <v>326</v>
      </c>
      <c r="F13" s="218" t="s">
        <v>327</v>
      </c>
      <c r="G13" s="219" t="s">
        <v>300</v>
      </c>
      <c r="H13" s="218" t="s">
        <v>328</v>
      </c>
      <c r="I13" s="219" t="s">
        <v>307</v>
      </c>
      <c r="J13" s="219" t="s">
        <v>308</v>
      </c>
      <c r="K13" s="218" t="s">
        <v>327</v>
      </c>
    </row>
    <row r="14" ht="22.5" customHeight="1" spans="1:11">
      <c r="A14" s="62"/>
      <c r="B14" s="62"/>
      <c r="C14" s="62"/>
      <c r="D14" s="218" t="s">
        <v>329</v>
      </c>
      <c r="E14" s="218" t="s">
        <v>330</v>
      </c>
      <c r="F14" s="218" t="s">
        <v>331</v>
      </c>
      <c r="G14" s="219" t="s">
        <v>311</v>
      </c>
      <c r="H14" s="218" t="s">
        <v>332</v>
      </c>
      <c r="I14" s="219" t="s">
        <v>313</v>
      </c>
      <c r="J14" s="219" t="s">
        <v>303</v>
      </c>
      <c r="K14" s="218" t="s">
        <v>333</v>
      </c>
    </row>
    <row r="15" ht="22.5" customHeight="1" spans="1:11">
      <c r="A15" s="216" t="str">
        <f>"   "&amp;"机关单位职工遗属补助专项资金"</f>
        <v>   机关单位职工遗属补助专项资金</v>
      </c>
      <c r="B15" s="104" t="s">
        <v>283</v>
      </c>
      <c r="C15" s="217" t="s">
        <v>334</v>
      </c>
      <c r="D15" s="62"/>
      <c r="E15" s="62"/>
      <c r="F15" s="62"/>
      <c r="G15" s="62"/>
      <c r="H15" s="62"/>
      <c r="I15" s="62"/>
      <c r="J15" s="62"/>
      <c r="K15" s="62"/>
    </row>
    <row r="16" ht="22.5" customHeight="1" spans="1:11">
      <c r="A16" s="62"/>
      <c r="B16" s="62"/>
      <c r="C16" s="62"/>
      <c r="D16" s="218" t="s">
        <v>297</v>
      </c>
      <c r="E16" s="218" t="s">
        <v>298</v>
      </c>
      <c r="F16" s="218" t="s">
        <v>334</v>
      </c>
      <c r="G16" s="219" t="s">
        <v>300</v>
      </c>
      <c r="H16" s="218" t="s">
        <v>151</v>
      </c>
      <c r="I16" s="219" t="s">
        <v>335</v>
      </c>
      <c r="J16" s="219" t="s">
        <v>303</v>
      </c>
      <c r="K16" s="218" t="s">
        <v>334</v>
      </c>
    </row>
    <row r="17" ht="22.5" customHeight="1" spans="1:11">
      <c r="A17" s="62"/>
      <c r="B17" s="62"/>
      <c r="C17" s="62"/>
      <c r="D17" s="218" t="s">
        <v>297</v>
      </c>
      <c r="E17" s="218" t="s">
        <v>304</v>
      </c>
      <c r="F17" s="218" t="s">
        <v>336</v>
      </c>
      <c r="G17" s="219" t="s">
        <v>311</v>
      </c>
      <c r="H17" s="218" t="s">
        <v>312</v>
      </c>
      <c r="I17" s="219" t="s">
        <v>313</v>
      </c>
      <c r="J17" s="219" t="s">
        <v>303</v>
      </c>
      <c r="K17" s="218" t="s">
        <v>337</v>
      </c>
    </row>
    <row r="18" ht="22.5" customHeight="1" spans="1:11">
      <c r="A18" s="62"/>
      <c r="B18" s="62"/>
      <c r="C18" s="62"/>
      <c r="D18" s="218" t="s">
        <v>297</v>
      </c>
      <c r="E18" s="218" t="s">
        <v>315</v>
      </c>
      <c r="F18" s="218" t="s">
        <v>338</v>
      </c>
      <c r="G18" s="219" t="s">
        <v>300</v>
      </c>
      <c r="H18" s="218" t="s">
        <v>339</v>
      </c>
      <c r="I18" s="219" t="s">
        <v>307</v>
      </c>
      <c r="J18" s="219" t="s">
        <v>308</v>
      </c>
      <c r="K18" s="218" t="s">
        <v>340</v>
      </c>
    </row>
    <row r="19" ht="22.5" customHeight="1" spans="1:11">
      <c r="A19" s="62"/>
      <c r="B19" s="62"/>
      <c r="C19" s="62"/>
      <c r="D19" s="218" t="s">
        <v>297</v>
      </c>
      <c r="E19" s="218" t="s">
        <v>319</v>
      </c>
      <c r="F19" s="218" t="s">
        <v>320</v>
      </c>
      <c r="G19" s="219" t="s">
        <v>300</v>
      </c>
      <c r="H19" s="218" t="s">
        <v>341</v>
      </c>
      <c r="I19" s="219" t="s">
        <v>323</v>
      </c>
      <c r="J19" s="219" t="s">
        <v>303</v>
      </c>
      <c r="K19" s="218" t="s">
        <v>342</v>
      </c>
    </row>
    <row r="20" ht="22.5" customHeight="1" spans="1:11">
      <c r="A20" s="62"/>
      <c r="B20" s="62"/>
      <c r="C20" s="62"/>
      <c r="D20" s="218" t="s">
        <v>325</v>
      </c>
      <c r="E20" s="218" t="s">
        <v>326</v>
      </c>
      <c r="F20" s="218" t="s">
        <v>343</v>
      </c>
      <c r="G20" s="219" t="s">
        <v>300</v>
      </c>
      <c r="H20" s="218" t="s">
        <v>344</v>
      </c>
      <c r="I20" s="219" t="s">
        <v>307</v>
      </c>
      <c r="J20" s="219" t="s">
        <v>308</v>
      </c>
      <c r="K20" s="218" t="s">
        <v>343</v>
      </c>
    </row>
    <row r="21" ht="22.5" customHeight="1" spans="1:11">
      <c r="A21" s="62"/>
      <c r="B21" s="62"/>
      <c r="C21" s="62"/>
      <c r="D21" s="218" t="s">
        <v>329</v>
      </c>
      <c r="E21" s="218" t="s">
        <v>330</v>
      </c>
      <c r="F21" s="218" t="s">
        <v>345</v>
      </c>
      <c r="G21" s="219" t="s">
        <v>311</v>
      </c>
      <c r="H21" s="218" t="s">
        <v>346</v>
      </c>
      <c r="I21" s="219" t="s">
        <v>313</v>
      </c>
      <c r="J21" s="219" t="s">
        <v>303</v>
      </c>
      <c r="K21" s="218" t="s">
        <v>347</v>
      </c>
    </row>
  </sheetData>
  <sheetProtection selectLockedCells="1" selectUnlockedCells="1"/>
  <mergeCells count="2">
    <mergeCell ref="A2:K2"/>
    <mergeCell ref="A3:I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部门单位基本信息表14</vt:lpstr>
      <vt:lpstr>重点领域项目名单15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楚00</cp:lastModifiedBy>
  <dcterms:created xsi:type="dcterms:W3CDTF">2025-05-26T02:34:00Z</dcterms:created>
  <dcterms:modified xsi:type="dcterms:W3CDTF">2025-05-26T02:51:59Z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9C2428859879418192056B7A84960FAA_12</vt:lpwstr>
  </property>
  <property fmtid="{D5CDD505-2E9C-101B-9397-08002B2CF9AE}" pid="3" name="KSOProductBuildVer">
    <vt:lpwstr>2052-12.1.0.20784</vt:lpwstr>
  </property>
</Properties>
</file>