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870" firstSheet="15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<sst xmlns="http://schemas.openxmlformats.org/spreadsheetml/2006/main" count="2873" uniqueCount="795">
  <si>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</si>
  <si>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</si>
  <si>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</si>
  <si>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</si>
  <si>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</si>
  <si>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</si>
  <si>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</si>
  <si>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</si>
  <si>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</si>
  <si>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</si>
  <si>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</si>
  <si>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</si>
  <si>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</si>
  <si>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</si>
  <si>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</si>
  <si>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</si>
  <si>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</si>
  <si>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</si>
  <si>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</si>
  <si>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</si>
  <si>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</si>
  <si>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</si>
  <si>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</si>
  <si>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</si>
  <si>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</si>
  <si>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</si>
  <si>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</si>
  <si>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</si>
  <si>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</si>
  <si>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</si>
  <si>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</si>
  <si>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</si>
  <si>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</si>
  <si>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</si>
  <si>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</si>
  <si>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</si>
  <si>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</si>
  <si>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</si>
  <si>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</si>
  <si>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</si>
  <si>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</si>
  <si>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</si>
  <si>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</si>
  <si>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</si>
  <si>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</si>
  <si>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</si>
  <si>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</si>
  <si>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</si>
  <si>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</si>
  <si>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</si>
  <si>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</si>
  <si>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</si>
  <si>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</si>
  <si>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</si>
  <si>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</si>
  <si>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</si>
  <si>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</si>
  <si>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</si>
  <si>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</si>
  <si>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</si>
  <si>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</si>
  <si>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</si>
  <si>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</si>
  <si>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</si>
  <si>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</si>
  <si>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</si>
  <si>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</si>
  <si>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</si>
  <si>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</si>
  <si>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</si>
  <si>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</si>
  <si>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575001</t>
  </si>
  <si>
    <t>德钦县佛山乡人民政府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</si>
  <si>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</si>
  <si>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</si>
  <si>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</si>
  <si>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</si>
  <si>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</si>
  <si>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</si>
  <si>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</si>
  <si>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</si>
  <si>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</si>
  <si>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</si>
  <si>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</si>
  <si>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</si>
  <si>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</si>
  <si>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</si>
  <si>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</si>
  <si>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</si>
  <si>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2010101</t>
  </si>
  <si>
    <t>20103</t>
  </si>
  <si>
    <t>2010301</t>
  </si>
  <si>
    <t>20106</t>
  </si>
  <si>
    <t>2010601</t>
  </si>
  <si>
    <t>20111</t>
  </si>
  <si>
    <t>2011101</t>
  </si>
  <si>
    <t>20131</t>
  </si>
  <si>
    <t>2013101</t>
  </si>
  <si>
    <t>207</t>
  </si>
  <si>
    <t>文化旅游体育与传媒支出</t>
  </si>
  <si>
    <t>20701</t>
  </si>
  <si>
    <t>2070109</t>
  </si>
  <si>
    <t>208</t>
  </si>
  <si>
    <t>社会保障和就业支出</t>
  </si>
  <si>
    <t>20805</t>
  </si>
  <si>
    <t>2080505</t>
  </si>
  <si>
    <t>2080506</t>
  </si>
  <si>
    <t>20808</t>
  </si>
  <si>
    <t>2080801</t>
  </si>
  <si>
    <t>20810</t>
  </si>
  <si>
    <t>2081002</t>
  </si>
  <si>
    <t>210</t>
  </si>
  <si>
    <t>卫生健康支出</t>
  </si>
  <si>
    <t>21011</t>
  </si>
  <si>
    <t>2101101</t>
  </si>
  <si>
    <t>2101102</t>
  </si>
  <si>
    <t>2101103</t>
  </si>
  <si>
    <t>2101199</t>
  </si>
  <si>
    <t>211</t>
  </si>
  <si>
    <t>节能环保支出</t>
  </si>
  <si>
    <t>21104</t>
  </si>
  <si>
    <t>2110402</t>
  </si>
  <si>
    <t>213</t>
  </si>
  <si>
    <t>农林水支出</t>
  </si>
  <si>
    <t>21301</t>
  </si>
  <si>
    <t>2130104</t>
  </si>
  <si>
    <t>21302</t>
  </si>
  <si>
    <t>2130204</t>
  </si>
  <si>
    <t>21303</t>
  </si>
  <si>
    <t>2130304</t>
  </si>
  <si>
    <t>21305</t>
  </si>
  <si>
    <t>2130599</t>
  </si>
  <si>
    <t>21307</t>
  </si>
  <si>
    <t>2130705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</si>
  <si>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</si>
  <si>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</si>
  <si>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</si>
  <si>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</si>
  <si>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</si>
  <si>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</si>
  <si>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</si>
  <si>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</si>
  <si>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</si>
  <si>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</si>
  <si>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</si>
  <si>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</si>
  <si>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</si>
  <si>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</si>
  <si>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</si>
  <si>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</si>
  <si>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</si>
  <si>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</si>
  <si>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</si>
  <si>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</si>
  <si>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</si>
  <si>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</si>
  <si>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</si>
  <si>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</si>
  <si>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</si>
  <si>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</si>
  <si>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</si>
  <si>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</si>
  <si>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</si>
  <si>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</si>
  <si>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</si>
  <si>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</si>
  <si>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</si>
  <si>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</si>
  <si>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</si>
  <si>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</si>
  <si>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</si>
  <si>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</si>
  <si>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</si>
  <si>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</si>
  <si>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</si>
  <si>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</si>
  <si>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</si>
  <si>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</si>
  <si>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</si>
  <si>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</si>
  <si>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</si>
  <si>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</si>
  <si>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</si>
  <si>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</si>
  <si>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</si>
  <si>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</si>
  <si>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</si>
  <si>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</si>
  <si>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人大事务</t>
  </si>
  <si>
    <t>行政运行</t>
  </si>
  <si>
    <t>政府办公厅（室）及相关机构事务</t>
  </si>
  <si>
    <t>财政事务</t>
  </si>
  <si>
    <t>纪检监察事务</t>
  </si>
  <si>
    <t>党委办公厅（室）及相关机构事务</t>
  </si>
  <si>
    <t>文化和旅游</t>
  </si>
  <si>
    <t>群众文化</t>
  </si>
  <si>
    <t>行政事业单位养老支出</t>
  </si>
  <si>
    <t>机关事业单位基本养老保险缴费支出</t>
  </si>
  <si>
    <t>抚恤</t>
  </si>
  <si>
    <t>死亡抚恤</t>
  </si>
  <si>
    <t>社会福利</t>
  </si>
  <si>
    <t>老年福利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</si>
  <si>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</si>
  <si>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</si>
  <si>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</si>
  <si>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</si>
  <si>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</si>
  <si>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自然生态保护</t>
  </si>
  <si>
    <t>农村环境保护</t>
  </si>
  <si>
    <t>农业农村</t>
  </si>
  <si>
    <t>事业运行</t>
  </si>
  <si>
    <t>林业和草原</t>
  </si>
  <si>
    <t>事业机构</t>
  </si>
  <si>
    <t>水利</t>
  </si>
  <si>
    <t>水利行业业务管理</t>
  </si>
  <si>
    <t>巩固脱贫攻坚成果衔接乡村振兴</t>
  </si>
  <si>
    <t>其他巩固脱贫攻坚成果衔接乡村振兴支出</t>
  </si>
  <si>
    <t>农村综合改革</t>
  </si>
  <si>
    <t>对村民委员会和村党支部的补助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</si>
  <si>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</si>
  <si>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</si>
  <si>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</si>
  <si>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</si>
  <si>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</si>
  <si>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</si>
  <si>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</si>
  <si>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</si>
  <si>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</si>
  <si>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</si>
  <si>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</si>
  <si>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</si>
  <si>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</si>
  <si>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</si>
  <si>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</si>
  <si>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</si>
  <si>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</si>
  <si>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</si>
  <si>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</si>
  <si>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</si>
  <si>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</si>
  <si>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</si>
  <si>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</si>
  <si>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</si>
  <si>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</si>
  <si>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</si>
  <si>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</si>
  <si>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</si>
  <si>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</si>
  <si>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533422210000000018368</t>
  </si>
  <si>
    <t>行政人员工资支出</t>
  </si>
  <si>
    <t>30101</t>
  </si>
  <si>
    <t>基本工资</t>
  </si>
  <si>
    <t>533422210000000018369</t>
  </si>
  <si>
    <t>事业人员工资支出</t>
  </si>
  <si>
    <t>30102</t>
  </si>
  <si>
    <t>津贴补贴</t>
  </si>
  <si>
    <t>533422231100001428811</t>
  </si>
  <si>
    <t>公务员基础绩效奖</t>
  </si>
  <si>
    <t>30103</t>
  </si>
  <si>
    <t>奖金</t>
  </si>
  <si>
    <t>533422241100002190545</t>
  </si>
  <si>
    <t>事业人员规范后绩效奖</t>
  </si>
  <si>
    <t>30107</t>
  </si>
  <si>
    <t>绩效工资</t>
  </si>
  <si>
    <t>533422210000000018370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</si>
  <si>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</si>
  <si>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</si>
  <si>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</si>
  <si>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</si>
  <si>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</si>
  <si>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</si>
  <si>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</si>
  <si>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</si>
  <si>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</si>
  <si>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533422210000000018371</t>
  </si>
  <si>
    <t>30113</t>
  </si>
  <si>
    <t>533422210000000018379</t>
  </si>
  <si>
    <t>一般公用经费</t>
  </si>
  <si>
    <t>30226</t>
  </si>
  <si>
    <t>劳务费</t>
  </si>
  <si>
    <t>30211</t>
  </si>
  <si>
    <t>差旅费</t>
  </si>
  <si>
    <t>30206</t>
  </si>
  <si>
    <t>电费</t>
  </si>
  <si>
    <t>533422210000000018375</t>
  </si>
  <si>
    <t>公务用车运行维护费</t>
  </si>
  <si>
    <t>30231</t>
  </si>
  <si>
    <t>30205</t>
  </si>
  <si>
    <t>水费</t>
  </si>
  <si>
    <t>533422221100000464524</t>
  </si>
  <si>
    <t>30217</t>
  </si>
  <si>
    <t>30201</t>
  </si>
  <si>
    <t>办公费</t>
  </si>
  <si>
    <t>30213</t>
  </si>
  <si>
    <t>维修（护）费</t>
  </si>
  <si>
    <t>533422241100002190528</t>
  </si>
  <si>
    <t>体检费</t>
  </si>
  <si>
    <t>533422210000000018378</t>
  </si>
  <si>
    <t>工会经费</t>
  </si>
  <si>
    <t>30228</t>
  </si>
  <si>
    <t>533422210000000018377</t>
  </si>
  <si>
    <t>行政公务交通补贴</t>
  </si>
  <si>
    <t>30239</t>
  </si>
  <si>
    <t>其他交通费用</t>
  </si>
  <si>
    <t>533422221100000464525</t>
  </si>
  <si>
    <t>公务用车租赁费</t>
  </si>
  <si>
    <t>30305</t>
  </si>
  <si>
    <t>生活补助</t>
  </si>
  <si>
    <t>533422261100004941533</t>
  </si>
  <si>
    <t>村（居）民小组党支部工作经费</t>
  </si>
  <si>
    <t>533422261100004942759</t>
  </si>
  <si>
    <t>村（居）民小组副组长经费</t>
  </si>
  <si>
    <t>533422261100004943012</t>
  </si>
  <si>
    <t>村监督委员补助经费</t>
  </si>
  <si>
    <t>533422261100004943793</t>
  </si>
  <si>
    <t>村委会干部岗位补贴两新党支部书记补贴资金</t>
  </si>
  <si>
    <t>533422261100004943820</t>
  </si>
  <si>
    <t>公益性岗位工资经费</t>
  </si>
  <si>
    <t>30199</t>
  </si>
  <si>
    <t>其他工资福利支出</t>
  </si>
  <si>
    <t>533422261100004936638</t>
  </si>
  <si>
    <t>原解聘干部补助资金</t>
  </si>
  <si>
    <t>533422261100004937917</t>
  </si>
  <si>
    <t>残疾人专干工资补助资金</t>
  </si>
  <si>
    <t>533422261100004938934</t>
  </si>
  <si>
    <t>乡村振兴综合治理员工资</t>
  </si>
  <si>
    <t>533422261100004942016</t>
  </si>
  <si>
    <t>村委会干部体检经费</t>
  </si>
  <si>
    <t>533422261100004942630</t>
  </si>
  <si>
    <t>村委会干部养老保险经费</t>
  </si>
  <si>
    <t>533422261100004943353</t>
  </si>
  <si>
    <t>村委会干部绩效资金</t>
  </si>
  <si>
    <t>533422261100004954320</t>
  </si>
  <si>
    <t>解聘干部李春补助资金</t>
  </si>
  <si>
    <t>533422261100004937182</t>
  </si>
  <si>
    <t>村（社区）委员会主任经费</t>
  </si>
  <si>
    <t>533422261100004938064</t>
  </si>
  <si>
    <t>村（社区）监督委员会主任经费</t>
  </si>
  <si>
    <t>533422261100004938366</t>
  </si>
  <si>
    <t>村（社区）委员会副主任经费</t>
  </si>
  <si>
    <t>533422261100004938644</t>
  </si>
  <si>
    <t>村（社区）党组织副书记经费</t>
  </si>
  <si>
    <t>533422261100004938983</t>
  </si>
  <si>
    <t>宗教干事岗位补贴（村委员）经费</t>
  </si>
  <si>
    <t>533422261100004939394</t>
  </si>
  <si>
    <t>遗属生活困难补助资金</t>
  </si>
  <si>
    <t>533422261100004940555</t>
  </si>
  <si>
    <t>村委会运转经费</t>
  </si>
  <si>
    <t>533422261100004941171</t>
  </si>
  <si>
    <t>村民小组运转经费</t>
  </si>
  <si>
    <t>533422261100004942414</t>
  </si>
  <si>
    <t>村（居）民小组干部“一肩挑”经费</t>
  </si>
  <si>
    <t>533422261100004943285</t>
  </si>
  <si>
    <t>60岁以上农村党员补助经费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</si>
  <si>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</si>
  <si>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</si>
  <si>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</si>
  <si>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</si>
  <si>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</si>
  <si>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</si>
  <si>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巴美村总支经费</t>
  </si>
  <si>
    <t>专项业务类</t>
  </si>
  <si>
    <t>533422251100003623098</t>
  </si>
  <si>
    <t>财政业务专项工作经费</t>
  </si>
  <si>
    <t>533422251100003623589</t>
  </si>
  <si>
    <t>30227</t>
  </si>
  <si>
    <t>委托业务费</t>
  </si>
  <si>
    <t>党建经费</t>
  </si>
  <si>
    <t>事业发展类</t>
  </si>
  <si>
    <t>533422251100003620399</t>
  </si>
  <si>
    <t>党员培训经费</t>
  </si>
  <si>
    <t>533422241100002158856</t>
  </si>
  <si>
    <t>30216</t>
  </si>
  <si>
    <t>培训费</t>
  </si>
  <si>
    <t>江坡村党总支经费</t>
  </si>
  <si>
    <t>533422251100003623140</t>
  </si>
  <si>
    <t>溜筒江村党总支经费</t>
  </si>
  <si>
    <t>533422251100003623118</t>
  </si>
  <si>
    <t>30399</t>
  </si>
  <si>
    <t>其他对个人和家庭的补助</t>
  </si>
  <si>
    <t>鲁瓦村党总支经费</t>
  </si>
  <si>
    <t>533422251100003623688</t>
  </si>
  <si>
    <t>纳古村党总支经费</t>
  </si>
  <si>
    <t>533422251100003621667</t>
  </si>
  <si>
    <t>农村生活垃圾和污水处理专项经费</t>
  </si>
  <si>
    <t>533422261100004943826</t>
  </si>
  <si>
    <t>人大办公经费</t>
  </si>
  <si>
    <t>533422251100003608577</t>
  </si>
  <si>
    <t>人大会议经费</t>
  </si>
  <si>
    <t>533422251100003599809</t>
  </si>
  <si>
    <t>30215</t>
  </si>
  <si>
    <t>会议费</t>
  </si>
  <si>
    <t>人大培训经费</t>
  </si>
  <si>
    <t>533422251100003610757</t>
  </si>
  <si>
    <t>乡纪委工作经费</t>
  </si>
  <si>
    <t>533422251100003617262</t>
  </si>
  <si>
    <t>乡镇工作经费</t>
  </si>
  <si>
    <t>533422251100003619107</t>
  </si>
  <si>
    <t>乡镇人民武装部办公和业务工作经费</t>
  </si>
  <si>
    <t>533422251100003612316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</si>
  <si>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</si>
  <si>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</si>
  <si>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</si>
  <si>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</si>
  <si>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</si>
  <si>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</si>
  <si>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</si>
  <si>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</si>
  <si>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</si>
  <si>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</si>
  <si>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</si>
  <si>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</si>
  <si>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江坡村党总支经费,用于保障村级总支运转，强化基层党建战斗堡垒作用</t>
  </si>
  <si>
    <t>产出指标</t>
  </si>
  <si>
    <t>数量指标</t>
  </si>
  <si>
    <t>办公耗材购置次数</t>
  </si>
  <si>
    <t>&gt;</t>
  </si>
  <si>
    <t>1.00</t>
  </si>
  <si>
    <t>次</t>
  </si>
  <si>
    <t>定量指标</t>
  </si>
  <si>
    <t>办公耗材购置1次以上</t>
  </si>
  <si>
    <t>表彰慰问困难党员、老党员</t>
  </si>
  <si>
    <t>&gt;=</t>
  </si>
  <si>
    <t>表彰慰问困难党员、老党员1次以上</t>
  </si>
  <si>
    <t>政府采购平台采购</t>
  </si>
  <si>
    <t>政府采购平台采购1次以上</t>
  </si>
  <si>
    <t>质量指标</t>
  </si>
  <si>
    <t>购置物资验收合格率</t>
  </si>
  <si>
    <t>=</t>
  </si>
  <si>
    <t>100</t>
  </si>
  <si>
    <t>%</t>
  </si>
  <si>
    <t>购置物资验收合格率要达到100%</t>
  </si>
  <si>
    <t>时效指标</t>
  </si>
  <si>
    <t>村级各项工作完成时限</t>
  </si>
  <si>
    <t>本年度12月31日前</t>
  </si>
  <si>
    <t>是/否</t>
  </si>
  <si>
    <t>定性指标</t>
  </si>
  <si>
    <t>村级各项工作要在本年度12月31日前完成</t>
  </si>
  <si>
    <t>效益指标</t>
  </si>
  <si>
    <t>社会效益</t>
  </si>
  <si>
    <t>村级运转效率</t>
  </si>
  <si>
    <t>提升</t>
  </si>
  <si>
    <t>村级运转效率要进一步提升</t>
  </si>
  <si>
    <t>可持续影响</t>
  </si>
  <si>
    <t>党总支经费长效管理机制</t>
  </si>
  <si>
    <t>完善</t>
  </si>
  <si>
    <t>是否</t>
  </si>
  <si>
    <t>党总支经费长效管理机制完善</t>
  </si>
  <si>
    <t>满意度指标</t>
  </si>
  <si>
    <t>服务对象满意度</t>
  </si>
  <si>
    <t>受益对象满意度</t>
  </si>
  <si>
    <t>90</t>
  </si>
  <si>
    <t>受益对象满意度要达到90%以上</t>
  </si>
  <si>
    <t>用于保障我村正常开展各类工作和活动，促进基层党建进一步发展</t>
  </si>
  <si>
    <t>购买办公耗材</t>
  </si>
  <si>
    <t>购买办公耗材1次以上</t>
  </si>
  <si>
    <t>慰问困难党员、老党员、困难群众</t>
  </si>
  <si>
    <t>慰问困难党员老党员困难群众1次以上</t>
  </si>
  <si>
    <t>党建活动</t>
  </si>
  <si>
    <t>开展党建活动及道路清扫等活动大于2次</t>
  </si>
  <si>
    <t>购置质量合格率</t>
  </si>
  <si>
    <t>购置物资合格率应为100%</t>
  </si>
  <si>
    <t>党建活动参与率</t>
  </si>
  <si>
    <t>本村党员参与党建活动率大于90%</t>
  </si>
  <si>
    <t>党建相关工作完成时限</t>
  </si>
  <si>
    <t xml:space="preserve">本年度12月31日前完成各项工作
</t>
  </si>
  <si>
    <t>党总支经费长效管理机制得到完善</t>
  </si>
  <si>
    <t>群众满意度</t>
  </si>
  <si>
    <t>群众满意度大于90%</t>
  </si>
  <si>
    <t>2026年巩固脱贫攻坚推进乡村振兴及爱国卫生专项经费，为进一步推动我乡爱国卫生工作开展，加快推进脱贫攻坚与乡村振兴有效衔接，全面建成小康社会。</t>
  </si>
  <si>
    <t>100000</t>
  </si>
  <si>
    <t>元</t>
  </si>
  <si>
    <t>乡镇工作经费为100000元</t>
  </si>
  <si>
    <t>资金使用准确率</t>
  </si>
  <si>
    <t>资金使用准确率达到100%</t>
  </si>
  <si>
    <t>各项工作开展时限</t>
  </si>
  <si>
    <t>'本年度12月31日以前</t>
  </si>
  <si>
    <t>各项工作开展时限在本年度12月31日前</t>
  </si>
  <si>
    <t>乡镇工作服务效率</t>
  </si>
  <si>
    <t>提高</t>
  </si>
  <si>
    <t>提高乡镇工作服务效率</t>
  </si>
  <si>
    <t>乡镇工作机制</t>
  </si>
  <si>
    <t>是</t>
  </si>
  <si>
    <t>完善乡镇工作机制</t>
  </si>
  <si>
    <t>群众对工作开展满意度</t>
  </si>
  <si>
    <t>群众对工作的满意度要达到80%以上</t>
  </si>
  <si>
    <t>用于人大下乡、调研、办公耗材、人大代表活动阵地设施设备购置、组织代表活动等</t>
  </si>
  <si>
    <t>人大办公用品及耗材购置</t>
  </si>
  <si>
    <t xml:space="preserve">人大办公用品及耗材购置次数至少2次
</t>
  </si>
  <si>
    <t>人大下乡次数</t>
  </si>
  <si>
    <t>人大下乡次数在三次以上</t>
  </si>
  <si>
    <t>购买物资验收合格率</t>
  </si>
  <si>
    <t xml:space="preserve">采购物资验收合格率100%
</t>
  </si>
  <si>
    <t>各项工作完成时间</t>
  </si>
  <si>
    <t>本年度12月31日</t>
  </si>
  <si>
    <t>各项工作是否在12月31日前完成</t>
  </si>
  <si>
    <t>提升人大工作效率</t>
  </si>
  <si>
    <t>受益对象满意度达到90%以上</t>
  </si>
  <si>
    <t>巴美村总支经费，用于保障我村各项工作开展。</t>
  </si>
  <si>
    <t>慰问困难及老党员</t>
  </si>
  <si>
    <t>慰问困难及老党员1次以上</t>
  </si>
  <si>
    <t>整理党建材料</t>
  </si>
  <si>
    <t>整理党建材料1次以上</t>
  </si>
  <si>
    <t>开展党建活动</t>
  </si>
  <si>
    <t>开展党建活动1次以上</t>
  </si>
  <si>
    <t>活动参与率</t>
  </si>
  <si>
    <t>各项活动参与率要达到90%以上</t>
  </si>
  <si>
    <t>各项工作完成时限</t>
  </si>
  <si>
    <t>各项工作要在本年度12月31日前完成</t>
  </si>
  <si>
    <t>建立健全</t>
  </si>
  <si>
    <t>建立健全党总支经费长效管理机制</t>
  </si>
  <si>
    <t>一是党建办日常办公耗材
二是开展党员相关会议、培训、表彰活动、建党节庆祝活动
三是党建读物购买以及党务工作者外出培训差旅费、外出考察、开展党建调研活动
四是慰问困难党员、老党员、困难群众
五是通过政府采购平台购置党建办笔记本电脑、台式电脑一台、投影仪一套、多功能蓝牙话筒耳机一套等</t>
  </si>
  <si>
    <t>基层党建下乡督查指导</t>
  </si>
  <si>
    <t>4</t>
  </si>
  <si>
    <t>开展基层党建下乡督导检查4次以上</t>
  </si>
  <si>
    <t>开展党建庆祝、表彰、会议、培训等活动4次以上</t>
  </si>
  <si>
    <t>党建办公用品及耗材购置</t>
  </si>
  <si>
    <t>进行党建办公用品及耗材购置2次以上</t>
  </si>
  <si>
    <t>党内慰问关怀活动</t>
  </si>
  <si>
    <t>党内慰问关怀活动2次以上</t>
  </si>
  <si>
    <t>党建调研、外出考察</t>
  </si>
  <si>
    <t>党建调研、外出考察1次以上</t>
  </si>
  <si>
    <t>会议、培训出席率</t>
  </si>
  <si>
    <t>95</t>
  </si>
  <si>
    <t>会议、培训出席率为100%</t>
  </si>
  <si>
    <t>购置物品质量合格率到达100%</t>
  </si>
  <si>
    <t>督查指导覆盖率</t>
  </si>
  <si>
    <t>对5个行政村党建督查指导覆盖率达到100%</t>
  </si>
  <si>
    <t>开展党建活动覆盖率</t>
  </si>
  <si>
    <t>开展党建活动覆盖率达到100%</t>
  </si>
  <si>
    <t>党内慰问关怀资金使用准确率</t>
  </si>
  <si>
    <t>党内慰问关怀资金使用准确率达到100%</t>
  </si>
  <si>
    <t>党建调研、外出考察参与率</t>
  </si>
  <si>
    <t>党建调研、外出考察参与率达到100%</t>
  </si>
  <si>
    <t>是否在本年度12月31日前完成党建相关工作</t>
  </si>
  <si>
    <t>基层党建工作长效机制</t>
  </si>
  <si>
    <t>基层党建工作长效机制得到完善</t>
  </si>
  <si>
    <t>溜筒江村党总支经费，用于保障村级党总支运转，提升基层党建战斗力。</t>
  </si>
  <si>
    <t>日常办公耗材资金支出占比</t>
  </si>
  <si>
    <t>日常办公耗材资金支出1次</t>
  </si>
  <si>
    <t>日常伙食消费和买菜消费占比</t>
  </si>
  <si>
    <t>日常伙食消费和买菜消费大于1次</t>
  </si>
  <si>
    <t>七一建党节系列活动经费占比</t>
  </si>
  <si>
    <t>2025年七一建党节系列活动经费大于1次</t>
  </si>
  <si>
    <t>党内表彰以及困难党员、老党员补助等所需费用占比</t>
  </si>
  <si>
    <t>党内表彰以及困难党员、老党员补助大于1次</t>
  </si>
  <si>
    <t>办公物资验收合格率</t>
  </si>
  <si>
    <t>办公物资验收合格率要达到100%</t>
  </si>
  <si>
    <t>基层治理能力</t>
  </si>
  <si>
    <t>持续提升基层治理</t>
  </si>
  <si>
    <t>纪委工作经费，用于保障我乡纪委日常工作开展，发挥纪委监督常态职能。开展出差补助、下乡补助、办公用品购买，组织村级监督委员会业务培训等。及办公设备政府采购。</t>
  </si>
  <si>
    <t>开展下乡监督检查、出差、办案等工作</t>
  </si>
  <si>
    <t>10</t>
  </si>
  <si>
    <t>开展下乡监督检查、出差、办案等工作10次以上</t>
  </si>
  <si>
    <t>开展办公耗材购置</t>
  </si>
  <si>
    <t>开展办公耗材购置2次以上</t>
  </si>
  <si>
    <t>开展办公设备采购</t>
  </si>
  <si>
    <t>台</t>
  </si>
  <si>
    <t>开展执法记录仪等办公设备采购1批次以上</t>
  </si>
  <si>
    <t>购置物品质量合格率100%</t>
  </si>
  <si>
    <t>下乡检查工作完成时间</t>
  </si>
  <si>
    <t>本年度12月31日前完成下乡检查工作</t>
  </si>
  <si>
    <t>乡镇工作开展规范性</t>
  </si>
  <si>
    <t>基本规范</t>
  </si>
  <si>
    <t>乡镇工作开展规范性要达到基本要求</t>
  </si>
  <si>
    <t>提升工作业务能力</t>
  </si>
  <si>
    <t>工作能力提升</t>
  </si>
  <si>
    <t>工作业务能力要进一步提升</t>
  </si>
  <si>
    <t>纪委工作长效管理机制</t>
  </si>
  <si>
    <t>纪委工作长效管理机制得到完善</t>
  </si>
  <si>
    <t>受益人员满意程度</t>
  </si>
  <si>
    <t>工作人员满意度85%以上</t>
  </si>
  <si>
    <t>用于我乡征兵宣传、民兵工作、办公耗材等费用</t>
  </si>
  <si>
    <t>征兵宣传</t>
  </si>
  <si>
    <t xml:space="preserve">按要求开展征兵宣传相关工作2次
</t>
  </si>
  <si>
    <t>开展日常办公耗材、用品购买</t>
  </si>
  <si>
    <t xml:space="preserve">开展日常办公耗材、用品购买至少两次
</t>
  </si>
  <si>
    <t>征兵宣传工作开展完成度</t>
  </si>
  <si>
    <t xml:space="preserve">征兵宣传工作要全面展开
</t>
  </si>
  <si>
    <t>采购办公用品合格率</t>
  </si>
  <si>
    <t>采购办公用品合格率达到100%</t>
  </si>
  <si>
    <t>部门工作开展时效性</t>
  </si>
  <si>
    <t>本年度12月31日前完成</t>
  </si>
  <si>
    <t xml:space="preserve">部门工作要及时按要求开展
</t>
  </si>
  <si>
    <t>民兵队伍长效发展机制</t>
  </si>
  <si>
    <t>建立健全民兵队伍长效发展机制</t>
  </si>
  <si>
    <t>受益对象满意程度</t>
  </si>
  <si>
    <t xml:space="preserve">受益对象满意度要达到90%以上
</t>
  </si>
  <si>
    <t>成本指标</t>
  </si>
  <si>
    <t>经济成本指标</t>
  </si>
  <si>
    <t>成本投入</t>
  </si>
  <si>
    <t>30000</t>
  </si>
  <si>
    <t>成本投入控制在30000元以内</t>
  </si>
  <si>
    <t>1.开展670个农村、“两新”党员的培训，每人每年平均补助100元，共计67000元。
2.开展乡党校培训，开展一次共需20000.
3.开展11个青年人才党员培训，每人每年平均补助100元，共计1100元。</t>
  </si>
  <si>
    <t>开展农村、”两新“党员培训次数</t>
  </si>
  <si>
    <t>开展培训至少1次以上</t>
  </si>
  <si>
    <t>开展乡党校培训次数</t>
  </si>
  <si>
    <t>开展乡党校培训至少1次以上</t>
  </si>
  <si>
    <t>开展青年人才党员培训次数</t>
  </si>
  <si>
    <t>开展青年人才党员培训至少1次以上</t>
  </si>
  <si>
    <t>培训出勤率</t>
  </si>
  <si>
    <t>培训出勤率要达到95%以上</t>
  </si>
  <si>
    <t>培训时效性</t>
  </si>
  <si>
    <t>培训要在本年度12月31日前完成</t>
  </si>
  <si>
    <t>基层党员素质</t>
  </si>
  <si>
    <t>基层党员素质要持续提升</t>
  </si>
  <si>
    <t>参训人员满意度</t>
  </si>
  <si>
    <t>85</t>
  </si>
  <si>
    <t>培训满意度调查</t>
  </si>
  <si>
    <t>鲁瓦村党总支经费，用于保障村级党总支运转，发挥基层党组织战斗堡垒作用</t>
  </si>
  <si>
    <t>慰问党员、群众次数</t>
  </si>
  <si>
    <t>开展慰问党员、群众活动1次</t>
  </si>
  <si>
    <t>开展党建活动大于一次</t>
  </si>
  <si>
    <t>办公耗材购置</t>
  </si>
  <si>
    <t>办公耗材购置大于1次</t>
  </si>
  <si>
    <t>宣传材料购置</t>
  </si>
  <si>
    <t>宣传材料购置大于1次</t>
  </si>
  <si>
    <t>采购产品验收合格率</t>
  </si>
  <si>
    <t>采购产品验收合格率要达到100%</t>
  </si>
  <si>
    <t>党建经费长效管理机制</t>
  </si>
  <si>
    <t>党建经费长效管理机制应完善</t>
  </si>
  <si>
    <t>2万元用于进行财务咨询</t>
  </si>
  <si>
    <t>财政业务咨询次数</t>
  </si>
  <si>
    <t>财政业务咨询次数1次以上</t>
  </si>
  <si>
    <t>办公耗材购买次数</t>
  </si>
  <si>
    <t>办公耗材购买次数1次以上</t>
  </si>
  <si>
    <t>咨询业务质量合格率</t>
  </si>
  <si>
    <t>相关咨询业务质量合格率要达到100%</t>
  </si>
  <si>
    <t>财政所工作效率</t>
  </si>
  <si>
    <t>财政所工作效率要进一步提升</t>
  </si>
  <si>
    <t>工作人员满意度</t>
  </si>
  <si>
    <t>开展人大代表业务培训或学习视察至少一次。</t>
  </si>
  <si>
    <t>人大代表业务培训或学习视察开展次数</t>
  </si>
  <si>
    <t xml:space="preserve">开展人大代表业务培训或学习视察开至少一次
</t>
  </si>
  <si>
    <t>人大代表培训人数</t>
  </si>
  <si>
    <t>40</t>
  </si>
  <si>
    <t>人次</t>
  </si>
  <si>
    <t xml:space="preserve">人大代表培训人次40人次以上
</t>
  </si>
  <si>
    <t>人大代表培训开展完成率</t>
  </si>
  <si>
    <t>人大代表培训开展完成率达100%</t>
  </si>
  <si>
    <t>人大代表参加培训率</t>
  </si>
  <si>
    <t xml:space="preserve">人大代表参加培训率达100%
</t>
  </si>
  <si>
    <t>人大代表培训开展完成时间</t>
  </si>
  <si>
    <t>2025年度12月31日前</t>
  </si>
  <si>
    <t xml:space="preserve">2025年度12月31日前人大代表培训开展完成
</t>
  </si>
  <si>
    <t>提高党内政策认知水平</t>
  </si>
  <si>
    <t xml:space="preserve">进一步提升党内政策认知水平
</t>
  </si>
  <si>
    <t>健全人大代表培训长效机制</t>
  </si>
  <si>
    <t>健全</t>
  </si>
  <si>
    <t xml:space="preserve">建立健全人大代表培训长效机制
</t>
  </si>
  <si>
    <t>培训人员满意度</t>
  </si>
  <si>
    <t>80</t>
  </si>
  <si>
    <t xml:space="preserve">培训人员满意度80%以上
</t>
  </si>
  <si>
    <t>人大会议经费，用于开展我乡人大二十届四次会议的食宿费、务工补贴及燃油补助等相关费用，确保会议顺利进行。</t>
  </si>
  <si>
    <t>会议开展次数</t>
  </si>
  <si>
    <t>开展乡镇人民代表大会1次</t>
  </si>
  <si>
    <t>人大代表出席率</t>
  </si>
  <si>
    <t>人大代表出席率要达到100%</t>
  </si>
  <si>
    <t>会议完成时限</t>
  </si>
  <si>
    <t>会议要在本年度12月31日前完成</t>
  </si>
  <si>
    <t>人大代表参政议政积极性</t>
  </si>
  <si>
    <t>人大代表参政议政积极性进一步提高</t>
  </si>
  <si>
    <t>参会人员满意度</t>
  </si>
  <si>
    <t>参会人员满意度要达到90%以上</t>
  </si>
  <si>
    <t>农村生活垃圾和污水处理经费，用于支持乡镇垃圾处理厂及污水处理运转。（根据往年支出测算本年度预算资金）</t>
  </si>
  <si>
    <t>污水处理覆盖小组数</t>
  </si>
  <si>
    <t>37</t>
  </si>
  <si>
    <t>个</t>
  </si>
  <si>
    <t>污水处理覆盖37个小组</t>
  </si>
  <si>
    <t>卫生保洁合格率</t>
  </si>
  <si>
    <t>卫生保洁合格率达到100%</t>
  </si>
  <si>
    <t>垃圾清运及时率</t>
  </si>
  <si>
    <t>村居环境</t>
  </si>
  <si>
    <t>改善</t>
  </si>
  <si>
    <t>村居环境得到改善</t>
  </si>
  <si>
    <t>生态环境</t>
  </si>
  <si>
    <t>持续保护</t>
  </si>
  <si>
    <t>持续保护生态环境</t>
  </si>
  <si>
    <t>受益对象满意度达到90%</t>
  </si>
  <si>
    <t>投入经济成本</t>
  </si>
  <si>
    <t>200000</t>
  </si>
  <si>
    <t>投入经济成本200000元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</si>
  <si>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</si>
  <si>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</si>
  <si>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</si>
  <si>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</si>
  <si>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</si>
  <si>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注：我单位无此数据。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</si>
  <si>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</si>
  <si>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</si>
  <si>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</si>
  <si>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</si>
  <si>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</si>
  <si>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</si>
  <si>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</si>
  <si>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</si>
  <si>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</si>
  <si>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</si>
  <si>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</si>
  <si>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</si>
  <si>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</si>
  <si>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</si>
  <si>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</si>
  <si>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</si>
  <si>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</si>
  <si>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</si>
  <si>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</si>
  <si>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</si>
  <si>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</si>
  <si>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</si>
  <si>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</si>
  <si>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</si>
  <si>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</si>
  <si>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</si>
  <si>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</si>
  <si>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</si>
  <si>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</si>
  <si>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</si>
  <si>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</si>
  <si>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</si>
  <si>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</si>
  <si>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</si>
  <si>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</si>
  <si>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</si>
  <si>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</si>
  <si>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</si>
  <si>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</si>
  <si>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</si>
  <si>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</si>
  <si>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</si>
  <si>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</si>
  <si>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</si>
  <si>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</si>
  <si>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</si>
  <si>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</si>
  <si>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</si>
  <si>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</si>
  <si>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</si>
  <si>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</si>
  <si>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</si>
  <si>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</si>
  <si>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</si>
  <si>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</si>
  <si>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 xml:space="preserve">1、强化基层党建工作。加大乡镇党组织建设力度，提升组织力、突出政治功能，积极探索党组织发挥作用的有效途径和办法，使之真正成为宣传党的主张、贯彻党的决定、领导基层治理、团结动员群众、推动改革发展的坚强战斗堡垒。
2、贯彻落实好党和国家在农村的各项方针政策和法律法规，做好农业、农村、农民工作。主要围绕促进经济发展，增加农民收入；强化公共服务，着力改善民生；加强社会管理，维护农村稳定；推进基层民主，促进农村和谐四个方面全面履行职能。
3、把经济工作的着力点放在营造良好发展环境、扶持典型进行示范引导上来，提高经济发展的质量和水平。综合分析经济社会发展的实际情况，针对经济欠发达、城镇化程度不高，工矿企业较少，以农业为主，地处边境和少数民族聚居以及扶贫工作任务较重、维稳任务重等不同类型的特点，在转变职能的基础上，突出工作重点。做好乡村发展规划，推动产业结构调整。加强农村基础设施、新型农村服务体系、村镇规划建设，落实强农惠农措施，着力解决群众生产生活中的突出问题，切实维护农民合法权益。尊重农民的生产经营自主权，不得干预企业的具体生产经营活动。
4、着力增强社会管理和公共服务职能。着力增强社会管理和公共服务职能，严格依法履行好教育、科技、文化、卫生、社会保障、民政、安全生产、人口和计划生育等各项工作职责；拓宽服务渠道，改进服务方式，通过“一站式”服务、办事代理制等多种形式，方便群众办事。推进依法行政，严格依法履行职责，为农民提供更多的公共服务，促进社会事业健康有序发展。
5、不断加强农村党组织建设和基层政权建设，加快物质文明、精神文明、政治文明和生态文明建设步伐，全面推进民主政治和法治建设工作，切实巩固党在农村的执政基础；充分发挥人民调解、行政调解和司法调解的作用，加强农村社会治安综合治理和维护稳定工作，及时化解农村社会矛盾，确保社会稳定。指导村民自治，推动农村社区建设，促进社会组织健康发展，增强社会自治功能。
</t>
  </si>
  <si>
    <t>根据三定方案归纳</t>
  </si>
  <si>
    <t>总体绩效目标
（2026-2028年期间）</t>
  </si>
  <si>
    <t>目标1：深入贯彻习近平新时代中国特色社会主义思想，落实全面从严治党要求，切实加强党建引领，推动全镇基层党建全面进步、全面过硬，不断展现新时代佛山乡党建新气象新作为，同时紧紧围绕2026年工作重点任务清单要求，认真抓好工作各项任务。
目标2：抓实抓好基层党组织党史学习教育，织密建强基层党组织体系，全面巩固深化党支部标准化规范化建设，高标准高质量做好2026年发展党员工作，持续深入推进党员信教问题专项整治，抓党建促乡村振兴，扎实推进红色村组织振兴试点建设，深化抓党建促农村宗教治理，全面推进青年人才党支部建设，严肃整改中央巡视反馈的基层党建有关问题，全面建设“智慧党建”内外网系统，深入整治基层党建工作中的形式主义、官僚主义问题。
目标3：按照建立现代财政制度的要求，牢固树立“过紧日子”的思想，坚定不移贯彻落实新发展理念，按照高质量发展的要求，继续落实积极财政政策，贯彻落实减税降费政策，兜牢“三保”支出底线，优化财政支出方向、规模和结构。全力支持创新竞争、协同整合。改革开放、转型升级、提质增效、改善民生、优化环境，严格程序、方法和标准，严肃财经纪律，坚持厉行节约，从严控制“三公经费”等一般性支出，大力压减非刚性非重点支出，全面零基预算改革，加强财政资源统筹，在优先保工资、保运转、保基本民生的基础上最大限度支持疫情防控和经济社会发展; 推进财政支出标准化，强化绩效管理，提高财政支出效率;创新预算编制手段，规范预算编制流程，按照“一体四翼”(一体即推进预算管理业务一体化，四翼即全面实施零基预算编制、实施项目全生命周期管理，建立财政支出政策库、完善财政支出标准体系)的全新预算编审体系要求，进一步提高预算管理规范化、科学化、标准化水平和预算透明度，全力保障县委、县政府及各部门重点支出，努力为新时期全面建设美丽德钦提供财政支撑。</t>
  </si>
  <si>
    <t>根据部门职责，中长期规划，各级党委，各级政府要求归纳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</si>
  <si>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</si>
  <si>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</si>
  <si>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</si>
  <si>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</si>
  <si>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</si>
  <si>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</si>
  <si>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</si>
  <si>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</si>
  <si>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</si>
  <si>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</si>
  <si>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</si>
  <si>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 xml:space="preserve">年人员工资、社会保障、个人和家庭支出，严格审核日常公用经费及项目支出	</t>
  </si>
  <si>
    <t>保障我乡各部门正常运转和基础设施建设资金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</si>
  <si>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</si>
  <si>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</si>
  <si>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</si>
  <si>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</si>
  <si>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</si>
  <si>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补助村级小组覆盖率</t>
  </si>
  <si>
    <t>10分（完成或达到目标值满分，每完成目标的-10%，扣分值的10%）</t>
  </si>
  <si>
    <t>补助村级小组覆盖率达到100%</t>
  </si>
  <si>
    <t>依据上年支出，测算今年数据</t>
  </si>
  <si>
    <t>各类资金覆盖率</t>
  </si>
  <si>
    <t>各类资金覆盖率达到100%</t>
  </si>
  <si>
    <t>往年数据</t>
  </si>
  <si>
    <t>项目验收合格率</t>
  </si>
  <si>
    <t>20分（完成或达到目标值满分，每完成目标的-10%，扣分值的10%）</t>
  </si>
  <si>
    <t>项目验收合格率要达到100%</t>
  </si>
  <si>
    <t>项目验收报告</t>
  </si>
  <si>
    <t>各类工作完成时限</t>
  </si>
  <si>
    <t>20分（完成或达到目标值满分，未完成不得分）</t>
  </si>
  <si>
    <t>各类工作完成时限为本年度12月31日</t>
  </si>
  <si>
    <t>工作总结</t>
  </si>
  <si>
    <t>部门运转</t>
  </si>
  <si>
    <t>正常</t>
  </si>
  <si>
    <t>10分（完成或达到目标值满分，未完成项目不得分）</t>
  </si>
  <si>
    <t>部门正常运转</t>
  </si>
  <si>
    <t>财政预算资金长效管理机制</t>
  </si>
  <si>
    <t>10分（完成或达到目标值满分，未实现不得分）</t>
  </si>
  <si>
    <t>健全财政预算资金长效管理机制</t>
  </si>
  <si>
    <t>受益对象满意度调查</t>
  </si>
  <si>
    <t>项目支出预算</t>
  </si>
  <si>
    <t>&lt;=</t>
  </si>
  <si>
    <t>124</t>
  </si>
  <si>
    <t>万元</t>
  </si>
  <si>
    <t>2026年项目支出预算为124万元</t>
  </si>
  <si>
    <t>基本支出及项目测算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</si>
</sst>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3">
      <alignment horizontal="right" vertical="center"/>
    </xf>
    <xf numFmtId="49" fontId="45" fillId="0" borderId="3">
      <alignment horizontal="left" vertical="center" wrapText="1"/>
    </xf>
    <xf numFmtId="176" fontId="45" fillId="0" borderId="3">
      <alignment horizontal="right" vertical="center"/>
    </xf>
    <xf numFmtId="177" fontId="45" fillId="0" borderId="3">
      <alignment horizontal="right" vertical="center"/>
    </xf>
    <xf numFmtId="178" fontId="45" fillId="0" borderId="3">
      <alignment horizontal="right" vertical="center"/>
    </xf>
    <xf numFmtId="179" fontId="45" fillId="0" borderId="3">
      <alignment horizontal="right" vertical="center"/>
    </xf>
    <xf numFmtId="10" fontId="45" fillId="0" borderId="3">
      <alignment horizontal="right" vertical="center"/>
    </xf>
    <xf numFmtId="180" fontId="45" fillId="0" borderId="3">
      <alignment horizontal="right" vertical="center"/>
    </xf>
  </cellStyleXfs>
  <cellXfs count="291">
    <xf numFmtId="0" fontId="0" fillId="0" borderId="0" xfId="0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/>
    </xf>
    <xf numFmtId="49" fontId="1" fillId="0" borderId="6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left" vertical="center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4" fontId="1" fillId="0" borderId="3" xfId="0" applyNumberFormat="1" applyFont="1" applyBorder="1" applyAlignment="1" applyProtection="1">
      <alignment horizontal="right" vertical="center"/>
    </xf>
    <xf numFmtId="49" fontId="5" fillId="0" borderId="3" xfId="50" applyFont="1">
      <alignment horizontal="left"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>
      <alignment horizontal="center" vertical="center"/>
      <protection locked="0"/>
    </xf>
    <xf numFmtId="49" fontId="1" fillId="0" borderId="3" xfId="0" applyNumberFormat="1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6" fillId="0" borderId="0" xfId="0" applyNumberFormat="1" applyFont="1" applyAlignment="1" applyProtection="1"/>
    <xf numFmtId="0" fontId="6" fillId="0" borderId="0" xfId="0" applyFont="1" applyAlignment="1" applyProtection="1"/>
    <xf numFmtId="0" fontId="6" fillId="0" borderId="0" xfId="0" applyFont="1" applyAlignment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/>
    <xf numFmtId="0" fontId="6" fillId="0" borderId="0" xfId="0" applyFont="1" applyAlignment="1">
      <alignment horizontal="right"/>
      <protection locked="0"/>
    </xf>
    <xf numFmtId="0" fontId="9" fillId="0" borderId="7" xfId="0" applyFont="1" applyBorder="1" applyAlignment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/>
      <protection locked="0"/>
    </xf>
    <xf numFmtId="4" fontId="1" fillId="0" borderId="3" xfId="0" applyNumberFormat="1" applyFont="1" applyBorder="1" applyAlignment="1">
      <alignment horizontal="right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>
      <alignment horizontal="right" vertical="center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right" vertical="center"/>
      <protection locked="0"/>
    </xf>
    <xf numFmtId="0" fontId="11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10" fillId="0" borderId="0" xfId="0" applyFont="1" applyAlignment="1" applyProtection="1">
      <alignment vertical="center"/>
    </xf>
    <xf numFmtId="0" fontId="9" fillId="0" borderId="3" xfId="0" applyFont="1" applyBorder="1" applyAlignment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>
      <alignment horizontal="right" vertical="center"/>
      <protection locked="0"/>
    </xf>
    <xf numFmtId="0" fontId="8" fillId="0" borderId="0" xfId="0" applyFont="1" applyAlignment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 wrapText="1"/>
    </xf>
    <xf numFmtId="0" fontId="10" fillId="0" borderId="0" xfId="0" applyFont="1" applyAlignment="1">
      <alignment horizontal="right"/>
      <protection locked="0"/>
    </xf>
    <xf numFmtId="0" fontId="9" fillId="0" borderId="5" xfId="0" applyFont="1" applyBorder="1" applyAlignment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>
      <alignment horizontal="right" vertical="center"/>
      <protection locked="0"/>
    </xf>
    <xf numFmtId="4" fontId="5" fillId="0" borderId="4" xfId="0" applyNumberFormat="1" applyFont="1" applyBorder="1" applyAlignment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6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10" fillId="0" borderId="0" xfId="0" applyFont="1" applyAlignment="1" applyProtection="1">
      <alignment wrapText="1"/>
    </xf>
    <xf numFmtId="0" fontId="1" fillId="0" borderId="0" xfId="0" applyFont="1" applyAlignment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  <protection locked="0"/>
    </xf>
    <xf numFmtId="0" fontId="9" fillId="0" borderId="0" xfId="0" applyFont="1" applyAlignment="1">
      <protection locked="0"/>
    </xf>
    <xf numFmtId="0" fontId="1" fillId="0" borderId="0" xfId="0" applyFont="1" applyAlignment="1">
      <alignment horizontal="right"/>
      <protection locked="0"/>
    </xf>
    <xf numFmtId="0" fontId="1" fillId="0" borderId="0" xfId="0" applyFont="1" applyAlignment="1">
      <alignment horizontal="right" wrapText="1"/>
      <protection locked="0"/>
    </xf>
    <xf numFmtId="0" fontId="1" fillId="0" borderId="0" xfId="0" applyFont="1" applyAlignment="1" applyProtection="1">
      <alignment horizontal="right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  <protection locked="0"/>
    </xf>
    <xf numFmtId="3" fontId="9" fillId="0" borderId="8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  <protection locked="0"/>
    </xf>
    <xf numFmtId="4" fontId="1" fillId="0" borderId="2" xfId="0" applyNumberFormat="1" applyFont="1" applyBorder="1" applyAlignment="1">
      <alignment horizontal="right" vertical="center"/>
      <protection locked="0"/>
    </xf>
    <xf numFmtId="4" fontId="1" fillId="0" borderId="3" xfId="0" applyNumberFormat="1" applyFont="1" applyBorder="1" applyAlignment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>
      <alignment horizontal="left" vertical="center"/>
      <protection locked="0"/>
    </xf>
    <xf numFmtId="0" fontId="1" fillId="0" borderId="0" xfId="0" applyFont="1" applyAlignment="1" applyProtection="1">
      <alignment horizontal="right"/>
    </xf>
    <xf numFmtId="0" fontId="12" fillId="0" borderId="14" xfId="0" applyFont="1" applyBorder="1" applyAlignment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  <protection locked="0"/>
    </xf>
    <xf numFmtId="0" fontId="1" fillId="0" borderId="2" xfId="0" applyFont="1" applyBorder="1" applyAlignment="1" applyProtection="1">
      <alignment horizontal="right" vertical="center"/>
    </xf>
    <xf numFmtId="0" fontId="13" fillId="0" borderId="0" xfId="0" applyFont="1" applyAlignment="1">
      <alignment horizontal="right"/>
      <protection locked="0"/>
    </xf>
    <xf numFmtId="49" fontId="13" fillId="0" borderId="0" xfId="0" applyNumberFormat="1" applyFont="1" applyAlignment="1">
      <protection locked="0"/>
    </xf>
    <xf numFmtId="0" fontId="6" fillId="0" borderId="0" xfId="0" applyFont="1" applyAlignment="1" applyProtection="1">
      <alignment horizontal="right"/>
    </xf>
    <xf numFmtId="0" fontId="7" fillId="0" borderId="0" xfId="0" applyFont="1" applyAlignment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  <protection locked="0"/>
    </xf>
    <xf numFmtId="0" fontId="14" fillId="0" borderId="0" xfId="0" applyFont="1" applyAlignment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  <protection locked="0"/>
    </xf>
    <xf numFmtId="49" fontId="9" fillId="0" borderId="10" xfId="0" applyNumberFormat="1" applyFont="1" applyBorder="1" applyAlignment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  <protection locked="0"/>
    </xf>
    <xf numFmtId="49" fontId="9" fillId="0" borderId="2" xfId="0" applyNumberFormat="1" applyFont="1" applyBorder="1" applyAlignment="1">
      <alignment horizontal="center" vertical="center" wrapText="1"/>
      <protection locked="0"/>
    </xf>
    <xf numFmtId="49" fontId="9" fillId="0" borderId="2" xfId="0" applyNumberFormat="1" applyFont="1" applyBorder="1" applyAlignment="1">
      <alignment horizontal="center" vertical="center"/>
      <protection locked="0"/>
    </xf>
    <xf numFmtId="0" fontId="1" fillId="0" borderId="8" xfId="0" applyFont="1" applyBorder="1" applyAlignment="1">
      <alignment horizontal="left" vertical="center" wrapText="1"/>
      <protection locked="0"/>
    </xf>
    <xf numFmtId="4" fontId="1" fillId="0" borderId="2" xfId="0" applyNumberFormat="1" applyFont="1" applyBorder="1" applyAlignment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</xf>
    <xf numFmtId="4" fontId="1" fillId="0" borderId="2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vertical="center"/>
    </xf>
    <xf numFmtId="0" fontId="5" fillId="0" borderId="3" xfId="0" applyFont="1" applyBorder="1">
      <alignment vertical="top"/>
      <protection locked="0"/>
    </xf>
    <xf numFmtId="0" fontId="10" fillId="0" borderId="0" xfId="0" applyFont="1" applyProtection="1">
      <alignment vertical="top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top" wrapText="1"/>
      <protection locked="0"/>
    </xf>
    <xf numFmtId="176" fontId="5" fillId="0" borderId="3" xfId="51" applyFont="1">
      <alignment horizontal="right" vertical="center"/>
    </xf>
    <xf numFmtId="4" fontId="1" fillId="0" borderId="3" xfId="0" applyNumberFormat="1" applyFont="1" applyBorder="1" applyAlignment="1" applyProtection="1">
      <alignment horizontal="right" vertical="center" wrapText="1"/>
    </xf>
    <xf numFmtId="0" fontId="10" fillId="0" borderId="0" xfId="0" applyFont="1">
      <alignment vertical="top"/>
      <protection locked="0"/>
    </xf>
    <xf numFmtId="49" fontId="6" fillId="0" borderId="0" xfId="0" applyNumberFormat="1" applyFont="1" applyAlignment="1">
      <protection locked="0"/>
    </xf>
    <xf numFmtId="0" fontId="7" fillId="0" borderId="0" xfId="0" applyFont="1" applyAlignment="1">
      <alignment horizontal="center" vertical="center"/>
      <protection locked="0"/>
    </xf>
    <xf numFmtId="0" fontId="9" fillId="0" borderId="0" xfId="0" applyFont="1" applyAlignment="1">
      <alignment horizontal="left" vertical="center"/>
      <protection locked="0"/>
    </xf>
    <xf numFmtId="0" fontId="9" fillId="0" borderId="4" xfId="0" applyFont="1" applyBorder="1" applyAlignment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  <protection locked="0"/>
    </xf>
    <xf numFmtId="3" fontId="10" fillId="0" borderId="3" xfId="0" applyNumberFormat="1" applyFont="1" applyBorder="1" applyAlignment="1">
      <alignment horizontal="center" vertical="center"/>
      <protection locked="0"/>
    </xf>
    <xf numFmtId="0" fontId="5" fillId="0" borderId="5" xfId="0" applyFont="1" applyBorder="1" applyAlignment="1">
      <alignment horizontal="left" vertical="center"/>
      <protection locked="0"/>
    </xf>
    <xf numFmtId="0" fontId="5" fillId="0" borderId="6" xfId="0" applyFont="1" applyBorder="1" applyAlignment="1">
      <alignment horizontal="left" vertical="center"/>
      <protection locked="0"/>
    </xf>
    <xf numFmtId="0" fontId="10" fillId="0" borderId="0" xfId="0" applyFont="1" applyAlignment="1" applyProtection="1">
      <alignment horizont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 wrapText="1"/>
    </xf>
    <xf numFmtId="0" fontId="15" fillId="0" borderId="0" xfId="0" applyFont="1" applyAlignment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/>
    <xf numFmtId="0" fontId="12" fillId="0" borderId="7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/>
    </xf>
    <xf numFmtId="49" fontId="10" fillId="0" borderId="0" xfId="0" applyNumberFormat="1" applyFont="1" applyAlignment="1" applyProtection="1"/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49" fontId="9" fillId="0" borderId="3" xfId="0" applyNumberFormat="1" applyFont="1" applyBorder="1" applyAlignment="1">
      <alignment horizontal="center" vertical="center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left" vertical="center" wrapText="1" indent="1"/>
    </xf>
    <xf numFmtId="0" fontId="1" fillId="0" borderId="3" xfId="0" applyFont="1" applyBorder="1" applyAlignment="1" applyProtection="1">
      <alignment horizontal="left" vertical="center" wrapText="1" indent="2"/>
    </xf>
    <xf numFmtId="0" fontId="10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4" fontId="5" fillId="0" borderId="3" xfId="0" applyNumberFormat="1" applyFont="1" applyBorder="1" applyAlignment="1">
      <alignment horizontal="right" vertical="center" wrapText="1"/>
      <protection locked="0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4" fontId="1" fillId="0" borderId="3" xfId="0" applyNumberFormat="1" applyFont="1" applyBorder="1" applyAlignment="1" applyProtection="1">
      <alignment vertical="center"/>
    </xf>
    <xf numFmtId="0" fontId="4" fillId="0" borderId="3" xfId="0" applyFont="1" applyBorder="1" applyAlignment="1">
      <alignment horizontal="left" vertical="center"/>
      <protection locked="0"/>
    </xf>
    <xf numFmtId="0" fontId="1" fillId="0" borderId="3" xfId="0" applyFont="1" applyBorder="1" applyAlignment="1">
      <alignment vertical="center"/>
      <protection locked="0"/>
    </xf>
    <xf numFmtId="0" fontId="1" fillId="0" borderId="3" xfId="0" applyFont="1" applyBorder="1" applyAlignment="1">
      <alignment horizontal="left" vertical="center"/>
      <protection locked="0"/>
    </xf>
    <xf numFmtId="4" fontId="1" fillId="0" borderId="3" xfId="0" applyNumberFormat="1" applyFont="1" applyBorder="1" applyAlignment="1">
      <alignment vertical="center"/>
      <protection locked="0"/>
    </xf>
    <xf numFmtId="0" fontId="4" fillId="0" borderId="3" xfId="0" applyFont="1" applyBorder="1" applyAlignment="1">
      <alignment vertical="center"/>
      <protection locked="0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0" fontId="20" fillId="0" borderId="0" xfId="0" applyFont="1" applyProtection="1">
      <alignment vertical="top"/>
    </xf>
    <xf numFmtId="0" fontId="2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/>
    <xf numFmtId="0" fontId="10" fillId="0" borderId="6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  <protection locked="0"/>
    </xf>
    <xf numFmtId="0" fontId="10" fillId="0" borderId="10" xfId="0" applyFont="1" applyBorder="1" applyAlignment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2" borderId="6" xfId="0" applyFont="1" applyFill="1" applyBorder="1" applyAlignment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4" fontId="1" fillId="0" borderId="2" xfId="0" applyNumberFormat="1" applyFont="1" applyBorder="1" applyAlignment="1" applyProtection="1">
      <alignment vertical="center"/>
    </xf>
    <xf numFmtId="4" fontId="1" fillId="0" borderId="2" xfId="0" applyNumberFormat="1" applyFont="1" applyBorder="1" applyAlignment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4" fontId="1" fillId="0" borderId="12" xfId="0" applyNumberFormat="1" applyFont="1" applyBorder="1" applyAlignment="1">
      <alignment horizontal="right" vertical="center"/>
      <protection locked="0"/>
    </xf>
    <xf numFmtId="0" fontId="1" fillId="0" borderId="8" xfId="0" applyFont="1" applyBorder="1" applyAlignment="1">
      <alignment horizontal="left" vertical="center"/>
      <protection locked="0"/>
    </xf>
    <xf numFmtId="0" fontId="1" fillId="0" borderId="12" xfId="0" applyFont="1" applyBorder="1" applyAlignment="1">
      <alignment horizontal="right" vertical="center"/>
      <protection locked="0"/>
    </xf>
    <xf numFmtId="0" fontId="10" fillId="0" borderId="3" xfId="0" applyFont="1" applyBorder="1" applyAlignment="1" applyProtection="1"/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horizontal="right" vertical="center"/>
    </xf>
    <xf numFmtId="0" fontId="4" fillId="0" borderId="8" xfId="0" applyFont="1" applyBorder="1" applyAlignment="1">
      <alignment horizontal="center" vertical="center"/>
      <protection locked="0"/>
    </xf>
    <xf numFmtId="4" fontId="4" fillId="0" borderId="12" xfId="0" applyNumberFormat="1" applyFont="1" applyBorder="1" applyAlignment="1">
      <alignment horizontal="right" vertical="center"/>
      <protection locked="0"/>
    </xf>
    <xf numFmtId="4" fontId="4" fillId="0" borderId="3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selection activeCell="A1" sqref="A1"/>
    </sheetView>
  </sheetViews>
  <sheetFormatPr defaultColWidth="10.7079646017699" defaultRowHeight="12" customHeight="1" outlineLevelCol="3"/>
  <cols>
    <col min="1" max="1" width="37.141592920354" customWidth="1"/>
    <col min="2" max="2" width="41.5752212389381" customWidth="1"/>
    <col min="3" max="3" width="42.7079646017699" customWidth="1"/>
    <col min="4" max="4" width="39.5752212389381" customWidth="1"/>
  </cols>
  <sheetData>
    <row r="1" ht="19.5" customHeight="1" spans="1:4">
      <c r="D1" s="154" t="s">
        <v>0</v>
      </c>
    </row>
    <row r="2" ht="36" customHeight="1" spans="1:4">
      <c r="A2" s="54" t="s">
        <v>1</v>
      </c>
      <c r="B2" s="276"/>
      <c r="C2" s="276"/>
      <c r="D2" s="276"/>
    </row>
    <row r="3" ht="24" customHeight="1" spans="1:4">
      <c r="A3" s="88" t="str">
        <f>"单位名称："&amp;"德钦县佛山乡人民政府"</f>
        <v>单位名称：德钦县佛山乡人民政府</v>
      </c>
      <c r="B3" s="277"/>
      <c r="C3" s="277"/>
      <c r="D3" s="86" t="s">
        <v>2</v>
      </c>
    </row>
    <row r="4" ht="19.5" customHeight="1" spans="1:4">
      <c r="A4" s="62" t="s">
        <v>3</v>
      </c>
      <c r="B4" s="64"/>
      <c r="C4" s="62" t="s">
        <v>4</v>
      </c>
      <c r="D4" s="64"/>
    </row>
    <row r="5" ht="19.5" customHeight="1" spans="1:4">
      <c r="A5" s="77" t="s">
        <v>5</v>
      </c>
      <c r="B5" s="77" t="s">
        <v>6</v>
      </c>
      <c r="C5" s="77" t="s">
        <v>7</v>
      </c>
      <c r="D5" s="77" t="s">
        <v>6</v>
      </c>
    </row>
    <row r="6" ht="19.5" customHeight="1" spans="1:4">
      <c r="A6" s="79"/>
      <c r="B6" s="79"/>
      <c r="C6" s="79"/>
      <c r="D6" s="79"/>
    </row>
    <row r="7" ht="22.5" customHeight="1" spans="1:4">
      <c r="A7" s="244" t="s">
        <v>8</v>
      </c>
      <c r="B7" s="35">
        <v>24530860.76</v>
      </c>
      <c r="C7" s="244" t="s">
        <v>9</v>
      </c>
      <c r="D7" s="35">
        <v>11566357.52</v>
      </c>
    </row>
    <row r="8" ht="22.5" customHeight="1" spans="1:4">
      <c r="A8" s="244" t="s">
        <v>10</v>
      </c>
      <c r="B8" s="35"/>
      <c r="C8" s="244" t="s">
        <v>11</v>
      </c>
      <c r="D8" s="35"/>
    </row>
    <row r="9" ht="22.5" customHeight="1" spans="1:4">
      <c r="A9" s="244" t="s">
        <v>12</v>
      </c>
      <c r="B9" s="35"/>
      <c r="C9" s="244" t="s">
        <v>13</v>
      </c>
      <c r="D9" s="35"/>
    </row>
    <row r="10" ht="22.5" customHeight="1" spans="1:4">
      <c r="A10" s="244" t="s">
        <v>14</v>
      </c>
      <c r="B10" s="151"/>
      <c r="C10" s="244" t="s">
        <v>15</v>
      </c>
      <c r="D10" s="35"/>
    </row>
    <row r="11" ht="22.5" customHeight="1" spans="1:4">
      <c r="A11" s="244" t="s">
        <v>16</v>
      </c>
      <c r="B11" s="35"/>
      <c r="C11" s="240" t="s">
        <v>17</v>
      </c>
      <c r="D11" s="151"/>
    </row>
    <row r="12" ht="22.5" customHeight="1" spans="1:4">
      <c r="A12" s="244" t="s">
        <v>18</v>
      </c>
      <c r="B12" s="151"/>
      <c r="C12" s="240" t="s">
        <v>19</v>
      </c>
      <c r="D12" s="151"/>
    </row>
    <row r="13" ht="22.5" customHeight="1" spans="1:4">
      <c r="A13" s="244" t="s">
        <v>20</v>
      </c>
      <c r="B13" s="151"/>
      <c r="C13" s="240" t="s">
        <v>21</v>
      </c>
      <c r="D13" s="151">
        <v>1300094.56</v>
      </c>
    </row>
    <row r="14" ht="22.5" customHeight="1" spans="1:4">
      <c r="A14" s="244" t="s">
        <v>22</v>
      </c>
      <c r="B14" s="151"/>
      <c r="C14" s="240" t="s">
        <v>23</v>
      </c>
      <c r="D14" s="151">
        <v>2139345.98</v>
      </c>
    </row>
    <row r="15" ht="22.5" customHeight="1" spans="1:4">
      <c r="A15" s="278" t="s">
        <v>24</v>
      </c>
      <c r="B15" s="151"/>
      <c r="C15" s="240" t="s">
        <v>25</v>
      </c>
      <c r="D15" s="151">
        <v>1490443.39</v>
      </c>
    </row>
    <row r="16" ht="22.5" customHeight="1" spans="1:4">
      <c r="A16" s="278" t="s">
        <v>26</v>
      </c>
      <c r="B16" s="279"/>
      <c r="C16" s="240" t="s">
        <v>27</v>
      </c>
      <c r="D16" s="151">
        <v>200000</v>
      </c>
    </row>
    <row r="17" ht="22.5" customHeight="1" spans="1:4">
      <c r="A17" s="280"/>
      <c r="B17" s="281"/>
      <c r="C17" s="240" t="s">
        <v>28</v>
      </c>
      <c r="D17" s="151"/>
    </row>
    <row r="18" ht="22.5" customHeight="1" spans="1:4">
      <c r="A18" s="282"/>
      <c r="B18" s="282"/>
      <c r="C18" s="240" t="s">
        <v>29</v>
      </c>
      <c r="D18" s="151">
        <v>6323933.02</v>
      </c>
    </row>
    <row r="19" ht="22.5" customHeight="1" spans="1:4">
      <c r="A19" s="282"/>
      <c r="B19" s="282"/>
      <c r="C19" s="240" t="s">
        <v>30</v>
      </c>
      <c r="D19" s="151"/>
    </row>
    <row r="20" ht="22.5" customHeight="1" spans="1:4">
      <c r="A20" s="282"/>
      <c r="B20" s="282"/>
      <c r="C20" s="240" t="s">
        <v>31</v>
      </c>
      <c r="D20" s="151"/>
    </row>
    <row r="21" ht="22.5" customHeight="1" spans="1:4">
      <c r="A21" s="282"/>
      <c r="B21" s="282"/>
      <c r="C21" s="240" t="s">
        <v>32</v>
      </c>
      <c r="D21" s="151"/>
    </row>
    <row r="22" ht="22.5" customHeight="1" spans="1:4">
      <c r="A22" s="282"/>
      <c r="B22" s="282"/>
      <c r="C22" s="240" t="s">
        <v>33</v>
      </c>
      <c r="D22" s="151"/>
    </row>
    <row r="23" ht="22.5" customHeight="1" spans="1:4">
      <c r="A23" s="282"/>
      <c r="B23" s="282"/>
      <c r="C23" s="240" t="s">
        <v>34</v>
      </c>
      <c r="D23" s="151"/>
    </row>
    <row r="24" ht="22.5" customHeight="1" spans="1:4">
      <c r="A24" s="282"/>
      <c r="B24" s="282"/>
      <c r="C24" s="240" t="s">
        <v>35</v>
      </c>
      <c r="D24" s="151"/>
    </row>
    <row r="25" ht="22.5" customHeight="1" spans="1:4">
      <c r="A25" s="282"/>
      <c r="B25" s="282"/>
      <c r="C25" s="240" t="s">
        <v>36</v>
      </c>
      <c r="D25" s="151">
        <v>1510686.29</v>
      </c>
    </row>
    <row r="26" ht="22.5" customHeight="1" spans="1:4">
      <c r="A26" s="282"/>
      <c r="B26" s="282"/>
      <c r="C26" s="240" t="s">
        <v>37</v>
      </c>
      <c r="D26" s="151"/>
    </row>
    <row r="27" ht="22.5" customHeight="1" spans="1:4">
      <c r="A27" s="282"/>
      <c r="B27" s="282"/>
      <c r="C27" s="240" t="s">
        <v>38</v>
      </c>
      <c r="D27" s="151"/>
    </row>
    <row r="28" ht="22.5" customHeight="1" spans="1:4">
      <c r="A28" s="282"/>
      <c r="B28" s="282"/>
      <c r="C28" s="240" t="s">
        <v>39</v>
      </c>
      <c r="D28" s="151"/>
    </row>
    <row r="29" ht="22.5" customHeight="1" spans="1:4">
      <c r="A29" s="282"/>
      <c r="B29" s="282"/>
      <c r="C29" s="240" t="s">
        <v>40</v>
      </c>
      <c r="D29" s="151"/>
    </row>
    <row r="30" ht="22.5" customHeight="1" spans="1:4">
      <c r="A30" s="283"/>
      <c r="B30" s="284"/>
      <c r="C30" s="240" t="s">
        <v>41</v>
      </c>
      <c r="D30" s="151"/>
    </row>
    <row r="31" ht="22.5" customHeight="1" spans="1:4">
      <c r="A31" s="283"/>
      <c r="B31" s="284"/>
      <c r="C31" s="240" t="s">
        <v>42</v>
      </c>
      <c r="D31" s="151"/>
    </row>
    <row r="32" ht="22.5" customHeight="1" spans="1:4">
      <c r="A32" s="283"/>
      <c r="B32" s="284"/>
      <c r="C32" s="240" t="s">
        <v>43</v>
      </c>
      <c r="D32" s="151"/>
    </row>
    <row r="33" ht="22.5" customHeight="1" spans="1:4">
      <c r="A33" s="283"/>
      <c r="B33" s="284"/>
      <c r="C33" s="240" t="s">
        <v>44</v>
      </c>
      <c r="D33" s="151"/>
    </row>
    <row r="34" ht="22.5" customHeight="1" spans="1:4">
      <c r="A34" s="283" t="s">
        <v>45</v>
      </c>
      <c r="B34" s="285">
        <v>24530860.76</v>
      </c>
      <c r="C34" s="245" t="s">
        <v>46</v>
      </c>
      <c r="D34" s="286">
        <v>24530860.76</v>
      </c>
    </row>
    <row r="35" ht="22.5" customHeight="1" spans="1:4">
      <c r="A35" s="278" t="s">
        <v>47</v>
      </c>
      <c r="B35" s="194"/>
      <c r="C35" s="244" t="s">
        <v>48</v>
      </c>
      <c r="D35" s="97"/>
    </row>
    <row r="36" ht="22.5" customHeight="1" spans="1:4">
      <c r="A36" s="278" t="s">
        <v>49</v>
      </c>
      <c r="B36" s="194"/>
      <c r="C36" s="244" t="s">
        <v>49</v>
      </c>
      <c r="D36" s="96"/>
    </row>
    <row r="37" ht="22.5" customHeight="1" spans="1:4">
      <c r="A37" s="278" t="s">
        <v>50</v>
      </c>
      <c r="B37" s="287"/>
      <c r="C37" s="244" t="s">
        <v>50</v>
      </c>
      <c r="D37" s="97"/>
    </row>
    <row r="38" ht="22.5" customHeight="1" spans="1:4">
      <c r="A38" s="288" t="s">
        <v>51</v>
      </c>
      <c r="B38" s="289">
        <v>24530860.76</v>
      </c>
      <c r="C38" s="245" t="s">
        <v>52</v>
      </c>
      <c r="D38" s="290">
        <v>24530860.76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10.7079646017699" defaultRowHeight="14.25" customHeight="1" outlineLevelCol="5"/>
  <cols>
    <col min="1" max="1" width="37.5752212389381" customWidth="1"/>
    <col min="2" max="2" width="19.7079646017699" customWidth="1"/>
    <col min="3" max="3" width="37.5752212389381" customWidth="1"/>
    <col min="4" max="6" width="33.283185840708" customWidth="1"/>
  </cols>
  <sheetData>
    <row r="1" ht="15.75" customHeight="1" spans="1:6">
      <c r="A1" s="161">
        <v>1</v>
      </c>
      <c r="B1" s="162">
        <v>0</v>
      </c>
      <c r="C1" s="161">
        <v>1</v>
      </c>
      <c r="D1" s="163"/>
      <c r="E1" s="163"/>
      <c r="F1" s="154" t="s">
        <v>682</v>
      </c>
    </row>
    <row r="2" ht="36.75" customHeight="1" spans="1:6">
      <c r="A2" s="164" t="s">
        <v>683</v>
      </c>
      <c r="B2" s="165" t="s">
        <v>684</v>
      </c>
      <c r="C2" s="166"/>
      <c r="D2" s="167"/>
      <c r="E2" s="167"/>
      <c r="F2" s="167"/>
    </row>
    <row r="3" ht="13.5" customHeight="1" spans="1:6">
      <c r="A3" s="56" t="str">
        <f>"单位名称："&amp;"德钦县佛山乡人民政府"</f>
        <v>单位名称：德钦县佛山乡人民政府</v>
      </c>
      <c r="B3" s="56" t="s">
        <v>685</v>
      </c>
      <c r="C3" s="161"/>
      <c r="D3" s="163"/>
      <c r="E3" s="163"/>
      <c r="F3" s="154" t="s">
        <v>2</v>
      </c>
    </row>
    <row r="4" ht="19.5" customHeight="1" spans="1:6">
      <c r="A4" s="168" t="s">
        <v>232</v>
      </c>
      <c r="B4" s="169" t="s">
        <v>75</v>
      </c>
      <c r="C4" s="170" t="s">
        <v>76</v>
      </c>
      <c r="D4" s="63" t="s">
        <v>686</v>
      </c>
      <c r="E4" s="63"/>
      <c r="F4" s="64"/>
    </row>
    <row r="5" ht="18.75" customHeight="1" spans="1:6">
      <c r="A5" s="171"/>
      <c r="B5" s="172"/>
      <c r="C5" s="159"/>
      <c r="D5" s="158" t="s">
        <v>57</v>
      </c>
      <c r="E5" s="158" t="s">
        <v>77</v>
      </c>
      <c r="F5" s="158" t="s">
        <v>78</v>
      </c>
    </row>
    <row r="6" ht="18.75" customHeight="1" spans="1:6">
      <c r="A6" s="171">
        <v>1</v>
      </c>
      <c r="B6" s="173" t="s">
        <v>183</v>
      </c>
      <c r="C6" s="159">
        <v>3</v>
      </c>
      <c r="D6" s="158">
        <v>4</v>
      </c>
      <c r="E6" s="158">
        <v>5</v>
      </c>
      <c r="F6" s="158">
        <v>6</v>
      </c>
    </row>
    <row r="7" ht="22.5" customHeight="1" spans="1:6">
      <c r="A7" s="174"/>
      <c r="B7" s="149"/>
      <c r="C7" s="149"/>
      <c r="D7" s="150"/>
      <c r="E7" s="175"/>
      <c r="F7" s="175"/>
    </row>
    <row r="8" ht="22.5" customHeight="1" spans="1:6">
      <c r="A8" s="174"/>
      <c r="B8" s="149"/>
      <c r="C8" s="149"/>
      <c r="D8" s="150"/>
      <c r="E8" s="175"/>
      <c r="F8" s="175"/>
    </row>
    <row r="9" ht="22.5" customHeight="1" spans="1:6">
      <c r="A9" s="176" t="s">
        <v>138</v>
      </c>
      <c r="B9" s="177" t="s">
        <v>138</v>
      </c>
      <c r="C9" s="178" t="s">
        <v>138</v>
      </c>
      <c r="D9" s="179"/>
      <c r="E9" s="180"/>
      <c r="F9" s="180"/>
    </row>
    <row r="10" customHeight="1" spans="1:6">
      <c r="A10" t="s">
        <v>687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7079646017699" defaultRowHeight="14.25" customHeight="1"/>
  <cols>
    <col min="1" max="1" width="45.7079646017699" customWidth="1"/>
    <col min="2" max="2" width="25.283185840708" customWidth="1"/>
    <col min="3" max="3" width="41.141592920354" customWidth="1"/>
    <col min="4" max="4" width="9" customWidth="1"/>
    <col min="5" max="5" width="12" customWidth="1"/>
    <col min="6" max="17" width="19.283185840708" customWidth="1"/>
  </cols>
  <sheetData>
    <row r="1" ht="15.75" customHeight="1" spans="1:17">
      <c r="A1" s="52"/>
      <c r="B1" s="52"/>
      <c r="C1" s="52"/>
      <c r="D1" s="52"/>
      <c r="E1" s="52"/>
      <c r="F1" s="52"/>
      <c r="G1" s="52"/>
      <c r="H1" s="52"/>
      <c r="I1" s="52"/>
      <c r="J1" s="52"/>
      <c r="O1" s="101"/>
      <c r="P1" s="101"/>
      <c r="Q1" s="86" t="s">
        <v>688</v>
      </c>
    </row>
    <row r="2" ht="35.25" customHeight="1" spans="1:17">
      <c r="A2" s="87" t="s">
        <v>689</v>
      </c>
      <c r="B2" s="55"/>
      <c r="C2" s="55"/>
      <c r="D2" s="55"/>
      <c r="E2" s="55"/>
      <c r="F2" s="55"/>
      <c r="G2" s="55"/>
      <c r="H2" s="55"/>
      <c r="I2" s="55"/>
      <c r="J2" s="55"/>
      <c r="K2" s="109"/>
      <c r="L2" s="55"/>
      <c r="M2" s="55"/>
      <c r="N2" s="55"/>
      <c r="O2" s="109"/>
      <c r="P2" s="109"/>
      <c r="Q2" s="55"/>
    </row>
    <row r="3" ht="18.75" customHeight="1" spans="1:17">
      <c r="A3" s="88" t="str">
        <f>"单位名称："&amp;"德钦县佛山乡人民政府"</f>
        <v>单位名称：德钦县佛山乡人民政府</v>
      </c>
      <c r="B3" s="58"/>
      <c r="C3" s="58"/>
      <c r="D3" s="58"/>
      <c r="E3" s="58"/>
      <c r="F3" s="58"/>
      <c r="G3" s="58"/>
      <c r="H3" s="58"/>
      <c r="I3" s="58"/>
      <c r="J3" s="58"/>
      <c r="O3" s="133"/>
      <c r="P3" s="133"/>
      <c r="Q3" s="154" t="s">
        <v>223</v>
      </c>
    </row>
    <row r="4" ht="15.75" customHeight="1" spans="1:17">
      <c r="A4" s="61" t="s">
        <v>690</v>
      </c>
      <c r="B4" s="136" t="s">
        <v>691</v>
      </c>
      <c r="C4" s="136" t="s">
        <v>692</v>
      </c>
      <c r="D4" s="136" t="s">
        <v>693</v>
      </c>
      <c r="E4" s="136" t="s">
        <v>694</v>
      </c>
      <c r="F4" s="136" t="s">
        <v>695</v>
      </c>
      <c r="G4" s="92" t="s">
        <v>239</v>
      </c>
      <c r="H4" s="92"/>
      <c r="I4" s="92"/>
      <c r="J4" s="92"/>
      <c r="K4" s="114"/>
      <c r="L4" s="92"/>
      <c r="M4" s="92"/>
      <c r="N4" s="92"/>
      <c r="O4" s="138"/>
      <c r="P4" s="114"/>
      <c r="Q4" s="93"/>
    </row>
    <row r="5" ht="17.25" customHeight="1" spans="1:17">
      <c r="A5" s="66"/>
      <c r="B5" s="139"/>
      <c r="C5" s="139"/>
      <c r="D5" s="139"/>
      <c r="E5" s="139"/>
      <c r="F5" s="139"/>
      <c r="G5" s="139" t="s">
        <v>57</v>
      </c>
      <c r="H5" s="139" t="s">
        <v>60</v>
      </c>
      <c r="I5" s="139" t="s">
        <v>696</v>
      </c>
      <c r="J5" s="139" t="s">
        <v>697</v>
      </c>
      <c r="K5" s="155" t="s">
        <v>698</v>
      </c>
      <c r="L5" s="141" t="s">
        <v>80</v>
      </c>
      <c r="M5" s="141"/>
      <c r="N5" s="141"/>
      <c r="O5" s="156"/>
      <c r="P5" s="157"/>
      <c r="Q5" s="144"/>
    </row>
    <row r="6" ht="54" customHeight="1" spans="1:17">
      <c r="A6" s="68"/>
      <c r="B6" s="144"/>
      <c r="C6" s="144"/>
      <c r="D6" s="144"/>
      <c r="E6" s="144"/>
      <c r="F6" s="144"/>
      <c r="G6" s="144"/>
      <c r="H6" s="144" t="s">
        <v>59</v>
      </c>
      <c r="I6" s="144"/>
      <c r="J6" s="144"/>
      <c r="K6" s="145"/>
      <c r="L6" s="144" t="s">
        <v>59</v>
      </c>
      <c r="M6" s="144" t="s">
        <v>66</v>
      </c>
      <c r="N6" s="144" t="s">
        <v>246</v>
      </c>
      <c r="O6" s="146" t="s">
        <v>68</v>
      </c>
      <c r="P6" s="145" t="s">
        <v>69</v>
      </c>
      <c r="Q6" s="144" t="s">
        <v>70</v>
      </c>
    </row>
    <row r="7" ht="19.5" customHeight="1" spans="1:17">
      <c r="A7" s="79">
        <v>1</v>
      </c>
      <c r="B7" s="158">
        <v>2</v>
      </c>
      <c r="C7" s="158">
        <v>3</v>
      </c>
      <c r="D7" s="158">
        <v>4</v>
      </c>
      <c r="E7" s="158">
        <v>5</v>
      </c>
      <c r="F7" s="158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</row>
    <row r="8" ht="22.5" customHeight="1" spans="1:17">
      <c r="A8" s="50"/>
      <c r="B8" s="148"/>
      <c r="C8" s="148"/>
      <c r="D8" s="148"/>
      <c r="E8" s="160"/>
      <c r="F8" s="150"/>
      <c r="G8" s="150"/>
      <c r="H8" s="150"/>
      <c r="I8" s="150"/>
      <c r="J8" s="150"/>
      <c r="K8" s="150"/>
      <c r="L8" s="150"/>
      <c r="M8" s="150"/>
      <c r="N8" s="150"/>
      <c r="O8" s="151"/>
      <c r="P8" s="150"/>
      <c r="Q8" s="150"/>
    </row>
    <row r="9" ht="22.5" customHeight="1" spans="1:17">
      <c r="A9" s="50"/>
      <c r="B9" s="148"/>
      <c r="C9" s="148"/>
      <c r="D9" s="148"/>
      <c r="E9" s="160"/>
      <c r="F9" s="150"/>
      <c r="G9" s="150"/>
      <c r="H9" s="150"/>
      <c r="I9" s="150"/>
      <c r="J9" s="150"/>
      <c r="K9" s="150"/>
      <c r="L9" s="150"/>
      <c r="M9" s="150"/>
      <c r="N9" s="150"/>
      <c r="O9" s="151"/>
      <c r="P9" s="150"/>
      <c r="Q9" s="150"/>
    </row>
    <row r="10" ht="22.5" customHeight="1" spans="1:17">
      <c r="A10" s="32" t="s">
        <v>138</v>
      </c>
      <c r="B10" s="152"/>
      <c r="C10" s="152"/>
      <c r="D10" s="152"/>
      <c r="E10" s="160"/>
      <c r="F10" s="150"/>
      <c r="G10" s="150"/>
      <c r="H10" s="150"/>
      <c r="I10" s="150"/>
      <c r="J10" s="150"/>
      <c r="K10" s="150"/>
      <c r="L10" s="150"/>
      <c r="M10" s="150"/>
      <c r="N10" s="150"/>
      <c r="O10" s="151"/>
      <c r="P10" s="150"/>
      <c r="Q10" s="150"/>
    </row>
    <row r="11" customHeight="1" spans="1:17">
      <c r="A11" t="s">
        <v>687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10.7079646017699" defaultRowHeight="14.25" customHeight="1"/>
  <cols>
    <col min="1" max="1" width="36.7079646017699" customWidth="1"/>
    <col min="2" max="3" width="25.5752212389381" customWidth="1"/>
    <col min="4" max="14" width="22.141592920354" customWidth="1"/>
  </cols>
  <sheetData>
    <row r="1" ht="13.5" customHeight="1" spans="1:14">
      <c r="A1" s="124"/>
      <c r="B1" s="124"/>
      <c r="C1" s="125"/>
      <c r="D1" s="124"/>
      <c r="E1" s="124"/>
      <c r="F1" s="124"/>
      <c r="G1" s="124"/>
      <c r="H1" s="126"/>
      <c r="I1" s="127"/>
      <c r="J1" s="127"/>
      <c r="K1" s="127"/>
      <c r="L1" s="101"/>
      <c r="M1" s="128"/>
      <c r="N1" s="129" t="s">
        <v>699</v>
      </c>
    </row>
    <row r="2" ht="34.5" customHeight="1" spans="1:14">
      <c r="A2" s="87" t="s">
        <v>700</v>
      </c>
      <c r="B2" s="130"/>
      <c r="C2" s="109"/>
      <c r="D2" s="130"/>
      <c r="E2" s="130"/>
      <c r="F2" s="130"/>
      <c r="G2" s="130"/>
      <c r="H2" s="131"/>
      <c r="I2" s="130"/>
      <c r="J2" s="130"/>
      <c r="K2" s="130"/>
      <c r="L2" s="109"/>
      <c r="M2" s="131"/>
      <c r="N2" s="130"/>
    </row>
    <row r="3" ht="18.75" customHeight="1" spans="1:14">
      <c r="A3" s="110" t="str">
        <f>"单位名称："&amp;"德钦县佛山乡人民政府"</f>
        <v>单位名称：德钦县佛山乡人民政府</v>
      </c>
      <c r="B3" s="111"/>
      <c r="C3" s="132"/>
      <c r="D3" s="111"/>
      <c r="E3" s="111"/>
      <c r="F3" s="111"/>
      <c r="G3" s="111"/>
      <c r="H3" s="126"/>
      <c r="I3" s="127"/>
      <c r="J3" s="127"/>
      <c r="K3" s="127"/>
      <c r="L3" s="133"/>
      <c r="M3" s="134"/>
      <c r="N3" s="135" t="s">
        <v>223</v>
      </c>
    </row>
    <row r="4" ht="18.75" customHeight="1" spans="1:14">
      <c r="A4" s="61" t="s">
        <v>690</v>
      </c>
      <c r="B4" s="136" t="s">
        <v>701</v>
      </c>
      <c r="C4" s="137" t="s">
        <v>702</v>
      </c>
      <c r="D4" s="92" t="s">
        <v>239</v>
      </c>
      <c r="E4" s="92"/>
      <c r="F4" s="92"/>
      <c r="G4" s="92"/>
      <c r="H4" s="114"/>
      <c r="I4" s="92"/>
      <c r="J4" s="92"/>
      <c r="K4" s="92"/>
      <c r="L4" s="138"/>
      <c r="M4" s="114"/>
      <c r="N4" s="93"/>
    </row>
    <row r="5" ht="17.25" customHeight="1" spans="1:14">
      <c r="A5" s="66"/>
      <c r="B5" s="139"/>
      <c r="C5" s="140"/>
      <c r="D5" s="139" t="s">
        <v>57</v>
      </c>
      <c r="E5" s="139" t="s">
        <v>60</v>
      </c>
      <c r="F5" s="139" t="s">
        <v>696</v>
      </c>
      <c r="G5" s="139" t="s">
        <v>697</v>
      </c>
      <c r="H5" s="140" t="s">
        <v>698</v>
      </c>
      <c r="I5" s="141" t="s">
        <v>80</v>
      </c>
      <c r="J5" s="141"/>
      <c r="K5" s="141"/>
      <c r="L5" s="142"/>
      <c r="M5" s="143"/>
      <c r="N5" s="144"/>
    </row>
    <row r="6" ht="54" customHeight="1" spans="1:14">
      <c r="A6" s="68"/>
      <c r="B6" s="144"/>
      <c r="C6" s="145"/>
      <c r="D6" s="144"/>
      <c r="E6" s="144"/>
      <c r="F6" s="144"/>
      <c r="G6" s="144"/>
      <c r="H6" s="145"/>
      <c r="I6" s="144" t="s">
        <v>59</v>
      </c>
      <c r="J6" s="144" t="s">
        <v>66</v>
      </c>
      <c r="K6" s="144" t="s">
        <v>246</v>
      </c>
      <c r="L6" s="146" t="s">
        <v>68</v>
      </c>
      <c r="M6" s="145" t="s">
        <v>69</v>
      </c>
      <c r="N6" s="144" t="s">
        <v>70</v>
      </c>
    </row>
    <row r="7" ht="19.5" customHeight="1" spans="1:14">
      <c r="A7" s="147">
        <v>1</v>
      </c>
      <c r="B7" s="147">
        <v>2</v>
      </c>
      <c r="C7" s="147">
        <v>3</v>
      </c>
      <c r="D7" s="147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</row>
    <row r="8" ht="22.5" customHeight="1" spans="1:14">
      <c r="A8" s="50"/>
      <c r="B8" s="148"/>
      <c r="C8" s="149"/>
      <c r="D8" s="150"/>
      <c r="E8" s="150"/>
      <c r="F8" s="150"/>
      <c r="G8" s="150"/>
      <c r="H8" s="150"/>
      <c r="I8" s="150"/>
      <c r="J8" s="150"/>
      <c r="K8" s="150"/>
      <c r="L8" s="151"/>
      <c r="M8" s="150"/>
      <c r="N8" s="150"/>
    </row>
    <row r="9" ht="22.5" customHeight="1" spans="1:14">
      <c r="A9" s="50"/>
      <c r="B9" s="148"/>
      <c r="C9" s="149"/>
      <c r="D9" s="150"/>
      <c r="E9" s="150"/>
      <c r="F9" s="150"/>
      <c r="G9" s="150"/>
      <c r="H9" s="150"/>
      <c r="I9" s="150"/>
      <c r="J9" s="150"/>
      <c r="K9" s="150"/>
      <c r="L9" s="151"/>
      <c r="M9" s="150"/>
      <c r="N9" s="150"/>
    </row>
    <row r="10" ht="22.5" customHeight="1" spans="1:14">
      <c r="A10" s="32" t="s">
        <v>138</v>
      </c>
      <c r="B10" s="152"/>
      <c r="C10" s="153"/>
      <c r="D10" s="150"/>
      <c r="E10" s="150"/>
      <c r="F10" s="150"/>
      <c r="G10" s="150"/>
      <c r="H10" s="150"/>
      <c r="I10" s="150"/>
      <c r="J10" s="150"/>
      <c r="K10" s="150"/>
      <c r="L10" s="151"/>
      <c r="M10" s="150"/>
      <c r="N10" s="150"/>
    </row>
    <row r="11" customHeight="1" spans="1:14">
      <c r="A11" t="s">
        <v>687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"/>
    </sheetView>
  </sheetViews>
  <sheetFormatPr defaultColWidth="10.7079646017699" defaultRowHeight="14.25" customHeight="1" outlineLevelCol="7"/>
  <cols>
    <col min="1" max="1" width="44" customWidth="1"/>
    <col min="2" max="4" width="20.5752212389381" customWidth="1"/>
    <col min="5" max="8" width="21.141592920354" customWidth="1"/>
  </cols>
  <sheetData>
    <row r="1" ht="19.5" customHeight="1" spans="1:8">
      <c r="A1" s="52"/>
      <c r="B1" s="52"/>
      <c r="C1" s="52"/>
      <c r="D1" s="107"/>
      <c r="H1" s="108" t="s">
        <v>703</v>
      </c>
    </row>
    <row r="2" ht="48" customHeight="1" spans="1:8">
      <c r="A2" s="87" t="s">
        <v>704</v>
      </c>
      <c r="B2" s="55"/>
      <c r="C2" s="55"/>
      <c r="D2" s="55"/>
      <c r="E2" s="109"/>
      <c r="F2" s="109"/>
      <c r="G2" s="109"/>
      <c r="H2" s="109"/>
    </row>
    <row r="3" ht="18" customHeight="1" spans="1:8">
      <c r="A3" s="110" t="str">
        <f>"单位名称："&amp;"德钦县佛山乡人民政府"</f>
        <v>单位名称：德钦县佛山乡人民政府</v>
      </c>
      <c r="B3" s="111"/>
      <c r="C3" s="111"/>
      <c r="D3" s="112"/>
      <c r="H3" s="113" t="s">
        <v>223</v>
      </c>
    </row>
    <row r="4" ht="19.5" customHeight="1" spans="1:8">
      <c r="A4" s="77" t="s">
        <v>705</v>
      </c>
      <c r="B4" s="62" t="s">
        <v>239</v>
      </c>
      <c r="C4" s="63"/>
      <c r="D4" s="64"/>
      <c r="E4" s="114" t="s">
        <v>706</v>
      </c>
      <c r="F4" s="114"/>
      <c r="G4" s="114"/>
      <c r="H4" s="115"/>
    </row>
    <row r="5" ht="40.5" customHeight="1" spans="1:8">
      <c r="A5" s="79"/>
      <c r="B5" s="78" t="s">
        <v>57</v>
      </c>
      <c r="C5" s="61" t="s">
        <v>60</v>
      </c>
      <c r="D5" s="116" t="s">
        <v>707</v>
      </c>
      <c r="E5" s="117" t="s">
        <v>708</v>
      </c>
      <c r="F5" s="117" t="s">
        <v>709</v>
      </c>
      <c r="G5" s="117" t="s">
        <v>710</v>
      </c>
      <c r="H5" s="117" t="s">
        <v>711</v>
      </c>
    </row>
    <row r="6" ht="19.5" customHeight="1" spans="1:8">
      <c r="A6" s="118">
        <v>1</v>
      </c>
      <c r="B6" s="118">
        <v>2</v>
      </c>
      <c r="C6" s="118">
        <v>3</v>
      </c>
      <c r="D6" s="119">
        <v>4</v>
      </c>
      <c r="E6" s="119">
        <v>5</v>
      </c>
      <c r="F6" s="119">
        <v>6</v>
      </c>
      <c r="G6" s="119">
        <v>7</v>
      </c>
      <c r="H6" s="118">
        <v>8</v>
      </c>
    </row>
    <row r="7" ht="22.5" customHeight="1" spans="1:8">
      <c r="A7" s="120"/>
      <c r="B7" s="121"/>
      <c r="C7" s="121"/>
      <c r="D7" s="122"/>
      <c r="E7" s="121"/>
      <c r="F7" s="121"/>
      <c r="G7" s="121"/>
      <c r="H7" s="121"/>
    </row>
    <row r="8" ht="22.5" customHeight="1" spans="1:8">
      <c r="A8" s="120"/>
      <c r="B8" s="121"/>
      <c r="C8" s="121"/>
      <c r="D8" s="122"/>
      <c r="E8" s="121"/>
      <c r="F8" s="121"/>
      <c r="G8" s="121"/>
      <c r="H8" s="121"/>
    </row>
    <row r="9" ht="22.5" customHeight="1" spans="1:8">
      <c r="A9" s="123" t="s">
        <v>57</v>
      </c>
      <c r="B9" s="121"/>
      <c r="C9" s="121"/>
      <c r="D9" s="122"/>
      <c r="E9" s="121"/>
      <c r="F9" s="121"/>
      <c r="G9" s="121"/>
      <c r="H9" s="121"/>
    </row>
    <row r="10" customHeight="1" spans="1:8">
      <c r="A10" t="s">
        <v>687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9" sqref="A9"/>
    </sheetView>
  </sheetViews>
  <sheetFormatPr defaultColWidth="10.7079646017699" defaultRowHeight="12" customHeight="1"/>
  <cols>
    <col min="1" max="1" width="40" customWidth="1"/>
    <col min="2" max="2" width="33.8495575221239" customWidth="1"/>
    <col min="3" max="5" width="27.5752212389381" customWidth="1"/>
    <col min="6" max="6" width="13.141592920354" customWidth="1"/>
    <col min="7" max="7" width="29.283185840708" customWidth="1"/>
    <col min="8" max="8" width="18.141592920354" customWidth="1"/>
    <col min="9" max="9" width="15.7079646017699" customWidth="1"/>
    <col min="10" max="10" width="22" customWidth="1"/>
  </cols>
  <sheetData>
    <row r="1" ht="19.5" customHeight="1" spans="1:10">
      <c r="J1" s="101" t="s">
        <v>712</v>
      </c>
    </row>
    <row r="2" ht="36" customHeight="1" spans="1:10">
      <c r="A2" s="54" t="s">
        <v>713</v>
      </c>
      <c r="B2" s="55"/>
      <c r="C2" s="55"/>
      <c r="D2" s="55"/>
      <c r="E2" s="55"/>
      <c r="F2" s="102"/>
      <c r="G2" s="55"/>
      <c r="H2" s="102"/>
      <c r="I2" s="102"/>
      <c r="J2" s="55"/>
    </row>
    <row r="3" ht="17.25" customHeight="1" spans="1:10">
      <c r="A3" s="103" t="str">
        <f>"单位名称："&amp;"德钦县佛山乡人民政府"</f>
        <v>单位名称：德钦县佛山乡人民政府</v>
      </c>
      <c r="B3" s="104"/>
    </row>
    <row r="4" ht="44.25" customHeight="1" spans="1:10">
      <c r="A4" s="94" t="s">
        <v>402</v>
      </c>
      <c r="B4" s="94" t="s">
        <v>403</v>
      </c>
      <c r="C4" s="94" t="s">
        <v>404</v>
      </c>
      <c r="D4" s="94" t="s">
        <v>405</v>
      </c>
      <c r="E4" s="94" t="s">
        <v>406</v>
      </c>
      <c r="F4" s="105" t="s">
        <v>407</v>
      </c>
      <c r="G4" s="94" t="s">
        <v>408</v>
      </c>
      <c r="H4" s="105" t="s">
        <v>409</v>
      </c>
      <c r="I4" s="105" t="s">
        <v>410</v>
      </c>
      <c r="J4" s="94" t="s">
        <v>411</v>
      </c>
    </row>
    <row r="5" ht="19.5" customHeight="1" spans="1:10">
      <c r="A5" s="94">
        <v>1</v>
      </c>
      <c r="B5" s="94">
        <v>2</v>
      </c>
      <c r="C5" s="94">
        <v>3</v>
      </c>
      <c r="D5" s="94">
        <v>4</v>
      </c>
      <c r="E5" s="94">
        <v>5</v>
      </c>
      <c r="F5" s="105">
        <v>6</v>
      </c>
      <c r="G5" s="94">
        <v>7</v>
      </c>
      <c r="H5" s="105">
        <v>8</v>
      </c>
      <c r="I5" s="105">
        <v>9</v>
      </c>
      <c r="J5" s="94">
        <v>10</v>
      </c>
    </row>
    <row r="6" ht="22.5" customHeight="1" spans="1:10">
      <c r="A6" s="48"/>
      <c r="B6" s="23"/>
      <c r="C6" s="23"/>
      <c r="D6" s="23"/>
      <c r="E6" s="19"/>
      <c r="F6" s="106"/>
      <c r="G6" s="19"/>
      <c r="H6" s="106"/>
      <c r="I6" s="106"/>
      <c r="J6" s="19"/>
    </row>
    <row r="7" ht="22.5" customHeight="1" spans="1:10">
      <c r="A7" s="48"/>
      <c r="B7" s="48"/>
      <c r="C7" s="48" t="s">
        <v>714</v>
      </c>
      <c r="D7" s="48" t="s">
        <v>714</v>
      </c>
      <c r="E7" s="48" t="s">
        <v>714</v>
      </c>
      <c r="F7" s="47" t="s">
        <v>714</v>
      </c>
      <c r="G7" s="48" t="s">
        <v>714</v>
      </c>
      <c r="H7" s="48" t="s">
        <v>714</v>
      </c>
      <c r="I7" s="48" t="s">
        <v>714</v>
      </c>
      <c r="J7" s="48" t="s">
        <v>714</v>
      </c>
    </row>
    <row r="8" ht="22.5" customHeight="1" spans="1:10">
      <c r="A8" s="48"/>
      <c r="B8" s="48"/>
      <c r="C8" s="48"/>
      <c r="D8" s="48"/>
      <c r="E8" s="48"/>
      <c r="F8" s="47"/>
      <c r="G8" s="48"/>
      <c r="H8" s="48"/>
      <c r="I8" s="48"/>
      <c r="J8" s="48"/>
    </row>
    <row r="9" customHeight="1" spans="1:10">
      <c r="A9" t="s">
        <v>687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10.7079646017699" defaultRowHeight="12" customHeight="1" outlineLevelCol="7"/>
  <cols>
    <col min="1" max="1" width="33.8495575221239" customWidth="1"/>
    <col min="2" max="2" width="21.8495575221239" customWidth="1"/>
    <col min="3" max="3" width="29" customWidth="1"/>
    <col min="4" max="4" width="27.5752212389381" customWidth="1"/>
    <col min="5" max="5" width="20.8495575221239" customWidth="1"/>
    <col min="6" max="6" width="27.5752212389381" customWidth="1"/>
    <col min="7" max="7" width="29.283185840708" customWidth="1"/>
    <col min="8" max="8" width="22" customWidth="1"/>
  </cols>
  <sheetData>
    <row r="1" ht="14.25" customHeight="1" spans="1:8">
      <c r="H1" s="86" t="s">
        <v>715</v>
      </c>
    </row>
    <row r="2" ht="34.5" customHeight="1" spans="1:8">
      <c r="A2" s="87" t="s">
        <v>716</v>
      </c>
      <c r="B2" s="55"/>
      <c r="C2" s="55"/>
      <c r="D2" s="55"/>
      <c r="E2" s="55"/>
      <c r="F2" s="55"/>
      <c r="G2" s="55"/>
      <c r="H2" s="55"/>
    </row>
    <row r="3" ht="19.5" customHeight="1" spans="1:8">
      <c r="A3" s="88" t="str">
        <f>"单位名称："&amp;"德钦县佛山乡人民政府"</f>
        <v>单位名称：德钦县佛山乡人民政府</v>
      </c>
      <c r="B3" s="57"/>
      <c r="C3" s="89"/>
      <c r="H3" s="90" t="s">
        <v>223</v>
      </c>
    </row>
    <row r="4" ht="18" customHeight="1" spans="1:8">
      <c r="A4" s="61" t="s">
        <v>232</v>
      </c>
      <c r="B4" s="61" t="s">
        <v>717</v>
      </c>
      <c r="C4" s="61" t="s">
        <v>718</v>
      </c>
      <c r="D4" s="61" t="s">
        <v>719</v>
      </c>
      <c r="E4" s="61" t="s">
        <v>720</v>
      </c>
      <c r="F4" s="91" t="s">
        <v>721</v>
      </c>
      <c r="G4" s="92"/>
      <c r="H4" s="93"/>
    </row>
    <row r="5" ht="18" customHeight="1" spans="1:8">
      <c r="A5" s="68"/>
      <c r="B5" s="68"/>
      <c r="C5" s="68"/>
      <c r="D5" s="68"/>
      <c r="E5" s="68"/>
      <c r="F5" s="94" t="s">
        <v>694</v>
      </c>
      <c r="G5" s="94" t="s">
        <v>722</v>
      </c>
      <c r="H5" s="94" t="s">
        <v>723</v>
      </c>
    </row>
    <row r="6" ht="21" customHeight="1" spans="1:8">
      <c r="A6" s="94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</row>
    <row r="7" ht="22.5" customHeight="1" spans="1:8">
      <c r="A7" s="23"/>
      <c r="B7" s="23"/>
      <c r="C7" s="23"/>
      <c r="D7" s="23"/>
      <c r="E7" s="23"/>
      <c r="F7" s="95"/>
      <c r="G7" s="96"/>
      <c r="H7" s="97"/>
    </row>
    <row r="8" ht="22.5" customHeight="1" spans="1:8">
      <c r="A8" s="98" t="s">
        <v>57</v>
      </c>
      <c r="B8" s="99"/>
      <c r="C8" s="99"/>
      <c r="D8" s="99"/>
      <c r="E8" s="100"/>
      <c r="F8" s="82"/>
      <c r="G8" s="97"/>
      <c r="H8" s="97"/>
    </row>
    <row r="9" customHeight="1" spans="1:8">
      <c r="A9" t="s">
        <v>687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A11" sqref="A11"/>
    </sheetView>
  </sheetViews>
  <sheetFormatPr defaultColWidth="10.7079646017699" defaultRowHeight="14.25" customHeight="1"/>
  <cols>
    <col min="1" max="1" width="15.7079646017699" customWidth="1"/>
    <col min="2" max="3" width="27.8495575221239" customWidth="1"/>
    <col min="4" max="4" width="13" customWidth="1"/>
    <col min="5" max="5" width="20.7079646017699" customWidth="1"/>
    <col min="6" max="6" width="11.5752212389381" customWidth="1"/>
    <col min="7" max="7" width="20.7079646017699" customWidth="1"/>
    <col min="8" max="11" width="18" customWidth="1"/>
  </cols>
  <sheetData>
    <row r="1" ht="19.5" customHeight="1" spans="1:11">
      <c r="D1" s="51"/>
      <c r="E1" s="51"/>
      <c r="F1" s="51"/>
      <c r="G1" s="51"/>
      <c r="H1" s="52"/>
      <c r="I1" s="52"/>
      <c r="J1" s="52"/>
      <c r="K1" s="53" t="s">
        <v>724</v>
      </c>
    </row>
    <row r="2" ht="42.75" customHeight="1" spans="1:11">
      <c r="A2" s="54" t="s">
        <v>725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9.5" customHeight="1" spans="1:11">
      <c r="A3" s="56" t="str">
        <f>"单位名称："&amp;"德钦县佛山乡人民政府"</f>
        <v>单位名称：德钦县佛山乡人民政府</v>
      </c>
      <c r="B3" s="57"/>
      <c r="C3" s="57"/>
      <c r="D3" s="57"/>
      <c r="E3" s="57"/>
      <c r="F3" s="57"/>
      <c r="G3" s="57"/>
      <c r="H3" s="58"/>
      <c r="I3" s="58"/>
      <c r="J3" s="58"/>
      <c r="K3" s="59" t="s">
        <v>223</v>
      </c>
    </row>
    <row r="4" ht="21.75" customHeight="1" spans="1:11">
      <c r="A4" s="60" t="s">
        <v>356</v>
      </c>
      <c r="B4" s="60" t="s">
        <v>234</v>
      </c>
      <c r="C4" s="60" t="s">
        <v>357</v>
      </c>
      <c r="D4" s="61" t="s">
        <v>235</v>
      </c>
      <c r="E4" s="61" t="s">
        <v>236</v>
      </c>
      <c r="F4" s="61" t="s">
        <v>237</v>
      </c>
      <c r="G4" s="61" t="s">
        <v>238</v>
      </c>
      <c r="H4" s="77" t="s">
        <v>57</v>
      </c>
      <c r="I4" s="62" t="s">
        <v>726</v>
      </c>
      <c r="J4" s="63"/>
      <c r="K4" s="64"/>
    </row>
    <row r="5" ht="21.75" customHeight="1" spans="1:11">
      <c r="A5" s="65"/>
      <c r="B5" s="65"/>
      <c r="C5" s="65"/>
      <c r="D5" s="66"/>
      <c r="E5" s="66"/>
      <c r="F5" s="66"/>
      <c r="G5" s="66"/>
      <c r="H5" s="78"/>
      <c r="I5" s="61" t="s">
        <v>60</v>
      </c>
      <c r="J5" s="61" t="s">
        <v>61</v>
      </c>
      <c r="K5" s="61" t="s">
        <v>62</v>
      </c>
    </row>
    <row r="6" ht="40.5" customHeight="1" spans="1:11">
      <c r="A6" s="67"/>
      <c r="B6" s="67"/>
      <c r="C6" s="67"/>
      <c r="D6" s="68"/>
      <c r="E6" s="68"/>
      <c r="F6" s="68"/>
      <c r="G6" s="68"/>
      <c r="H6" s="79"/>
      <c r="I6" s="68" t="s">
        <v>59</v>
      </c>
      <c r="J6" s="68"/>
      <c r="K6" s="68"/>
    </row>
    <row r="7" ht="19.5" customHeight="1" spans="1:11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70">
        <v>10</v>
      </c>
      <c r="K7" s="70">
        <v>11</v>
      </c>
    </row>
    <row r="8" ht="22.5" customHeight="1" spans="1:11">
      <c r="A8" s="80"/>
      <c r="B8" s="81"/>
      <c r="C8" s="81"/>
      <c r="D8" s="81"/>
      <c r="E8" s="81"/>
      <c r="F8" s="81"/>
      <c r="G8" s="81"/>
      <c r="H8" s="73"/>
      <c r="I8" s="73"/>
      <c r="J8" s="73"/>
      <c r="K8" s="82"/>
    </row>
    <row r="9" ht="22.5" customHeight="1" spans="1:11">
      <c r="A9" s="80"/>
      <c r="B9" s="81"/>
      <c r="C9" s="81"/>
      <c r="D9" s="81"/>
      <c r="E9" s="81"/>
      <c r="F9" s="81"/>
      <c r="G9" s="81"/>
      <c r="H9" s="73"/>
      <c r="I9" s="73"/>
      <c r="J9" s="73"/>
      <c r="K9" s="82"/>
    </row>
    <row r="10" ht="22.5" customHeight="1" spans="1:11">
      <c r="A10" s="83" t="s">
        <v>138</v>
      </c>
      <c r="B10" s="84"/>
      <c r="C10" s="84"/>
      <c r="D10" s="84"/>
      <c r="E10" s="84"/>
      <c r="F10" s="84"/>
      <c r="G10" s="85"/>
      <c r="H10" s="73"/>
      <c r="I10" s="73"/>
      <c r="J10" s="73"/>
      <c r="K10" s="82"/>
    </row>
    <row r="11" customHeight="1" spans="1:11">
      <c r="A11" t="s">
        <v>687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7079646017699" defaultRowHeight="14.25" customHeight="1" outlineLevelCol="6"/>
  <cols>
    <col min="1" max="1" width="34.283185840708" customWidth="1"/>
    <col min="2" max="2" width="27" customWidth="1"/>
    <col min="3" max="3" width="36.8495575221239" customWidth="1"/>
    <col min="4" max="4" width="23.8495575221239" customWidth="1"/>
    <col min="5" max="7" width="27.8495575221239" customWidth="1"/>
  </cols>
  <sheetData>
    <row r="1" ht="18.75" customHeight="1" spans="1:7">
      <c r="D1" s="51"/>
      <c r="E1" s="52"/>
      <c r="F1" s="52"/>
      <c r="G1" s="53" t="s">
        <v>727</v>
      </c>
    </row>
    <row r="2" ht="36.75" customHeight="1" spans="1:7">
      <c r="A2" s="54" t="s">
        <v>728</v>
      </c>
      <c r="B2" s="55"/>
      <c r="C2" s="55"/>
      <c r="D2" s="55"/>
      <c r="E2" s="55"/>
      <c r="F2" s="55"/>
      <c r="G2" s="55"/>
    </row>
    <row r="3" ht="22.5" customHeight="1" spans="1:7">
      <c r="A3" s="56" t="str">
        <f>"单位名称："&amp;"德钦县佛山乡人民政府"</f>
        <v>单位名称：德钦县佛山乡人民政府</v>
      </c>
      <c r="B3" s="57"/>
      <c r="C3" s="57"/>
      <c r="D3" s="57"/>
      <c r="E3" s="58"/>
      <c r="F3" s="58"/>
      <c r="G3" s="59" t="s">
        <v>223</v>
      </c>
    </row>
    <row r="4" ht="21.75" customHeight="1" spans="1:7">
      <c r="A4" s="60" t="s">
        <v>357</v>
      </c>
      <c r="B4" s="60" t="s">
        <v>356</v>
      </c>
      <c r="C4" s="60" t="s">
        <v>234</v>
      </c>
      <c r="D4" s="61" t="s">
        <v>729</v>
      </c>
      <c r="E4" s="62" t="s">
        <v>60</v>
      </c>
      <c r="F4" s="63"/>
      <c r="G4" s="64"/>
    </row>
    <row r="5" ht="21.75" customHeight="1" spans="1:7">
      <c r="A5" s="65"/>
      <c r="B5" s="65"/>
      <c r="C5" s="65"/>
      <c r="D5" s="66"/>
      <c r="E5" s="60" t="s">
        <v>730</v>
      </c>
      <c r="F5" s="60" t="s">
        <v>731</v>
      </c>
      <c r="G5" s="61" t="s">
        <v>732</v>
      </c>
    </row>
    <row r="6" ht="40.5" customHeight="1" spans="1:7">
      <c r="A6" s="67"/>
      <c r="B6" s="67"/>
      <c r="C6" s="67"/>
      <c r="D6" s="68"/>
      <c r="E6" s="67" t="s">
        <v>59</v>
      </c>
      <c r="F6" s="67"/>
      <c r="G6" s="68"/>
    </row>
    <row r="7" ht="19.5" customHeight="1" spans="1:7">
      <c r="A7" s="69">
        <v>1</v>
      </c>
      <c r="B7" s="69">
        <v>2</v>
      </c>
      <c r="C7" s="69">
        <v>3</v>
      </c>
      <c r="D7" s="69">
        <v>4</v>
      </c>
      <c r="E7" s="69">
        <v>8</v>
      </c>
      <c r="F7" s="69">
        <v>9</v>
      </c>
      <c r="G7" s="70">
        <v>10</v>
      </c>
    </row>
    <row r="8" ht="22.5" customHeight="1" spans="1:7">
      <c r="A8" s="71" t="s">
        <v>72</v>
      </c>
      <c r="B8" s="72"/>
      <c r="C8" s="72"/>
      <c r="D8" s="71"/>
      <c r="E8" s="73">
        <v>1232100</v>
      </c>
      <c r="F8" s="73"/>
      <c r="G8" s="73"/>
    </row>
    <row r="9" ht="22.5" customHeight="1" spans="1:7">
      <c r="A9" s="71"/>
      <c r="B9" s="72" t="s">
        <v>733</v>
      </c>
      <c r="C9" s="72" t="s">
        <v>370</v>
      </c>
      <c r="D9" s="71" t="s">
        <v>734</v>
      </c>
      <c r="E9" s="73">
        <v>88100</v>
      </c>
      <c r="F9" s="73"/>
      <c r="G9" s="73"/>
    </row>
    <row r="10" ht="22.5" customHeight="1" spans="1:7">
      <c r="A10" s="36"/>
      <c r="B10" s="72" t="s">
        <v>733</v>
      </c>
      <c r="C10" s="72" t="s">
        <v>388</v>
      </c>
      <c r="D10" s="71" t="s">
        <v>734</v>
      </c>
      <c r="E10" s="73">
        <v>30000</v>
      </c>
      <c r="F10" s="73"/>
      <c r="G10" s="73"/>
    </row>
    <row r="11" ht="22.5" customHeight="1" spans="1:7">
      <c r="A11" s="36"/>
      <c r="B11" s="72" t="s">
        <v>733</v>
      </c>
      <c r="C11" s="72" t="s">
        <v>386</v>
      </c>
      <c r="D11" s="71" t="s">
        <v>734</v>
      </c>
      <c r="E11" s="73">
        <v>28500</v>
      </c>
      <c r="F11" s="73"/>
      <c r="G11" s="73"/>
    </row>
    <row r="12" ht="22.5" customHeight="1" spans="1:7">
      <c r="A12" s="36"/>
      <c r="B12" s="72" t="s">
        <v>733</v>
      </c>
      <c r="C12" s="72" t="s">
        <v>392</v>
      </c>
      <c r="D12" s="71" t="s">
        <v>734</v>
      </c>
      <c r="E12" s="73">
        <v>22500</v>
      </c>
      <c r="F12" s="73"/>
      <c r="G12" s="73"/>
    </row>
    <row r="13" ht="22.5" customHeight="1" spans="1:7">
      <c r="A13" s="36"/>
      <c r="B13" s="72" t="s">
        <v>733</v>
      </c>
      <c r="C13" s="72" t="s">
        <v>398</v>
      </c>
      <c r="D13" s="71" t="s">
        <v>734</v>
      </c>
      <c r="E13" s="73">
        <v>30000</v>
      </c>
      <c r="F13" s="73"/>
      <c r="G13" s="73"/>
    </row>
    <row r="14" ht="22.5" customHeight="1" spans="1:7">
      <c r="A14" s="36"/>
      <c r="B14" s="72" t="s">
        <v>733</v>
      </c>
      <c r="C14" s="72" t="s">
        <v>394</v>
      </c>
      <c r="D14" s="71" t="s">
        <v>734</v>
      </c>
      <c r="E14" s="73">
        <v>19000</v>
      </c>
      <c r="F14" s="73"/>
      <c r="G14" s="73"/>
    </row>
    <row r="15" ht="22.5" customHeight="1" spans="1:7">
      <c r="A15" s="36"/>
      <c r="B15" s="72" t="s">
        <v>733</v>
      </c>
      <c r="C15" s="72" t="s">
        <v>360</v>
      </c>
      <c r="D15" s="71" t="s">
        <v>734</v>
      </c>
      <c r="E15" s="73">
        <v>100000</v>
      </c>
      <c r="F15" s="73"/>
      <c r="G15" s="73"/>
    </row>
    <row r="16" ht="22.5" customHeight="1" spans="1:7">
      <c r="A16" s="36"/>
      <c r="B16" s="72" t="s">
        <v>733</v>
      </c>
      <c r="C16" s="72" t="s">
        <v>376</v>
      </c>
      <c r="D16" s="71" t="s">
        <v>734</v>
      </c>
      <c r="E16" s="73">
        <v>100000</v>
      </c>
      <c r="F16" s="73"/>
      <c r="G16" s="73"/>
    </row>
    <row r="17" ht="22.5" customHeight="1" spans="1:7">
      <c r="A17" s="36"/>
      <c r="B17" s="72" t="s">
        <v>733</v>
      </c>
      <c r="C17" s="72" t="s">
        <v>374</v>
      </c>
      <c r="D17" s="71" t="s">
        <v>734</v>
      </c>
      <c r="E17" s="73">
        <v>100000</v>
      </c>
      <c r="F17" s="73"/>
      <c r="G17" s="73"/>
    </row>
    <row r="18" ht="22.5" customHeight="1" spans="1:7">
      <c r="A18" s="36"/>
      <c r="B18" s="72" t="s">
        <v>733</v>
      </c>
      <c r="C18" s="72" t="s">
        <v>363</v>
      </c>
      <c r="D18" s="71" t="s">
        <v>734</v>
      </c>
      <c r="E18" s="73">
        <v>19000</v>
      </c>
      <c r="F18" s="73"/>
      <c r="G18" s="73"/>
    </row>
    <row r="19" ht="22.5" customHeight="1" spans="1:7">
      <c r="A19" s="36"/>
      <c r="B19" s="72" t="s">
        <v>733</v>
      </c>
      <c r="C19" s="72" t="s">
        <v>380</v>
      </c>
      <c r="D19" s="71" t="s">
        <v>734</v>
      </c>
      <c r="E19" s="73">
        <v>100000</v>
      </c>
      <c r="F19" s="73"/>
      <c r="G19" s="73"/>
    </row>
    <row r="20" ht="22.5" customHeight="1" spans="1:7">
      <c r="A20" s="36"/>
      <c r="B20" s="72" t="s">
        <v>733</v>
      </c>
      <c r="C20" s="72" t="s">
        <v>384</v>
      </c>
      <c r="D20" s="71" t="s">
        <v>734</v>
      </c>
      <c r="E20" s="73">
        <v>200000</v>
      </c>
      <c r="F20" s="73"/>
      <c r="G20" s="73"/>
    </row>
    <row r="21" ht="22.5" customHeight="1" spans="1:7">
      <c r="A21" s="36"/>
      <c r="B21" s="72" t="s">
        <v>735</v>
      </c>
      <c r="C21" s="72" t="s">
        <v>396</v>
      </c>
      <c r="D21" s="71" t="s">
        <v>734</v>
      </c>
      <c r="E21" s="73">
        <v>95000</v>
      </c>
      <c r="F21" s="73"/>
      <c r="G21" s="73"/>
    </row>
    <row r="22" ht="22.5" customHeight="1" spans="1:7">
      <c r="A22" s="36"/>
      <c r="B22" s="72" t="s">
        <v>735</v>
      </c>
      <c r="C22" s="72" t="s">
        <v>367</v>
      </c>
      <c r="D22" s="71" t="s">
        <v>734</v>
      </c>
      <c r="E22" s="73">
        <v>200000</v>
      </c>
      <c r="F22" s="73"/>
      <c r="G22" s="73"/>
    </row>
    <row r="23" ht="22.5" customHeight="1" spans="1:7">
      <c r="A23" s="36"/>
      <c r="B23" s="72" t="s">
        <v>735</v>
      </c>
      <c r="C23" s="72" t="s">
        <v>382</v>
      </c>
      <c r="D23" s="71" t="s">
        <v>734</v>
      </c>
      <c r="E23" s="73">
        <v>100000</v>
      </c>
      <c r="F23" s="73"/>
      <c r="G23" s="73"/>
    </row>
    <row r="24" ht="22.5" customHeight="1" spans="1:7">
      <c r="A24" s="74" t="s">
        <v>57</v>
      </c>
      <c r="B24" s="75" t="s">
        <v>714</v>
      </c>
      <c r="C24" s="75"/>
      <c r="D24" s="76"/>
      <c r="E24" s="73">
        <v>1232100</v>
      </c>
      <c r="F24" s="73"/>
      <c r="G24" s="7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1"/>
  <sheetViews>
    <sheetView showZeros="0" workbookViewId="0">
      <selection activeCell="A1" sqref="A1:J1"/>
    </sheetView>
  </sheetViews>
  <sheetFormatPr defaultColWidth="10" defaultRowHeight="14.25" customHeight="1"/>
  <cols>
    <col min="1" max="1" width="21.141592920354" customWidth="1"/>
    <col min="2" max="2" width="27.283185840708" customWidth="1"/>
    <col min="3" max="3" width="25.5752212389381" customWidth="1"/>
    <col min="4" max="4" width="18.141592920354" customWidth="1"/>
    <col min="5" max="5" width="36.8495575221239" customWidth="1"/>
    <col min="6" max="6" width="18" customWidth="1"/>
    <col min="7" max="7" width="19.141592920354" customWidth="1"/>
    <col min="8" max="8" width="34.5752212389381" customWidth="1"/>
    <col min="9" max="9" width="35.7079646017699" customWidth="1"/>
    <col min="10" max="10" width="27.8495575221239" customWidth="1"/>
  </cols>
  <sheetData>
    <row r="1" customHeight="1" spans="1:10">
      <c r="A1" s="1" t="s">
        <v>736</v>
      </c>
      <c r="B1" s="2"/>
      <c r="C1" s="2"/>
      <c r="D1" s="2"/>
      <c r="E1" s="2"/>
      <c r="F1" s="2"/>
      <c r="G1" s="2"/>
      <c r="H1" s="2"/>
      <c r="I1" s="2"/>
      <c r="J1" s="3"/>
    </row>
    <row r="2" ht="81" customHeight="1" spans="1:10">
      <c r="A2" s="4" t="s">
        <v>737</v>
      </c>
      <c r="B2" s="2"/>
      <c r="C2" s="2"/>
      <c r="D2" s="2"/>
      <c r="E2" s="2"/>
      <c r="F2" s="2"/>
      <c r="G2" s="2"/>
      <c r="H2" s="2"/>
      <c r="I2" s="2"/>
      <c r="J2" s="3"/>
    </row>
    <row r="3" ht="30" customHeight="1" spans="1:10">
      <c r="A3" s="5" t="s">
        <v>738</v>
      </c>
      <c r="B3" s="6" t="str">
        <f>"德钦县佛山乡人民政府"</f>
        <v>德钦县佛山乡人民政府</v>
      </c>
      <c r="C3" s="7"/>
      <c r="D3" s="7"/>
      <c r="E3" s="7"/>
      <c r="F3" s="7"/>
      <c r="G3" s="7"/>
      <c r="H3" s="7"/>
      <c r="I3" s="7"/>
      <c r="J3" s="8"/>
    </row>
    <row r="4" ht="32.25" customHeight="1" spans="1:10">
      <c r="A4" s="9" t="s">
        <v>739</v>
      </c>
      <c r="B4" s="10"/>
      <c r="C4" s="10"/>
      <c r="D4" s="10"/>
      <c r="E4" s="10"/>
      <c r="F4" s="10"/>
      <c r="G4" s="10"/>
      <c r="H4" s="10"/>
      <c r="I4" s="11"/>
      <c r="J4" s="5" t="s">
        <v>740</v>
      </c>
    </row>
    <row r="5" ht="99.75" customHeight="1" spans="1:10">
      <c r="A5" s="12" t="s">
        <v>741</v>
      </c>
      <c r="B5" s="13" t="s">
        <v>742</v>
      </c>
      <c r="C5" s="14" t="s">
        <v>743</v>
      </c>
      <c r="D5" s="15"/>
      <c r="E5" s="15"/>
      <c r="F5" s="15"/>
      <c r="G5" s="15"/>
      <c r="H5" s="15"/>
      <c r="I5" s="16"/>
      <c r="J5" s="17" t="s">
        <v>744</v>
      </c>
    </row>
    <row r="6" ht="99.75" customHeight="1" spans="1:10">
      <c r="A6" s="18"/>
      <c r="B6" s="13" t="s">
        <v>745</v>
      </c>
      <c r="C6" s="14" t="s">
        <v>746</v>
      </c>
      <c r="D6" s="15"/>
      <c r="E6" s="15"/>
      <c r="F6" s="15"/>
      <c r="G6" s="15"/>
      <c r="H6" s="15"/>
      <c r="I6" s="16"/>
      <c r="J6" s="17" t="s">
        <v>747</v>
      </c>
    </row>
    <row r="7" ht="75" customHeight="1" spans="1:10">
      <c r="A7" s="13" t="s">
        <v>748</v>
      </c>
      <c r="B7" s="19" t="s">
        <v>749</v>
      </c>
      <c r="C7" s="20" t="s">
        <v>746</v>
      </c>
      <c r="D7" s="21"/>
      <c r="E7" s="21"/>
      <c r="F7" s="21"/>
      <c r="G7" s="21"/>
      <c r="H7" s="21"/>
      <c r="I7" s="22"/>
      <c r="J7" s="23" t="s">
        <v>750</v>
      </c>
    </row>
    <row r="8" ht="32.25" customHeight="1" spans="1:10">
      <c r="A8" s="24" t="s">
        <v>751</v>
      </c>
      <c r="B8" s="7"/>
      <c r="C8" s="7"/>
      <c r="D8" s="7"/>
      <c r="E8" s="7"/>
      <c r="F8" s="7"/>
      <c r="G8" s="7"/>
      <c r="H8" s="7"/>
      <c r="I8" s="7"/>
      <c r="J8" s="8"/>
    </row>
    <row r="9" ht="32.25" customHeight="1" spans="1:10">
      <c r="A9" s="25" t="s">
        <v>752</v>
      </c>
      <c r="B9" s="26"/>
      <c r="C9" s="27" t="s">
        <v>753</v>
      </c>
      <c r="D9" s="28"/>
      <c r="E9" s="29"/>
      <c r="F9" s="27" t="s">
        <v>754</v>
      </c>
      <c r="G9" s="29"/>
      <c r="H9" s="9" t="s">
        <v>755</v>
      </c>
      <c r="I9" s="10"/>
      <c r="J9" s="11"/>
    </row>
    <row r="10" ht="32.25" customHeight="1" spans="1:10">
      <c r="A10" s="30"/>
      <c r="B10" s="31"/>
      <c r="C10" s="32"/>
      <c r="D10" s="33"/>
      <c r="E10" s="34"/>
      <c r="F10" s="32"/>
      <c r="G10" s="34"/>
      <c r="H10" s="13" t="s">
        <v>756</v>
      </c>
      <c r="I10" s="13" t="s">
        <v>757</v>
      </c>
      <c r="J10" s="13" t="s">
        <v>758</v>
      </c>
    </row>
    <row r="11" ht="34.5" customHeight="1" spans="1:10">
      <c r="A11" s="14" t="s">
        <v>77</v>
      </c>
      <c r="B11" s="16"/>
      <c r="C11" s="14" t="s">
        <v>759</v>
      </c>
      <c r="D11" s="15"/>
      <c r="E11" s="16"/>
      <c r="F11" s="14" t="s">
        <v>249</v>
      </c>
      <c r="G11" s="16"/>
      <c r="H11" s="35"/>
      <c r="I11" s="35"/>
      <c r="J11" s="35"/>
    </row>
    <row r="12" ht="34.5" customHeight="1" spans="1:10">
      <c r="A12" s="14" t="s">
        <v>77</v>
      </c>
      <c r="B12" s="36"/>
      <c r="C12" s="14" t="s">
        <v>759</v>
      </c>
      <c r="D12" s="36"/>
      <c r="E12" s="36"/>
      <c r="F12" s="14" t="s">
        <v>253</v>
      </c>
      <c r="G12" s="36"/>
      <c r="H12" s="35"/>
      <c r="I12" s="35"/>
      <c r="J12" s="35"/>
    </row>
    <row r="13" ht="34.5" customHeight="1" spans="1:10">
      <c r="A13" s="14" t="s">
        <v>77</v>
      </c>
      <c r="B13" s="36"/>
      <c r="C13" s="14" t="s">
        <v>759</v>
      </c>
      <c r="D13" s="36"/>
      <c r="E13" s="36"/>
      <c r="F13" s="14" t="s">
        <v>317</v>
      </c>
      <c r="G13" s="36"/>
      <c r="H13" s="35"/>
      <c r="I13" s="35"/>
      <c r="J13" s="35"/>
    </row>
    <row r="14" ht="34.5" customHeight="1" spans="1:10">
      <c r="A14" s="14" t="s">
        <v>77</v>
      </c>
      <c r="B14" s="36"/>
      <c r="C14" s="14" t="s">
        <v>759</v>
      </c>
      <c r="D14" s="36"/>
      <c r="E14" s="36"/>
      <c r="F14" s="14" t="s">
        <v>227</v>
      </c>
      <c r="G14" s="36"/>
      <c r="H14" s="35"/>
      <c r="I14" s="35"/>
      <c r="J14" s="35"/>
    </row>
    <row r="15" ht="34.5" customHeight="1" spans="1:10">
      <c r="A15" s="14" t="s">
        <v>77</v>
      </c>
      <c r="B15" s="36"/>
      <c r="C15" s="14" t="s">
        <v>759</v>
      </c>
      <c r="D15" s="36"/>
      <c r="E15" s="36"/>
      <c r="F15" s="14" t="s">
        <v>305</v>
      </c>
      <c r="G15" s="36"/>
      <c r="H15" s="35"/>
      <c r="I15" s="35"/>
      <c r="J15" s="35"/>
    </row>
    <row r="16" ht="34.5" customHeight="1" spans="1:10">
      <c r="A16" s="14" t="s">
        <v>77</v>
      </c>
      <c r="B16" s="36"/>
      <c r="C16" s="14" t="s">
        <v>759</v>
      </c>
      <c r="D16" s="36"/>
      <c r="E16" s="36"/>
      <c r="F16" s="14" t="s">
        <v>257</v>
      </c>
      <c r="G16" s="36"/>
      <c r="H16" s="35"/>
      <c r="I16" s="35"/>
      <c r="J16" s="35"/>
    </row>
    <row r="17" ht="34.5" customHeight="1" spans="1:10">
      <c r="A17" s="14" t="s">
        <v>77</v>
      </c>
      <c r="B17" s="36"/>
      <c r="C17" s="14" t="s">
        <v>759</v>
      </c>
      <c r="D17" s="36"/>
      <c r="E17" s="36"/>
      <c r="F17" s="14" t="s">
        <v>296</v>
      </c>
      <c r="G17" s="36"/>
      <c r="H17" s="35"/>
      <c r="I17" s="35"/>
      <c r="J17" s="35"/>
    </row>
    <row r="18" ht="34.5" customHeight="1" spans="1:10">
      <c r="A18" s="14" t="s">
        <v>77</v>
      </c>
      <c r="B18" s="36"/>
      <c r="C18" s="14" t="s">
        <v>759</v>
      </c>
      <c r="D18" s="36"/>
      <c r="E18" s="36"/>
      <c r="F18" s="14" t="s">
        <v>261</v>
      </c>
      <c r="G18" s="36"/>
      <c r="H18" s="35"/>
      <c r="I18" s="35"/>
      <c r="J18" s="35"/>
    </row>
    <row r="19" ht="34.5" customHeight="1" spans="1:10">
      <c r="A19" s="14" t="s">
        <v>77</v>
      </c>
      <c r="B19" s="36"/>
      <c r="C19" s="14" t="s">
        <v>759</v>
      </c>
      <c r="D19" s="36"/>
      <c r="E19" s="36"/>
      <c r="F19" s="14" t="s">
        <v>315</v>
      </c>
      <c r="G19" s="36"/>
      <c r="H19" s="35"/>
      <c r="I19" s="35"/>
      <c r="J19" s="35"/>
    </row>
    <row r="20" ht="34.5" customHeight="1" spans="1:10">
      <c r="A20" s="14" t="s">
        <v>77</v>
      </c>
      <c r="B20" s="36"/>
      <c r="C20" s="14" t="s">
        <v>759</v>
      </c>
      <c r="D20" s="36"/>
      <c r="E20" s="36"/>
      <c r="F20" s="14" t="s">
        <v>331</v>
      </c>
      <c r="G20" s="36"/>
      <c r="H20" s="35"/>
      <c r="I20" s="35"/>
      <c r="J20" s="35"/>
    </row>
    <row r="21" ht="34.5" customHeight="1" spans="1:10">
      <c r="A21" s="14" t="s">
        <v>77</v>
      </c>
      <c r="B21" s="36"/>
      <c r="C21" s="14" t="s">
        <v>759</v>
      </c>
      <c r="D21" s="36"/>
      <c r="E21" s="36"/>
      <c r="F21" s="14" t="s">
        <v>353</v>
      </c>
      <c r="G21" s="36"/>
      <c r="H21" s="35"/>
      <c r="I21" s="35"/>
      <c r="J21" s="35"/>
    </row>
    <row r="22" ht="34.5" customHeight="1" spans="1:10">
      <c r="A22" s="14" t="s">
        <v>77</v>
      </c>
      <c r="B22" s="36"/>
      <c r="C22" s="14" t="s">
        <v>759</v>
      </c>
      <c r="D22" s="36"/>
      <c r="E22" s="36"/>
      <c r="F22" s="14" t="s">
        <v>313</v>
      </c>
      <c r="G22" s="36"/>
      <c r="H22" s="35"/>
      <c r="I22" s="35"/>
      <c r="J22" s="35"/>
    </row>
    <row r="23" ht="34.5" customHeight="1" spans="1:10">
      <c r="A23" s="14" t="s">
        <v>77</v>
      </c>
      <c r="B23" s="36"/>
      <c r="C23" s="14" t="s">
        <v>759</v>
      </c>
      <c r="D23" s="36"/>
      <c r="E23" s="36"/>
      <c r="F23" s="14" t="s">
        <v>311</v>
      </c>
      <c r="G23" s="36"/>
      <c r="H23" s="35"/>
      <c r="I23" s="35"/>
      <c r="J23" s="35"/>
    </row>
    <row r="24" ht="34.5" customHeight="1" spans="1:10">
      <c r="A24" s="14" t="s">
        <v>77</v>
      </c>
      <c r="B24" s="36"/>
      <c r="C24" s="14" t="s">
        <v>759</v>
      </c>
      <c r="D24" s="36"/>
      <c r="E24" s="36"/>
      <c r="F24" s="14" t="s">
        <v>329</v>
      </c>
      <c r="G24" s="36"/>
      <c r="H24" s="35"/>
      <c r="I24" s="35"/>
      <c r="J24" s="35"/>
    </row>
    <row r="25" ht="34.5" customHeight="1" spans="1:10">
      <c r="A25" s="14" t="s">
        <v>77</v>
      </c>
      <c r="B25" s="36"/>
      <c r="C25" s="14" t="s">
        <v>759</v>
      </c>
      <c r="D25" s="36"/>
      <c r="E25" s="36"/>
      <c r="F25" s="14" t="s">
        <v>351</v>
      </c>
      <c r="G25" s="36"/>
      <c r="H25" s="35"/>
      <c r="I25" s="35"/>
      <c r="J25" s="35"/>
    </row>
    <row r="26" ht="34.5" customHeight="1" spans="1:10">
      <c r="A26" s="14" t="s">
        <v>77</v>
      </c>
      <c r="B26" s="36"/>
      <c r="C26" s="14" t="s">
        <v>759</v>
      </c>
      <c r="D26" s="36"/>
      <c r="E26" s="36"/>
      <c r="F26" s="14" t="s">
        <v>327</v>
      </c>
      <c r="G26" s="36"/>
      <c r="H26" s="35"/>
      <c r="I26" s="35"/>
      <c r="J26" s="35"/>
    </row>
    <row r="27" ht="34.5" customHeight="1" spans="1:10">
      <c r="A27" s="14" t="s">
        <v>77</v>
      </c>
      <c r="B27" s="36"/>
      <c r="C27" s="14" t="s">
        <v>759</v>
      </c>
      <c r="D27" s="36"/>
      <c r="E27" s="36"/>
      <c r="F27" s="14" t="s">
        <v>220</v>
      </c>
      <c r="G27" s="36"/>
      <c r="H27" s="35"/>
      <c r="I27" s="35"/>
      <c r="J27" s="35"/>
    </row>
    <row r="28" ht="34.5" customHeight="1" spans="1:10">
      <c r="A28" s="14" t="s">
        <v>77</v>
      </c>
      <c r="B28" s="36"/>
      <c r="C28" s="14" t="s">
        <v>759</v>
      </c>
      <c r="D28" s="36"/>
      <c r="E28" s="36"/>
      <c r="F28" s="14" t="s">
        <v>265</v>
      </c>
      <c r="G28" s="36"/>
      <c r="H28" s="35"/>
      <c r="I28" s="35"/>
      <c r="J28" s="35"/>
    </row>
    <row r="29" ht="34.5" customHeight="1" spans="1:10">
      <c r="A29" s="14" t="s">
        <v>77</v>
      </c>
      <c r="B29" s="36"/>
      <c r="C29" s="14" t="s">
        <v>759</v>
      </c>
      <c r="D29" s="36"/>
      <c r="E29" s="36"/>
      <c r="F29" s="14" t="s">
        <v>285</v>
      </c>
      <c r="G29" s="36"/>
      <c r="H29" s="35"/>
      <c r="I29" s="35"/>
      <c r="J29" s="35"/>
    </row>
    <row r="30" ht="34.5" customHeight="1" spans="1:10">
      <c r="A30" s="14" t="s">
        <v>77</v>
      </c>
      <c r="B30" s="36"/>
      <c r="C30" s="14" t="s">
        <v>759</v>
      </c>
      <c r="D30" s="36"/>
      <c r="E30" s="36"/>
      <c r="F30" s="14" t="s">
        <v>301</v>
      </c>
      <c r="G30" s="36"/>
      <c r="H30" s="35"/>
      <c r="I30" s="35"/>
      <c r="J30" s="35"/>
    </row>
    <row r="31" ht="34.5" customHeight="1" spans="1:10">
      <c r="A31" s="14" t="s">
        <v>77</v>
      </c>
      <c r="B31" s="36"/>
      <c r="C31" s="14" t="s">
        <v>759</v>
      </c>
      <c r="D31" s="36"/>
      <c r="E31" s="36"/>
      <c r="F31" s="14" t="s">
        <v>298</v>
      </c>
      <c r="G31" s="36"/>
      <c r="H31" s="35"/>
      <c r="I31" s="35"/>
      <c r="J31" s="35"/>
    </row>
    <row r="32" ht="34.5" customHeight="1" spans="1:10">
      <c r="A32" s="14" t="s">
        <v>77</v>
      </c>
      <c r="B32" s="36"/>
      <c r="C32" s="14" t="s">
        <v>759</v>
      </c>
      <c r="D32" s="36"/>
      <c r="E32" s="36"/>
      <c r="F32" s="14" t="s">
        <v>277</v>
      </c>
      <c r="G32" s="36"/>
      <c r="H32" s="35"/>
      <c r="I32" s="35"/>
      <c r="J32" s="35"/>
    </row>
    <row r="33" ht="34.5" customHeight="1" spans="1:10">
      <c r="A33" s="14" t="s">
        <v>77</v>
      </c>
      <c r="B33" s="36"/>
      <c r="C33" s="14" t="s">
        <v>759</v>
      </c>
      <c r="D33" s="36"/>
      <c r="E33" s="36"/>
      <c r="F33" s="14" t="s">
        <v>321</v>
      </c>
      <c r="G33" s="36"/>
      <c r="H33" s="35"/>
      <c r="I33" s="35"/>
      <c r="J33" s="35"/>
    </row>
    <row r="34" ht="34.5" customHeight="1" spans="1:10">
      <c r="A34" s="14" t="s">
        <v>77</v>
      </c>
      <c r="B34" s="36"/>
      <c r="C34" s="14" t="s">
        <v>759</v>
      </c>
      <c r="D34" s="36"/>
      <c r="E34" s="36"/>
      <c r="F34" s="14" t="s">
        <v>335</v>
      </c>
      <c r="G34" s="36"/>
      <c r="H34" s="35"/>
      <c r="I34" s="35"/>
      <c r="J34" s="35"/>
    </row>
    <row r="35" ht="34.5" customHeight="1" spans="1:10">
      <c r="A35" s="14" t="s">
        <v>77</v>
      </c>
      <c r="B35" s="36"/>
      <c r="C35" s="14" t="s">
        <v>759</v>
      </c>
      <c r="D35" s="36"/>
      <c r="E35" s="36"/>
      <c r="F35" s="14" t="s">
        <v>323</v>
      </c>
      <c r="G35" s="36"/>
      <c r="H35" s="35"/>
      <c r="I35" s="35"/>
      <c r="J35" s="35"/>
    </row>
    <row r="36" ht="34.5" customHeight="1" spans="1:10">
      <c r="A36" s="14" t="s">
        <v>77</v>
      </c>
      <c r="B36" s="36"/>
      <c r="C36" s="14" t="s">
        <v>759</v>
      </c>
      <c r="D36" s="36"/>
      <c r="E36" s="36"/>
      <c r="F36" s="14" t="s">
        <v>337</v>
      </c>
      <c r="G36" s="36"/>
      <c r="H36" s="35"/>
      <c r="I36" s="35"/>
      <c r="J36" s="35"/>
    </row>
    <row r="37" ht="34.5" customHeight="1" spans="1:10">
      <c r="A37" s="14" t="s">
        <v>77</v>
      </c>
      <c r="B37" s="36"/>
      <c r="C37" s="14" t="s">
        <v>759</v>
      </c>
      <c r="D37" s="36"/>
      <c r="E37" s="36"/>
      <c r="F37" s="14" t="s">
        <v>339</v>
      </c>
      <c r="G37" s="36"/>
      <c r="H37" s="35"/>
      <c r="I37" s="35"/>
      <c r="J37" s="35"/>
    </row>
    <row r="38" ht="34.5" customHeight="1" spans="1:10">
      <c r="A38" s="14" t="s">
        <v>77</v>
      </c>
      <c r="B38" s="36"/>
      <c r="C38" s="14" t="s">
        <v>759</v>
      </c>
      <c r="D38" s="36"/>
      <c r="E38" s="36"/>
      <c r="F38" s="14" t="s">
        <v>341</v>
      </c>
      <c r="G38" s="36"/>
      <c r="H38" s="35"/>
      <c r="I38" s="35"/>
      <c r="J38" s="35"/>
    </row>
    <row r="39" ht="34.5" customHeight="1" spans="1:10">
      <c r="A39" s="14" t="s">
        <v>77</v>
      </c>
      <c r="B39" s="36"/>
      <c r="C39" s="14" t="s">
        <v>759</v>
      </c>
      <c r="D39" s="36"/>
      <c r="E39" s="36"/>
      <c r="F39" s="14" t="s">
        <v>325</v>
      </c>
      <c r="G39" s="36"/>
      <c r="H39" s="35"/>
      <c r="I39" s="35"/>
      <c r="J39" s="35"/>
    </row>
    <row r="40" ht="34.5" customHeight="1" spans="1:10">
      <c r="A40" s="14" t="s">
        <v>77</v>
      </c>
      <c r="B40" s="36"/>
      <c r="C40" s="14" t="s">
        <v>759</v>
      </c>
      <c r="D40" s="36"/>
      <c r="E40" s="36"/>
      <c r="F40" s="14" t="s">
        <v>343</v>
      </c>
      <c r="G40" s="36"/>
      <c r="H40" s="35"/>
      <c r="I40" s="35"/>
      <c r="J40" s="35"/>
    </row>
    <row r="41" ht="34.5" customHeight="1" spans="1:10">
      <c r="A41" s="14" t="s">
        <v>77</v>
      </c>
      <c r="B41" s="36"/>
      <c r="C41" s="14" t="s">
        <v>759</v>
      </c>
      <c r="D41" s="36"/>
      <c r="E41" s="36"/>
      <c r="F41" s="14" t="s">
        <v>345</v>
      </c>
      <c r="G41" s="36"/>
      <c r="H41" s="35"/>
      <c r="I41" s="35"/>
      <c r="J41" s="35"/>
    </row>
    <row r="42" ht="34.5" customHeight="1" spans="1:10">
      <c r="A42" s="14" t="s">
        <v>77</v>
      </c>
      <c r="B42" s="36"/>
      <c r="C42" s="14" t="s">
        <v>759</v>
      </c>
      <c r="D42" s="36"/>
      <c r="E42" s="36"/>
      <c r="F42" s="14" t="s">
        <v>347</v>
      </c>
      <c r="G42" s="36"/>
      <c r="H42" s="35"/>
      <c r="I42" s="35"/>
      <c r="J42" s="35"/>
    </row>
    <row r="43" ht="34.5" customHeight="1" spans="1:10">
      <c r="A43" s="14" t="s">
        <v>77</v>
      </c>
      <c r="B43" s="36"/>
      <c r="C43" s="14" t="s">
        <v>759</v>
      </c>
      <c r="D43" s="36"/>
      <c r="E43" s="36"/>
      <c r="F43" s="14" t="s">
        <v>349</v>
      </c>
      <c r="G43" s="36"/>
      <c r="H43" s="35"/>
      <c r="I43" s="35"/>
      <c r="J43" s="35"/>
    </row>
    <row r="44" ht="34.5" customHeight="1" spans="1:10">
      <c r="A44" s="14" t="s">
        <v>77</v>
      </c>
      <c r="B44" s="36"/>
      <c r="C44" s="14" t="s">
        <v>759</v>
      </c>
      <c r="D44" s="36"/>
      <c r="E44" s="36"/>
      <c r="F44" s="14" t="s">
        <v>309</v>
      </c>
      <c r="G44" s="36"/>
      <c r="H44" s="35"/>
      <c r="I44" s="35"/>
      <c r="J44" s="35"/>
    </row>
    <row r="45" ht="34.5" customHeight="1" spans="1:10">
      <c r="A45" s="14" t="s">
        <v>78</v>
      </c>
      <c r="B45" s="36"/>
      <c r="C45" s="14" t="s">
        <v>760</v>
      </c>
      <c r="D45" s="36"/>
      <c r="E45" s="36"/>
      <c r="F45" s="14" t="s">
        <v>398</v>
      </c>
      <c r="G45" s="36"/>
      <c r="H45" s="35"/>
      <c r="I45" s="35"/>
      <c r="J45" s="35"/>
    </row>
    <row r="46" ht="34.5" customHeight="1" spans="1:10">
      <c r="A46" s="14" t="s">
        <v>78</v>
      </c>
      <c r="B46" s="36"/>
      <c r="C46" s="14" t="s">
        <v>760</v>
      </c>
      <c r="D46" s="36"/>
      <c r="E46" s="36"/>
      <c r="F46" s="14" t="s">
        <v>386</v>
      </c>
      <c r="G46" s="36"/>
      <c r="H46" s="35"/>
      <c r="I46" s="35"/>
      <c r="J46" s="35"/>
    </row>
    <row r="47" ht="34.5" customHeight="1" spans="1:10">
      <c r="A47" s="14" t="s">
        <v>78</v>
      </c>
      <c r="B47" s="36"/>
      <c r="C47" s="14" t="s">
        <v>760</v>
      </c>
      <c r="D47" s="36"/>
      <c r="E47" s="36"/>
      <c r="F47" s="14" t="s">
        <v>396</v>
      </c>
      <c r="G47" s="36"/>
      <c r="H47" s="35"/>
      <c r="I47" s="35"/>
      <c r="J47" s="35"/>
    </row>
    <row r="48" ht="34.5" customHeight="1" spans="1:10">
      <c r="A48" s="14" t="s">
        <v>78</v>
      </c>
      <c r="B48" s="36"/>
      <c r="C48" s="14" t="s">
        <v>760</v>
      </c>
      <c r="D48" s="36"/>
      <c r="E48" s="36"/>
      <c r="F48" s="14" t="s">
        <v>367</v>
      </c>
      <c r="G48" s="36"/>
      <c r="H48" s="35"/>
      <c r="I48" s="35"/>
      <c r="J48" s="35"/>
    </row>
    <row r="49" ht="34.5" customHeight="1" spans="1:10">
      <c r="A49" s="14" t="s">
        <v>78</v>
      </c>
      <c r="B49" s="36"/>
      <c r="C49" s="14" t="s">
        <v>760</v>
      </c>
      <c r="D49" s="36"/>
      <c r="E49" s="36"/>
      <c r="F49" s="14" t="s">
        <v>382</v>
      </c>
      <c r="G49" s="36"/>
      <c r="H49" s="35"/>
      <c r="I49" s="35"/>
      <c r="J49" s="35"/>
    </row>
    <row r="50" ht="34.5" customHeight="1" spans="1:10">
      <c r="A50" s="14" t="s">
        <v>78</v>
      </c>
      <c r="B50" s="36"/>
      <c r="C50" s="14" t="s">
        <v>760</v>
      </c>
      <c r="D50" s="36"/>
      <c r="E50" s="36"/>
      <c r="F50" s="14" t="s">
        <v>360</v>
      </c>
      <c r="G50" s="36"/>
      <c r="H50" s="35"/>
      <c r="I50" s="35"/>
      <c r="J50" s="35"/>
    </row>
    <row r="51" ht="34.5" customHeight="1" spans="1:10">
      <c r="A51" s="14" t="s">
        <v>78</v>
      </c>
      <c r="B51" s="36"/>
      <c r="C51" s="14" t="s">
        <v>760</v>
      </c>
      <c r="D51" s="36"/>
      <c r="E51" s="36"/>
      <c r="F51" s="14" t="s">
        <v>376</v>
      </c>
      <c r="G51" s="36"/>
      <c r="H51" s="35"/>
      <c r="I51" s="35"/>
      <c r="J51" s="35"/>
    </row>
    <row r="52" ht="34.5" customHeight="1" spans="1:10">
      <c r="A52" s="14" t="s">
        <v>78</v>
      </c>
      <c r="B52" s="36"/>
      <c r="C52" s="14" t="s">
        <v>760</v>
      </c>
      <c r="D52" s="36"/>
      <c r="E52" s="36"/>
      <c r="F52" s="14" t="s">
        <v>374</v>
      </c>
      <c r="G52" s="36"/>
      <c r="H52" s="35"/>
      <c r="I52" s="35"/>
      <c r="J52" s="35"/>
    </row>
    <row r="53" ht="34.5" customHeight="1" spans="1:10">
      <c r="A53" s="14" t="s">
        <v>78</v>
      </c>
      <c r="B53" s="36"/>
      <c r="C53" s="14" t="s">
        <v>760</v>
      </c>
      <c r="D53" s="36"/>
      <c r="E53" s="36"/>
      <c r="F53" s="14" t="s">
        <v>363</v>
      </c>
      <c r="G53" s="36"/>
      <c r="H53" s="35"/>
      <c r="I53" s="35"/>
      <c r="J53" s="35"/>
    </row>
    <row r="54" ht="34.5" customHeight="1" spans="1:10">
      <c r="A54" s="14" t="s">
        <v>78</v>
      </c>
      <c r="B54" s="36"/>
      <c r="C54" s="14" t="s">
        <v>760</v>
      </c>
      <c r="D54" s="36"/>
      <c r="E54" s="36"/>
      <c r="F54" s="14" t="s">
        <v>380</v>
      </c>
      <c r="G54" s="36"/>
      <c r="H54" s="35"/>
      <c r="I54" s="35"/>
      <c r="J54" s="35"/>
    </row>
    <row r="55" ht="34.5" customHeight="1" spans="1:10">
      <c r="A55" s="14" t="s">
        <v>78</v>
      </c>
      <c r="B55" s="36"/>
      <c r="C55" s="14" t="s">
        <v>760</v>
      </c>
      <c r="D55" s="36"/>
      <c r="E55" s="36"/>
      <c r="F55" s="14" t="s">
        <v>388</v>
      </c>
      <c r="G55" s="36"/>
      <c r="H55" s="35"/>
      <c r="I55" s="35"/>
      <c r="J55" s="35"/>
    </row>
    <row r="56" ht="34.5" customHeight="1" spans="1:10">
      <c r="A56" s="14" t="s">
        <v>78</v>
      </c>
      <c r="B56" s="36"/>
      <c r="C56" s="14" t="s">
        <v>760</v>
      </c>
      <c r="D56" s="36"/>
      <c r="E56" s="36"/>
      <c r="F56" s="14" t="s">
        <v>370</v>
      </c>
      <c r="G56" s="36"/>
      <c r="H56" s="35"/>
      <c r="I56" s="35"/>
      <c r="J56" s="35"/>
    </row>
    <row r="57" ht="34.5" customHeight="1" spans="1:10">
      <c r="A57" s="14" t="s">
        <v>78</v>
      </c>
      <c r="B57" s="36"/>
      <c r="C57" s="14" t="s">
        <v>760</v>
      </c>
      <c r="D57" s="36"/>
      <c r="E57" s="36"/>
      <c r="F57" s="14" t="s">
        <v>384</v>
      </c>
      <c r="G57" s="36"/>
      <c r="H57" s="35"/>
      <c r="I57" s="35"/>
      <c r="J57" s="35"/>
    </row>
    <row r="58" ht="34.5" customHeight="1" spans="1:10">
      <c r="A58" s="14" t="s">
        <v>78</v>
      </c>
      <c r="B58" s="36"/>
      <c r="C58" s="14" t="s">
        <v>760</v>
      </c>
      <c r="D58" s="36"/>
      <c r="E58" s="36"/>
      <c r="F58" s="14" t="s">
        <v>392</v>
      </c>
      <c r="G58" s="36"/>
      <c r="H58" s="35"/>
      <c r="I58" s="35"/>
      <c r="J58" s="35"/>
    </row>
    <row r="59" ht="34.5" customHeight="1" spans="1:10">
      <c r="A59" s="14" t="s">
        <v>78</v>
      </c>
      <c r="B59" s="36"/>
      <c r="C59" s="14" t="s">
        <v>760</v>
      </c>
      <c r="D59" s="36"/>
      <c r="E59" s="36"/>
      <c r="F59" s="14" t="s">
        <v>394</v>
      </c>
      <c r="G59" s="36"/>
      <c r="H59" s="35"/>
      <c r="I59" s="35"/>
      <c r="J59" s="35"/>
    </row>
    <row r="60" ht="32.25" customHeight="1" spans="1:10">
      <c r="A60" s="37" t="s">
        <v>761</v>
      </c>
      <c r="B60" s="38"/>
      <c r="C60" s="38"/>
      <c r="D60" s="38"/>
      <c r="E60" s="38"/>
      <c r="F60" s="38"/>
      <c r="G60" s="38"/>
      <c r="H60" s="38"/>
      <c r="I60" s="38"/>
      <c r="J60" s="39"/>
    </row>
    <row r="61" ht="32.25" customHeight="1" spans="1:10">
      <c r="A61" s="40" t="s">
        <v>762</v>
      </c>
      <c r="B61" s="41"/>
      <c r="C61" s="41"/>
      <c r="D61" s="41"/>
      <c r="E61" s="41"/>
      <c r="F61" s="41"/>
      <c r="G61" s="42"/>
      <c r="H61" s="43" t="s">
        <v>763</v>
      </c>
      <c r="I61" s="44" t="s">
        <v>411</v>
      </c>
      <c r="J61" s="43" t="s">
        <v>764</v>
      </c>
    </row>
    <row r="62" ht="36" customHeight="1" spans="1:10">
      <c r="A62" s="45" t="s">
        <v>404</v>
      </c>
      <c r="B62" s="45" t="s">
        <v>765</v>
      </c>
      <c r="C62" s="46" t="s">
        <v>406</v>
      </c>
      <c r="D62" s="46" t="s">
        <v>407</v>
      </c>
      <c r="E62" s="46" t="s">
        <v>408</v>
      </c>
      <c r="F62" s="46" t="s">
        <v>409</v>
      </c>
      <c r="G62" s="46" t="s">
        <v>410</v>
      </c>
      <c r="H62" s="18"/>
      <c r="I62" s="18"/>
      <c r="J62" s="18"/>
    </row>
    <row r="63" ht="32.25" customHeight="1" spans="1:10">
      <c r="A63" s="47" t="s">
        <v>413</v>
      </c>
      <c r="B63" s="47"/>
      <c r="C63" s="48"/>
      <c r="D63" s="47"/>
      <c r="E63" s="47"/>
      <c r="F63" s="47"/>
      <c r="G63" s="47"/>
      <c r="H63" s="49"/>
      <c r="I63" s="50"/>
      <c r="J63" s="49"/>
    </row>
    <row r="64" ht="32.25" customHeight="1" spans="1:10">
      <c r="A64" s="47"/>
      <c r="B64" s="47" t="s">
        <v>414</v>
      </c>
      <c r="C64" s="48"/>
      <c r="D64" s="47"/>
      <c r="E64" s="47"/>
      <c r="F64" s="47"/>
      <c r="G64" s="47"/>
      <c r="H64" s="49"/>
      <c r="I64" s="50"/>
      <c r="J64" s="49"/>
    </row>
    <row r="65" ht="32.25" customHeight="1" spans="1:10">
      <c r="A65" s="47"/>
      <c r="B65" s="47"/>
      <c r="C65" s="48" t="s">
        <v>766</v>
      </c>
      <c r="D65" s="47" t="s">
        <v>428</v>
      </c>
      <c r="E65" s="47" t="s">
        <v>429</v>
      </c>
      <c r="F65" s="47" t="s">
        <v>430</v>
      </c>
      <c r="G65" s="47" t="s">
        <v>419</v>
      </c>
      <c r="H65" s="49" t="s">
        <v>767</v>
      </c>
      <c r="I65" s="50" t="s">
        <v>768</v>
      </c>
      <c r="J65" s="49" t="s">
        <v>769</v>
      </c>
    </row>
    <row r="66" ht="32.25" customHeight="1" spans="1:10">
      <c r="A66" s="47"/>
      <c r="B66" s="47"/>
      <c r="C66" s="48" t="s">
        <v>770</v>
      </c>
      <c r="D66" s="47" t="s">
        <v>428</v>
      </c>
      <c r="E66" s="47" t="s">
        <v>429</v>
      </c>
      <c r="F66" s="47" t="s">
        <v>430</v>
      </c>
      <c r="G66" s="47" t="s">
        <v>419</v>
      </c>
      <c r="H66" s="49" t="s">
        <v>767</v>
      </c>
      <c r="I66" s="50" t="s">
        <v>771</v>
      </c>
      <c r="J66" s="49" t="s">
        <v>772</v>
      </c>
    </row>
    <row r="67" ht="32.25" customHeight="1" spans="1:10">
      <c r="A67" s="47"/>
      <c r="B67" s="47" t="s">
        <v>426</v>
      </c>
      <c r="C67" s="48"/>
      <c r="D67" s="47"/>
      <c r="E67" s="47"/>
      <c r="F67" s="47"/>
      <c r="G67" s="47"/>
      <c r="H67" s="49"/>
      <c r="I67" s="50"/>
      <c r="J67" s="49"/>
    </row>
    <row r="68" ht="32.25" customHeight="1" spans="1:10">
      <c r="A68" s="47"/>
      <c r="B68" s="47"/>
      <c r="C68" s="48" t="s">
        <v>773</v>
      </c>
      <c r="D68" s="47" t="s">
        <v>428</v>
      </c>
      <c r="E68" s="47" t="s">
        <v>429</v>
      </c>
      <c r="F68" s="47" t="s">
        <v>430</v>
      </c>
      <c r="G68" s="47" t="s">
        <v>419</v>
      </c>
      <c r="H68" s="49" t="s">
        <v>774</v>
      </c>
      <c r="I68" s="50" t="s">
        <v>775</v>
      </c>
      <c r="J68" s="49" t="s">
        <v>776</v>
      </c>
    </row>
    <row r="69" ht="32.25" customHeight="1" spans="1:10">
      <c r="A69" s="47"/>
      <c r="B69" s="47" t="s">
        <v>432</v>
      </c>
      <c r="C69" s="48"/>
      <c r="D69" s="47"/>
      <c r="E69" s="47"/>
      <c r="F69" s="47"/>
      <c r="G69" s="47"/>
      <c r="H69" s="49"/>
      <c r="I69" s="50"/>
      <c r="J69" s="49"/>
    </row>
    <row r="70" ht="32.25" customHeight="1" spans="1:10">
      <c r="A70" s="47"/>
      <c r="B70" s="47"/>
      <c r="C70" s="48" t="s">
        <v>777</v>
      </c>
      <c r="D70" s="47" t="s">
        <v>428</v>
      </c>
      <c r="E70" s="47" t="s">
        <v>434</v>
      </c>
      <c r="F70" s="47"/>
      <c r="G70" s="47" t="s">
        <v>436</v>
      </c>
      <c r="H70" s="49" t="s">
        <v>778</v>
      </c>
      <c r="I70" s="50" t="s">
        <v>779</v>
      </c>
      <c r="J70" s="49" t="s">
        <v>780</v>
      </c>
    </row>
    <row r="71" ht="32.25" customHeight="1" spans="1:10">
      <c r="A71" s="47" t="s">
        <v>438</v>
      </c>
      <c r="B71" s="47"/>
      <c r="C71" s="48"/>
      <c r="D71" s="47"/>
      <c r="E71" s="47"/>
      <c r="F71" s="47"/>
      <c r="G71" s="47"/>
      <c r="H71" s="49"/>
      <c r="I71" s="50"/>
      <c r="J71" s="49"/>
    </row>
    <row r="72" ht="32.25" customHeight="1" spans="1:10">
      <c r="A72" s="47"/>
      <c r="B72" s="47" t="s">
        <v>439</v>
      </c>
      <c r="C72" s="48"/>
      <c r="D72" s="47"/>
      <c r="E72" s="47"/>
      <c r="F72" s="47"/>
      <c r="G72" s="47"/>
      <c r="H72" s="49"/>
      <c r="I72" s="50"/>
      <c r="J72" s="49"/>
    </row>
    <row r="73" ht="32.25" customHeight="1" spans="1:10">
      <c r="A73" s="47"/>
      <c r="B73" s="47"/>
      <c r="C73" s="48" t="s">
        <v>781</v>
      </c>
      <c r="D73" s="47" t="s">
        <v>428</v>
      </c>
      <c r="E73" s="47" t="s">
        <v>782</v>
      </c>
      <c r="F73" s="47"/>
      <c r="G73" s="47" t="s">
        <v>436</v>
      </c>
      <c r="H73" s="49" t="s">
        <v>783</v>
      </c>
      <c r="I73" s="50" t="s">
        <v>784</v>
      </c>
      <c r="J73" s="49" t="s">
        <v>780</v>
      </c>
    </row>
    <row r="74" ht="32.25" customHeight="1" spans="1:10">
      <c r="A74" s="47"/>
      <c r="B74" s="47" t="s">
        <v>443</v>
      </c>
      <c r="C74" s="48"/>
      <c r="D74" s="47"/>
      <c r="E74" s="47"/>
      <c r="F74" s="47"/>
      <c r="G74" s="47"/>
      <c r="H74" s="49"/>
      <c r="I74" s="50"/>
      <c r="J74" s="49"/>
    </row>
    <row r="75" ht="32.25" customHeight="1" spans="1:10">
      <c r="A75" s="47"/>
      <c r="B75" s="47"/>
      <c r="C75" s="48" t="s">
        <v>785</v>
      </c>
      <c r="D75" s="47" t="s">
        <v>428</v>
      </c>
      <c r="E75" s="47" t="s">
        <v>648</v>
      </c>
      <c r="F75" s="47"/>
      <c r="G75" s="47" t="s">
        <v>436</v>
      </c>
      <c r="H75" s="49" t="s">
        <v>786</v>
      </c>
      <c r="I75" s="50" t="s">
        <v>787</v>
      </c>
      <c r="J75" s="49" t="s">
        <v>780</v>
      </c>
    </row>
    <row r="76" ht="32.25" customHeight="1" spans="1:10">
      <c r="A76" s="47" t="s">
        <v>448</v>
      </c>
      <c r="B76" s="47"/>
      <c r="C76" s="48"/>
      <c r="D76" s="47"/>
      <c r="E76" s="47"/>
      <c r="F76" s="47"/>
      <c r="G76" s="47"/>
      <c r="H76" s="49"/>
      <c r="I76" s="50"/>
      <c r="J76" s="49"/>
    </row>
    <row r="77" ht="32.25" customHeight="1" spans="1:10">
      <c r="A77" s="47"/>
      <c r="B77" s="47" t="s">
        <v>449</v>
      </c>
      <c r="C77" s="48"/>
      <c r="D77" s="47"/>
      <c r="E77" s="47"/>
      <c r="F77" s="47"/>
      <c r="G77" s="47"/>
      <c r="H77" s="49"/>
      <c r="I77" s="50"/>
      <c r="J77" s="49"/>
    </row>
    <row r="78" ht="32.25" customHeight="1" spans="1:10">
      <c r="A78" s="47"/>
      <c r="B78" s="47"/>
      <c r="C78" s="48" t="s">
        <v>450</v>
      </c>
      <c r="D78" s="47" t="s">
        <v>422</v>
      </c>
      <c r="E78" s="47" t="s">
        <v>451</v>
      </c>
      <c r="F78" s="47" t="s">
        <v>430</v>
      </c>
      <c r="G78" s="47" t="s">
        <v>419</v>
      </c>
      <c r="H78" s="49" t="s">
        <v>767</v>
      </c>
      <c r="I78" s="50" t="s">
        <v>452</v>
      </c>
      <c r="J78" s="49" t="s">
        <v>788</v>
      </c>
    </row>
    <row r="79" ht="32.25" customHeight="1" spans="1:10">
      <c r="A79" s="47" t="s">
        <v>588</v>
      </c>
      <c r="B79" s="47"/>
      <c r="C79" s="48"/>
      <c r="D79" s="47"/>
      <c r="E79" s="47"/>
      <c r="F79" s="47"/>
      <c r="G79" s="47"/>
      <c r="H79" s="49"/>
      <c r="I79" s="50"/>
      <c r="J79" s="49"/>
    </row>
    <row r="80" ht="32.25" customHeight="1" spans="1:10">
      <c r="A80" s="47"/>
      <c r="B80" s="47" t="s">
        <v>589</v>
      </c>
      <c r="C80" s="48"/>
      <c r="D80" s="47"/>
      <c r="E80" s="47"/>
      <c r="F80" s="47"/>
      <c r="G80" s="47"/>
      <c r="H80" s="49"/>
      <c r="I80" s="50"/>
      <c r="J80" s="49"/>
    </row>
    <row r="81" ht="32.25" customHeight="1" spans="1:10">
      <c r="A81" s="47"/>
      <c r="B81" s="47"/>
      <c r="C81" s="48" t="s">
        <v>789</v>
      </c>
      <c r="D81" s="47" t="s">
        <v>790</v>
      </c>
      <c r="E81" s="47" t="s">
        <v>791</v>
      </c>
      <c r="F81" s="47" t="s">
        <v>792</v>
      </c>
      <c r="G81" s="47" t="s">
        <v>419</v>
      </c>
      <c r="H81" s="49" t="s">
        <v>767</v>
      </c>
      <c r="I81" s="50" t="s">
        <v>793</v>
      </c>
      <c r="J81" s="49" t="s">
        <v>794</v>
      </c>
    </row>
  </sheetData>
  <mergeCells count="171">
    <mergeCell ref="A1:J1"/>
    <mergeCell ref="A2:J2"/>
    <mergeCell ref="B3:J3"/>
    <mergeCell ref="A4:I4"/>
    <mergeCell ref="C5:I5"/>
    <mergeCell ref="C5:I5"/>
    <mergeCell ref="C6:I6"/>
    <mergeCell ref="C6:I6"/>
    <mergeCell ref="C7:I7"/>
    <mergeCell ref="C7:I7"/>
    <mergeCell ref="A8:J8"/>
    <mergeCell ref="H9:J9"/>
    <mergeCell ref="A11:B11"/>
    <mergeCell ref="A11:B11"/>
    <mergeCell ref="C11:E11"/>
    <mergeCell ref="C11:E11"/>
    <mergeCell ref="F11:G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B35"/>
    <mergeCell ref="C35:E35"/>
    <mergeCell ref="F35:G35"/>
    <mergeCell ref="A36:B36"/>
    <mergeCell ref="C36:E36"/>
    <mergeCell ref="F36:G36"/>
    <mergeCell ref="A37:B37"/>
    <mergeCell ref="C37:E37"/>
    <mergeCell ref="F37:G37"/>
    <mergeCell ref="A38:B38"/>
    <mergeCell ref="C38:E38"/>
    <mergeCell ref="F38:G38"/>
    <mergeCell ref="A39:B39"/>
    <mergeCell ref="C39:E39"/>
    <mergeCell ref="F39:G39"/>
    <mergeCell ref="A40:B40"/>
    <mergeCell ref="C40:E40"/>
    <mergeCell ref="F40:G40"/>
    <mergeCell ref="A41:B41"/>
    <mergeCell ref="C41:E41"/>
    <mergeCell ref="F41:G41"/>
    <mergeCell ref="A42:B42"/>
    <mergeCell ref="C42:E42"/>
    <mergeCell ref="F42:G42"/>
    <mergeCell ref="A43:B43"/>
    <mergeCell ref="C43:E43"/>
    <mergeCell ref="F43:G43"/>
    <mergeCell ref="A44:B44"/>
    <mergeCell ref="C44:E44"/>
    <mergeCell ref="F44:G44"/>
    <mergeCell ref="A45:B45"/>
    <mergeCell ref="C45:E45"/>
    <mergeCell ref="F45:G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B49"/>
    <mergeCell ref="C49:E49"/>
    <mergeCell ref="F49:G49"/>
    <mergeCell ref="A50:B50"/>
    <mergeCell ref="C50:E50"/>
    <mergeCell ref="F50:G50"/>
    <mergeCell ref="A51:B51"/>
    <mergeCell ref="C51:E51"/>
    <mergeCell ref="F51:G51"/>
    <mergeCell ref="A52:B52"/>
    <mergeCell ref="C52:E52"/>
    <mergeCell ref="F52:G52"/>
    <mergeCell ref="A53:B53"/>
    <mergeCell ref="C53:E53"/>
    <mergeCell ref="F53:G53"/>
    <mergeCell ref="A54:B54"/>
    <mergeCell ref="C54:E54"/>
    <mergeCell ref="F54:G54"/>
    <mergeCell ref="A55:B55"/>
    <mergeCell ref="C55:E55"/>
    <mergeCell ref="F55:G55"/>
    <mergeCell ref="A56:B56"/>
    <mergeCell ref="C56:E56"/>
    <mergeCell ref="F56:G56"/>
    <mergeCell ref="A57:B57"/>
    <mergeCell ref="C57:E57"/>
    <mergeCell ref="F57:G57"/>
    <mergeCell ref="A58:B58"/>
    <mergeCell ref="C58:E58"/>
    <mergeCell ref="F58:G58"/>
    <mergeCell ref="A59:B59"/>
    <mergeCell ref="C59:E59"/>
    <mergeCell ref="F59:G59"/>
    <mergeCell ref="A60:J60"/>
    <mergeCell ref="A61:G61"/>
    <mergeCell ref="A5:A6"/>
    <mergeCell ref="H61:H62"/>
    <mergeCell ref="I61:I62"/>
    <mergeCell ref="J61:J62"/>
    <mergeCell ref="F9:G10"/>
    <mergeCell ref="A9:B10"/>
    <mergeCell ref="C9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E1" workbookViewId="0">
      <selection activeCell="A1" sqref="A1"/>
    </sheetView>
  </sheetViews>
  <sheetFormatPr defaultColWidth="10.7079646017699" defaultRowHeight="14.25" customHeight="1"/>
  <cols>
    <col min="1" max="1" width="24.7079646017699" customWidth="1"/>
    <col min="2" max="2" width="41.141592920354" customWidth="1"/>
    <col min="3" max="8" width="23.8495575221239" customWidth="1"/>
    <col min="9" max="11" width="24" customWidth="1"/>
    <col min="12" max="12" width="23.8495575221239" customWidth="1"/>
    <col min="13" max="13" width="24" customWidth="1"/>
    <col min="14" max="19" width="23.8495575221239" customWidth="1"/>
  </cols>
  <sheetData>
    <row r="1" ht="19.5" customHeight="1" spans="1:19">
      <c r="J1" s="248"/>
      <c r="O1" s="125"/>
      <c r="P1" s="125"/>
      <c r="Q1" s="125"/>
      <c r="R1" s="125"/>
      <c r="S1" s="101" t="s">
        <v>53</v>
      </c>
    </row>
    <row r="2" ht="57.75" customHeight="1" spans="1:19">
      <c r="A2" s="198" t="s">
        <v>54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5"/>
      <c r="P2" s="255"/>
      <c r="Q2" s="255"/>
      <c r="R2" s="255"/>
      <c r="S2" s="255"/>
    </row>
    <row r="3" ht="21" customHeight="1" spans="1:19">
      <c r="A3" s="88" t="str">
        <f>"单位名称："&amp;"德钦县佛山乡人民政府"</f>
        <v>单位名称：德钦县佛山乡人民政府</v>
      </c>
      <c r="B3" s="58"/>
      <c r="C3" s="58"/>
      <c r="D3" s="58"/>
      <c r="E3" s="58"/>
      <c r="F3" s="58"/>
      <c r="G3" s="58"/>
      <c r="H3" s="58"/>
      <c r="I3" s="58"/>
      <c r="J3" s="132"/>
      <c r="K3" s="58"/>
      <c r="L3" s="58"/>
      <c r="M3" s="58"/>
      <c r="N3" s="58"/>
      <c r="O3" s="132"/>
      <c r="P3" s="132"/>
      <c r="Q3" s="132"/>
      <c r="R3" s="132"/>
      <c r="S3" s="133" t="s">
        <v>2</v>
      </c>
    </row>
    <row r="4" ht="18.75" customHeight="1" spans="1:19">
      <c r="A4" s="256" t="s">
        <v>55</v>
      </c>
      <c r="B4" s="257" t="s">
        <v>56</v>
      </c>
      <c r="C4" s="257" t="s">
        <v>57</v>
      </c>
      <c r="D4" s="258" t="s">
        <v>58</v>
      </c>
      <c r="E4" s="259"/>
      <c r="F4" s="259"/>
      <c r="G4" s="259"/>
      <c r="H4" s="259"/>
      <c r="I4" s="259"/>
      <c r="J4" s="260"/>
      <c r="K4" s="259"/>
      <c r="L4" s="259"/>
      <c r="M4" s="259"/>
      <c r="N4" s="253"/>
      <c r="O4" s="258" t="s">
        <v>47</v>
      </c>
      <c r="P4" s="258"/>
      <c r="Q4" s="258"/>
      <c r="R4" s="258"/>
      <c r="S4" s="261"/>
    </row>
    <row r="5" ht="19.5" customHeight="1" spans="1:19">
      <c r="A5" s="262"/>
      <c r="B5" s="263"/>
      <c r="C5" s="263"/>
      <c r="D5" s="264" t="s">
        <v>59</v>
      </c>
      <c r="E5" s="264" t="s">
        <v>60</v>
      </c>
      <c r="F5" s="264" t="s">
        <v>61</v>
      </c>
      <c r="G5" s="264" t="s">
        <v>62</v>
      </c>
      <c r="H5" s="264" t="s">
        <v>63</v>
      </c>
      <c r="I5" s="265" t="s">
        <v>64</v>
      </c>
      <c r="J5" s="265"/>
      <c r="K5" s="265"/>
      <c r="L5" s="265"/>
      <c r="M5" s="265"/>
      <c r="N5" s="266"/>
      <c r="O5" s="264" t="s">
        <v>59</v>
      </c>
      <c r="P5" s="264" t="s">
        <v>60</v>
      </c>
      <c r="Q5" s="264" t="s">
        <v>61</v>
      </c>
      <c r="R5" s="264" t="s">
        <v>62</v>
      </c>
      <c r="S5" s="264" t="s">
        <v>65</v>
      </c>
    </row>
    <row r="6" ht="28.5" customHeight="1" spans="1:19">
      <c r="A6" s="267"/>
      <c r="B6" s="268"/>
      <c r="C6" s="268"/>
      <c r="D6" s="266"/>
      <c r="E6" s="266"/>
      <c r="F6" s="266"/>
      <c r="G6" s="266"/>
      <c r="H6" s="266"/>
      <c r="I6" s="268" t="s">
        <v>59</v>
      </c>
      <c r="J6" s="268" t="s">
        <v>66</v>
      </c>
      <c r="K6" s="268" t="s">
        <v>67</v>
      </c>
      <c r="L6" s="268" t="s">
        <v>68</v>
      </c>
      <c r="M6" s="268" t="s">
        <v>69</v>
      </c>
      <c r="N6" s="268" t="s">
        <v>70</v>
      </c>
      <c r="O6" s="269"/>
      <c r="P6" s="269"/>
      <c r="Q6" s="269"/>
      <c r="R6" s="269"/>
      <c r="S6" s="266"/>
    </row>
    <row r="7" ht="20.25" customHeight="1" spans="1:19">
      <c r="A7" s="270">
        <v>1</v>
      </c>
      <c r="B7" s="270">
        <v>2</v>
      </c>
      <c r="C7" s="270">
        <v>3</v>
      </c>
      <c r="D7" s="270">
        <v>4</v>
      </c>
      <c r="E7" s="270">
        <v>5</v>
      </c>
      <c r="F7" s="270">
        <v>6</v>
      </c>
      <c r="G7" s="270">
        <v>7</v>
      </c>
      <c r="H7" s="270">
        <v>8</v>
      </c>
      <c r="I7" s="270">
        <v>9</v>
      </c>
      <c r="J7" s="270">
        <v>10</v>
      </c>
      <c r="K7" s="270">
        <v>11</v>
      </c>
      <c r="L7" s="270">
        <v>12</v>
      </c>
      <c r="M7" s="270">
        <v>13</v>
      </c>
      <c r="N7" s="270">
        <v>14</v>
      </c>
      <c r="O7" s="270">
        <v>15</v>
      </c>
      <c r="P7" s="270">
        <v>16</v>
      </c>
      <c r="Q7" s="270">
        <v>17</v>
      </c>
      <c r="R7" s="270">
        <v>18</v>
      </c>
      <c r="S7" s="270">
        <v>19</v>
      </c>
    </row>
    <row r="8" ht="22.5" customHeight="1" spans="1:19">
      <c r="A8" s="271" t="s">
        <v>71</v>
      </c>
      <c r="B8" s="272" t="s">
        <v>72</v>
      </c>
      <c r="C8" s="273">
        <v>24530860.76</v>
      </c>
      <c r="D8" s="273">
        <v>24530860.76</v>
      </c>
      <c r="E8" s="274">
        <v>24530860.76</v>
      </c>
      <c r="F8" s="274"/>
      <c r="G8" s="274"/>
      <c r="H8" s="274"/>
      <c r="I8" s="274"/>
      <c r="J8" s="274"/>
      <c r="K8" s="274"/>
      <c r="L8" s="274"/>
      <c r="M8" s="274"/>
      <c r="N8" s="274"/>
      <c r="O8" s="194"/>
      <c r="P8" s="194"/>
      <c r="Q8" s="194"/>
      <c r="R8" s="194"/>
      <c r="S8" s="194"/>
    </row>
    <row r="9" ht="22.5" customHeight="1" spans="1:19">
      <c r="A9" s="18" t="s">
        <v>57</v>
      </c>
      <c r="B9" s="275"/>
      <c r="C9" s="274">
        <v>24530860.76</v>
      </c>
      <c r="D9" s="274">
        <v>24530860.76</v>
      </c>
      <c r="E9" s="274">
        <v>24530860.76</v>
      </c>
      <c r="F9" s="274"/>
      <c r="G9" s="274"/>
      <c r="H9" s="274"/>
      <c r="I9" s="274"/>
      <c r="J9" s="274"/>
      <c r="K9" s="274"/>
      <c r="L9" s="274"/>
      <c r="M9" s="274"/>
      <c r="N9" s="274"/>
      <c r="O9" s="194"/>
      <c r="P9" s="194"/>
      <c r="Q9" s="194"/>
      <c r="R9" s="194"/>
      <c r="S9" s="194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2"/>
  <sheetViews>
    <sheetView showZeros="0" workbookViewId="0">
      <selection activeCell="A1" sqref="A1"/>
    </sheetView>
  </sheetViews>
  <sheetFormatPr defaultColWidth="10.7079646017699" defaultRowHeight="14.25" customHeight="1"/>
  <cols>
    <col min="1" max="1" width="16.7079646017699" customWidth="1"/>
    <col min="2" max="2" width="44" customWidth="1"/>
    <col min="3" max="6" width="22.283185840708" customWidth="1"/>
    <col min="7" max="8" width="22.141592920354" customWidth="1"/>
    <col min="9" max="9" width="22" customWidth="1"/>
    <col min="10" max="11" width="22.141592920354" customWidth="1"/>
    <col min="12" max="14" width="22" customWidth="1"/>
    <col min="15" max="15" width="22.141592920354" customWidth="1"/>
  </cols>
  <sheetData>
    <row r="1" ht="19.5" customHeight="1" spans="1:15">
      <c r="D1" s="248"/>
      <c r="H1" s="248"/>
      <c r="J1" s="248"/>
      <c r="O1" s="86" t="s">
        <v>73</v>
      </c>
    </row>
    <row r="2" ht="42" customHeight="1" spans="1:15">
      <c r="A2" s="54" t="s">
        <v>74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ht="24" customHeight="1" spans="1:15">
      <c r="A3" s="250" t="str">
        <f>"单位名称："&amp;"德钦县佛山乡人民政府"</f>
        <v>单位名称：德钦县佛山乡人民政府</v>
      </c>
      <c r="B3" s="251"/>
      <c r="C3" s="124"/>
      <c r="D3" s="52"/>
      <c r="E3" s="124"/>
      <c r="F3" s="124"/>
      <c r="G3" s="124"/>
      <c r="H3" s="52"/>
      <c r="I3" s="124"/>
      <c r="J3" s="52"/>
      <c r="K3" s="124"/>
      <c r="L3" s="124"/>
      <c r="M3" s="252"/>
      <c r="N3" s="252"/>
      <c r="O3" s="154" t="s">
        <v>2</v>
      </c>
    </row>
    <row r="4" ht="19.5" customHeight="1" spans="1:15">
      <c r="A4" s="60" t="s">
        <v>75</v>
      </c>
      <c r="B4" s="60" t="s">
        <v>76</v>
      </c>
      <c r="C4" s="60" t="s">
        <v>57</v>
      </c>
      <c r="D4" s="62" t="s">
        <v>60</v>
      </c>
      <c r="E4" s="114" t="s">
        <v>77</v>
      </c>
      <c r="F4" s="115" t="s">
        <v>78</v>
      </c>
      <c r="G4" s="60" t="s">
        <v>61</v>
      </c>
      <c r="H4" s="60" t="s">
        <v>62</v>
      </c>
      <c r="I4" s="60" t="s">
        <v>79</v>
      </c>
      <c r="J4" s="62" t="s">
        <v>80</v>
      </c>
      <c r="K4" s="63"/>
      <c r="L4" s="63"/>
      <c r="M4" s="63"/>
      <c r="N4" s="63"/>
      <c r="O4" s="64"/>
    </row>
    <row r="5" ht="33.75" customHeight="1" spans="1:15">
      <c r="A5" s="68"/>
      <c r="B5" s="68"/>
      <c r="C5" s="68"/>
      <c r="D5" s="226" t="s">
        <v>59</v>
      </c>
      <c r="E5" s="146" t="s">
        <v>77</v>
      </c>
      <c r="F5" s="146" t="s">
        <v>78</v>
      </c>
      <c r="G5" s="68"/>
      <c r="H5" s="68"/>
      <c r="I5" s="68"/>
      <c r="J5" s="226" t="s">
        <v>59</v>
      </c>
      <c r="K5" s="94" t="s">
        <v>81</v>
      </c>
      <c r="L5" s="94" t="s">
        <v>82</v>
      </c>
      <c r="M5" s="94" t="s">
        <v>83</v>
      </c>
      <c r="N5" s="94" t="s">
        <v>84</v>
      </c>
      <c r="O5" s="94" t="s">
        <v>85</v>
      </c>
    </row>
    <row r="6" ht="20.25" customHeight="1" spans="1:15">
      <c r="A6" s="181">
        <v>1</v>
      </c>
      <c r="B6" s="181">
        <v>2</v>
      </c>
      <c r="C6" s="226">
        <v>3</v>
      </c>
      <c r="D6" s="226">
        <v>4</v>
      </c>
      <c r="E6" s="226">
        <v>5</v>
      </c>
      <c r="F6" s="226">
        <v>6</v>
      </c>
      <c r="G6" s="226">
        <v>7</v>
      </c>
      <c r="H6" s="226">
        <v>8</v>
      </c>
      <c r="I6" s="226">
        <v>9</v>
      </c>
      <c r="J6" s="226">
        <v>10</v>
      </c>
      <c r="K6" s="226">
        <v>11</v>
      </c>
      <c r="L6" s="226">
        <v>12</v>
      </c>
      <c r="M6" s="226">
        <v>13</v>
      </c>
      <c r="N6" s="226">
        <v>14</v>
      </c>
      <c r="O6" s="226">
        <v>15</v>
      </c>
    </row>
    <row r="7" ht="22.5" customHeight="1" spans="1:15">
      <c r="A7" s="243" t="s">
        <v>86</v>
      </c>
      <c r="B7" s="243" t="s">
        <v>87</v>
      </c>
      <c r="C7" s="35">
        <v>11566357.52</v>
      </c>
      <c r="D7" s="35">
        <v>11566357.52</v>
      </c>
      <c r="E7" s="35">
        <v>10717357.52</v>
      </c>
      <c r="F7" s="35">
        <v>849000</v>
      </c>
      <c r="G7" s="35"/>
      <c r="H7" s="35"/>
      <c r="I7" s="35"/>
      <c r="J7" s="35"/>
      <c r="K7" s="35"/>
      <c r="L7" s="35"/>
      <c r="M7" s="35"/>
      <c r="N7" s="35"/>
      <c r="O7" s="35"/>
    </row>
    <row r="8" ht="22.5" customHeight="1" spans="1:15">
      <c r="A8" s="243" t="s">
        <v>88</v>
      </c>
      <c r="B8" s="243" t="str">
        <f>"  "&amp;"人大事务"</f>
        <v>  人大事务</v>
      </c>
      <c r="C8" s="35">
        <v>81000</v>
      </c>
      <c r="D8" s="35">
        <v>81000</v>
      </c>
      <c r="E8" s="35"/>
      <c r="F8" s="35">
        <v>81000</v>
      </c>
      <c r="G8" s="35"/>
      <c r="H8" s="35"/>
      <c r="I8" s="35"/>
      <c r="J8" s="35"/>
      <c r="K8" s="35"/>
      <c r="L8" s="35"/>
      <c r="M8" s="35"/>
      <c r="N8" s="35"/>
      <c r="O8" s="35"/>
    </row>
    <row r="9" ht="22.5" customHeight="1" spans="1:15">
      <c r="A9" s="243" t="s">
        <v>89</v>
      </c>
      <c r="B9" s="243" t="str">
        <f t="shared" ref="B9:B17" si="0">"    "&amp;"行政运行"</f>
        <v>    行政运行</v>
      </c>
      <c r="C9" s="35">
        <v>81000</v>
      </c>
      <c r="D9" s="35">
        <v>81000</v>
      </c>
      <c r="E9" s="35"/>
      <c r="F9" s="35">
        <v>81000</v>
      </c>
      <c r="G9" s="35"/>
      <c r="H9" s="35"/>
      <c r="I9" s="35"/>
      <c r="J9" s="35"/>
      <c r="K9" s="35"/>
      <c r="L9" s="35"/>
      <c r="M9" s="35"/>
      <c r="N9" s="35"/>
      <c r="O9" s="35"/>
    </row>
    <row r="10" ht="22.5" customHeight="1" spans="1:15">
      <c r="A10" s="243" t="s">
        <v>90</v>
      </c>
      <c r="B10" s="243" t="str">
        <f>"  "&amp;"政府办公厅（室）及相关机构事务"</f>
        <v>  政府办公厅（室）及相关机构事务</v>
      </c>
      <c r="C10" s="35">
        <v>10223944.71</v>
      </c>
      <c r="D10" s="35">
        <v>10223944.71</v>
      </c>
      <c r="E10" s="35">
        <v>10093944.71</v>
      </c>
      <c r="F10" s="35">
        <v>130000</v>
      </c>
      <c r="G10" s="35"/>
      <c r="H10" s="35"/>
      <c r="I10" s="35"/>
      <c r="J10" s="35"/>
      <c r="K10" s="35"/>
      <c r="L10" s="35"/>
      <c r="M10" s="35"/>
      <c r="N10" s="35"/>
      <c r="O10" s="35"/>
    </row>
    <row r="11" ht="22.5" customHeight="1" spans="1:15">
      <c r="A11" s="243" t="s">
        <v>91</v>
      </c>
      <c r="B11" s="243" t="str">
        <f t="shared" si="0"/>
        <v>    行政运行</v>
      </c>
      <c r="C11" s="35">
        <v>10223944.71</v>
      </c>
      <c r="D11" s="35">
        <v>10223944.71</v>
      </c>
      <c r="E11" s="35">
        <v>10093944.71</v>
      </c>
      <c r="F11" s="35">
        <v>130000</v>
      </c>
      <c r="G11" s="35"/>
      <c r="H11" s="35"/>
      <c r="I11" s="35"/>
      <c r="J11" s="35"/>
      <c r="K11" s="35"/>
      <c r="L11" s="35"/>
      <c r="M11" s="35"/>
      <c r="N11" s="35"/>
      <c r="O11" s="35"/>
    </row>
    <row r="12" ht="22.5" customHeight="1" spans="1:15">
      <c r="A12" s="243" t="s">
        <v>92</v>
      </c>
      <c r="B12" s="243" t="str">
        <f>"  "&amp;"财政事务"</f>
        <v>  财政事务</v>
      </c>
      <c r="C12" s="35">
        <v>642412.81</v>
      </c>
      <c r="D12" s="35">
        <v>642412.81</v>
      </c>
      <c r="E12" s="35">
        <v>623412.81</v>
      </c>
      <c r="F12" s="35">
        <v>19000</v>
      </c>
      <c r="G12" s="35"/>
      <c r="H12" s="35"/>
      <c r="I12" s="35"/>
      <c r="J12" s="35"/>
      <c r="K12" s="35"/>
      <c r="L12" s="35"/>
      <c r="M12" s="35"/>
      <c r="N12" s="35"/>
      <c r="O12" s="35"/>
    </row>
    <row r="13" ht="22.5" customHeight="1" spans="1:15">
      <c r="A13" s="243" t="s">
        <v>93</v>
      </c>
      <c r="B13" s="243" t="str">
        <f t="shared" si="0"/>
        <v>    行政运行</v>
      </c>
      <c r="C13" s="35">
        <v>642412.81</v>
      </c>
      <c r="D13" s="35">
        <v>642412.81</v>
      </c>
      <c r="E13" s="35">
        <v>623412.81</v>
      </c>
      <c r="F13" s="35">
        <v>19000</v>
      </c>
      <c r="G13" s="35"/>
      <c r="H13" s="35"/>
      <c r="I13" s="35"/>
      <c r="J13" s="35"/>
      <c r="K13" s="35"/>
      <c r="L13" s="35"/>
      <c r="M13" s="35"/>
      <c r="N13" s="35"/>
      <c r="O13" s="35"/>
    </row>
    <row r="14" ht="22.5" customHeight="1" spans="1:15">
      <c r="A14" s="243" t="s">
        <v>94</v>
      </c>
      <c r="B14" s="243" t="str">
        <f>"  "&amp;"纪检监察事务"</f>
        <v>  纪检监察事务</v>
      </c>
      <c r="C14" s="35">
        <v>19000</v>
      </c>
      <c r="D14" s="35">
        <v>19000</v>
      </c>
      <c r="E14" s="35"/>
      <c r="F14" s="35">
        <v>19000</v>
      </c>
      <c r="G14" s="35"/>
      <c r="H14" s="35"/>
      <c r="I14" s="35"/>
      <c r="J14" s="35"/>
      <c r="K14" s="35"/>
      <c r="L14" s="35"/>
      <c r="M14" s="35"/>
      <c r="N14" s="35"/>
      <c r="O14" s="35"/>
    </row>
    <row r="15" ht="22.5" customHeight="1" spans="1:15">
      <c r="A15" s="243" t="s">
        <v>95</v>
      </c>
      <c r="B15" s="243" t="str">
        <f t="shared" si="0"/>
        <v>    行政运行</v>
      </c>
      <c r="C15" s="35">
        <v>19000</v>
      </c>
      <c r="D15" s="35">
        <v>19000</v>
      </c>
      <c r="E15" s="35"/>
      <c r="F15" s="35">
        <v>19000</v>
      </c>
      <c r="G15" s="35"/>
      <c r="H15" s="35"/>
      <c r="I15" s="35"/>
      <c r="J15" s="35"/>
      <c r="K15" s="35"/>
      <c r="L15" s="35"/>
      <c r="M15" s="35"/>
      <c r="N15" s="35"/>
      <c r="O15" s="35"/>
    </row>
    <row r="16" ht="22.5" customHeight="1" spans="1:15">
      <c r="A16" s="243" t="s">
        <v>96</v>
      </c>
      <c r="B16" s="243" t="str">
        <f>"  "&amp;"党委办公厅（室）及相关机构事务"</f>
        <v>  党委办公厅（室）及相关机构事务</v>
      </c>
      <c r="C16" s="35">
        <v>600000</v>
      </c>
      <c r="D16" s="35">
        <v>600000</v>
      </c>
      <c r="E16" s="35"/>
      <c r="F16" s="35">
        <v>600000</v>
      </c>
      <c r="G16" s="35"/>
      <c r="H16" s="35"/>
      <c r="I16" s="35"/>
      <c r="J16" s="35"/>
      <c r="K16" s="35"/>
      <c r="L16" s="35"/>
      <c r="M16" s="35"/>
      <c r="N16" s="35"/>
      <c r="O16" s="35"/>
    </row>
    <row r="17" ht="22.5" customHeight="1" spans="1:15">
      <c r="A17" s="243" t="s">
        <v>97</v>
      </c>
      <c r="B17" s="243" t="str">
        <f t="shared" si="0"/>
        <v>    行政运行</v>
      </c>
      <c r="C17" s="35">
        <v>600000</v>
      </c>
      <c r="D17" s="35">
        <v>600000</v>
      </c>
      <c r="E17" s="35"/>
      <c r="F17" s="35">
        <v>600000</v>
      </c>
      <c r="G17" s="35"/>
      <c r="H17" s="35"/>
      <c r="I17" s="35"/>
      <c r="J17" s="35"/>
      <c r="K17" s="35"/>
      <c r="L17" s="35"/>
      <c r="M17" s="35"/>
      <c r="N17" s="35"/>
      <c r="O17" s="35"/>
    </row>
    <row r="18" ht="22.5" customHeight="1" spans="1:15">
      <c r="A18" s="243" t="s">
        <v>98</v>
      </c>
      <c r="B18" s="243" t="s">
        <v>99</v>
      </c>
      <c r="C18" s="35">
        <v>1300094.56</v>
      </c>
      <c r="D18" s="35">
        <v>1300094.56</v>
      </c>
      <c r="E18" s="35">
        <v>1300094.56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ht="22.5" customHeight="1" spans="1:15">
      <c r="A19" s="243" t="s">
        <v>100</v>
      </c>
      <c r="B19" s="243" t="str">
        <f>"  "&amp;"文化和旅游"</f>
        <v>  文化和旅游</v>
      </c>
      <c r="C19" s="35">
        <v>1300094.56</v>
      </c>
      <c r="D19" s="35">
        <v>1300094.56</v>
      </c>
      <c r="E19" s="35">
        <v>1300094.56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ht="22.5" customHeight="1" spans="1:15">
      <c r="A20" s="243" t="s">
        <v>101</v>
      </c>
      <c r="B20" s="243" t="str">
        <f>"    "&amp;"群众文化"</f>
        <v>    群众文化</v>
      </c>
      <c r="C20" s="35">
        <v>1300094.56</v>
      </c>
      <c r="D20" s="35">
        <v>1300094.56</v>
      </c>
      <c r="E20" s="35">
        <v>1300094.56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ht="22.5" customHeight="1" spans="1:15">
      <c r="A21" s="243" t="s">
        <v>102</v>
      </c>
      <c r="B21" s="243" t="s">
        <v>103</v>
      </c>
      <c r="C21" s="35">
        <v>2139345.98</v>
      </c>
      <c r="D21" s="35">
        <v>2139345.98</v>
      </c>
      <c r="E21" s="35">
        <v>2139345.98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ht="22.5" customHeight="1" spans="1:15">
      <c r="A22" s="243" t="s">
        <v>104</v>
      </c>
      <c r="B22" s="243" t="str">
        <f>"  "&amp;"行政事业单位养老支出"</f>
        <v>  行政事业单位养老支出</v>
      </c>
      <c r="C22" s="35">
        <v>1865563.58</v>
      </c>
      <c r="D22" s="35">
        <v>1865563.58</v>
      </c>
      <c r="E22" s="35">
        <v>1865563.58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ht="22.5" customHeight="1" spans="1:15">
      <c r="A23" s="243" t="s">
        <v>105</v>
      </c>
      <c r="B23" s="243" t="str">
        <f>"    "&amp;"机关事业单位基本养老保险缴费支出"</f>
        <v>    机关事业单位基本养老保险缴费支出</v>
      </c>
      <c r="C23" s="35">
        <v>1865563.58</v>
      </c>
      <c r="D23" s="35">
        <v>1865563.58</v>
      </c>
      <c r="E23" s="35">
        <v>1865563.58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ht="22.5" customHeight="1" spans="1:15">
      <c r="A24" s="243" t="s">
        <v>106</v>
      </c>
      <c r="B24" s="243" t="str">
        <f>"    "&amp;"机关事业单位职业年金缴费支出"</f>
        <v>    机关事业单位职业年金缴费支出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ht="22.5" customHeight="1" spans="1:15">
      <c r="A25" s="243" t="s">
        <v>107</v>
      </c>
      <c r="B25" s="243" t="str">
        <f>"  "&amp;"抚恤"</f>
        <v>  抚恤</v>
      </c>
      <c r="C25" s="35">
        <v>117782.4</v>
      </c>
      <c r="D25" s="35">
        <v>117782.4</v>
      </c>
      <c r="E25" s="35">
        <v>117782.4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ht="22.5" customHeight="1" spans="1:15">
      <c r="A26" s="243" t="s">
        <v>108</v>
      </c>
      <c r="B26" s="243" t="str">
        <f>"    "&amp;"死亡抚恤"</f>
        <v>    死亡抚恤</v>
      </c>
      <c r="C26" s="35">
        <v>117782.4</v>
      </c>
      <c r="D26" s="35">
        <v>117782.4</v>
      </c>
      <c r="E26" s="35">
        <v>117782.4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ht="22.5" customHeight="1" spans="1:15">
      <c r="A27" s="243" t="s">
        <v>109</v>
      </c>
      <c r="B27" s="243" t="str">
        <f>"  "&amp;"社会福利"</f>
        <v>  社会福利</v>
      </c>
      <c r="C27" s="35">
        <v>156000</v>
      </c>
      <c r="D27" s="35">
        <v>156000</v>
      </c>
      <c r="E27" s="35">
        <v>156000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ht="22.5" customHeight="1" spans="1:15">
      <c r="A28" s="243" t="s">
        <v>110</v>
      </c>
      <c r="B28" s="243" t="str">
        <f>"    "&amp;"老年福利"</f>
        <v>    老年福利</v>
      </c>
      <c r="C28" s="35">
        <v>156000</v>
      </c>
      <c r="D28" s="35">
        <v>156000</v>
      </c>
      <c r="E28" s="35">
        <v>156000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ht="22.5" customHeight="1" spans="1:15">
      <c r="A29" s="243" t="s">
        <v>111</v>
      </c>
      <c r="B29" s="243" t="s">
        <v>112</v>
      </c>
      <c r="C29" s="35">
        <v>1490443.39</v>
      </c>
      <c r="D29" s="35">
        <v>1490443.39</v>
      </c>
      <c r="E29" s="35">
        <v>1490443.39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ht="22.5" customHeight="1" spans="1:15">
      <c r="A30" s="243" t="s">
        <v>113</v>
      </c>
      <c r="B30" s="243" t="str">
        <f>"  "&amp;"行政事业单位医疗"</f>
        <v>  行政事业单位医疗</v>
      </c>
      <c r="C30" s="35">
        <v>1490443.39</v>
      </c>
      <c r="D30" s="35">
        <v>1490443.39</v>
      </c>
      <c r="E30" s="35">
        <v>1490443.39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ht="22.5" customHeight="1" spans="1:15">
      <c r="A31" s="243" t="s">
        <v>114</v>
      </c>
      <c r="B31" s="243" t="str">
        <f>"    "&amp;"行政单位医疗"</f>
        <v>    行政单位医疗</v>
      </c>
      <c r="C31" s="35">
        <v>438302.16</v>
      </c>
      <c r="D31" s="35">
        <v>438302.16</v>
      </c>
      <c r="E31" s="35">
        <v>438302.16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ht="22.5" customHeight="1" spans="1:15">
      <c r="A32" s="243" t="s">
        <v>115</v>
      </c>
      <c r="B32" s="243" t="str">
        <f>"    "&amp;"事业单位医疗"</f>
        <v>    事业单位医疗</v>
      </c>
      <c r="C32" s="35">
        <v>423769.32</v>
      </c>
      <c r="D32" s="35">
        <v>423769.32</v>
      </c>
      <c r="E32" s="35">
        <v>423769.32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ht="22.5" customHeight="1" spans="1:15">
      <c r="A33" s="243" t="s">
        <v>116</v>
      </c>
      <c r="B33" s="243" t="str">
        <f>"    "&amp;"公务员医疗补助"</f>
        <v>    公务员医疗补助</v>
      </c>
      <c r="C33" s="35">
        <v>580764.36</v>
      </c>
      <c r="D33" s="35">
        <v>580764.36</v>
      </c>
      <c r="E33" s="35">
        <v>580764.36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ht="22.5" customHeight="1" spans="1:15">
      <c r="A34" s="243" t="s">
        <v>117</v>
      </c>
      <c r="B34" s="243" t="str">
        <f>"    "&amp;"其他行政事业单位医疗支出"</f>
        <v>    其他行政事业单位医疗支出</v>
      </c>
      <c r="C34" s="35">
        <v>47607.55</v>
      </c>
      <c r="D34" s="35">
        <v>47607.55</v>
      </c>
      <c r="E34" s="35">
        <v>47607.55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ht="22.5" customHeight="1" spans="1:15">
      <c r="A35" s="243" t="s">
        <v>118</v>
      </c>
      <c r="B35" s="243" t="s">
        <v>119</v>
      </c>
      <c r="C35" s="35">
        <v>200000</v>
      </c>
      <c r="D35" s="35">
        <v>200000</v>
      </c>
      <c r="E35" s="35"/>
      <c r="F35" s="35">
        <v>200000</v>
      </c>
      <c r="G35" s="35"/>
      <c r="H35" s="35"/>
      <c r="I35" s="35"/>
      <c r="J35" s="35"/>
      <c r="K35" s="35"/>
      <c r="L35" s="35"/>
      <c r="M35" s="35"/>
      <c r="N35" s="35"/>
      <c r="O35" s="35"/>
    </row>
    <row r="36" ht="22.5" customHeight="1" spans="1:15">
      <c r="A36" s="243" t="s">
        <v>120</v>
      </c>
      <c r="B36" s="243" t="str">
        <f>"  "&amp;"自然生态保护"</f>
        <v>  自然生态保护</v>
      </c>
      <c r="C36" s="35">
        <v>200000</v>
      </c>
      <c r="D36" s="35">
        <v>200000</v>
      </c>
      <c r="E36" s="35"/>
      <c r="F36" s="35">
        <v>200000</v>
      </c>
      <c r="G36" s="35"/>
      <c r="H36" s="35"/>
      <c r="I36" s="35"/>
      <c r="J36" s="35"/>
      <c r="K36" s="35"/>
      <c r="L36" s="35"/>
      <c r="M36" s="35"/>
      <c r="N36" s="35"/>
      <c r="O36" s="35"/>
    </row>
    <row r="37" ht="22.5" customHeight="1" spans="1:15">
      <c r="A37" s="243" t="s">
        <v>121</v>
      </c>
      <c r="B37" s="243" t="str">
        <f>"    "&amp;"农村环境保护"</f>
        <v>    农村环境保护</v>
      </c>
      <c r="C37" s="35">
        <v>200000</v>
      </c>
      <c r="D37" s="35">
        <v>200000</v>
      </c>
      <c r="E37" s="35"/>
      <c r="F37" s="35">
        <v>200000</v>
      </c>
      <c r="G37" s="35"/>
      <c r="H37" s="35"/>
      <c r="I37" s="35"/>
      <c r="J37" s="35"/>
      <c r="K37" s="35"/>
      <c r="L37" s="35"/>
      <c r="M37" s="35"/>
      <c r="N37" s="35"/>
      <c r="O37" s="35"/>
    </row>
    <row r="38" ht="22.5" customHeight="1" spans="1:15">
      <c r="A38" s="243" t="s">
        <v>122</v>
      </c>
      <c r="B38" s="243" t="s">
        <v>123</v>
      </c>
      <c r="C38" s="35">
        <v>6323933.02</v>
      </c>
      <c r="D38" s="35">
        <v>6323933.02</v>
      </c>
      <c r="E38" s="35">
        <v>6140833.02</v>
      </c>
      <c r="F38" s="35">
        <v>183100</v>
      </c>
      <c r="G38" s="35"/>
      <c r="H38" s="35"/>
      <c r="I38" s="35"/>
      <c r="J38" s="35"/>
      <c r="K38" s="35"/>
      <c r="L38" s="35"/>
      <c r="M38" s="35"/>
      <c r="N38" s="35"/>
      <c r="O38" s="35"/>
    </row>
    <row r="39" ht="22.5" customHeight="1" spans="1:15">
      <c r="A39" s="243" t="s">
        <v>124</v>
      </c>
      <c r="B39" s="243" t="str">
        <f>"  "&amp;"农业农村"</f>
        <v>  农业农村</v>
      </c>
      <c r="C39" s="35">
        <v>2167731.57</v>
      </c>
      <c r="D39" s="35">
        <v>2167731.57</v>
      </c>
      <c r="E39" s="35">
        <v>2167731.57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ht="22.5" customHeight="1" spans="1:15">
      <c r="A40" s="243" t="s">
        <v>125</v>
      </c>
      <c r="B40" s="243" t="str">
        <f>"    "&amp;"事业运行"</f>
        <v>    事业运行</v>
      </c>
      <c r="C40" s="35">
        <v>2167731.57</v>
      </c>
      <c r="D40" s="35">
        <v>2167731.57</v>
      </c>
      <c r="E40" s="35">
        <v>2167731.57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ht="22.5" customHeight="1" spans="1:15">
      <c r="A41" s="243" t="s">
        <v>126</v>
      </c>
      <c r="B41" s="243" t="str">
        <f>"  "&amp;"林业和草原"</f>
        <v>  林业和草原</v>
      </c>
      <c r="C41" s="35">
        <v>885906.68</v>
      </c>
      <c r="D41" s="35">
        <v>885906.68</v>
      </c>
      <c r="E41" s="35">
        <v>885906.68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ht="22.5" customHeight="1" spans="1:15">
      <c r="A42" s="243" t="s">
        <v>127</v>
      </c>
      <c r="B42" s="243" t="str">
        <f>"    "&amp;"事业机构"</f>
        <v>    事业机构</v>
      </c>
      <c r="C42" s="35">
        <v>885906.68</v>
      </c>
      <c r="D42" s="35">
        <v>885906.68</v>
      </c>
      <c r="E42" s="35">
        <v>885906.68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ht="22.5" customHeight="1" spans="1:15">
      <c r="A43" s="243" t="s">
        <v>128</v>
      </c>
      <c r="B43" s="243" t="str">
        <f>"  "&amp;"水利"</f>
        <v>  水利</v>
      </c>
      <c r="C43" s="35">
        <v>619858.77</v>
      </c>
      <c r="D43" s="35">
        <v>619858.77</v>
      </c>
      <c r="E43" s="35">
        <v>619858.77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ht="22.5" customHeight="1" spans="1:15">
      <c r="A44" s="243" t="s">
        <v>129</v>
      </c>
      <c r="B44" s="243" t="str">
        <f>"    "&amp;"水利行业业务管理"</f>
        <v>    水利行业业务管理</v>
      </c>
      <c r="C44" s="35">
        <v>619858.77</v>
      </c>
      <c r="D44" s="35">
        <v>619858.77</v>
      </c>
      <c r="E44" s="35">
        <v>619858.77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ht="22.5" customHeight="1" spans="1:15">
      <c r="A45" s="243" t="s">
        <v>130</v>
      </c>
      <c r="B45" s="243" t="str">
        <f>"  "&amp;"巩固脱贫攻坚成果衔接乡村振兴"</f>
        <v>  巩固脱贫攻坚成果衔接乡村振兴</v>
      </c>
      <c r="C45" s="35">
        <v>95000</v>
      </c>
      <c r="D45" s="35">
        <v>95000</v>
      </c>
      <c r="E45" s="35"/>
      <c r="F45" s="35">
        <v>95000</v>
      </c>
      <c r="G45" s="35"/>
      <c r="H45" s="35"/>
      <c r="I45" s="35"/>
      <c r="J45" s="35"/>
      <c r="K45" s="35"/>
      <c r="L45" s="35"/>
      <c r="M45" s="35"/>
      <c r="N45" s="35"/>
      <c r="O45" s="35"/>
    </row>
    <row r="46" ht="22.5" customHeight="1" spans="1:15">
      <c r="A46" s="243" t="s">
        <v>131</v>
      </c>
      <c r="B46" s="243" t="str">
        <f>"    "&amp;"其他巩固脱贫攻坚成果衔接乡村振兴支出"</f>
        <v>    其他巩固脱贫攻坚成果衔接乡村振兴支出</v>
      </c>
      <c r="C46" s="35">
        <v>95000</v>
      </c>
      <c r="D46" s="35">
        <v>95000</v>
      </c>
      <c r="E46" s="35"/>
      <c r="F46" s="35">
        <v>95000</v>
      </c>
      <c r="G46" s="35"/>
      <c r="H46" s="35"/>
      <c r="I46" s="35"/>
      <c r="J46" s="35"/>
      <c r="K46" s="35"/>
      <c r="L46" s="35"/>
      <c r="M46" s="35"/>
      <c r="N46" s="35"/>
      <c r="O46" s="35"/>
    </row>
    <row r="47" ht="22.5" customHeight="1" spans="1:15">
      <c r="A47" s="243" t="s">
        <v>132</v>
      </c>
      <c r="B47" s="243" t="str">
        <f>"  "&amp;"农村综合改革"</f>
        <v>  农村综合改革</v>
      </c>
      <c r="C47" s="35">
        <v>2555436</v>
      </c>
      <c r="D47" s="35">
        <v>2555436</v>
      </c>
      <c r="E47" s="35">
        <v>2467336</v>
      </c>
      <c r="F47" s="35">
        <v>88100</v>
      </c>
      <c r="G47" s="35"/>
      <c r="H47" s="35"/>
      <c r="I47" s="35"/>
      <c r="J47" s="35"/>
      <c r="K47" s="35"/>
      <c r="L47" s="35"/>
      <c r="M47" s="35"/>
      <c r="N47" s="35"/>
      <c r="O47" s="35"/>
    </row>
    <row r="48" ht="22.5" customHeight="1" spans="1:15">
      <c r="A48" s="243" t="s">
        <v>133</v>
      </c>
      <c r="B48" s="243" t="str">
        <f>"    "&amp;"对村民委员会和村党支部的补助"</f>
        <v>    对村民委员会和村党支部的补助</v>
      </c>
      <c r="C48" s="35">
        <v>2555436</v>
      </c>
      <c r="D48" s="35">
        <v>2555436</v>
      </c>
      <c r="E48" s="35">
        <v>2467336</v>
      </c>
      <c r="F48" s="35">
        <v>88100</v>
      </c>
      <c r="G48" s="35"/>
      <c r="H48" s="35"/>
      <c r="I48" s="35"/>
      <c r="J48" s="35"/>
      <c r="K48" s="35"/>
      <c r="L48" s="35"/>
      <c r="M48" s="35"/>
      <c r="N48" s="35"/>
      <c r="O48" s="35"/>
    </row>
    <row r="49" ht="22.5" customHeight="1" spans="1:15">
      <c r="A49" s="243" t="s">
        <v>134</v>
      </c>
      <c r="B49" s="243" t="s">
        <v>135</v>
      </c>
      <c r="C49" s="35">
        <v>1510686.29</v>
      </c>
      <c r="D49" s="35">
        <v>1510686.29</v>
      </c>
      <c r="E49" s="35">
        <v>1510686.29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ht="22.5" customHeight="1" spans="1:15">
      <c r="A50" s="243" t="s">
        <v>136</v>
      </c>
      <c r="B50" s="243" t="str">
        <f>"  "&amp;"住房改革支出"</f>
        <v>  住房改革支出</v>
      </c>
      <c r="C50" s="35">
        <v>1510686.29</v>
      </c>
      <c r="D50" s="35">
        <v>1510686.29</v>
      </c>
      <c r="E50" s="35">
        <v>1510686.29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ht="22.5" customHeight="1" spans="1:15">
      <c r="A51" s="243" t="s">
        <v>137</v>
      </c>
      <c r="B51" s="243" t="str">
        <f>"    "&amp;"住房公积金"</f>
        <v>    住房公积金</v>
      </c>
      <c r="C51" s="35">
        <v>1510686.29</v>
      </c>
      <c r="D51" s="35">
        <v>1510686.29</v>
      </c>
      <c r="E51" s="35">
        <v>1510686.29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ht="22.5" customHeight="1" spans="1:15">
      <c r="A52" s="83" t="s">
        <v>138</v>
      </c>
      <c r="B52" s="253" t="s">
        <v>138</v>
      </c>
      <c r="C52" s="151">
        <v>24530860.76</v>
      </c>
      <c r="D52" s="35">
        <v>24530860.76</v>
      </c>
      <c r="E52" s="151">
        <v>23298760.76</v>
      </c>
      <c r="F52" s="151">
        <v>1232100</v>
      </c>
      <c r="G52" s="151"/>
      <c r="H52" s="35"/>
      <c r="I52" s="151"/>
      <c r="J52" s="35"/>
      <c r="K52" s="151"/>
      <c r="L52" s="151"/>
      <c r="M52" s="151"/>
      <c r="N52" s="151"/>
      <c r="O52" s="151"/>
    </row>
  </sheetData>
  <mergeCells count="11">
    <mergeCell ref="A2:O2"/>
    <mergeCell ref="A3:L3"/>
    <mergeCell ref="D4:F4"/>
    <mergeCell ref="J4:O4"/>
    <mergeCell ref="A52:B5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7079646017699" defaultRowHeight="14.25" customHeight="1" outlineLevelCol="3"/>
  <cols>
    <col min="1" max="1" width="45.8495575221239" customWidth="1"/>
    <col min="2" max="2" width="36" customWidth="1"/>
    <col min="3" max="3" width="41.8495575221239" customWidth="1"/>
    <col min="4" max="4" width="34.8495575221239" customWidth="1"/>
  </cols>
  <sheetData>
    <row r="1" ht="19.5" customHeight="1" spans="1:4">
      <c r="D1" s="86" t="s">
        <v>139</v>
      </c>
    </row>
    <row r="2" ht="36" customHeight="1" spans="1:4">
      <c r="A2" s="54" t="s">
        <v>140</v>
      </c>
      <c r="B2" s="234"/>
      <c r="C2" s="234"/>
      <c r="D2" s="234"/>
    </row>
    <row r="3" ht="24" customHeight="1" spans="1:4">
      <c r="A3" s="56" t="str">
        <f>"单位名称："&amp;"德钦县佛山乡人民政府"</f>
        <v>单位名称：德钦县佛山乡人民政府</v>
      </c>
      <c r="B3" s="235"/>
      <c r="C3" s="235"/>
      <c r="D3" s="154" t="s">
        <v>2</v>
      </c>
    </row>
    <row r="4" ht="19.5" customHeight="1" spans="1:4">
      <c r="A4" s="62" t="s">
        <v>3</v>
      </c>
      <c r="B4" s="64"/>
      <c r="C4" s="62" t="s">
        <v>4</v>
      </c>
      <c r="D4" s="64"/>
    </row>
    <row r="5" ht="21.75" customHeight="1" spans="1:4">
      <c r="A5" s="77" t="s">
        <v>5</v>
      </c>
      <c r="B5" s="168" t="s">
        <v>6</v>
      </c>
      <c r="C5" s="77" t="s">
        <v>141</v>
      </c>
      <c r="D5" s="168" t="s">
        <v>6</v>
      </c>
    </row>
    <row r="6" ht="17.25" customHeight="1" spans="1:4">
      <c r="A6" s="79"/>
      <c r="B6" s="68"/>
      <c r="C6" s="79"/>
      <c r="D6" s="68"/>
    </row>
    <row r="7" ht="22.5" customHeight="1" spans="1:4">
      <c r="A7" s="236" t="s">
        <v>142</v>
      </c>
      <c r="B7" s="237">
        <v>24530860.76</v>
      </c>
      <c r="C7" s="238" t="s">
        <v>143</v>
      </c>
      <c r="D7" s="151">
        <v>24530860.76</v>
      </c>
    </row>
    <row r="8" ht="22.5" customHeight="1" spans="1:4">
      <c r="A8" s="239" t="s">
        <v>144</v>
      </c>
      <c r="B8" s="237">
        <v>24530860.76</v>
      </c>
      <c r="C8" s="240" t="s">
        <v>145</v>
      </c>
      <c r="D8" s="151">
        <v>11566357.52</v>
      </c>
    </row>
    <row r="9" ht="22.5" customHeight="1" spans="1:4">
      <c r="A9" s="239" t="s">
        <v>146</v>
      </c>
      <c r="B9" s="241"/>
      <c r="C9" s="240" t="s">
        <v>147</v>
      </c>
      <c r="D9" s="151"/>
    </row>
    <row r="10" ht="22.5" customHeight="1" spans="1:4">
      <c r="A10" s="239" t="s">
        <v>148</v>
      </c>
      <c r="B10" s="241"/>
      <c r="C10" s="240" t="s">
        <v>149</v>
      </c>
      <c r="D10" s="151"/>
    </row>
    <row r="11" ht="22.5" customHeight="1" spans="1:4">
      <c r="A11" s="242" t="s">
        <v>150</v>
      </c>
      <c r="B11" s="194"/>
      <c r="C11" s="240" t="s">
        <v>151</v>
      </c>
      <c r="D11" s="151"/>
    </row>
    <row r="12" ht="22.5" customHeight="1" spans="1:4">
      <c r="A12" s="239" t="s">
        <v>144</v>
      </c>
      <c r="B12" s="194"/>
      <c r="C12" s="240" t="s">
        <v>152</v>
      </c>
      <c r="D12" s="151"/>
    </row>
    <row r="13" ht="22.5" customHeight="1" spans="1:4">
      <c r="A13" s="239" t="s">
        <v>146</v>
      </c>
      <c r="B13" s="194"/>
      <c r="C13" s="240" t="s">
        <v>153</v>
      </c>
      <c r="D13" s="151"/>
    </row>
    <row r="14" ht="22.5" customHeight="1" spans="1:4">
      <c r="A14" s="239" t="s">
        <v>148</v>
      </c>
      <c r="B14" s="194"/>
      <c r="C14" s="240" t="s">
        <v>154</v>
      </c>
      <c r="D14" s="151">
        <v>1300094.56</v>
      </c>
    </row>
    <row r="15" ht="22.5" customHeight="1" spans="1:4">
      <c r="A15" s="239"/>
      <c r="B15" s="239"/>
      <c r="C15" s="240" t="s">
        <v>155</v>
      </c>
      <c r="D15" s="151">
        <v>2139345.98</v>
      </c>
    </row>
    <row r="16" ht="22.5" customHeight="1" spans="1:4">
      <c r="A16" s="239"/>
      <c r="B16" s="243"/>
      <c r="C16" s="240" t="s">
        <v>156</v>
      </c>
      <c r="D16" s="151">
        <v>1490443.39</v>
      </c>
    </row>
    <row r="17" ht="22.5" customHeight="1" spans="1:4">
      <c r="A17" s="244"/>
      <c r="B17" s="236"/>
      <c r="C17" s="240" t="s">
        <v>157</v>
      </c>
      <c r="D17" s="151">
        <v>200000</v>
      </c>
    </row>
    <row r="18" ht="22.5" customHeight="1" spans="1:4">
      <c r="A18" s="244"/>
      <c r="B18" s="236"/>
      <c r="C18" s="240" t="s">
        <v>158</v>
      </c>
      <c r="D18" s="151"/>
    </row>
    <row r="19" ht="22.5" customHeight="1" spans="1:4">
      <c r="A19" s="184"/>
      <c r="B19" s="184"/>
      <c r="C19" s="240" t="s">
        <v>159</v>
      </c>
      <c r="D19" s="151">
        <v>6323933.02</v>
      </c>
    </row>
    <row r="20" ht="22.5" customHeight="1" spans="1:4">
      <c r="A20" s="184"/>
      <c r="B20" s="184"/>
      <c r="C20" s="240" t="s">
        <v>160</v>
      </c>
      <c r="D20" s="151"/>
    </row>
    <row r="21" ht="22.5" customHeight="1" spans="1:4">
      <c r="A21" s="184"/>
      <c r="B21" s="184"/>
      <c r="C21" s="240" t="s">
        <v>161</v>
      </c>
      <c r="D21" s="151"/>
    </row>
    <row r="22" ht="22.5" customHeight="1" spans="1:4">
      <c r="A22" s="184"/>
      <c r="B22" s="184"/>
      <c r="C22" s="240" t="s">
        <v>162</v>
      </c>
      <c r="D22" s="151"/>
    </row>
    <row r="23" ht="22.5" customHeight="1" spans="1:4">
      <c r="A23" s="184"/>
      <c r="B23" s="184"/>
      <c r="C23" s="240" t="s">
        <v>163</v>
      </c>
      <c r="D23" s="151"/>
    </row>
    <row r="24" ht="22.5" customHeight="1" spans="1:4">
      <c r="A24" s="184"/>
      <c r="B24" s="184"/>
      <c r="C24" s="240" t="s">
        <v>164</v>
      </c>
      <c r="D24" s="151"/>
    </row>
    <row r="25" ht="22.5" customHeight="1" spans="1:4">
      <c r="A25" s="184"/>
      <c r="B25" s="184"/>
      <c r="C25" s="240" t="s">
        <v>165</v>
      </c>
      <c r="D25" s="151"/>
    </row>
    <row r="26" ht="22.5" customHeight="1" spans="1:4">
      <c r="A26" s="184"/>
      <c r="B26" s="184"/>
      <c r="C26" s="240" t="s">
        <v>166</v>
      </c>
      <c r="D26" s="151">
        <v>1510686.29</v>
      </c>
    </row>
    <row r="27" ht="22.5" customHeight="1" spans="1:4">
      <c r="A27" s="184"/>
      <c r="B27" s="184"/>
      <c r="C27" s="240" t="s">
        <v>167</v>
      </c>
      <c r="D27" s="151"/>
    </row>
    <row r="28" ht="22.5" customHeight="1" spans="1:4">
      <c r="A28" s="184"/>
      <c r="B28" s="184"/>
      <c r="C28" s="240" t="s">
        <v>168</v>
      </c>
      <c r="D28" s="151"/>
    </row>
    <row r="29" ht="22.5" customHeight="1" spans="1:4">
      <c r="A29" s="184"/>
      <c r="B29" s="184"/>
      <c r="C29" s="240" t="s">
        <v>169</v>
      </c>
      <c r="D29" s="151"/>
    </row>
    <row r="30" ht="22.5" customHeight="1" spans="1:4">
      <c r="A30" s="184"/>
      <c r="B30" s="184"/>
      <c r="C30" s="240" t="s">
        <v>170</v>
      </c>
      <c r="D30" s="151"/>
    </row>
    <row r="31" ht="22.5" customHeight="1" spans="1:4">
      <c r="A31" s="245"/>
      <c r="B31" s="236"/>
      <c r="C31" s="240" t="s">
        <v>171</v>
      </c>
      <c r="D31" s="151"/>
    </row>
    <row r="32" ht="22.5" customHeight="1" spans="1:4">
      <c r="A32" s="245"/>
      <c r="B32" s="236"/>
      <c r="C32" s="240" t="s">
        <v>172</v>
      </c>
      <c r="D32" s="151"/>
    </row>
    <row r="33" ht="22.5" customHeight="1" spans="1:4">
      <c r="A33" s="245"/>
      <c r="B33" s="236"/>
      <c r="C33" s="240" t="s">
        <v>173</v>
      </c>
      <c r="D33" s="151"/>
    </row>
    <row r="34" ht="22.5" customHeight="1" spans="1:4">
      <c r="A34" s="245"/>
      <c r="B34" s="236"/>
      <c r="C34" s="240" t="s">
        <v>174</v>
      </c>
      <c r="D34" s="151"/>
    </row>
    <row r="35" ht="22.5" customHeight="1" spans="1:4">
      <c r="A35" s="245"/>
      <c r="B35" s="236"/>
      <c r="C35" s="244" t="s">
        <v>175</v>
      </c>
      <c r="D35" s="236"/>
    </row>
    <row r="36" ht="22.5" customHeight="1" spans="1:4">
      <c r="A36" s="246" t="s">
        <v>176</v>
      </c>
      <c r="B36" s="247">
        <v>24530860.76</v>
      </c>
      <c r="C36" s="245" t="s">
        <v>52</v>
      </c>
      <c r="D36" s="247">
        <v>24530860.76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1"/>
  <sheetViews>
    <sheetView showZeros="0" workbookViewId="0">
      <selection activeCell="A1" sqref="A1"/>
    </sheetView>
  </sheetViews>
  <sheetFormatPr defaultColWidth="10.7079646017699" defaultRowHeight="14.25" customHeight="1" outlineLevelCol="6"/>
  <cols>
    <col min="1" max="1" width="23.5752212389381" customWidth="1"/>
    <col min="2" max="2" width="51.283185840708" customWidth="1"/>
    <col min="3" max="3" width="28.283185840708" customWidth="1"/>
    <col min="4" max="4" width="23.8495575221239" customWidth="1"/>
    <col min="5" max="7" width="28.283185840708" customWidth="1"/>
  </cols>
  <sheetData>
    <row r="1" customHeight="1" spans="1:7">
      <c r="D1" s="186"/>
      <c r="F1" s="107"/>
      <c r="G1" s="86" t="s">
        <v>177</v>
      </c>
    </row>
    <row r="2" ht="39" customHeight="1" spans="1:7">
      <c r="A2" s="54" t="s">
        <v>178</v>
      </c>
      <c r="B2" s="167"/>
      <c r="C2" s="167"/>
      <c r="D2" s="167"/>
      <c r="E2" s="167"/>
      <c r="F2" s="167"/>
      <c r="G2" s="167"/>
    </row>
    <row r="3" ht="18" customHeight="1" spans="1:7">
      <c r="A3" s="56" t="str">
        <f>"单位名称："&amp;"德钦县佛山乡人民政府"</f>
        <v>单位名称：德钦县佛山乡人民政府</v>
      </c>
      <c r="B3" s="222"/>
      <c r="C3" s="211"/>
      <c r="D3" s="211"/>
      <c r="E3" s="211"/>
      <c r="F3" s="163"/>
      <c r="G3" s="154" t="s">
        <v>2</v>
      </c>
    </row>
    <row r="4" ht="20.25" customHeight="1" spans="1:7">
      <c r="A4" s="223" t="s">
        <v>179</v>
      </c>
      <c r="B4" s="224"/>
      <c r="C4" s="168" t="s">
        <v>57</v>
      </c>
      <c r="D4" s="200" t="s">
        <v>77</v>
      </c>
      <c r="E4" s="63"/>
      <c r="F4" s="64"/>
      <c r="G4" s="188" t="s">
        <v>78</v>
      </c>
    </row>
    <row r="5" ht="20.25" customHeight="1" spans="1:7">
      <c r="A5" s="225" t="s">
        <v>75</v>
      </c>
      <c r="B5" s="225" t="s">
        <v>76</v>
      </c>
      <c r="C5" s="79"/>
      <c r="D5" s="226" t="s">
        <v>59</v>
      </c>
      <c r="E5" s="226" t="s">
        <v>180</v>
      </c>
      <c r="F5" s="226" t="s">
        <v>181</v>
      </c>
      <c r="G5" s="158"/>
    </row>
    <row r="6" ht="19.5" customHeight="1" spans="1:7">
      <c r="A6" s="225" t="s">
        <v>182</v>
      </c>
      <c r="B6" s="225" t="s">
        <v>183</v>
      </c>
      <c r="C6" s="225" t="s">
        <v>184</v>
      </c>
      <c r="D6" s="226">
        <v>4</v>
      </c>
      <c r="E6" s="227" t="s">
        <v>185</v>
      </c>
      <c r="F6" s="227" t="s">
        <v>186</v>
      </c>
      <c r="G6" s="225" t="s">
        <v>187</v>
      </c>
    </row>
    <row r="7" ht="22.5" customHeight="1" spans="1:7">
      <c r="A7" s="182" t="s">
        <v>86</v>
      </c>
      <c r="B7" s="182" t="s">
        <v>87</v>
      </c>
      <c r="C7" s="228">
        <v>11566357.52</v>
      </c>
      <c r="D7" s="228">
        <v>10717357.52</v>
      </c>
      <c r="E7" s="228">
        <v>9599637.21</v>
      </c>
      <c r="F7" s="228">
        <v>1117720.31</v>
      </c>
      <c r="G7" s="228">
        <v>849000</v>
      </c>
    </row>
    <row r="8" ht="22.5" customHeight="1" spans="1:7">
      <c r="A8" s="229" t="s">
        <v>88</v>
      </c>
      <c r="B8" s="229" t="s">
        <v>188</v>
      </c>
      <c r="C8" s="228">
        <v>81000</v>
      </c>
      <c r="D8" s="228"/>
      <c r="E8" s="228"/>
      <c r="F8" s="228"/>
      <c r="G8" s="228">
        <v>81000</v>
      </c>
    </row>
    <row r="9" ht="22.5" customHeight="1" spans="1:7">
      <c r="A9" s="230" t="s">
        <v>89</v>
      </c>
      <c r="B9" s="230" t="s">
        <v>189</v>
      </c>
      <c r="C9" s="228">
        <v>81000</v>
      </c>
      <c r="D9" s="228"/>
      <c r="E9" s="228"/>
      <c r="F9" s="228"/>
      <c r="G9" s="228">
        <v>81000</v>
      </c>
    </row>
    <row r="10" ht="22.5" customHeight="1" spans="1:7">
      <c r="A10" s="229" t="s">
        <v>90</v>
      </c>
      <c r="B10" s="229" t="s">
        <v>190</v>
      </c>
      <c r="C10" s="228">
        <v>10223944.71</v>
      </c>
      <c r="D10" s="228">
        <v>10093944.71</v>
      </c>
      <c r="E10" s="228">
        <v>9005182.85</v>
      </c>
      <c r="F10" s="228">
        <v>1088761.86</v>
      </c>
      <c r="G10" s="228">
        <v>130000</v>
      </c>
    </row>
    <row r="11" ht="22.5" customHeight="1" spans="1:7">
      <c r="A11" s="230" t="s">
        <v>91</v>
      </c>
      <c r="B11" s="230" t="s">
        <v>189</v>
      </c>
      <c r="C11" s="228">
        <v>10223944.71</v>
      </c>
      <c r="D11" s="228">
        <v>10093944.71</v>
      </c>
      <c r="E11" s="228">
        <v>9005182.85</v>
      </c>
      <c r="F11" s="228">
        <v>1088761.86</v>
      </c>
      <c r="G11" s="228">
        <v>130000</v>
      </c>
    </row>
    <row r="12" ht="22.5" customHeight="1" spans="1:7">
      <c r="A12" s="229" t="s">
        <v>92</v>
      </c>
      <c r="B12" s="229" t="s">
        <v>191</v>
      </c>
      <c r="C12" s="228">
        <v>642412.81</v>
      </c>
      <c r="D12" s="228">
        <v>623412.81</v>
      </c>
      <c r="E12" s="228">
        <v>594454.36</v>
      </c>
      <c r="F12" s="228">
        <v>28958.45</v>
      </c>
      <c r="G12" s="228">
        <v>19000</v>
      </c>
    </row>
    <row r="13" ht="22.5" customHeight="1" spans="1:7">
      <c r="A13" s="230" t="s">
        <v>93</v>
      </c>
      <c r="B13" s="230" t="s">
        <v>189</v>
      </c>
      <c r="C13" s="228">
        <v>642412.81</v>
      </c>
      <c r="D13" s="228">
        <v>623412.81</v>
      </c>
      <c r="E13" s="228">
        <v>594454.36</v>
      </c>
      <c r="F13" s="228">
        <v>28958.45</v>
      </c>
      <c r="G13" s="228">
        <v>19000</v>
      </c>
    </row>
    <row r="14" ht="22.5" customHeight="1" spans="1:7">
      <c r="A14" s="229" t="s">
        <v>94</v>
      </c>
      <c r="B14" s="229" t="s">
        <v>192</v>
      </c>
      <c r="C14" s="228">
        <v>19000</v>
      </c>
      <c r="D14" s="228"/>
      <c r="E14" s="228"/>
      <c r="F14" s="228"/>
      <c r="G14" s="228">
        <v>19000</v>
      </c>
    </row>
    <row r="15" ht="22.5" customHeight="1" spans="1:7">
      <c r="A15" s="230" t="s">
        <v>95</v>
      </c>
      <c r="B15" s="230" t="s">
        <v>189</v>
      </c>
      <c r="C15" s="228">
        <v>19000</v>
      </c>
      <c r="D15" s="228"/>
      <c r="E15" s="228"/>
      <c r="F15" s="228"/>
      <c r="G15" s="228">
        <v>19000</v>
      </c>
    </row>
    <row r="16" ht="22.5" customHeight="1" spans="1:7">
      <c r="A16" s="229" t="s">
        <v>96</v>
      </c>
      <c r="B16" s="229" t="s">
        <v>193</v>
      </c>
      <c r="C16" s="228">
        <v>600000</v>
      </c>
      <c r="D16" s="228"/>
      <c r="E16" s="228"/>
      <c r="F16" s="228"/>
      <c r="G16" s="228">
        <v>600000</v>
      </c>
    </row>
    <row r="17" ht="22.5" customHeight="1" spans="1:7">
      <c r="A17" s="230" t="s">
        <v>97</v>
      </c>
      <c r="B17" s="230" t="s">
        <v>189</v>
      </c>
      <c r="C17" s="228">
        <v>600000</v>
      </c>
      <c r="D17" s="228"/>
      <c r="E17" s="228"/>
      <c r="F17" s="228"/>
      <c r="G17" s="228">
        <v>600000</v>
      </c>
    </row>
    <row r="18" ht="22.5" customHeight="1" spans="1:7">
      <c r="A18" s="182" t="s">
        <v>98</v>
      </c>
      <c r="B18" s="182" t="s">
        <v>99</v>
      </c>
      <c r="C18" s="228">
        <v>1300094.56</v>
      </c>
      <c r="D18" s="228">
        <v>1300094.56</v>
      </c>
      <c r="E18" s="228">
        <v>1251451.55</v>
      </c>
      <c r="F18" s="228">
        <v>48643.01</v>
      </c>
      <c r="G18" s="228"/>
    </row>
    <row r="19" ht="22.5" customHeight="1" spans="1:7">
      <c r="A19" s="229" t="s">
        <v>100</v>
      </c>
      <c r="B19" s="229" t="s">
        <v>194</v>
      </c>
      <c r="C19" s="228">
        <v>1300094.56</v>
      </c>
      <c r="D19" s="228">
        <v>1300094.56</v>
      </c>
      <c r="E19" s="228">
        <v>1251451.55</v>
      </c>
      <c r="F19" s="228">
        <v>48643.01</v>
      </c>
      <c r="G19" s="228"/>
    </row>
    <row r="20" ht="22.5" customHeight="1" spans="1:7">
      <c r="A20" s="230" t="s">
        <v>101</v>
      </c>
      <c r="B20" s="230" t="s">
        <v>195</v>
      </c>
      <c r="C20" s="228">
        <v>1300094.56</v>
      </c>
      <c r="D20" s="228">
        <v>1300094.56</v>
      </c>
      <c r="E20" s="228">
        <v>1251451.55</v>
      </c>
      <c r="F20" s="228">
        <v>48643.01</v>
      </c>
      <c r="G20" s="228"/>
    </row>
    <row r="21" ht="22.5" customHeight="1" spans="1:7">
      <c r="A21" s="182" t="s">
        <v>102</v>
      </c>
      <c r="B21" s="182" t="s">
        <v>103</v>
      </c>
      <c r="C21" s="228">
        <v>2139345.98</v>
      </c>
      <c r="D21" s="228">
        <v>2139345.98</v>
      </c>
      <c r="E21" s="228">
        <v>2139345.98</v>
      </c>
      <c r="F21" s="228"/>
      <c r="G21" s="228"/>
    </row>
    <row r="22" ht="22.5" customHeight="1" spans="1:7">
      <c r="A22" s="229" t="s">
        <v>104</v>
      </c>
      <c r="B22" s="229" t="s">
        <v>196</v>
      </c>
      <c r="C22" s="228">
        <v>1865563.58</v>
      </c>
      <c r="D22" s="228">
        <v>1865563.58</v>
      </c>
      <c r="E22" s="228">
        <v>1865563.58</v>
      </c>
      <c r="F22" s="228"/>
      <c r="G22" s="228"/>
    </row>
    <row r="23" ht="22.5" customHeight="1" spans="1:7">
      <c r="A23" s="230" t="s">
        <v>105</v>
      </c>
      <c r="B23" s="230" t="s">
        <v>197</v>
      </c>
      <c r="C23" s="228">
        <v>1865563.58</v>
      </c>
      <c r="D23" s="228">
        <v>1865563.58</v>
      </c>
      <c r="E23" s="228">
        <v>1865563.58</v>
      </c>
      <c r="F23" s="228"/>
      <c r="G23" s="228"/>
    </row>
    <row r="24" ht="22.5" customHeight="1" spans="1:7">
      <c r="A24" s="229" t="s">
        <v>107</v>
      </c>
      <c r="B24" s="229" t="s">
        <v>198</v>
      </c>
      <c r="C24" s="228">
        <v>117782.4</v>
      </c>
      <c r="D24" s="228">
        <v>117782.4</v>
      </c>
      <c r="E24" s="228">
        <v>117782.4</v>
      </c>
      <c r="F24" s="228"/>
      <c r="G24" s="228"/>
    </row>
    <row r="25" ht="22.5" customHeight="1" spans="1:7">
      <c r="A25" s="230" t="s">
        <v>108</v>
      </c>
      <c r="B25" s="230" t="s">
        <v>199</v>
      </c>
      <c r="C25" s="228">
        <v>117782.4</v>
      </c>
      <c r="D25" s="228">
        <v>117782.4</v>
      </c>
      <c r="E25" s="228">
        <v>117782.4</v>
      </c>
      <c r="F25" s="228"/>
      <c r="G25" s="228"/>
    </row>
    <row r="26" ht="22.5" customHeight="1" spans="1:7">
      <c r="A26" s="229" t="s">
        <v>109</v>
      </c>
      <c r="B26" s="229" t="s">
        <v>200</v>
      </c>
      <c r="C26" s="228">
        <v>156000</v>
      </c>
      <c r="D26" s="228">
        <v>156000</v>
      </c>
      <c r="E26" s="228">
        <v>156000</v>
      </c>
      <c r="F26" s="228"/>
      <c r="G26" s="228"/>
    </row>
    <row r="27" ht="22.5" customHeight="1" spans="1:7">
      <c r="A27" s="230" t="s">
        <v>110</v>
      </c>
      <c r="B27" s="230" t="s">
        <v>201</v>
      </c>
      <c r="C27" s="228">
        <v>156000</v>
      </c>
      <c r="D27" s="228">
        <v>156000</v>
      </c>
      <c r="E27" s="228">
        <v>156000</v>
      </c>
      <c r="F27" s="228"/>
      <c r="G27" s="228"/>
    </row>
    <row r="28" ht="22.5" customHeight="1" spans="1:7">
      <c r="A28" s="182" t="s">
        <v>111</v>
      </c>
      <c r="B28" s="182" t="s">
        <v>112</v>
      </c>
      <c r="C28" s="228">
        <v>1490443.39</v>
      </c>
      <c r="D28" s="228">
        <v>1490443.39</v>
      </c>
      <c r="E28" s="228">
        <v>1490443.39</v>
      </c>
      <c r="F28" s="228"/>
      <c r="G28" s="228"/>
    </row>
    <row r="29" ht="22.5" customHeight="1" spans="1:7">
      <c r="A29" s="229" t="s">
        <v>113</v>
      </c>
      <c r="B29" s="229" t="s">
        <v>202</v>
      </c>
      <c r="C29" s="228">
        <v>1490443.39</v>
      </c>
      <c r="D29" s="228">
        <v>1490443.39</v>
      </c>
      <c r="E29" s="228">
        <v>1490443.39</v>
      </c>
      <c r="F29" s="228"/>
      <c r="G29" s="228"/>
    </row>
    <row r="30" ht="22.5" customHeight="1" spans="1:7">
      <c r="A30" s="230" t="s">
        <v>114</v>
      </c>
      <c r="B30" s="230" t="s">
        <v>203</v>
      </c>
      <c r="C30" s="228">
        <v>438302.16</v>
      </c>
      <c r="D30" s="228">
        <v>438302.16</v>
      </c>
      <c r="E30" s="228">
        <v>438302.16</v>
      </c>
      <c r="F30" s="228"/>
      <c r="G30" s="228"/>
    </row>
    <row r="31" ht="22.5" customHeight="1" spans="1:7">
      <c r="A31" s="230" t="s">
        <v>115</v>
      </c>
      <c r="B31" s="230" t="s">
        <v>204</v>
      </c>
      <c r="C31" s="228">
        <v>423769.32</v>
      </c>
      <c r="D31" s="228">
        <v>423769.32</v>
      </c>
      <c r="E31" s="228">
        <v>423769.32</v>
      </c>
      <c r="F31" s="228"/>
      <c r="G31" s="228"/>
    </row>
    <row r="32" ht="22.5" customHeight="1" spans="1:7">
      <c r="A32" s="230" t="s">
        <v>116</v>
      </c>
      <c r="B32" s="230" t="s">
        <v>205</v>
      </c>
      <c r="C32" s="228">
        <v>580764.36</v>
      </c>
      <c r="D32" s="228">
        <v>580764.36</v>
      </c>
      <c r="E32" s="228">
        <v>580764.36</v>
      </c>
      <c r="F32" s="228"/>
      <c r="G32" s="228"/>
    </row>
    <row r="33" ht="22.5" customHeight="1" spans="1:7">
      <c r="A33" s="230" t="s">
        <v>117</v>
      </c>
      <c r="B33" s="230" t="s">
        <v>206</v>
      </c>
      <c r="C33" s="228">
        <v>47607.55</v>
      </c>
      <c r="D33" s="228">
        <v>47607.55</v>
      </c>
      <c r="E33" s="228">
        <v>47607.55</v>
      </c>
      <c r="F33" s="228"/>
      <c r="G33" s="228"/>
    </row>
    <row r="34" ht="22.5" customHeight="1" spans="1:7">
      <c r="A34" s="182" t="s">
        <v>118</v>
      </c>
      <c r="B34" s="182" t="s">
        <v>119</v>
      </c>
      <c r="C34" s="228">
        <v>200000</v>
      </c>
      <c r="D34" s="228"/>
      <c r="E34" s="228"/>
      <c r="F34" s="228"/>
      <c r="G34" s="228">
        <v>200000</v>
      </c>
    </row>
    <row r="35" ht="22.5" customHeight="1" spans="1:7">
      <c r="A35" s="229" t="s">
        <v>120</v>
      </c>
      <c r="B35" s="229" t="s">
        <v>207</v>
      </c>
      <c r="C35" s="228">
        <v>200000</v>
      </c>
      <c r="D35" s="228"/>
      <c r="E35" s="228"/>
      <c r="F35" s="228"/>
      <c r="G35" s="228">
        <v>200000</v>
      </c>
    </row>
    <row r="36" ht="22.5" customHeight="1" spans="1:7">
      <c r="A36" s="230" t="s">
        <v>121</v>
      </c>
      <c r="B36" s="230" t="s">
        <v>208</v>
      </c>
      <c r="C36" s="228">
        <v>200000</v>
      </c>
      <c r="D36" s="228"/>
      <c r="E36" s="228"/>
      <c r="F36" s="228"/>
      <c r="G36" s="228">
        <v>200000</v>
      </c>
    </row>
    <row r="37" ht="22.5" customHeight="1" spans="1:7">
      <c r="A37" s="182" t="s">
        <v>122</v>
      </c>
      <c r="B37" s="182" t="s">
        <v>123</v>
      </c>
      <c r="C37" s="228">
        <v>6323933.02</v>
      </c>
      <c r="D37" s="228">
        <v>6140833.02</v>
      </c>
      <c r="E37" s="228">
        <v>5604051.45</v>
      </c>
      <c r="F37" s="228">
        <v>536781.57</v>
      </c>
      <c r="G37" s="228">
        <v>183100</v>
      </c>
    </row>
    <row r="38" ht="22.5" customHeight="1" spans="1:7">
      <c r="A38" s="229" t="s">
        <v>124</v>
      </c>
      <c r="B38" s="229" t="s">
        <v>209</v>
      </c>
      <c r="C38" s="228">
        <v>2167731.57</v>
      </c>
      <c r="D38" s="228">
        <v>2167731.57</v>
      </c>
      <c r="E38" s="228">
        <v>2069491.89</v>
      </c>
      <c r="F38" s="228">
        <v>98239.68</v>
      </c>
      <c r="G38" s="228"/>
    </row>
    <row r="39" ht="22.5" customHeight="1" spans="1:7">
      <c r="A39" s="230" t="s">
        <v>125</v>
      </c>
      <c r="B39" s="230" t="s">
        <v>210</v>
      </c>
      <c r="C39" s="228">
        <v>2167731.57</v>
      </c>
      <c r="D39" s="228">
        <v>2167731.57</v>
      </c>
      <c r="E39" s="228">
        <v>2069491.89</v>
      </c>
      <c r="F39" s="228">
        <v>98239.68</v>
      </c>
      <c r="G39" s="228"/>
    </row>
    <row r="40" ht="22.5" customHeight="1" spans="1:7">
      <c r="A40" s="229" t="s">
        <v>126</v>
      </c>
      <c r="B40" s="229" t="s">
        <v>211</v>
      </c>
      <c r="C40" s="228">
        <v>885906.68</v>
      </c>
      <c r="D40" s="228">
        <v>885906.68</v>
      </c>
      <c r="E40" s="228">
        <v>846257.14</v>
      </c>
      <c r="F40" s="228">
        <v>39649.54</v>
      </c>
      <c r="G40" s="228"/>
    </row>
    <row r="41" ht="22.5" customHeight="1" spans="1:7">
      <c r="A41" s="230" t="s">
        <v>127</v>
      </c>
      <c r="B41" s="230" t="s">
        <v>212</v>
      </c>
      <c r="C41" s="228">
        <v>885906.68</v>
      </c>
      <c r="D41" s="228">
        <v>885906.68</v>
      </c>
      <c r="E41" s="228">
        <v>846257.14</v>
      </c>
      <c r="F41" s="228">
        <v>39649.54</v>
      </c>
      <c r="G41" s="228"/>
    </row>
    <row r="42" ht="22.5" customHeight="1" spans="1:7">
      <c r="A42" s="229" t="s">
        <v>128</v>
      </c>
      <c r="B42" s="229" t="s">
        <v>213</v>
      </c>
      <c r="C42" s="228">
        <v>619858.77</v>
      </c>
      <c r="D42" s="228">
        <v>619858.77</v>
      </c>
      <c r="E42" s="228">
        <v>590966.42</v>
      </c>
      <c r="F42" s="228">
        <v>28892.35</v>
      </c>
      <c r="G42" s="228"/>
    </row>
    <row r="43" ht="22.5" customHeight="1" spans="1:7">
      <c r="A43" s="230" t="s">
        <v>129</v>
      </c>
      <c r="B43" s="230" t="s">
        <v>214</v>
      </c>
      <c r="C43" s="228">
        <v>619858.77</v>
      </c>
      <c r="D43" s="228">
        <v>619858.77</v>
      </c>
      <c r="E43" s="228">
        <v>590966.42</v>
      </c>
      <c r="F43" s="228">
        <v>28892.35</v>
      </c>
      <c r="G43" s="228"/>
    </row>
    <row r="44" ht="22.5" customHeight="1" spans="1:7">
      <c r="A44" s="229" t="s">
        <v>130</v>
      </c>
      <c r="B44" s="229" t="s">
        <v>215</v>
      </c>
      <c r="C44" s="228">
        <v>95000</v>
      </c>
      <c r="D44" s="228"/>
      <c r="E44" s="228"/>
      <c r="F44" s="228"/>
      <c r="G44" s="228">
        <v>95000</v>
      </c>
    </row>
    <row r="45" ht="22.5" customHeight="1" spans="1:7">
      <c r="A45" s="230" t="s">
        <v>131</v>
      </c>
      <c r="B45" s="230" t="s">
        <v>216</v>
      </c>
      <c r="C45" s="228">
        <v>95000</v>
      </c>
      <c r="D45" s="228"/>
      <c r="E45" s="228"/>
      <c r="F45" s="228"/>
      <c r="G45" s="228">
        <v>95000</v>
      </c>
    </row>
    <row r="46" ht="22.5" customHeight="1" spans="1:7">
      <c r="A46" s="229" t="s">
        <v>132</v>
      </c>
      <c r="B46" s="229" t="s">
        <v>217</v>
      </c>
      <c r="C46" s="228">
        <v>2555436</v>
      </c>
      <c r="D46" s="228">
        <v>2467336</v>
      </c>
      <c r="E46" s="228">
        <v>2097336</v>
      </c>
      <c r="F46" s="228">
        <v>370000</v>
      </c>
      <c r="G46" s="228">
        <v>88100</v>
      </c>
    </row>
    <row r="47" ht="22.5" customHeight="1" spans="1:7">
      <c r="A47" s="230" t="s">
        <v>133</v>
      </c>
      <c r="B47" s="230" t="s">
        <v>218</v>
      </c>
      <c r="C47" s="228">
        <v>2555436</v>
      </c>
      <c r="D47" s="228">
        <v>2467336</v>
      </c>
      <c r="E47" s="228">
        <v>2097336</v>
      </c>
      <c r="F47" s="228">
        <v>370000</v>
      </c>
      <c r="G47" s="228">
        <v>88100</v>
      </c>
    </row>
    <row r="48" ht="22.5" customHeight="1" spans="1:7">
      <c r="A48" s="182" t="s">
        <v>134</v>
      </c>
      <c r="B48" s="182" t="s">
        <v>135</v>
      </c>
      <c r="C48" s="228">
        <v>1510686.29</v>
      </c>
      <c r="D48" s="228">
        <v>1510686.29</v>
      </c>
      <c r="E48" s="228">
        <v>1510686.29</v>
      </c>
      <c r="F48" s="228"/>
      <c r="G48" s="228"/>
    </row>
    <row r="49" ht="22.5" customHeight="1" spans="1:7">
      <c r="A49" s="229" t="s">
        <v>136</v>
      </c>
      <c r="B49" s="229" t="s">
        <v>219</v>
      </c>
      <c r="C49" s="228">
        <v>1510686.29</v>
      </c>
      <c r="D49" s="228">
        <v>1510686.29</v>
      </c>
      <c r="E49" s="228">
        <v>1510686.29</v>
      </c>
      <c r="F49" s="228"/>
      <c r="G49" s="228"/>
    </row>
    <row r="50" ht="22.5" customHeight="1" spans="1:7">
      <c r="A50" s="230" t="s">
        <v>137</v>
      </c>
      <c r="B50" s="230" t="s">
        <v>220</v>
      </c>
      <c r="C50" s="228">
        <v>1510686.29</v>
      </c>
      <c r="D50" s="228">
        <v>1510686.29</v>
      </c>
      <c r="E50" s="228">
        <v>1510686.29</v>
      </c>
      <c r="F50" s="228"/>
      <c r="G50" s="228"/>
    </row>
    <row r="51" ht="22.5" customHeight="1" spans="1:7">
      <c r="A51" s="231" t="s">
        <v>138</v>
      </c>
      <c r="B51" s="232" t="s">
        <v>138</v>
      </c>
      <c r="C51" s="233">
        <v>24530860.76</v>
      </c>
      <c r="D51" s="228">
        <v>23298760.76</v>
      </c>
      <c r="E51" s="233">
        <v>21595615.87</v>
      </c>
      <c r="F51" s="233">
        <v>1703144.89</v>
      </c>
      <c r="G51" s="233">
        <v>1232100</v>
      </c>
    </row>
  </sheetData>
  <mergeCells count="7">
    <mergeCell ref="A2:G2"/>
    <mergeCell ref="A3:E3"/>
    <mergeCell ref="A4:B4"/>
    <mergeCell ref="D4:F4"/>
    <mergeCell ref="A51:B5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079646017699" defaultRowHeight="14.25" customHeight="1" outlineLevelRow="6" outlineLevelCol="5"/>
  <cols>
    <col min="1" max="2" width="32" customWidth="1"/>
    <col min="3" max="6" width="30.141592920354" customWidth="1"/>
  </cols>
  <sheetData>
    <row r="1" customHeight="1" spans="1:6">
      <c r="A1" s="206"/>
      <c r="B1" s="206"/>
      <c r="C1" s="127"/>
      <c r="D1" s="207"/>
      <c r="F1" s="208" t="s">
        <v>221</v>
      </c>
    </row>
    <row r="2" ht="36.75" customHeight="1" spans="1:6">
      <c r="A2" s="209" t="s">
        <v>222</v>
      </c>
      <c r="B2" s="210"/>
      <c r="C2" s="210"/>
      <c r="D2" s="210"/>
      <c r="E2" s="210"/>
      <c r="F2" s="210"/>
    </row>
    <row r="3" ht="18.75" customHeight="1" spans="1:6">
      <c r="A3" s="56" t="str">
        <f>"单位名称："&amp;"德钦县佛山乡人民政府"</f>
        <v>单位名称：德钦县佛山乡人民政府</v>
      </c>
      <c r="B3" s="206"/>
      <c r="C3" s="127"/>
      <c r="D3" s="211"/>
      <c r="F3" s="208" t="s">
        <v>223</v>
      </c>
    </row>
    <row r="4" ht="19.5" customHeight="1" spans="1:6">
      <c r="A4" s="212" t="s">
        <v>224</v>
      </c>
      <c r="B4" s="213" t="s">
        <v>225</v>
      </c>
      <c r="C4" s="119" t="s">
        <v>226</v>
      </c>
      <c r="D4" s="214"/>
      <c r="E4" s="215"/>
      <c r="F4" s="213" t="s">
        <v>227</v>
      </c>
    </row>
    <row r="5" ht="19.5" customHeight="1" spans="1:6">
      <c r="A5" s="216"/>
      <c r="B5" s="217"/>
      <c r="C5" s="118" t="s">
        <v>59</v>
      </c>
      <c r="D5" s="118" t="s">
        <v>228</v>
      </c>
      <c r="E5" s="118" t="s">
        <v>229</v>
      </c>
      <c r="F5" s="217"/>
    </row>
    <row r="6" ht="18.75" customHeight="1" spans="1:6">
      <c r="A6" s="218">
        <v>1</v>
      </c>
      <c r="B6" s="218">
        <v>2</v>
      </c>
      <c r="C6" s="219">
        <v>3</v>
      </c>
      <c r="D6" s="218">
        <v>4</v>
      </c>
      <c r="E6" s="218">
        <v>5</v>
      </c>
      <c r="F6" s="218">
        <v>6</v>
      </c>
    </row>
    <row r="7" ht="22.5" customHeight="1" spans="1:6">
      <c r="A7" s="220">
        <v>104000</v>
      </c>
      <c r="B7" s="220"/>
      <c r="C7" s="221">
        <v>94000</v>
      </c>
      <c r="D7" s="220"/>
      <c r="E7" s="220">
        <v>94000</v>
      </c>
      <c r="F7" s="220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7"/>
  <sheetViews>
    <sheetView showZeros="0" workbookViewId="0">
      <selection activeCell="A1" sqref="A1"/>
    </sheetView>
  </sheetViews>
  <sheetFormatPr defaultColWidth="10.7079646017699" defaultRowHeight="14.25" customHeight="1"/>
  <cols>
    <col min="1" max="1" width="38.283185840708" customWidth="1"/>
    <col min="2" max="2" width="29.7079646017699" customWidth="1"/>
    <col min="3" max="3" width="31" customWidth="1"/>
    <col min="4" max="4" width="11.8495575221239" customWidth="1"/>
    <col min="5" max="5" width="20.5663716814159" customWidth="1"/>
    <col min="6" max="6" width="12" customWidth="1"/>
    <col min="7" max="7" width="26.8495575221239" customWidth="1"/>
    <col min="8" max="21" width="23.141592920354" customWidth="1"/>
    <col min="22" max="23" width="23.283185840708" customWidth="1"/>
  </cols>
  <sheetData>
    <row r="1" ht="18.75" customHeight="1" spans="1:23">
      <c r="B1" s="196"/>
      <c r="D1" s="197"/>
      <c r="E1" s="197"/>
      <c r="F1" s="197"/>
      <c r="G1" s="197"/>
      <c r="H1" s="125"/>
      <c r="I1" s="125"/>
      <c r="J1" s="125"/>
      <c r="K1" s="125"/>
      <c r="L1" s="125"/>
      <c r="M1" s="125"/>
      <c r="N1" s="52"/>
      <c r="O1" s="52"/>
      <c r="P1" s="52"/>
      <c r="Q1" s="125"/>
      <c r="U1" s="196"/>
      <c r="W1" s="101" t="s">
        <v>230</v>
      </c>
    </row>
    <row r="2" ht="39.75" customHeight="1" spans="1:23">
      <c r="A2" s="198" t="s">
        <v>231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55"/>
      <c r="O2" s="55"/>
      <c r="P2" s="55"/>
      <c r="Q2" s="109"/>
      <c r="R2" s="109"/>
      <c r="S2" s="109"/>
      <c r="T2" s="109"/>
      <c r="U2" s="109"/>
      <c r="V2" s="109"/>
      <c r="W2" s="109"/>
    </row>
    <row r="3" ht="18.75" customHeight="1" spans="1:23">
      <c r="A3" s="56" t="str">
        <f>"单位名称："&amp;"德钦县佛山乡人民政府"</f>
        <v>单位名称：德钦县佛山乡人民政府</v>
      </c>
      <c r="B3" s="199"/>
      <c r="C3" s="199"/>
      <c r="D3" s="199"/>
      <c r="E3" s="199"/>
      <c r="F3" s="199"/>
      <c r="G3" s="199"/>
      <c r="H3" s="132"/>
      <c r="I3" s="132"/>
      <c r="J3" s="132"/>
      <c r="K3" s="132"/>
      <c r="L3" s="132"/>
      <c r="M3" s="132"/>
      <c r="N3" s="58"/>
      <c r="O3" s="58"/>
      <c r="P3" s="58"/>
      <c r="Q3" s="132"/>
      <c r="U3" s="196"/>
      <c r="W3" s="133" t="s">
        <v>223</v>
      </c>
    </row>
    <row r="4" ht="18" customHeight="1" spans="1:23">
      <c r="A4" s="60" t="s">
        <v>232</v>
      </c>
      <c r="B4" s="60" t="s">
        <v>233</v>
      </c>
      <c r="C4" s="60" t="s">
        <v>234</v>
      </c>
      <c r="D4" s="60" t="s">
        <v>235</v>
      </c>
      <c r="E4" s="60" t="s">
        <v>236</v>
      </c>
      <c r="F4" s="60" t="s">
        <v>237</v>
      </c>
      <c r="G4" s="60" t="s">
        <v>238</v>
      </c>
      <c r="H4" s="200" t="s">
        <v>239</v>
      </c>
      <c r="I4" s="138" t="s">
        <v>239</v>
      </c>
      <c r="J4" s="138"/>
      <c r="K4" s="138"/>
      <c r="L4" s="138"/>
      <c r="M4" s="138"/>
      <c r="N4" s="63"/>
      <c r="O4" s="63"/>
      <c r="P4" s="63"/>
      <c r="Q4" s="114" t="s">
        <v>63</v>
      </c>
      <c r="R4" s="138" t="s">
        <v>80</v>
      </c>
      <c r="S4" s="138"/>
      <c r="T4" s="138"/>
      <c r="U4" s="138"/>
      <c r="V4" s="138"/>
      <c r="W4" s="201"/>
    </row>
    <row r="5" ht="18" customHeight="1" spans="1:23">
      <c r="A5" s="65"/>
      <c r="B5" s="190"/>
      <c r="C5" s="65"/>
      <c r="D5" s="65"/>
      <c r="E5" s="65"/>
      <c r="F5" s="65"/>
      <c r="G5" s="65"/>
      <c r="H5" s="168" t="s">
        <v>57</v>
      </c>
      <c r="I5" s="200" t="s">
        <v>60</v>
      </c>
      <c r="J5" s="138"/>
      <c r="K5" s="138"/>
      <c r="L5" s="138"/>
      <c r="M5" s="201"/>
      <c r="N5" s="62" t="s">
        <v>240</v>
      </c>
      <c r="O5" s="63"/>
      <c r="P5" s="64"/>
      <c r="Q5" s="60" t="s">
        <v>63</v>
      </c>
      <c r="R5" s="200" t="s">
        <v>80</v>
      </c>
      <c r="S5" s="114" t="s">
        <v>66</v>
      </c>
      <c r="T5" s="138" t="s">
        <v>80</v>
      </c>
      <c r="U5" s="114" t="s">
        <v>68</v>
      </c>
      <c r="V5" s="114" t="s">
        <v>69</v>
      </c>
      <c r="W5" s="115" t="s">
        <v>70</v>
      </c>
    </row>
    <row r="6" ht="18.75" customHeight="1" spans="1:23">
      <c r="A6" s="78"/>
      <c r="B6" s="78"/>
      <c r="C6" s="78"/>
      <c r="D6" s="78"/>
      <c r="E6" s="78"/>
      <c r="F6" s="78"/>
      <c r="G6" s="78"/>
      <c r="H6" s="78"/>
      <c r="I6" s="202" t="s">
        <v>241</v>
      </c>
      <c r="J6" s="60" t="s">
        <v>242</v>
      </c>
      <c r="K6" s="60" t="s">
        <v>243</v>
      </c>
      <c r="L6" s="60" t="s">
        <v>244</v>
      </c>
      <c r="M6" s="60" t="s">
        <v>245</v>
      </c>
      <c r="N6" s="60" t="s">
        <v>60</v>
      </c>
      <c r="O6" s="60" t="s">
        <v>61</v>
      </c>
      <c r="P6" s="60" t="s">
        <v>62</v>
      </c>
      <c r="Q6" s="78"/>
      <c r="R6" s="60" t="s">
        <v>59</v>
      </c>
      <c r="S6" s="60" t="s">
        <v>66</v>
      </c>
      <c r="T6" s="60" t="s">
        <v>246</v>
      </c>
      <c r="U6" s="60" t="s">
        <v>68</v>
      </c>
      <c r="V6" s="60" t="s">
        <v>69</v>
      </c>
      <c r="W6" s="60" t="s">
        <v>70</v>
      </c>
    </row>
    <row r="7" ht="37.5" customHeight="1" spans="1:23">
      <c r="A7" s="171"/>
      <c r="B7" s="171"/>
      <c r="C7" s="171"/>
      <c r="D7" s="171"/>
      <c r="E7" s="171"/>
      <c r="F7" s="171"/>
      <c r="G7" s="171"/>
      <c r="H7" s="171"/>
      <c r="I7" s="146" t="s">
        <v>59</v>
      </c>
      <c r="J7" s="67" t="s">
        <v>247</v>
      </c>
      <c r="K7" s="67" t="s">
        <v>243</v>
      </c>
      <c r="L7" s="67" t="s">
        <v>244</v>
      </c>
      <c r="M7" s="67" t="s">
        <v>245</v>
      </c>
      <c r="N7" s="67" t="s">
        <v>243</v>
      </c>
      <c r="O7" s="67" t="s">
        <v>244</v>
      </c>
      <c r="P7" s="67" t="s">
        <v>245</v>
      </c>
      <c r="Q7" s="67" t="s">
        <v>63</v>
      </c>
      <c r="R7" s="67" t="s">
        <v>59</v>
      </c>
      <c r="S7" s="67" t="s">
        <v>66</v>
      </c>
      <c r="T7" s="67" t="s">
        <v>246</v>
      </c>
      <c r="U7" s="67" t="s">
        <v>68</v>
      </c>
      <c r="V7" s="67" t="s">
        <v>69</v>
      </c>
      <c r="W7" s="67" t="s">
        <v>70</v>
      </c>
    </row>
    <row r="8" ht="19.5" customHeight="1" spans="1:23">
      <c r="A8" s="203">
        <v>1</v>
      </c>
      <c r="B8" s="203">
        <v>2</v>
      </c>
      <c r="C8" s="203">
        <v>3</v>
      </c>
      <c r="D8" s="203">
        <v>4</v>
      </c>
      <c r="E8" s="203">
        <v>5</v>
      </c>
      <c r="F8" s="203">
        <v>6</v>
      </c>
      <c r="G8" s="203">
        <v>7</v>
      </c>
      <c r="H8" s="203">
        <v>8</v>
      </c>
      <c r="I8" s="203">
        <v>9</v>
      </c>
      <c r="J8" s="203">
        <v>10</v>
      </c>
      <c r="K8" s="203">
        <v>11</v>
      </c>
      <c r="L8" s="203">
        <v>12</v>
      </c>
      <c r="M8" s="203">
        <v>13</v>
      </c>
      <c r="N8" s="203">
        <v>14</v>
      </c>
      <c r="O8" s="203">
        <v>15</v>
      </c>
      <c r="P8" s="203">
        <v>16</v>
      </c>
      <c r="Q8" s="203">
        <v>17</v>
      </c>
      <c r="R8" s="203">
        <v>18</v>
      </c>
      <c r="S8" s="203">
        <v>19</v>
      </c>
      <c r="T8" s="203">
        <v>20</v>
      </c>
      <c r="U8" s="203">
        <v>21</v>
      </c>
      <c r="V8" s="203">
        <v>22</v>
      </c>
      <c r="W8" s="203">
        <v>23</v>
      </c>
    </row>
    <row r="9" ht="22.5" customHeight="1" spans="1:23">
      <c r="A9" s="81" t="s">
        <v>72</v>
      </c>
      <c r="B9" s="81"/>
      <c r="C9" s="81"/>
      <c r="D9" s="81"/>
      <c r="E9" s="81"/>
      <c r="F9" s="81"/>
      <c r="G9" s="81"/>
      <c r="H9" s="151"/>
      <c r="I9" s="151"/>
      <c r="J9" s="151"/>
      <c r="K9" s="97"/>
      <c r="L9" s="151"/>
      <c r="M9" s="97"/>
      <c r="N9" s="97"/>
      <c r="O9" s="97"/>
      <c r="P9" s="97"/>
      <c r="Q9" s="151"/>
      <c r="R9" s="151"/>
      <c r="S9" s="151"/>
      <c r="T9" s="151"/>
      <c r="U9" s="151"/>
      <c r="V9" s="151"/>
      <c r="W9" s="151"/>
    </row>
    <row r="10" ht="22.5" customHeight="1" spans="1:23">
      <c r="A10" s="81" t="s">
        <v>72</v>
      </c>
      <c r="B10" s="81" t="s">
        <v>248</v>
      </c>
      <c r="C10" s="81" t="s">
        <v>249</v>
      </c>
      <c r="D10" s="81" t="s">
        <v>91</v>
      </c>
      <c r="E10" s="81" t="s">
        <v>189</v>
      </c>
      <c r="F10" s="81" t="s">
        <v>250</v>
      </c>
      <c r="G10" s="81" t="s">
        <v>251</v>
      </c>
      <c r="H10" s="151">
        <v>1318512</v>
      </c>
      <c r="I10" s="151">
        <v>1318512</v>
      </c>
      <c r="J10" s="151"/>
      <c r="K10" s="97"/>
      <c r="L10" s="151">
        <v>1318512</v>
      </c>
      <c r="M10" s="97"/>
      <c r="N10" s="194"/>
      <c r="O10" s="194"/>
      <c r="P10" s="194"/>
      <c r="Q10" s="151"/>
      <c r="R10" s="151"/>
      <c r="S10" s="151"/>
      <c r="T10" s="151"/>
      <c r="U10" s="151"/>
      <c r="V10" s="151"/>
      <c r="W10" s="151"/>
    </row>
    <row r="11" ht="22.5" customHeight="1" spans="1:23">
      <c r="A11" s="81" t="s">
        <v>72</v>
      </c>
      <c r="B11" s="81" t="s">
        <v>252</v>
      </c>
      <c r="C11" s="81" t="s">
        <v>253</v>
      </c>
      <c r="D11" s="81" t="s">
        <v>91</v>
      </c>
      <c r="E11" s="81" t="s">
        <v>189</v>
      </c>
      <c r="F11" s="81" t="s">
        <v>250</v>
      </c>
      <c r="G11" s="81" t="s">
        <v>251</v>
      </c>
      <c r="H11" s="151">
        <v>274848</v>
      </c>
      <c r="I11" s="151">
        <v>274848</v>
      </c>
      <c r="J11" s="36"/>
      <c r="K11" s="36"/>
      <c r="L11" s="151">
        <v>274848</v>
      </c>
      <c r="M11" s="36"/>
      <c r="N11" s="194"/>
      <c r="O11" s="194"/>
      <c r="P11" s="194"/>
      <c r="Q11" s="151"/>
      <c r="R11" s="151"/>
      <c r="S11" s="151"/>
      <c r="T11" s="151"/>
      <c r="U11" s="151"/>
      <c r="V11" s="151"/>
      <c r="W11" s="151"/>
    </row>
    <row r="12" ht="22.5" customHeight="1" spans="1:23">
      <c r="A12" s="81" t="s">
        <v>72</v>
      </c>
      <c r="B12" s="81" t="s">
        <v>252</v>
      </c>
      <c r="C12" s="81" t="s">
        <v>253</v>
      </c>
      <c r="D12" s="81" t="s">
        <v>93</v>
      </c>
      <c r="E12" s="81" t="s">
        <v>189</v>
      </c>
      <c r="F12" s="81" t="s">
        <v>250</v>
      </c>
      <c r="G12" s="81" t="s">
        <v>251</v>
      </c>
      <c r="H12" s="151">
        <v>96828</v>
      </c>
      <c r="I12" s="151">
        <v>96828</v>
      </c>
      <c r="J12" s="36"/>
      <c r="K12" s="36"/>
      <c r="L12" s="151">
        <v>96828</v>
      </c>
      <c r="M12" s="36"/>
      <c r="N12" s="194"/>
      <c r="O12" s="194"/>
      <c r="P12" s="194"/>
      <c r="Q12" s="151"/>
      <c r="R12" s="151"/>
      <c r="S12" s="151"/>
      <c r="T12" s="151"/>
      <c r="U12" s="151"/>
      <c r="V12" s="151"/>
      <c r="W12" s="151"/>
    </row>
    <row r="13" ht="22.5" customHeight="1" spans="1:23">
      <c r="A13" s="81" t="s">
        <v>72</v>
      </c>
      <c r="B13" s="81" t="s">
        <v>252</v>
      </c>
      <c r="C13" s="81" t="s">
        <v>253</v>
      </c>
      <c r="D13" s="81" t="s">
        <v>101</v>
      </c>
      <c r="E13" s="81" t="s">
        <v>195</v>
      </c>
      <c r="F13" s="81" t="s">
        <v>250</v>
      </c>
      <c r="G13" s="81" t="s">
        <v>251</v>
      </c>
      <c r="H13" s="151">
        <v>249312</v>
      </c>
      <c r="I13" s="151">
        <v>249312</v>
      </c>
      <c r="J13" s="36"/>
      <c r="K13" s="36"/>
      <c r="L13" s="151">
        <v>249312</v>
      </c>
      <c r="M13" s="36"/>
      <c r="N13" s="194"/>
      <c r="O13" s="194"/>
      <c r="P13" s="194"/>
      <c r="Q13" s="151"/>
      <c r="R13" s="151"/>
      <c r="S13" s="151"/>
      <c r="T13" s="151"/>
      <c r="U13" s="151"/>
      <c r="V13" s="151"/>
      <c r="W13" s="151"/>
    </row>
    <row r="14" ht="22.5" customHeight="1" spans="1:23">
      <c r="A14" s="81" t="s">
        <v>72</v>
      </c>
      <c r="B14" s="81" t="s">
        <v>252</v>
      </c>
      <c r="C14" s="81" t="s">
        <v>253</v>
      </c>
      <c r="D14" s="81" t="s">
        <v>125</v>
      </c>
      <c r="E14" s="81" t="s">
        <v>210</v>
      </c>
      <c r="F14" s="81" t="s">
        <v>250</v>
      </c>
      <c r="G14" s="81" t="s">
        <v>251</v>
      </c>
      <c r="H14" s="151">
        <v>344388</v>
      </c>
      <c r="I14" s="151">
        <v>344388</v>
      </c>
      <c r="J14" s="36"/>
      <c r="K14" s="36"/>
      <c r="L14" s="151">
        <v>344388</v>
      </c>
      <c r="M14" s="36"/>
      <c r="N14" s="194"/>
      <c r="O14" s="194"/>
      <c r="P14" s="194"/>
      <c r="Q14" s="151"/>
      <c r="R14" s="151"/>
      <c r="S14" s="151"/>
      <c r="T14" s="151"/>
      <c r="U14" s="151"/>
      <c r="V14" s="151"/>
      <c r="W14" s="151"/>
    </row>
    <row r="15" ht="22.5" customHeight="1" spans="1:23">
      <c r="A15" s="81" t="s">
        <v>72</v>
      </c>
      <c r="B15" s="81" t="s">
        <v>252</v>
      </c>
      <c r="C15" s="81" t="s">
        <v>253</v>
      </c>
      <c r="D15" s="81" t="s">
        <v>127</v>
      </c>
      <c r="E15" s="81" t="s">
        <v>212</v>
      </c>
      <c r="F15" s="81" t="s">
        <v>250</v>
      </c>
      <c r="G15" s="81" t="s">
        <v>251</v>
      </c>
      <c r="H15" s="151">
        <v>145596</v>
      </c>
      <c r="I15" s="151">
        <v>145596</v>
      </c>
      <c r="J15" s="36"/>
      <c r="K15" s="36"/>
      <c r="L15" s="151">
        <v>145596</v>
      </c>
      <c r="M15" s="36"/>
      <c r="N15" s="194"/>
      <c r="O15" s="194"/>
      <c r="P15" s="194"/>
      <c r="Q15" s="151"/>
      <c r="R15" s="151"/>
      <c r="S15" s="151"/>
      <c r="T15" s="151"/>
      <c r="U15" s="151"/>
      <c r="V15" s="151"/>
      <c r="W15" s="151"/>
    </row>
    <row r="16" ht="22.5" customHeight="1" spans="1:23">
      <c r="A16" s="81" t="s">
        <v>72</v>
      </c>
      <c r="B16" s="81" t="s">
        <v>252</v>
      </c>
      <c r="C16" s="81" t="s">
        <v>253</v>
      </c>
      <c r="D16" s="81" t="s">
        <v>129</v>
      </c>
      <c r="E16" s="81" t="s">
        <v>214</v>
      </c>
      <c r="F16" s="81" t="s">
        <v>250</v>
      </c>
      <c r="G16" s="81" t="s">
        <v>251</v>
      </c>
      <c r="H16" s="151">
        <v>94908</v>
      </c>
      <c r="I16" s="151">
        <v>94908</v>
      </c>
      <c r="J16" s="36"/>
      <c r="K16" s="36"/>
      <c r="L16" s="151">
        <v>94908</v>
      </c>
      <c r="M16" s="36"/>
      <c r="N16" s="194"/>
      <c r="O16" s="194"/>
      <c r="P16" s="194"/>
      <c r="Q16" s="151"/>
      <c r="R16" s="151"/>
      <c r="S16" s="151"/>
      <c r="T16" s="151"/>
      <c r="U16" s="151"/>
      <c r="V16" s="151"/>
      <c r="W16" s="151"/>
    </row>
    <row r="17" ht="22.5" customHeight="1" spans="1:23">
      <c r="A17" s="81" t="s">
        <v>72</v>
      </c>
      <c r="B17" s="81" t="s">
        <v>252</v>
      </c>
      <c r="C17" s="81" t="s">
        <v>253</v>
      </c>
      <c r="D17" s="81" t="s">
        <v>91</v>
      </c>
      <c r="E17" s="81" t="s">
        <v>189</v>
      </c>
      <c r="F17" s="81" t="s">
        <v>254</v>
      </c>
      <c r="G17" s="81" t="s">
        <v>255</v>
      </c>
      <c r="H17" s="151">
        <v>391296</v>
      </c>
      <c r="I17" s="151">
        <v>391296</v>
      </c>
      <c r="J17" s="36"/>
      <c r="K17" s="36"/>
      <c r="L17" s="151">
        <v>391296</v>
      </c>
      <c r="M17" s="36"/>
      <c r="N17" s="194"/>
      <c r="O17" s="194"/>
      <c r="P17" s="194"/>
      <c r="Q17" s="151"/>
      <c r="R17" s="151"/>
      <c r="S17" s="151"/>
      <c r="T17" s="151"/>
      <c r="U17" s="151"/>
      <c r="V17" s="151"/>
      <c r="W17" s="151"/>
    </row>
    <row r="18" ht="22.5" customHeight="1" spans="1:23">
      <c r="A18" s="81" t="s">
        <v>72</v>
      </c>
      <c r="B18" s="81" t="s">
        <v>252</v>
      </c>
      <c r="C18" s="81" t="s">
        <v>253</v>
      </c>
      <c r="D18" s="81" t="s">
        <v>93</v>
      </c>
      <c r="E18" s="81" t="s">
        <v>189</v>
      </c>
      <c r="F18" s="81" t="s">
        <v>254</v>
      </c>
      <c r="G18" s="81" t="s">
        <v>255</v>
      </c>
      <c r="H18" s="151">
        <v>144158.4</v>
      </c>
      <c r="I18" s="151">
        <v>144158.4</v>
      </c>
      <c r="J18" s="36"/>
      <c r="K18" s="36"/>
      <c r="L18" s="151">
        <v>144158.4</v>
      </c>
      <c r="M18" s="36"/>
      <c r="N18" s="194"/>
      <c r="O18" s="194"/>
      <c r="P18" s="194"/>
      <c r="Q18" s="151"/>
      <c r="R18" s="151"/>
      <c r="S18" s="151"/>
      <c r="T18" s="151"/>
      <c r="U18" s="151"/>
      <c r="V18" s="151"/>
      <c r="W18" s="151"/>
    </row>
    <row r="19" ht="22.5" customHeight="1" spans="1:23">
      <c r="A19" s="81" t="s">
        <v>72</v>
      </c>
      <c r="B19" s="81" t="s">
        <v>252</v>
      </c>
      <c r="C19" s="81" t="s">
        <v>253</v>
      </c>
      <c r="D19" s="81" t="s">
        <v>101</v>
      </c>
      <c r="E19" s="81" t="s">
        <v>195</v>
      </c>
      <c r="F19" s="81" t="s">
        <v>254</v>
      </c>
      <c r="G19" s="81" t="s">
        <v>255</v>
      </c>
      <c r="H19" s="151">
        <v>330784.8</v>
      </c>
      <c r="I19" s="151">
        <v>330784.8</v>
      </c>
      <c r="J19" s="36"/>
      <c r="K19" s="36"/>
      <c r="L19" s="151">
        <v>330784.8</v>
      </c>
      <c r="M19" s="36"/>
      <c r="N19" s="194"/>
      <c r="O19" s="194"/>
      <c r="P19" s="194"/>
      <c r="Q19" s="151"/>
      <c r="R19" s="151"/>
      <c r="S19" s="151"/>
      <c r="T19" s="151"/>
      <c r="U19" s="151"/>
      <c r="V19" s="151"/>
      <c r="W19" s="151"/>
    </row>
    <row r="20" ht="22.5" customHeight="1" spans="1:23">
      <c r="A20" s="81" t="s">
        <v>72</v>
      </c>
      <c r="B20" s="81" t="s">
        <v>252</v>
      </c>
      <c r="C20" s="81" t="s">
        <v>253</v>
      </c>
      <c r="D20" s="81" t="s">
        <v>125</v>
      </c>
      <c r="E20" s="81" t="s">
        <v>210</v>
      </c>
      <c r="F20" s="81" t="s">
        <v>254</v>
      </c>
      <c r="G20" s="81" t="s">
        <v>255</v>
      </c>
      <c r="H20" s="151">
        <v>535584</v>
      </c>
      <c r="I20" s="151">
        <v>535584</v>
      </c>
      <c r="J20" s="36"/>
      <c r="K20" s="36"/>
      <c r="L20" s="151">
        <v>535584</v>
      </c>
      <c r="M20" s="36"/>
      <c r="N20" s="194"/>
      <c r="O20" s="194"/>
      <c r="P20" s="194"/>
      <c r="Q20" s="151"/>
      <c r="R20" s="151"/>
      <c r="S20" s="151"/>
      <c r="T20" s="151"/>
      <c r="U20" s="151"/>
      <c r="V20" s="151"/>
      <c r="W20" s="151"/>
    </row>
    <row r="21" ht="22.5" customHeight="1" spans="1:23">
      <c r="A21" s="81" t="s">
        <v>72</v>
      </c>
      <c r="B21" s="81" t="s">
        <v>252</v>
      </c>
      <c r="C21" s="81" t="s">
        <v>253</v>
      </c>
      <c r="D21" s="81" t="s">
        <v>127</v>
      </c>
      <c r="E21" s="81" t="s">
        <v>212</v>
      </c>
      <c r="F21" s="81" t="s">
        <v>254</v>
      </c>
      <c r="G21" s="81" t="s">
        <v>255</v>
      </c>
      <c r="H21" s="151">
        <v>219556.8</v>
      </c>
      <c r="I21" s="151">
        <v>219556.8</v>
      </c>
      <c r="J21" s="36"/>
      <c r="K21" s="36"/>
      <c r="L21" s="151">
        <v>219556.8</v>
      </c>
      <c r="M21" s="36"/>
      <c r="N21" s="194"/>
      <c r="O21" s="194"/>
      <c r="P21" s="194"/>
      <c r="Q21" s="151"/>
      <c r="R21" s="151"/>
      <c r="S21" s="151"/>
      <c r="T21" s="151"/>
      <c r="U21" s="151"/>
      <c r="V21" s="151"/>
      <c r="W21" s="151"/>
    </row>
    <row r="22" ht="22.5" customHeight="1" spans="1:23">
      <c r="A22" s="81" t="s">
        <v>72</v>
      </c>
      <c r="B22" s="81" t="s">
        <v>252</v>
      </c>
      <c r="C22" s="81" t="s">
        <v>253</v>
      </c>
      <c r="D22" s="81" t="s">
        <v>129</v>
      </c>
      <c r="E22" s="81" t="s">
        <v>214</v>
      </c>
      <c r="F22" s="81" t="s">
        <v>254</v>
      </c>
      <c r="G22" s="81" t="s">
        <v>255</v>
      </c>
      <c r="H22" s="151">
        <v>145137.6</v>
      </c>
      <c r="I22" s="151">
        <v>145137.6</v>
      </c>
      <c r="J22" s="36"/>
      <c r="K22" s="36"/>
      <c r="L22" s="151">
        <v>145137.6</v>
      </c>
      <c r="M22" s="36"/>
      <c r="N22" s="194"/>
      <c r="O22" s="194"/>
      <c r="P22" s="194"/>
      <c r="Q22" s="151"/>
      <c r="R22" s="151"/>
      <c r="S22" s="151"/>
      <c r="T22" s="151"/>
      <c r="U22" s="151"/>
      <c r="V22" s="151"/>
      <c r="W22" s="151"/>
    </row>
    <row r="23" ht="22.5" customHeight="1" spans="1:23">
      <c r="A23" s="81" t="s">
        <v>72</v>
      </c>
      <c r="B23" s="81" t="s">
        <v>248</v>
      </c>
      <c r="C23" s="81" t="s">
        <v>249</v>
      </c>
      <c r="D23" s="81" t="s">
        <v>91</v>
      </c>
      <c r="E23" s="81" t="s">
        <v>189</v>
      </c>
      <c r="F23" s="81" t="s">
        <v>254</v>
      </c>
      <c r="G23" s="81" t="s">
        <v>255</v>
      </c>
      <c r="H23" s="151">
        <v>306000</v>
      </c>
      <c r="I23" s="151">
        <v>306000</v>
      </c>
      <c r="J23" s="36"/>
      <c r="K23" s="36"/>
      <c r="L23" s="151">
        <v>306000</v>
      </c>
      <c r="M23" s="36"/>
      <c r="N23" s="194"/>
      <c r="O23" s="194"/>
      <c r="P23" s="194"/>
      <c r="Q23" s="151"/>
      <c r="R23" s="151"/>
      <c r="S23" s="151"/>
      <c r="T23" s="151"/>
      <c r="U23" s="151"/>
      <c r="V23" s="151"/>
      <c r="W23" s="151"/>
    </row>
    <row r="24" ht="22.5" customHeight="1" spans="1:23">
      <c r="A24" s="81" t="s">
        <v>72</v>
      </c>
      <c r="B24" s="81" t="s">
        <v>252</v>
      </c>
      <c r="C24" s="81" t="s">
        <v>253</v>
      </c>
      <c r="D24" s="81" t="s">
        <v>91</v>
      </c>
      <c r="E24" s="81" t="s">
        <v>189</v>
      </c>
      <c r="F24" s="81" t="s">
        <v>254</v>
      </c>
      <c r="G24" s="81" t="s">
        <v>255</v>
      </c>
      <c r="H24" s="151">
        <v>72000</v>
      </c>
      <c r="I24" s="151">
        <v>72000</v>
      </c>
      <c r="J24" s="36"/>
      <c r="K24" s="36"/>
      <c r="L24" s="151">
        <v>72000</v>
      </c>
      <c r="M24" s="36"/>
      <c r="N24" s="194"/>
      <c r="O24" s="194"/>
      <c r="P24" s="194"/>
      <c r="Q24" s="151"/>
      <c r="R24" s="151"/>
      <c r="S24" s="151"/>
      <c r="T24" s="151"/>
      <c r="U24" s="151"/>
      <c r="V24" s="151"/>
      <c r="W24" s="151"/>
    </row>
    <row r="25" ht="22.5" customHeight="1" spans="1:23">
      <c r="A25" s="81" t="s">
        <v>72</v>
      </c>
      <c r="B25" s="81" t="s">
        <v>252</v>
      </c>
      <c r="C25" s="81" t="s">
        <v>253</v>
      </c>
      <c r="D25" s="81" t="s">
        <v>93</v>
      </c>
      <c r="E25" s="81" t="s">
        <v>189</v>
      </c>
      <c r="F25" s="81" t="s">
        <v>254</v>
      </c>
      <c r="G25" s="81" t="s">
        <v>255</v>
      </c>
      <c r="H25" s="151">
        <v>27000</v>
      </c>
      <c r="I25" s="151">
        <v>27000</v>
      </c>
      <c r="J25" s="36"/>
      <c r="K25" s="36"/>
      <c r="L25" s="151">
        <v>27000</v>
      </c>
      <c r="M25" s="36"/>
      <c r="N25" s="194"/>
      <c r="O25" s="194"/>
      <c r="P25" s="194"/>
      <c r="Q25" s="151"/>
      <c r="R25" s="151"/>
      <c r="S25" s="151"/>
      <c r="T25" s="151"/>
      <c r="U25" s="151"/>
      <c r="V25" s="151"/>
      <c r="W25" s="151"/>
    </row>
    <row r="26" ht="22.5" customHeight="1" spans="1:23">
      <c r="A26" s="81" t="s">
        <v>72</v>
      </c>
      <c r="B26" s="81" t="s">
        <v>252</v>
      </c>
      <c r="C26" s="81" t="s">
        <v>253</v>
      </c>
      <c r="D26" s="81" t="s">
        <v>101</v>
      </c>
      <c r="E26" s="81" t="s">
        <v>195</v>
      </c>
      <c r="F26" s="81" t="s">
        <v>254</v>
      </c>
      <c r="G26" s="81" t="s">
        <v>255</v>
      </c>
      <c r="H26" s="151">
        <v>45000</v>
      </c>
      <c r="I26" s="151">
        <v>45000</v>
      </c>
      <c r="J26" s="36"/>
      <c r="K26" s="36"/>
      <c r="L26" s="151">
        <v>45000</v>
      </c>
      <c r="M26" s="36"/>
      <c r="N26" s="194"/>
      <c r="O26" s="194"/>
      <c r="P26" s="194"/>
      <c r="Q26" s="151"/>
      <c r="R26" s="151"/>
      <c r="S26" s="151"/>
      <c r="T26" s="151"/>
      <c r="U26" s="151"/>
      <c r="V26" s="151"/>
      <c r="W26" s="151"/>
    </row>
    <row r="27" ht="22.5" customHeight="1" spans="1:23">
      <c r="A27" s="81" t="s">
        <v>72</v>
      </c>
      <c r="B27" s="81" t="s">
        <v>252</v>
      </c>
      <c r="C27" s="81" t="s">
        <v>253</v>
      </c>
      <c r="D27" s="81" t="s">
        <v>125</v>
      </c>
      <c r="E27" s="81" t="s">
        <v>210</v>
      </c>
      <c r="F27" s="81" t="s">
        <v>254</v>
      </c>
      <c r="G27" s="81" t="s">
        <v>255</v>
      </c>
      <c r="H27" s="151">
        <v>90000</v>
      </c>
      <c r="I27" s="151">
        <v>90000</v>
      </c>
      <c r="J27" s="36"/>
      <c r="K27" s="36"/>
      <c r="L27" s="151">
        <v>90000</v>
      </c>
      <c r="M27" s="36"/>
      <c r="N27" s="194"/>
      <c r="O27" s="194"/>
      <c r="P27" s="194"/>
      <c r="Q27" s="151"/>
      <c r="R27" s="151"/>
      <c r="S27" s="151"/>
      <c r="T27" s="151"/>
      <c r="U27" s="151"/>
      <c r="V27" s="151"/>
      <c r="W27" s="151"/>
    </row>
    <row r="28" ht="22.5" customHeight="1" spans="1:23">
      <c r="A28" s="81" t="s">
        <v>72</v>
      </c>
      <c r="B28" s="81" t="s">
        <v>252</v>
      </c>
      <c r="C28" s="81" t="s">
        <v>253</v>
      </c>
      <c r="D28" s="81" t="s">
        <v>127</v>
      </c>
      <c r="E28" s="81" t="s">
        <v>212</v>
      </c>
      <c r="F28" s="81" t="s">
        <v>254</v>
      </c>
      <c r="G28" s="81" t="s">
        <v>255</v>
      </c>
      <c r="H28" s="151">
        <v>36000</v>
      </c>
      <c r="I28" s="151">
        <v>36000</v>
      </c>
      <c r="J28" s="36"/>
      <c r="K28" s="36"/>
      <c r="L28" s="151">
        <v>36000</v>
      </c>
      <c r="M28" s="36"/>
      <c r="N28" s="194"/>
      <c r="O28" s="194"/>
      <c r="P28" s="194"/>
      <c r="Q28" s="151"/>
      <c r="R28" s="151"/>
      <c r="S28" s="151"/>
      <c r="T28" s="151"/>
      <c r="U28" s="151"/>
      <c r="V28" s="151"/>
      <c r="W28" s="151"/>
    </row>
    <row r="29" ht="22.5" customHeight="1" spans="1:23">
      <c r="A29" s="81" t="s">
        <v>72</v>
      </c>
      <c r="B29" s="81" t="s">
        <v>252</v>
      </c>
      <c r="C29" s="81" t="s">
        <v>253</v>
      </c>
      <c r="D29" s="81" t="s">
        <v>129</v>
      </c>
      <c r="E29" s="81" t="s">
        <v>214</v>
      </c>
      <c r="F29" s="81" t="s">
        <v>254</v>
      </c>
      <c r="G29" s="81" t="s">
        <v>255</v>
      </c>
      <c r="H29" s="151">
        <v>27000</v>
      </c>
      <c r="I29" s="151">
        <v>27000</v>
      </c>
      <c r="J29" s="36"/>
      <c r="K29" s="36"/>
      <c r="L29" s="151">
        <v>27000</v>
      </c>
      <c r="M29" s="36"/>
      <c r="N29" s="194"/>
      <c r="O29" s="194"/>
      <c r="P29" s="194"/>
      <c r="Q29" s="151"/>
      <c r="R29" s="151"/>
      <c r="S29" s="151"/>
      <c r="T29" s="151"/>
      <c r="U29" s="151"/>
      <c r="V29" s="151"/>
      <c r="W29" s="151"/>
    </row>
    <row r="30" ht="22.5" customHeight="1" spans="1:23">
      <c r="A30" s="81" t="s">
        <v>72</v>
      </c>
      <c r="B30" s="81" t="s">
        <v>248</v>
      </c>
      <c r="C30" s="81" t="s">
        <v>249</v>
      </c>
      <c r="D30" s="81" t="s">
        <v>91</v>
      </c>
      <c r="E30" s="81" t="s">
        <v>189</v>
      </c>
      <c r="F30" s="81" t="s">
        <v>254</v>
      </c>
      <c r="G30" s="81" t="s">
        <v>255</v>
      </c>
      <c r="H30" s="151">
        <v>3925816.8</v>
      </c>
      <c r="I30" s="151">
        <v>3925816.8</v>
      </c>
      <c r="J30" s="36"/>
      <c r="K30" s="36"/>
      <c r="L30" s="151">
        <v>3925816.8</v>
      </c>
      <c r="M30" s="36"/>
      <c r="N30" s="194"/>
      <c r="O30" s="194"/>
      <c r="P30" s="194"/>
      <c r="Q30" s="151"/>
      <c r="R30" s="151"/>
      <c r="S30" s="151"/>
      <c r="T30" s="151"/>
      <c r="U30" s="151"/>
      <c r="V30" s="151"/>
      <c r="W30" s="151"/>
    </row>
    <row r="31" ht="22.5" customHeight="1" spans="1:23">
      <c r="A31" s="81" t="s">
        <v>72</v>
      </c>
      <c r="B31" s="81" t="s">
        <v>256</v>
      </c>
      <c r="C31" s="81" t="s">
        <v>257</v>
      </c>
      <c r="D31" s="81" t="s">
        <v>91</v>
      </c>
      <c r="E31" s="81" t="s">
        <v>189</v>
      </c>
      <c r="F31" s="81" t="s">
        <v>258</v>
      </c>
      <c r="G31" s="81" t="s">
        <v>259</v>
      </c>
      <c r="H31" s="151">
        <v>963000</v>
      </c>
      <c r="I31" s="151">
        <v>963000</v>
      </c>
      <c r="J31" s="36"/>
      <c r="K31" s="36"/>
      <c r="L31" s="151">
        <v>963000</v>
      </c>
      <c r="M31" s="36"/>
      <c r="N31" s="194"/>
      <c r="O31" s="194"/>
      <c r="P31" s="194"/>
      <c r="Q31" s="151"/>
      <c r="R31" s="151"/>
      <c r="S31" s="151"/>
      <c r="T31" s="151"/>
      <c r="U31" s="151"/>
      <c r="V31" s="151"/>
      <c r="W31" s="151"/>
    </row>
    <row r="32" ht="22.5" customHeight="1" spans="1:23">
      <c r="A32" s="81" t="s">
        <v>72</v>
      </c>
      <c r="B32" s="81" t="s">
        <v>248</v>
      </c>
      <c r="C32" s="81" t="s">
        <v>249</v>
      </c>
      <c r="D32" s="81" t="s">
        <v>91</v>
      </c>
      <c r="E32" s="81" t="s">
        <v>189</v>
      </c>
      <c r="F32" s="81" t="s">
        <v>258</v>
      </c>
      <c r="G32" s="81" t="s">
        <v>259</v>
      </c>
      <c r="H32" s="151">
        <v>109876</v>
      </c>
      <c r="I32" s="151">
        <v>109876</v>
      </c>
      <c r="J32" s="36"/>
      <c r="K32" s="36"/>
      <c r="L32" s="151">
        <v>109876</v>
      </c>
      <c r="M32" s="36"/>
      <c r="N32" s="194"/>
      <c r="O32" s="194"/>
      <c r="P32" s="194"/>
      <c r="Q32" s="151"/>
      <c r="R32" s="151"/>
      <c r="S32" s="151"/>
      <c r="T32" s="151"/>
      <c r="U32" s="151"/>
      <c r="V32" s="151"/>
      <c r="W32" s="151"/>
    </row>
    <row r="33" ht="22.5" customHeight="1" spans="1:23">
      <c r="A33" s="81" t="s">
        <v>72</v>
      </c>
      <c r="B33" s="81" t="s">
        <v>260</v>
      </c>
      <c r="C33" s="81" t="s">
        <v>261</v>
      </c>
      <c r="D33" s="81" t="s">
        <v>91</v>
      </c>
      <c r="E33" s="81" t="s">
        <v>189</v>
      </c>
      <c r="F33" s="81" t="s">
        <v>262</v>
      </c>
      <c r="G33" s="81" t="s">
        <v>263</v>
      </c>
      <c r="H33" s="151">
        <v>105600</v>
      </c>
      <c r="I33" s="151">
        <v>105600</v>
      </c>
      <c r="J33" s="36"/>
      <c r="K33" s="36"/>
      <c r="L33" s="151">
        <v>105600</v>
      </c>
      <c r="M33" s="36"/>
      <c r="N33" s="194"/>
      <c r="O33" s="194"/>
      <c r="P33" s="194"/>
      <c r="Q33" s="151"/>
      <c r="R33" s="151"/>
      <c r="S33" s="151"/>
      <c r="T33" s="151"/>
      <c r="U33" s="151"/>
      <c r="V33" s="151"/>
      <c r="W33" s="151"/>
    </row>
    <row r="34" ht="22.5" customHeight="1" spans="1:23">
      <c r="A34" s="81" t="s">
        <v>72</v>
      </c>
      <c r="B34" s="81" t="s">
        <v>260</v>
      </c>
      <c r="C34" s="81" t="s">
        <v>261</v>
      </c>
      <c r="D34" s="81" t="s">
        <v>93</v>
      </c>
      <c r="E34" s="81" t="s">
        <v>189</v>
      </c>
      <c r="F34" s="81" t="s">
        <v>262</v>
      </c>
      <c r="G34" s="81" t="s">
        <v>263</v>
      </c>
      <c r="H34" s="151">
        <v>39600</v>
      </c>
      <c r="I34" s="151">
        <v>39600</v>
      </c>
      <c r="J34" s="36"/>
      <c r="K34" s="36"/>
      <c r="L34" s="151">
        <v>39600</v>
      </c>
      <c r="M34" s="36"/>
      <c r="N34" s="194"/>
      <c r="O34" s="194"/>
      <c r="P34" s="194"/>
      <c r="Q34" s="151"/>
      <c r="R34" s="151"/>
      <c r="S34" s="151"/>
      <c r="T34" s="151"/>
      <c r="U34" s="151"/>
      <c r="V34" s="151"/>
      <c r="W34" s="151"/>
    </row>
    <row r="35" ht="22.5" customHeight="1" spans="1:23">
      <c r="A35" s="81" t="s">
        <v>72</v>
      </c>
      <c r="B35" s="81" t="s">
        <v>260</v>
      </c>
      <c r="C35" s="81" t="s">
        <v>261</v>
      </c>
      <c r="D35" s="81" t="s">
        <v>101</v>
      </c>
      <c r="E35" s="81" t="s">
        <v>195</v>
      </c>
      <c r="F35" s="81" t="s">
        <v>262</v>
      </c>
      <c r="G35" s="81" t="s">
        <v>263</v>
      </c>
      <c r="H35" s="151">
        <v>66000</v>
      </c>
      <c r="I35" s="151">
        <v>66000</v>
      </c>
      <c r="J35" s="36"/>
      <c r="K35" s="36"/>
      <c r="L35" s="151">
        <v>66000</v>
      </c>
      <c r="M35" s="36"/>
      <c r="N35" s="194"/>
      <c r="O35" s="194"/>
      <c r="P35" s="194"/>
      <c r="Q35" s="151"/>
      <c r="R35" s="151"/>
      <c r="S35" s="151"/>
      <c r="T35" s="151"/>
      <c r="U35" s="151"/>
      <c r="V35" s="151"/>
      <c r="W35" s="151"/>
    </row>
    <row r="36" ht="22.5" customHeight="1" spans="1:23">
      <c r="A36" s="81" t="s">
        <v>72</v>
      </c>
      <c r="B36" s="81" t="s">
        <v>260</v>
      </c>
      <c r="C36" s="81" t="s">
        <v>261</v>
      </c>
      <c r="D36" s="81" t="s">
        <v>125</v>
      </c>
      <c r="E36" s="81" t="s">
        <v>210</v>
      </c>
      <c r="F36" s="81" t="s">
        <v>262</v>
      </c>
      <c r="G36" s="81" t="s">
        <v>263</v>
      </c>
      <c r="H36" s="151">
        <v>132000</v>
      </c>
      <c r="I36" s="151">
        <v>132000</v>
      </c>
      <c r="J36" s="36"/>
      <c r="K36" s="36"/>
      <c r="L36" s="151">
        <v>132000</v>
      </c>
      <c r="M36" s="36"/>
      <c r="N36" s="194"/>
      <c r="O36" s="194"/>
      <c r="P36" s="194"/>
      <c r="Q36" s="151"/>
      <c r="R36" s="151"/>
      <c r="S36" s="151"/>
      <c r="T36" s="151"/>
      <c r="U36" s="151"/>
      <c r="V36" s="151"/>
      <c r="W36" s="151"/>
    </row>
    <row r="37" ht="22.5" customHeight="1" spans="1:23">
      <c r="A37" s="81" t="s">
        <v>72</v>
      </c>
      <c r="B37" s="81" t="s">
        <v>260</v>
      </c>
      <c r="C37" s="81" t="s">
        <v>261</v>
      </c>
      <c r="D37" s="81" t="s">
        <v>127</v>
      </c>
      <c r="E37" s="81" t="s">
        <v>212</v>
      </c>
      <c r="F37" s="81" t="s">
        <v>262</v>
      </c>
      <c r="G37" s="81" t="s">
        <v>263</v>
      </c>
      <c r="H37" s="151">
        <v>52800</v>
      </c>
      <c r="I37" s="151">
        <v>52800</v>
      </c>
      <c r="J37" s="36"/>
      <c r="K37" s="36"/>
      <c r="L37" s="151">
        <v>52800</v>
      </c>
      <c r="M37" s="36"/>
      <c r="N37" s="194"/>
      <c r="O37" s="194"/>
      <c r="P37" s="194"/>
      <c r="Q37" s="151"/>
      <c r="R37" s="151"/>
      <c r="S37" s="151"/>
      <c r="T37" s="151"/>
      <c r="U37" s="151"/>
      <c r="V37" s="151"/>
      <c r="W37" s="151"/>
    </row>
    <row r="38" ht="22.5" customHeight="1" spans="1:23">
      <c r="A38" s="81" t="s">
        <v>72</v>
      </c>
      <c r="B38" s="81" t="s">
        <v>260</v>
      </c>
      <c r="C38" s="81" t="s">
        <v>261</v>
      </c>
      <c r="D38" s="81" t="s">
        <v>129</v>
      </c>
      <c r="E38" s="81" t="s">
        <v>214</v>
      </c>
      <c r="F38" s="81" t="s">
        <v>262</v>
      </c>
      <c r="G38" s="81" t="s">
        <v>263</v>
      </c>
      <c r="H38" s="151">
        <v>39600</v>
      </c>
      <c r="I38" s="151">
        <v>39600</v>
      </c>
      <c r="J38" s="36"/>
      <c r="K38" s="36"/>
      <c r="L38" s="151">
        <v>39600</v>
      </c>
      <c r="M38" s="36"/>
      <c r="N38" s="194"/>
      <c r="O38" s="194"/>
      <c r="P38" s="194"/>
      <c r="Q38" s="151"/>
      <c r="R38" s="151"/>
      <c r="S38" s="151"/>
      <c r="T38" s="151"/>
      <c r="U38" s="151"/>
      <c r="V38" s="151"/>
      <c r="W38" s="151"/>
    </row>
    <row r="39" ht="22.5" customHeight="1" spans="1:23">
      <c r="A39" s="81" t="s">
        <v>72</v>
      </c>
      <c r="B39" s="81" t="s">
        <v>260</v>
      </c>
      <c r="C39" s="81" t="s">
        <v>261</v>
      </c>
      <c r="D39" s="81" t="s">
        <v>91</v>
      </c>
      <c r="E39" s="81" t="s">
        <v>189</v>
      </c>
      <c r="F39" s="81" t="s">
        <v>262</v>
      </c>
      <c r="G39" s="81" t="s">
        <v>263</v>
      </c>
      <c r="H39" s="151">
        <v>212820</v>
      </c>
      <c r="I39" s="151">
        <v>212820</v>
      </c>
      <c r="J39" s="36"/>
      <c r="K39" s="36"/>
      <c r="L39" s="151">
        <v>212820</v>
      </c>
      <c r="M39" s="36"/>
      <c r="N39" s="194"/>
      <c r="O39" s="194"/>
      <c r="P39" s="194"/>
      <c r="Q39" s="151"/>
      <c r="R39" s="151"/>
      <c r="S39" s="151"/>
      <c r="T39" s="151"/>
      <c r="U39" s="151"/>
      <c r="V39" s="151"/>
      <c r="W39" s="151"/>
    </row>
    <row r="40" ht="22.5" customHeight="1" spans="1:23">
      <c r="A40" s="81" t="s">
        <v>72</v>
      </c>
      <c r="B40" s="81" t="s">
        <v>260</v>
      </c>
      <c r="C40" s="81" t="s">
        <v>261</v>
      </c>
      <c r="D40" s="81" t="s">
        <v>93</v>
      </c>
      <c r="E40" s="81" t="s">
        <v>189</v>
      </c>
      <c r="F40" s="81" t="s">
        <v>262</v>
      </c>
      <c r="G40" s="81" t="s">
        <v>263</v>
      </c>
      <c r="H40" s="151">
        <v>90720</v>
      </c>
      <c r="I40" s="151">
        <v>90720</v>
      </c>
      <c r="J40" s="36"/>
      <c r="K40" s="36"/>
      <c r="L40" s="151">
        <v>90720</v>
      </c>
      <c r="M40" s="36"/>
      <c r="N40" s="194"/>
      <c r="O40" s="194"/>
      <c r="P40" s="194"/>
      <c r="Q40" s="151"/>
      <c r="R40" s="151"/>
      <c r="S40" s="151"/>
      <c r="T40" s="151"/>
      <c r="U40" s="151"/>
      <c r="V40" s="151"/>
      <c r="W40" s="151"/>
    </row>
    <row r="41" ht="22.5" customHeight="1" spans="1:23">
      <c r="A41" s="81" t="s">
        <v>72</v>
      </c>
      <c r="B41" s="81" t="s">
        <v>260</v>
      </c>
      <c r="C41" s="81" t="s">
        <v>261</v>
      </c>
      <c r="D41" s="81" t="s">
        <v>101</v>
      </c>
      <c r="E41" s="81" t="s">
        <v>195</v>
      </c>
      <c r="F41" s="81" t="s">
        <v>262</v>
      </c>
      <c r="G41" s="81" t="s">
        <v>263</v>
      </c>
      <c r="H41" s="151">
        <v>152940</v>
      </c>
      <c r="I41" s="151">
        <v>152940</v>
      </c>
      <c r="J41" s="36"/>
      <c r="K41" s="36"/>
      <c r="L41" s="151">
        <v>152940</v>
      </c>
      <c r="M41" s="36"/>
      <c r="N41" s="194"/>
      <c r="O41" s="194"/>
      <c r="P41" s="194"/>
      <c r="Q41" s="151"/>
      <c r="R41" s="151"/>
      <c r="S41" s="151"/>
      <c r="T41" s="151"/>
      <c r="U41" s="151"/>
      <c r="V41" s="151"/>
      <c r="W41" s="151"/>
    </row>
    <row r="42" ht="22.5" customHeight="1" spans="1:23">
      <c r="A42" s="81" t="s">
        <v>72</v>
      </c>
      <c r="B42" s="81" t="s">
        <v>260</v>
      </c>
      <c r="C42" s="81" t="s">
        <v>261</v>
      </c>
      <c r="D42" s="81" t="s">
        <v>125</v>
      </c>
      <c r="E42" s="81" t="s">
        <v>210</v>
      </c>
      <c r="F42" s="81" t="s">
        <v>262</v>
      </c>
      <c r="G42" s="81" t="s">
        <v>263</v>
      </c>
      <c r="H42" s="151">
        <v>302280</v>
      </c>
      <c r="I42" s="151">
        <v>302280</v>
      </c>
      <c r="J42" s="36"/>
      <c r="K42" s="36"/>
      <c r="L42" s="151">
        <v>302280</v>
      </c>
      <c r="M42" s="36"/>
      <c r="N42" s="194"/>
      <c r="O42" s="194"/>
      <c r="P42" s="194"/>
      <c r="Q42" s="151"/>
      <c r="R42" s="151"/>
      <c r="S42" s="151"/>
      <c r="T42" s="151"/>
      <c r="U42" s="151"/>
      <c r="V42" s="151"/>
      <c r="W42" s="151"/>
    </row>
    <row r="43" ht="22.5" customHeight="1" spans="1:23">
      <c r="A43" s="81" t="s">
        <v>72</v>
      </c>
      <c r="B43" s="81" t="s">
        <v>260</v>
      </c>
      <c r="C43" s="81" t="s">
        <v>261</v>
      </c>
      <c r="D43" s="81" t="s">
        <v>127</v>
      </c>
      <c r="E43" s="81" t="s">
        <v>212</v>
      </c>
      <c r="F43" s="81" t="s">
        <v>262</v>
      </c>
      <c r="G43" s="81" t="s">
        <v>263</v>
      </c>
      <c r="H43" s="151">
        <v>122820</v>
      </c>
      <c r="I43" s="151">
        <v>122820</v>
      </c>
      <c r="J43" s="36"/>
      <c r="K43" s="36"/>
      <c r="L43" s="151">
        <v>122820</v>
      </c>
      <c r="M43" s="36"/>
      <c r="N43" s="194"/>
      <c r="O43" s="194"/>
      <c r="P43" s="194"/>
      <c r="Q43" s="151"/>
      <c r="R43" s="151"/>
      <c r="S43" s="151"/>
      <c r="T43" s="151"/>
      <c r="U43" s="151"/>
      <c r="V43" s="151"/>
      <c r="W43" s="151"/>
    </row>
    <row r="44" ht="22.5" customHeight="1" spans="1:23">
      <c r="A44" s="81" t="s">
        <v>72</v>
      </c>
      <c r="B44" s="81" t="s">
        <v>260</v>
      </c>
      <c r="C44" s="81" t="s">
        <v>261</v>
      </c>
      <c r="D44" s="81" t="s">
        <v>129</v>
      </c>
      <c r="E44" s="81" t="s">
        <v>214</v>
      </c>
      <c r="F44" s="81" t="s">
        <v>262</v>
      </c>
      <c r="G44" s="81" t="s">
        <v>263</v>
      </c>
      <c r="H44" s="151">
        <v>88740</v>
      </c>
      <c r="I44" s="151">
        <v>88740</v>
      </c>
      <c r="J44" s="36"/>
      <c r="K44" s="36"/>
      <c r="L44" s="151">
        <v>88740</v>
      </c>
      <c r="M44" s="36"/>
      <c r="N44" s="194"/>
      <c r="O44" s="194"/>
      <c r="P44" s="194"/>
      <c r="Q44" s="151"/>
      <c r="R44" s="151"/>
      <c r="S44" s="151"/>
      <c r="T44" s="151"/>
      <c r="U44" s="151"/>
      <c r="V44" s="151"/>
      <c r="W44" s="151"/>
    </row>
    <row r="45" ht="22.5" customHeight="1" spans="1:23">
      <c r="A45" s="81" t="s">
        <v>72</v>
      </c>
      <c r="B45" s="81" t="s">
        <v>252</v>
      </c>
      <c r="C45" s="81" t="s">
        <v>253</v>
      </c>
      <c r="D45" s="81" t="s">
        <v>91</v>
      </c>
      <c r="E45" s="81" t="s">
        <v>189</v>
      </c>
      <c r="F45" s="81" t="s">
        <v>262</v>
      </c>
      <c r="G45" s="81" t="s">
        <v>263</v>
      </c>
      <c r="H45" s="151">
        <v>489900</v>
      </c>
      <c r="I45" s="151">
        <v>489900</v>
      </c>
      <c r="J45" s="36"/>
      <c r="K45" s="36"/>
      <c r="L45" s="151">
        <v>489900</v>
      </c>
      <c r="M45" s="36"/>
      <c r="N45" s="194"/>
      <c r="O45" s="194"/>
      <c r="P45" s="194"/>
      <c r="Q45" s="151"/>
      <c r="R45" s="151"/>
      <c r="S45" s="151"/>
      <c r="T45" s="151"/>
      <c r="U45" s="151"/>
      <c r="V45" s="151"/>
      <c r="W45" s="151"/>
    </row>
    <row r="46" ht="22.5" customHeight="1" spans="1:23">
      <c r="A46" s="81" t="s">
        <v>72</v>
      </c>
      <c r="B46" s="81" t="s">
        <v>252</v>
      </c>
      <c r="C46" s="81" t="s">
        <v>253</v>
      </c>
      <c r="D46" s="81" t="s">
        <v>93</v>
      </c>
      <c r="E46" s="81" t="s">
        <v>189</v>
      </c>
      <c r="F46" s="81" t="s">
        <v>262</v>
      </c>
      <c r="G46" s="81" t="s">
        <v>263</v>
      </c>
      <c r="H46" s="151">
        <v>184716</v>
      </c>
      <c r="I46" s="151">
        <v>184716</v>
      </c>
      <c r="J46" s="36"/>
      <c r="K46" s="36"/>
      <c r="L46" s="151">
        <v>184716</v>
      </c>
      <c r="M46" s="36"/>
      <c r="N46" s="194"/>
      <c r="O46" s="194"/>
      <c r="P46" s="194"/>
      <c r="Q46" s="151"/>
      <c r="R46" s="151"/>
      <c r="S46" s="151"/>
      <c r="T46" s="151"/>
      <c r="U46" s="151"/>
      <c r="V46" s="151"/>
      <c r="W46" s="151"/>
    </row>
    <row r="47" ht="22.5" customHeight="1" spans="1:23">
      <c r="A47" s="81" t="s">
        <v>72</v>
      </c>
      <c r="B47" s="81" t="s">
        <v>252</v>
      </c>
      <c r="C47" s="81" t="s">
        <v>253</v>
      </c>
      <c r="D47" s="81" t="s">
        <v>101</v>
      </c>
      <c r="E47" s="81" t="s">
        <v>195</v>
      </c>
      <c r="F47" s="81" t="s">
        <v>262</v>
      </c>
      <c r="G47" s="81" t="s">
        <v>263</v>
      </c>
      <c r="H47" s="151">
        <v>379356</v>
      </c>
      <c r="I47" s="151">
        <v>379356</v>
      </c>
      <c r="J47" s="36"/>
      <c r="K47" s="36"/>
      <c r="L47" s="151">
        <v>379356</v>
      </c>
      <c r="M47" s="36"/>
      <c r="N47" s="194"/>
      <c r="O47" s="194"/>
      <c r="P47" s="194"/>
      <c r="Q47" s="151"/>
      <c r="R47" s="151"/>
      <c r="S47" s="151"/>
      <c r="T47" s="151"/>
      <c r="U47" s="151"/>
      <c r="V47" s="151"/>
      <c r="W47" s="151"/>
    </row>
    <row r="48" ht="22.5" customHeight="1" spans="1:23">
      <c r="A48" s="81" t="s">
        <v>72</v>
      </c>
      <c r="B48" s="81" t="s">
        <v>252</v>
      </c>
      <c r="C48" s="81" t="s">
        <v>253</v>
      </c>
      <c r="D48" s="81" t="s">
        <v>125</v>
      </c>
      <c r="E48" s="81" t="s">
        <v>210</v>
      </c>
      <c r="F48" s="81" t="s">
        <v>262</v>
      </c>
      <c r="G48" s="81" t="s">
        <v>263</v>
      </c>
      <c r="H48" s="151">
        <v>624732</v>
      </c>
      <c r="I48" s="151">
        <v>624732</v>
      </c>
      <c r="J48" s="36"/>
      <c r="K48" s="36"/>
      <c r="L48" s="151">
        <v>624732</v>
      </c>
      <c r="M48" s="36"/>
      <c r="N48" s="194"/>
      <c r="O48" s="194"/>
      <c r="P48" s="194"/>
      <c r="Q48" s="151"/>
      <c r="R48" s="151"/>
      <c r="S48" s="151"/>
      <c r="T48" s="151"/>
      <c r="U48" s="151"/>
      <c r="V48" s="151"/>
      <c r="W48" s="151"/>
    </row>
    <row r="49" ht="22.5" customHeight="1" spans="1:23">
      <c r="A49" s="81" t="s">
        <v>72</v>
      </c>
      <c r="B49" s="81" t="s">
        <v>252</v>
      </c>
      <c r="C49" s="81" t="s">
        <v>253</v>
      </c>
      <c r="D49" s="81" t="s">
        <v>127</v>
      </c>
      <c r="E49" s="81" t="s">
        <v>212</v>
      </c>
      <c r="F49" s="81" t="s">
        <v>262</v>
      </c>
      <c r="G49" s="81" t="s">
        <v>263</v>
      </c>
      <c r="H49" s="151">
        <v>252504</v>
      </c>
      <c r="I49" s="151">
        <v>252504</v>
      </c>
      <c r="J49" s="36"/>
      <c r="K49" s="36"/>
      <c r="L49" s="151">
        <v>252504</v>
      </c>
      <c r="M49" s="36"/>
      <c r="N49" s="194"/>
      <c r="O49" s="194"/>
      <c r="P49" s="194"/>
      <c r="Q49" s="151"/>
      <c r="R49" s="151"/>
      <c r="S49" s="151"/>
      <c r="T49" s="151"/>
      <c r="U49" s="151"/>
      <c r="V49" s="151"/>
      <c r="W49" s="151"/>
    </row>
    <row r="50" ht="22.5" customHeight="1" spans="1:23">
      <c r="A50" s="81" t="s">
        <v>72</v>
      </c>
      <c r="B50" s="81" t="s">
        <v>252</v>
      </c>
      <c r="C50" s="81" t="s">
        <v>253</v>
      </c>
      <c r="D50" s="81" t="s">
        <v>129</v>
      </c>
      <c r="E50" s="81" t="s">
        <v>214</v>
      </c>
      <c r="F50" s="81" t="s">
        <v>262</v>
      </c>
      <c r="G50" s="81" t="s">
        <v>263</v>
      </c>
      <c r="H50" s="151">
        <v>184332</v>
      </c>
      <c r="I50" s="151">
        <v>184332</v>
      </c>
      <c r="J50" s="36"/>
      <c r="K50" s="36"/>
      <c r="L50" s="151">
        <v>184332</v>
      </c>
      <c r="M50" s="36"/>
      <c r="N50" s="194"/>
      <c r="O50" s="194"/>
      <c r="P50" s="194"/>
      <c r="Q50" s="151"/>
      <c r="R50" s="151"/>
      <c r="S50" s="151"/>
      <c r="T50" s="151"/>
      <c r="U50" s="151"/>
      <c r="V50" s="151"/>
      <c r="W50" s="151"/>
    </row>
    <row r="51" ht="22.5" customHeight="1" spans="1:23">
      <c r="A51" s="81" t="s">
        <v>72</v>
      </c>
      <c r="B51" s="81" t="s">
        <v>252</v>
      </c>
      <c r="C51" s="81" t="s">
        <v>253</v>
      </c>
      <c r="D51" s="81" t="s">
        <v>91</v>
      </c>
      <c r="E51" s="81" t="s">
        <v>189</v>
      </c>
      <c r="F51" s="81" t="s">
        <v>262</v>
      </c>
      <c r="G51" s="81" t="s">
        <v>263</v>
      </c>
      <c r="H51" s="151">
        <v>22904</v>
      </c>
      <c r="I51" s="151">
        <v>22904</v>
      </c>
      <c r="J51" s="36"/>
      <c r="K51" s="36"/>
      <c r="L51" s="151">
        <v>22904</v>
      </c>
      <c r="M51" s="36"/>
      <c r="N51" s="194"/>
      <c r="O51" s="194"/>
      <c r="P51" s="194"/>
      <c r="Q51" s="151"/>
      <c r="R51" s="151"/>
      <c r="S51" s="151"/>
      <c r="T51" s="151"/>
      <c r="U51" s="151"/>
      <c r="V51" s="151"/>
      <c r="W51" s="151"/>
    </row>
    <row r="52" ht="22.5" customHeight="1" spans="1:23">
      <c r="A52" s="81" t="s">
        <v>72</v>
      </c>
      <c r="B52" s="81" t="s">
        <v>252</v>
      </c>
      <c r="C52" s="81" t="s">
        <v>253</v>
      </c>
      <c r="D52" s="81" t="s">
        <v>93</v>
      </c>
      <c r="E52" s="81" t="s">
        <v>189</v>
      </c>
      <c r="F52" s="81" t="s">
        <v>262</v>
      </c>
      <c r="G52" s="81" t="s">
        <v>263</v>
      </c>
      <c r="H52" s="151">
        <v>8069</v>
      </c>
      <c r="I52" s="151">
        <v>8069</v>
      </c>
      <c r="J52" s="36"/>
      <c r="K52" s="36"/>
      <c r="L52" s="151">
        <v>8069</v>
      </c>
      <c r="M52" s="36"/>
      <c r="N52" s="194"/>
      <c r="O52" s="194"/>
      <c r="P52" s="194"/>
      <c r="Q52" s="151"/>
      <c r="R52" s="151"/>
      <c r="S52" s="151"/>
      <c r="T52" s="151"/>
      <c r="U52" s="151"/>
      <c r="V52" s="151"/>
      <c r="W52" s="151"/>
    </row>
    <row r="53" ht="22.5" customHeight="1" spans="1:23">
      <c r="A53" s="81" t="s">
        <v>72</v>
      </c>
      <c r="B53" s="81" t="s">
        <v>252</v>
      </c>
      <c r="C53" s="81" t="s">
        <v>253</v>
      </c>
      <c r="D53" s="81" t="s">
        <v>101</v>
      </c>
      <c r="E53" s="81" t="s">
        <v>195</v>
      </c>
      <c r="F53" s="81" t="s">
        <v>262</v>
      </c>
      <c r="G53" s="81" t="s">
        <v>263</v>
      </c>
      <c r="H53" s="151">
        <v>20776</v>
      </c>
      <c r="I53" s="151">
        <v>20776</v>
      </c>
      <c r="J53" s="36"/>
      <c r="K53" s="36"/>
      <c r="L53" s="151">
        <v>20776</v>
      </c>
      <c r="M53" s="36"/>
      <c r="N53" s="194"/>
      <c r="O53" s="194"/>
      <c r="P53" s="194"/>
      <c r="Q53" s="151"/>
      <c r="R53" s="151"/>
      <c r="S53" s="151"/>
      <c r="T53" s="151"/>
      <c r="U53" s="151"/>
      <c r="V53" s="151"/>
      <c r="W53" s="151"/>
    </row>
    <row r="54" ht="22.5" customHeight="1" spans="1:23">
      <c r="A54" s="81" t="s">
        <v>72</v>
      </c>
      <c r="B54" s="81" t="s">
        <v>252</v>
      </c>
      <c r="C54" s="81" t="s">
        <v>253</v>
      </c>
      <c r="D54" s="81" t="s">
        <v>125</v>
      </c>
      <c r="E54" s="81" t="s">
        <v>210</v>
      </c>
      <c r="F54" s="81" t="s">
        <v>262</v>
      </c>
      <c r="G54" s="81" t="s">
        <v>263</v>
      </c>
      <c r="H54" s="151">
        <v>28699</v>
      </c>
      <c r="I54" s="151">
        <v>28699</v>
      </c>
      <c r="J54" s="36"/>
      <c r="K54" s="36"/>
      <c r="L54" s="151">
        <v>28699</v>
      </c>
      <c r="M54" s="36"/>
      <c r="N54" s="194"/>
      <c r="O54" s="194"/>
      <c r="P54" s="194"/>
      <c r="Q54" s="151"/>
      <c r="R54" s="151"/>
      <c r="S54" s="151"/>
      <c r="T54" s="151"/>
      <c r="U54" s="151"/>
      <c r="V54" s="151"/>
      <c r="W54" s="151"/>
    </row>
    <row r="55" ht="22.5" customHeight="1" spans="1:23">
      <c r="A55" s="81" t="s">
        <v>72</v>
      </c>
      <c r="B55" s="81" t="s">
        <v>252</v>
      </c>
      <c r="C55" s="81" t="s">
        <v>253</v>
      </c>
      <c r="D55" s="81" t="s">
        <v>127</v>
      </c>
      <c r="E55" s="81" t="s">
        <v>212</v>
      </c>
      <c r="F55" s="81" t="s">
        <v>262</v>
      </c>
      <c r="G55" s="81" t="s">
        <v>263</v>
      </c>
      <c r="H55" s="151">
        <v>12133</v>
      </c>
      <c r="I55" s="151">
        <v>12133</v>
      </c>
      <c r="J55" s="36"/>
      <c r="K55" s="36"/>
      <c r="L55" s="151">
        <v>12133</v>
      </c>
      <c r="M55" s="36"/>
      <c r="N55" s="194"/>
      <c r="O55" s="194"/>
      <c r="P55" s="194"/>
      <c r="Q55" s="151"/>
      <c r="R55" s="151"/>
      <c r="S55" s="151"/>
      <c r="T55" s="151"/>
      <c r="U55" s="151"/>
      <c r="V55" s="151"/>
      <c r="W55" s="151"/>
    </row>
    <row r="56" ht="22.5" customHeight="1" spans="1:23">
      <c r="A56" s="81" t="s">
        <v>72</v>
      </c>
      <c r="B56" s="81" t="s">
        <v>252</v>
      </c>
      <c r="C56" s="81" t="s">
        <v>253</v>
      </c>
      <c r="D56" s="81" t="s">
        <v>129</v>
      </c>
      <c r="E56" s="81" t="s">
        <v>214</v>
      </c>
      <c r="F56" s="81" t="s">
        <v>262</v>
      </c>
      <c r="G56" s="81" t="s">
        <v>263</v>
      </c>
      <c r="H56" s="151">
        <v>7909</v>
      </c>
      <c r="I56" s="151">
        <v>7909</v>
      </c>
      <c r="J56" s="36"/>
      <c r="K56" s="36"/>
      <c r="L56" s="151">
        <v>7909</v>
      </c>
      <c r="M56" s="36"/>
      <c r="N56" s="194"/>
      <c r="O56" s="194"/>
      <c r="P56" s="194"/>
      <c r="Q56" s="151"/>
      <c r="R56" s="151"/>
      <c r="S56" s="151"/>
      <c r="T56" s="151"/>
      <c r="U56" s="151"/>
      <c r="V56" s="151"/>
      <c r="W56" s="151"/>
    </row>
    <row r="57" ht="22.5" customHeight="1" spans="1:23">
      <c r="A57" s="81" t="s">
        <v>72</v>
      </c>
      <c r="B57" s="81" t="s">
        <v>264</v>
      </c>
      <c r="C57" s="81" t="s">
        <v>265</v>
      </c>
      <c r="D57" s="81" t="s">
        <v>105</v>
      </c>
      <c r="E57" s="81" t="s">
        <v>197</v>
      </c>
      <c r="F57" s="81" t="s">
        <v>266</v>
      </c>
      <c r="G57" s="81" t="s">
        <v>267</v>
      </c>
      <c r="H57" s="151">
        <v>1865563.58</v>
      </c>
      <c r="I57" s="151">
        <v>1865563.58</v>
      </c>
      <c r="J57" s="36"/>
      <c r="K57" s="36"/>
      <c r="L57" s="151">
        <v>1865563.58</v>
      </c>
      <c r="M57" s="36"/>
      <c r="N57" s="194"/>
      <c r="O57" s="194"/>
      <c r="P57" s="194"/>
      <c r="Q57" s="151"/>
      <c r="R57" s="151"/>
      <c r="S57" s="151"/>
      <c r="T57" s="151"/>
      <c r="U57" s="151"/>
      <c r="V57" s="151"/>
      <c r="W57" s="151"/>
    </row>
    <row r="58" ht="22.5" customHeight="1" spans="1:23">
      <c r="A58" s="81" t="s">
        <v>72</v>
      </c>
      <c r="B58" s="81" t="s">
        <v>264</v>
      </c>
      <c r="C58" s="81" t="s">
        <v>265</v>
      </c>
      <c r="D58" s="81" t="s">
        <v>114</v>
      </c>
      <c r="E58" s="81" t="s">
        <v>203</v>
      </c>
      <c r="F58" s="81" t="s">
        <v>268</v>
      </c>
      <c r="G58" s="81" t="s">
        <v>269</v>
      </c>
      <c r="H58" s="151">
        <v>438302.16</v>
      </c>
      <c r="I58" s="151">
        <v>438302.16</v>
      </c>
      <c r="J58" s="36"/>
      <c r="K58" s="36"/>
      <c r="L58" s="151">
        <v>438302.16</v>
      </c>
      <c r="M58" s="36"/>
      <c r="N58" s="194"/>
      <c r="O58" s="194"/>
      <c r="P58" s="194"/>
      <c r="Q58" s="151"/>
      <c r="R58" s="151"/>
      <c r="S58" s="151"/>
      <c r="T58" s="151"/>
      <c r="U58" s="151"/>
      <c r="V58" s="151"/>
      <c r="W58" s="151"/>
    </row>
    <row r="59" ht="22.5" customHeight="1" spans="1:23">
      <c r="A59" s="81" t="s">
        <v>72</v>
      </c>
      <c r="B59" s="81" t="s">
        <v>264</v>
      </c>
      <c r="C59" s="81" t="s">
        <v>265</v>
      </c>
      <c r="D59" s="81" t="s">
        <v>115</v>
      </c>
      <c r="E59" s="81" t="s">
        <v>204</v>
      </c>
      <c r="F59" s="81" t="s">
        <v>268</v>
      </c>
      <c r="G59" s="81" t="s">
        <v>269</v>
      </c>
      <c r="H59" s="151">
        <v>423769.32</v>
      </c>
      <c r="I59" s="151">
        <v>423769.32</v>
      </c>
      <c r="J59" s="36"/>
      <c r="K59" s="36"/>
      <c r="L59" s="151">
        <v>423769.32</v>
      </c>
      <c r="M59" s="36"/>
      <c r="N59" s="194"/>
      <c r="O59" s="194"/>
      <c r="P59" s="194"/>
      <c r="Q59" s="151"/>
      <c r="R59" s="151"/>
      <c r="S59" s="151"/>
      <c r="T59" s="151"/>
      <c r="U59" s="151"/>
      <c r="V59" s="151"/>
      <c r="W59" s="151"/>
    </row>
    <row r="60" ht="22.5" customHeight="1" spans="1:23">
      <c r="A60" s="81" t="s">
        <v>72</v>
      </c>
      <c r="B60" s="81" t="s">
        <v>264</v>
      </c>
      <c r="C60" s="81" t="s">
        <v>265</v>
      </c>
      <c r="D60" s="81" t="s">
        <v>116</v>
      </c>
      <c r="E60" s="81" t="s">
        <v>205</v>
      </c>
      <c r="F60" s="81" t="s">
        <v>270</v>
      </c>
      <c r="G60" s="81" t="s">
        <v>271</v>
      </c>
      <c r="H60" s="151">
        <v>120992.9</v>
      </c>
      <c r="I60" s="151">
        <v>120992.9</v>
      </c>
      <c r="J60" s="36"/>
      <c r="K60" s="36"/>
      <c r="L60" s="151">
        <v>120992.9</v>
      </c>
      <c r="M60" s="36"/>
      <c r="N60" s="194"/>
      <c r="O60" s="194"/>
      <c r="P60" s="194"/>
      <c r="Q60" s="151"/>
      <c r="R60" s="151"/>
      <c r="S60" s="151"/>
      <c r="T60" s="151"/>
      <c r="U60" s="151"/>
      <c r="V60" s="151"/>
      <c r="W60" s="151"/>
    </row>
    <row r="61" ht="22.5" customHeight="1" spans="1:23">
      <c r="A61" s="81" t="s">
        <v>72</v>
      </c>
      <c r="B61" s="81" t="s">
        <v>264</v>
      </c>
      <c r="C61" s="81" t="s">
        <v>265</v>
      </c>
      <c r="D61" s="81" t="s">
        <v>116</v>
      </c>
      <c r="E61" s="81" t="s">
        <v>205</v>
      </c>
      <c r="F61" s="81" t="s">
        <v>270</v>
      </c>
      <c r="G61" s="81" t="s">
        <v>271</v>
      </c>
      <c r="H61" s="151">
        <v>459771.46</v>
      </c>
      <c r="I61" s="151">
        <v>459771.46</v>
      </c>
      <c r="J61" s="36"/>
      <c r="K61" s="36"/>
      <c r="L61" s="151">
        <v>459771.46</v>
      </c>
      <c r="M61" s="36"/>
      <c r="N61" s="194"/>
      <c r="O61" s="194"/>
      <c r="P61" s="194"/>
      <c r="Q61" s="151"/>
      <c r="R61" s="151"/>
      <c r="S61" s="151"/>
      <c r="T61" s="151"/>
      <c r="U61" s="151"/>
      <c r="V61" s="151"/>
      <c r="W61" s="151"/>
    </row>
    <row r="62" ht="22.5" customHeight="1" spans="1:23">
      <c r="A62" s="81" t="s">
        <v>72</v>
      </c>
      <c r="B62" s="81" t="s">
        <v>264</v>
      </c>
      <c r="C62" s="81" t="s">
        <v>265</v>
      </c>
      <c r="D62" s="81" t="s">
        <v>91</v>
      </c>
      <c r="E62" s="81" t="s">
        <v>189</v>
      </c>
      <c r="F62" s="81" t="s">
        <v>272</v>
      </c>
      <c r="G62" s="81" t="s">
        <v>273</v>
      </c>
      <c r="H62" s="151">
        <v>8910.05</v>
      </c>
      <c r="I62" s="151">
        <v>8910.05</v>
      </c>
      <c r="J62" s="36"/>
      <c r="K62" s="36"/>
      <c r="L62" s="151">
        <v>8910.05</v>
      </c>
      <c r="M62" s="36"/>
      <c r="N62" s="194"/>
      <c r="O62" s="194"/>
      <c r="P62" s="194"/>
      <c r="Q62" s="151"/>
      <c r="R62" s="151"/>
      <c r="S62" s="151"/>
      <c r="T62" s="151"/>
      <c r="U62" s="151"/>
      <c r="V62" s="151"/>
      <c r="W62" s="151"/>
    </row>
    <row r="63" ht="22.5" customHeight="1" spans="1:23">
      <c r="A63" s="81" t="s">
        <v>72</v>
      </c>
      <c r="B63" s="81" t="s">
        <v>264</v>
      </c>
      <c r="C63" s="81" t="s">
        <v>265</v>
      </c>
      <c r="D63" s="81" t="s">
        <v>93</v>
      </c>
      <c r="E63" s="81" t="s">
        <v>189</v>
      </c>
      <c r="F63" s="81" t="s">
        <v>272</v>
      </c>
      <c r="G63" s="81" t="s">
        <v>273</v>
      </c>
      <c r="H63" s="151">
        <v>3362.96</v>
      </c>
      <c r="I63" s="151">
        <v>3362.96</v>
      </c>
      <c r="J63" s="36"/>
      <c r="K63" s="36"/>
      <c r="L63" s="151">
        <v>3362.96</v>
      </c>
      <c r="M63" s="36"/>
      <c r="N63" s="194"/>
      <c r="O63" s="194"/>
      <c r="P63" s="194"/>
      <c r="Q63" s="151"/>
      <c r="R63" s="151"/>
      <c r="S63" s="151"/>
      <c r="T63" s="151"/>
      <c r="U63" s="151"/>
      <c r="V63" s="151"/>
      <c r="W63" s="151"/>
    </row>
    <row r="64" ht="22.5" customHeight="1" spans="1:23">
      <c r="A64" s="81" t="s">
        <v>72</v>
      </c>
      <c r="B64" s="81" t="s">
        <v>264</v>
      </c>
      <c r="C64" s="81" t="s">
        <v>265</v>
      </c>
      <c r="D64" s="81" t="s">
        <v>101</v>
      </c>
      <c r="E64" s="81" t="s">
        <v>195</v>
      </c>
      <c r="F64" s="81" t="s">
        <v>272</v>
      </c>
      <c r="G64" s="81" t="s">
        <v>273</v>
      </c>
      <c r="H64" s="151">
        <v>7282.75</v>
      </c>
      <c r="I64" s="151">
        <v>7282.75</v>
      </c>
      <c r="J64" s="36"/>
      <c r="K64" s="36"/>
      <c r="L64" s="151">
        <v>7282.75</v>
      </c>
      <c r="M64" s="36"/>
      <c r="N64" s="194"/>
      <c r="O64" s="194"/>
      <c r="P64" s="194"/>
      <c r="Q64" s="151"/>
      <c r="R64" s="151"/>
      <c r="S64" s="151"/>
      <c r="T64" s="151"/>
      <c r="U64" s="151"/>
      <c r="V64" s="151"/>
      <c r="W64" s="151"/>
    </row>
    <row r="65" ht="22.5" customHeight="1" spans="1:23">
      <c r="A65" s="81" t="s">
        <v>72</v>
      </c>
      <c r="B65" s="81" t="s">
        <v>264</v>
      </c>
      <c r="C65" s="81" t="s">
        <v>265</v>
      </c>
      <c r="D65" s="81" t="s">
        <v>125</v>
      </c>
      <c r="E65" s="81" t="s">
        <v>210</v>
      </c>
      <c r="F65" s="81" t="s">
        <v>272</v>
      </c>
      <c r="G65" s="81" t="s">
        <v>273</v>
      </c>
      <c r="H65" s="151">
        <v>11808.89</v>
      </c>
      <c r="I65" s="151">
        <v>11808.89</v>
      </c>
      <c r="J65" s="36"/>
      <c r="K65" s="36"/>
      <c r="L65" s="151">
        <v>11808.89</v>
      </c>
      <c r="M65" s="36"/>
      <c r="N65" s="194"/>
      <c r="O65" s="194"/>
      <c r="P65" s="194"/>
      <c r="Q65" s="151"/>
      <c r="R65" s="151"/>
      <c r="S65" s="151"/>
      <c r="T65" s="151"/>
      <c r="U65" s="151"/>
      <c r="V65" s="151"/>
      <c r="W65" s="151"/>
    </row>
    <row r="66" ht="22.5" customHeight="1" spans="1:23">
      <c r="A66" s="81" t="s">
        <v>72</v>
      </c>
      <c r="B66" s="81" t="s">
        <v>264</v>
      </c>
      <c r="C66" s="81" t="s">
        <v>265</v>
      </c>
      <c r="D66" s="81" t="s">
        <v>127</v>
      </c>
      <c r="E66" s="81" t="s">
        <v>212</v>
      </c>
      <c r="F66" s="81" t="s">
        <v>272</v>
      </c>
      <c r="G66" s="81" t="s">
        <v>273</v>
      </c>
      <c r="H66" s="151">
        <v>4847.34</v>
      </c>
      <c r="I66" s="151">
        <v>4847.34</v>
      </c>
      <c r="J66" s="36"/>
      <c r="K66" s="36"/>
      <c r="L66" s="151">
        <v>4847.34</v>
      </c>
      <c r="M66" s="36"/>
      <c r="N66" s="194"/>
      <c r="O66" s="194"/>
      <c r="P66" s="194"/>
      <c r="Q66" s="151"/>
      <c r="R66" s="151"/>
      <c r="S66" s="151"/>
      <c r="T66" s="151"/>
      <c r="U66" s="151"/>
      <c r="V66" s="151"/>
      <c r="W66" s="151"/>
    </row>
    <row r="67" ht="22.5" customHeight="1" spans="1:23">
      <c r="A67" s="81" t="s">
        <v>72</v>
      </c>
      <c r="B67" s="81" t="s">
        <v>264</v>
      </c>
      <c r="C67" s="81" t="s">
        <v>265</v>
      </c>
      <c r="D67" s="81" t="s">
        <v>129</v>
      </c>
      <c r="E67" s="81" t="s">
        <v>214</v>
      </c>
      <c r="F67" s="81" t="s">
        <v>272</v>
      </c>
      <c r="G67" s="81" t="s">
        <v>273</v>
      </c>
      <c r="H67" s="151">
        <v>3339.82</v>
      </c>
      <c r="I67" s="151">
        <v>3339.82</v>
      </c>
      <c r="J67" s="36"/>
      <c r="K67" s="36"/>
      <c r="L67" s="151">
        <v>3339.82</v>
      </c>
      <c r="M67" s="36"/>
      <c r="N67" s="194"/>
      <c r="O67" s="194"/>
      <c r="P67" s="194"/>
      <c r="Q67" s="151"/>
      <c r="R67" s="151"/>
      <c r="S67" s="151"/>
      <c r="T67" s="151"/>
      <c r="U67" s="151"/>
      <c r="V67" s="151"/>
      <c r="W67" s="151"/>
    </row>
    <row r="68" ht="22.5" customHeight="1" spans="1:23">
      <c r="A68" s="81" t="s">
        <v>72</v>
      </c>
      <c r="B68" s="81" t="s">
        <v>264</v>
      </c>
      <c r="C68" s="81" t="s">
        <v>265</v>
      </c>
      <c r="D68" s="81" t="s">
        <v>117</v>
      </c>
      <c r="E68" s="81" t="s">
        <v>206</v>
      </c>
      <c r="F68" s="81" t="s">
        <v>272</v>
      </c>
      <c r="G68" s="81" t="s">
        <v>273</v>
      </c>
      <c r="H68" s="151">
        <v>11907.81</v>
      </c>
      <c r="I68" s="151">
        <v>11907.81</v>
      </c>
      <c r="J68" s="36"/>
      <c r="K68" s="36"/>
      <c r="L68" s="151">
        <v>11907.81</v>
      </c>
      <c r="M68" s="36"/>
      <c r="N68" s="194"/>
      <c r="O68" s="194"/>
      <c r="P68" s="194"/>
      <c r="Q68" s="151"/>
      <c r="R68" s="151"/>
      <c r="S68" s="151"/>
      <c r="T68" s="151"/>
      <c r="U68" s="151"/>
      <c r="V68" s="151"/>
      <c r="W68" s="151"/>
    </row>
    <row r="69" ht="22.5" customHeight="1" spans="1:23">
      <c r="A69" s="81" t="s">
        <v>72</v>
      </c>
      <c r="B69" s="81" t="s">
        <v>264</v>
      </c>
      <c r="C69" s="81" t="s">
        <v>265</v>
      </c>
      <c r="D69" s="81" t="s">
        <v>117</v>
      </c>
      <c r="E69" s="81" t="s">
        <v>206</v>
      </c>
      <c r="F69" s="81" t="s">
        <v>272</v>
      </c>
      <c r="G69" s="81" t="s">
        <v>273</v>
      </c>
      <c r="H69" s="151">
        <v>11411.74</v>
      </c>
      <c r="I69" s="151">
        <v>11411.74</v>
      </c>
      <c r="J69" s="36"/>
      <c r="K69" s="36"/>
      <c r="L69" s="151">
        <v>11411.74</v>
      </c>
      <c r="M69" s="36"/>
      <c r="N69" s="194"/>
      <c r="O69" s="194"/>
      <c r="P69" s="194"/>
      <c r="Q69" s="151"/>
      <c r="R69" s="151"/>
      <c r="S69" s="151"/>
      <c r="T69" s="151"/>
      <c r="U69" s="151"/>
      <c r="V69" s="151"/>
      <c r="W69" s="151"/>
    </row>
    <row r="70" ht="22.5" customHeight="1" spans="1:23">
      <c r="A70" s="81" t="s">
        <v>72</v>
      </c>
      <c r="B70" s="81" t="s">
        <v>264</v>
      </c>
      <c r="C70" s="81" t="s">
        <v>265</v>
      </c>
      <c r="D70" s="81" t="s">
        <v>117</v>
      </c>
      <c r="E70" s="81" t="s">
        <v>206</v>
      </c>
      <c r="F70" s="81" t="s">
        <v>272</v>
      </c>
      <c r="G70" s="81" t="s">
        <v>273</v>
      </c>
      <c r="H70" s="151">
        <v>9384</v>
      </c>
      <c r="I70" s="151">
        <v>9384</v>
      </c>
      <c r="J70" s="36"/>
      <c r="K70" s="36"/>
      <c r="L70" s="151">
        <v>9384</v>
      </c>
      <c r="M70" s="36"/>
      <c r="N70" s="194"/>
      <c r="O70" s="194"/>
      <c r="P70" s="194"/>
      <c r="Q70" s="151"/>
      <c r="R70" s="151"/>
      <c r="S70" s="151"/>
      <c r="T70" s="151"/>
      <c r="U70" s="151"/>
      <c r="V70" s="151"/>
      <c r="W70" s="151"/>
    </row>
    <row r="71" ht="22.5" customHeight="1" spans="1:23">
      <c r="A71" s="81" t="s">
        <v>72</v>
      </c>
      <c r="B71" s="81" t="s">
        <v>264</v>
      </c>
      <c r="C71" s="81" t="s">
        <v>265</v>
      </c>
      <c r="D71" s="81" t="s">
        <v>117</v>
      </c>
      <c r="E71" s="81" t="s">
        <v>206</v>
      </c>
      <c r="F71" s="81" t="s">
        <v>272</v>
      </c>
      <c r="G71" s="81" t="s">
        <v>273</v>
      </c>
      <c r="H71" s="151">
        <v>5520</v>
      </c>
      <c r="I71" s="151">
        <v>5520</v>
      </c>
      <c r="J71" s="36"/>
      <c r="K71" s="36"/>
      <c r="L71" s="151">
        <v>5520</v>
      </c>
      <c r="M71" s="36"/>
      <c r="N71" s="194"/>
      <c r="O71" s="194"/>
      <c r="P71" s="194"/>
      <c r="Q71" s="151"/>
      <c r="R71" s="151"/>
      <c r="S71" s="151"/>
      <c r="T71" s="151"/>
      <c r="U71" s="151"/>
      <c r="V71" s="151"/>
      <c r="W71" s="151"/>
    </row>
    <row r="72" ht="22.5" customHeight="1" spans="1:23">
      <c r="A72" s="81" t="s">
        <v>72</v>
      </c>
      <c r="B72" s="81" t="s">
        <v>264</v>
      </c>
      <c r="C72" s="81" t="s">
        <v>265</v>
      </c>
      <c r="D72" s="81" t="s">
        <v>117</v>
      </c>
      <c r="E72" s="81" t="s">
        <v>206</v>
      </c>
      <c r="F72" s="81" t="s">
        <v>272</v>
      </c>
      <c r="G72" s="81" t="s">
        <v>273</v>
      </c>
      <c r="H72" s="151">
        <v>9384</v>
      </c>
      <c r="I72" s="151">
        <v>9384</v>
      </c>
      <c r="J72" s="36"/>
      <c r="K72" s="36"/>
      <c r="L72" s="151">
        <v>9384</v>
      </c>
      <c r="M72" s="36"/>
      <c r="N72" s="194"/>
      <c r="O72" s="194"/>
      <c r="P72" s="194"/>
      <c r="Q72" s="151"/>
      <c r="R72" s="151"/>
      <c r="S72" s="151"/>
      <c r="T72" s="151"/>
      <c r="U72" s="151"/>
      <c r="V72" s="151"/>
      <c r="W72" s="151"/>
    </row>
    <row r="73" ht="22.5" customHeight="1" spans="1:23">
      <c r="A73" s="81" t="s">
        <v>72</v>
      </c>
      <c r="B73" s="81" t="s">
        <v>274</v>
      </c>
      <c r="C73" s="81" t="s">
        <v>220</v>
      </c>
      <c r="D73" s="81" t="s">
        <v>137</v>
      </c>
      <c r="E73" s="81" t="s">
        <v>220</v>
      </c>
      <c r="F73" s="81" t="s">
        <v>275</v>
      </c>
      <c r="G73" s="81" t="s">
        <v>220</v>
      </c>
      <c r="H73" s="151">
        <v>1510686.29</v>
      </c>
      <c r="I73" s="151">
        <v>1510686.29</v>
      </c>
      <c r="J73" s="36"/>
      <c r="K73" s="36"/>
      <c r="L73" s="151">
        <v>1510686.29</v>
      </c>
      <c r="M73" s="36"/>
      <c r="N73" s="194"/>
      <c r="O73" s="194"/>
      <c r="P73" s="194"/>
      <c r="Q73" s="151"/>
      <c r="R73" s="151"/>
      <c r="S73" s="151"/>
      <c r="T73" s="151"/>
      <c r="U73" s="151"/>
      <c r="V73" s="151"/>
      <c r="W73" s="151"/>
    </row>
    <row r="74" ht="22.5" customHeight="1" spans="1:23">
      <c r="A74" s="81" t="s">
        <v>72</v>
      </c>
      <c r="B74" s="81" t="s">
        <v>276</v>
      </c>
      <c r="C74" s="81" t="s">
        <v>277</v>
      </c>
      <c r="D74" s="81" t="s">
        <v>91</v>
      </c>
      <c r="E74" s="81" t="s">
        <v>189</v>
      </c>
      <c r="F74" s="81" t="s">
        <v>278</v>
      </c>
      <c r="G74" s="81" t="s">
        <v>279</v>
      </c>
      <c r="H74" s="151">
        <v>138000</v>
      </c>
      <c r="I74" s="151">
        <v>138000</v>
      </c>
      <c r="J74" s="36"/>
      <c r="K74" s="36"/>
      <c r="L74" s="151">
        <v>138000</v>
      </c>
      <c r="M74" s="36"/>
      <c r="N74" s="194"/>
      <c r="O74" s="194"/>
      <c r="P74" s="194"/>
      <c r="Q74" s="151"/>
      <c r="R74" s="151"/>
      <c r="S74" s="151"/>
      <c r="T74" s="151"/>
      <c r="U74" s="151"/>
      <c r="V74" s="151"/>
      <c r="W74" s="151"/>
    </row>
    <row r="75" ht="22.5" customHeight="1" spans="1:23">
      <c r="A75" s="81" t="s">
        <v>72</v>
      </c>
      <c r="B75" s="81" t="s">
        <v>276</v>
      </c>
      <c r="C75" s="81" t="s">
        <v>277</v>
      </c>
      <c r="D75" s="81" t="s">
        <v>91</v>
      </c>
      <c r="E75" s="81" t="s">
        <v>189</v>
      </c>
      <c r="F75" s="81" t="s">
        <v>280</v>
      </c>
      <c r="G75" s="81" t="s">
        <v>281</v>
      </c>
      <c r="H75" s="151">
        <v>50000</v>
      </c>
      <c r="I75" s="151">
        <v>50000</v>
      </c>
      <c r="J75" s="36"/>
      <c r="K75" s="36"/>
      <c r="L75" s="151">
        <v>50000</v>
      </c>
      <c r="M75" s="36"/>
      <c r="N75" s="194"/>
      <c r="O75" s="194"/>
      <c r="P75" s="194"/>
      <c r="Q75" s="151"/>
      <c r="R75" s="151"/>
      <c r="S75" s="151"/>
      <c r="T75" s="151"/>
      <c r="U75" s="151"/>
      <c r="V75" s="151"/>
      <c r="W75" s="151"/>
    </row>
    <row r="76" ht="22.5" customHeight="1" spans="1:23">
      <c r="A76" s="81" t="s">
        <v>72</v>
      </c>
      <c r="B76" s="81" t="s">
        <v>276</v>
      </c>
      <c r="C76" s="81" t="s">
        <v>277</v>
      </c>
      <c r="D76" s="81" t="s">
        <v>91</v>
      </c>
      <c r="E76" s="81" t="s">
        <v>189</v>
      </c>
      <c r="F76" s="81" t="s">
        <v>282</v>
      </c>
      <c r="G76" s="81" t="s">
        <v>283</v>
      </c>
      <c r="H76" s="151">
        <v>50000</v>
      </c>
      <c r="I76" s="151">
        <v>50000</v>
      </c>
      <c r="J76" s="36"/>
      <c r="K76" s="36"/>
      <c r="L76" s="151">
        <v>50000</v>
      </c>
      <c r="M76" s="36"/>
      <c r="N76" s="194"/>
      <c r="O76" s="194"/>
      <c r="P76" s="194"/>
      <c r="Q76" s="151"/>
      <c r="R76" s="151"/>
      <c r="S76" s="151"/>
      <c r="T76" s="151"/>
      <c r="U76" s="151"/>
      <c r="V76" s="151"/>
      <c r="W76" s="151"/>
    </row>
    <row r="77" ht="22.5" customHeight="1" spans="1:23">
      <c r="A77" s="81" t="s">
        <v>72</v>
      </c>
      <c r="B77" s="81" t="s">
        <v>284</v>
      </c>
      <c r="C77" s="81" t="s">
        <v>285</v>
      </c>
      <c r="D77" s="81" t="s">
        <v>91</v>
      </c>
      <c r="E77" s="81" t="s">
        <v>189</v>
      </c>
      <c r="F77" s="81" t="s">
        <v>286</v>
      </c>
      <c r="G77" s="81" t="s">
        <v>285</v>
      </c>
      <c r="H77" s="151">
        <v>26600</v>
      </c>
      <c r="I77" s="151">
        <v>26600</v>
      </c>
      <c r="J77" s="36"/>
      <c r="K77" s="36"/>
      <c r="L77" s="151">
        <v>26600</v>
      </c>
      <c r="M77" s="36"/>
      <c r="N77" s="194"/>
      <c r="O77" s="194"/>
      <c r="P77" s="194"/>
      <c r="Q77" s="151"/>
      <c r="R77" s="151"/>
      <c r="S77" s="151"/>
      <c r="T77" s="151"/>
      <c r="U77" s="151"/>
      <c r="V77" s="151"/>
      <c r="W77" s="151"/>
    </row>
    <row r="78" ht="22.5" customHeight="1" spans="1:23">
      <c r="A78" s="81" t="s">
        <v>72</v>
      </c>
      <c r="B78" s="81" t="s">
        <v>284</v>
      </c>
      <c r="C78" s="81" t="s">
        <v>285</v>
      </c>
      <c r="D78" s="81" t="s">
        <v>93</v>
      </c>
      <c r="E78" s="81" t="s">
        <v>189</v>
      </c>
      <c r="F78" s="81" t="s">
        <v>286</v>
      </c>
      <c r="G78" s="81" t="s">
        <v>285</v>
      </c>
      <c r="H78" s="151">
        <v>13400</v>
      </c>
      <c r="I78" s="151">
        <v>13400</v>
      </c>
      <c r="J78" s="36"/>
      <c r="K78" s="36"/>
      <c r="L78" s="151">
        <v>13400</v>
      </c>
      <c r="M78" s="36"/>
      <c r="N78" s="194"/>
      <c r="O78" s="194"/>
      <c r="P78" s="194"/>
      <c r="Q78" s="151"/>
      <c r="R78" s="151"/>
      <c r="S78" s="151"/>
      <c r="T78" s="151"/>
      <c r="U78" s="151"/>
      <c r="V78" s="151"/>
      <c r="W78" s="151"/>
    </row>
    <row r="79" ht="22.5" customHeight="1" spans="1:23">
      <c r="A79" s="81" t="s">
        <v>72</v>
      </c>
      <c r="B79" s="81" t="s">
        <v>276</v>
      </c>
      <c r="C79" s="81" t="s">
        <v>277</v>
      </c>
      <c r="D79" s="81" t="s">
        <v>93</v>
      </c>
      <c r="E79" s="81" t="s">
        <v>189</v>
      </c>
      <c r="F79" s="81" t="s">
        <v>287</v>
      </c>
      <c r="G79" s="81" t="s">
        <v>288</v>
      </c>
      <c r="H79" s="151">
        <v>5500</v>
      </c>
      <c r="I79" s="151">
        <v>5500</v>
      </c>
      <c r="J79" s="36"/>
      <c r="K79" s="36"/>
      <c r="L79" s="151">
        <v>5500</v>
      </c>
      <c r="M79" s="36"/>
      <c r="N79" s="194"/>
      <c r="O79" s="194"/>
      <c r="P79" s="194"/>
      <c r="Q79" s="151"/>
      <c r="R79" s="151"/>
      <c r="S79" s="151"/>
      <c r="T79" s="151"/>
      <c r="U79" s="151"/>
      <c r="V79" s="151"/>
      <c r="W79" s="151"/>
    </row>
    <row r="80" ht="22.5" customHeight="1" spans="1:23">
      <c r="A80" s="81" t="s">
        <v>72</v>
      </c>
      <c r="B80" s="81" t="s">
        <v>276</v>
      </c>
      <c r="C80" s="81" t="s">
        <v>277</v>
      </c>
      <c r="D80" s="81" t="s">
        <v>101</v>
      </c>
      <c r="E80" s="81" t="s">
        <v>195</v>
      </c>
      <c r="F80" s="81" t="s">
        <v>287</v>
      </c>
      <c r="G80" s="81" t="s">
        <v>288</v>
      </c>
      <c r="H80" s="151">
        <v>2000</v>
      </c>
      <c r="I80" s="151">
        <v>2000</v>
      </c>
      <c r="J80" s="36"/>
      <c r="K80" s="36"/>
      <c r="L80" s="151">
        <v>2000</v>
      </c>
      <c r="M80" s="36"/>
      <c r="N80" s="194"/>
      <c r="O80" s="194"/>
      <c r="P80" s="194"/>
      <c r="Q80" s="151"/>
      <c r="R80" s="151"/>
      <c r="S80" s="151"/>
      <c r="T80" s="151"/>
      <c r="U80" s="151"/>
      <c r="V80" s="151"/>
      <c r="W80" s="151"/>
    </row>
    <row r="81" ht="22.5" customHeight="1" spans="1:23">
      <c r="A81" s="81" t="s">
        <v>72</v>
      </c>
      <c r="B81" s="81" t="s">
        <v>289</v>
      </c>
      <c r="C81" s="81" t="s">
        <v>227</v>
      </c>
      <c r="D81" s="81" t="s">
        <v>101</v>
      </c>
      <c r="E81" s="81" t="s">
        <v>195</v>
      </c>
      <c r="F81" s="81" t="s">
        <v>290</v>
      </c>
      <c r="G81" s="81" t="s">
        <v>227</v>
      </c>
      <c r="H81" s="151">
        <v>10000</v>
      </c>
      <c r="I81" s="151">
        <v>10000</v>
      </c>
      <c r="J81" s="36"/>
      <c r="K81" s="36"/>
      <c r="L81" s="151">
        <v>10000</v>
      </c>
      <c r="M81" s="36"/>
      <c r="N81" s="194"/>
      <c r="O81" s="194"/>
      <c r="P81" s="194"/>
      <c r="Q81" s="151"/>
      <c r="R81" s="151"/>
      <c r="S81" s="151"/>
      <c r="T81" s="151"/>
      <c r="U81" s="151"/>
      <c r="V81" s="151"/>
      <c r="W81" s="151"/>
    </row>
    <row r="82" ht="22.5" customHeight="1" spans="1:23">
      <c r="A82" s="81" t="s">
        <v>72</v>
      </c>
      <c r="B82" s="81" t="s">
        <v>276</v>
      </c>
      <c r="C82" s="81" t="s">
        <v>277</v>
      </c>
      <c r="D82" s="81" t="s">
        <v>101</v>
      </c>
      <c r="E82" s="81" t="s">
        <v>195</v>
      </c>
      <c r="F82" s="81" t="s">
        <v>291</v>
      </c>
      <c r="G82" s="81" t="s">
        <v>292</v>
      </c>
      <c r="H82" s="151">
        <v>15500</v>
      </c>
      <c r="I82" s="151">
        <v>15500</v>
      </c>
      <c r="J82" s="36"/>
      <c r="K82" s="36"/>
      <c r="L82" s="151">
        <v>15500</v>
      </c>
      <c r="M82" s="36"/>
      <c r="N82" s="194"/>
      <c r="O82" s="194"/>
      <c r="P82" s="194"/>
      <c r="Q82" s="151"/>
      <c r="R82" s="151"/>
      <c r="S82" s="151"/>
      <c r="T82" s="151"/>
      <c r="U82" s="151"/>
      <c r="V82" s="151"/>
      <c r="W82" s="151"/>
    </row>
    <row r="83" ht="22.5" customHeight="1" spans="1:23">
      <c r="A83" s="81" t="s">
        <v>72</v>
      </c>
      <c r="B83" s="81" t="s">
        <v>276</v>
      </c>
      <c r="C83" s="81" t="s">
        <v>277</v>
      </c>
      <c r="D83" s="81" t="s">
        <v>101</v>
      </c>
      <c r="E83" s="81" t="s">
        <v>195</v>
      </c>
      <c r="F83" s="81" t="s">
        <v>293</v>
      </c>
      <c r="G83" s="81" t="s">
        <v>294</v>
      </c>
      <c r="H83" s="151">
        <v>4000</v>
      </c>
      <c r="I83" s="151">
        <v>4000</v>
      </c>
      <c r="J83" s="36"/>
      <c r="K83" s="36"/>
      <c r="L83" s="151">
        <v>4000</v>
      </c>
      <c r="M83" s="36"/>
      <c r="N83" s="194"/>
      <c r="O83" s="194"/>
      <c r="P83" s="194"/>
      <c r="Q83" s="151"/>
      <c r="R83" s="151"/>
      <c r="S83" s="151"/>
      <c r="T83" s="151"/>
      <c r="U83" s="151"/>
      <c r="V83" s="151"/>
      <c r="W83" s="151"/>
    </row>
    <row r="84" ht="22.5" customHeight="1" spans="1:23">
      <c r="A84" s="81" t="s">
        <v>72</v>
      </c>
      <c r="B84" s="81" t="s">
        <v>276</v>
      </c>
      <c r="C84" s="81" t="s">
        <v>277</v>
      </c>
      <c r="D84" s="81" t="s">
        <v>125</v>
      </c>
      <c r="E84" s="81" t="s">
        <v>210</v>
      </c>
      <c r="F84" s="81" t="s">
        <v>291</v>
      </c>
      <c r="G84" s="81" t="s">
        <v>292</v>
      </c>
      <c r="H84" s="151">
        <v>63000</v>
      </c>
      <c r="I84" s="151">
        <v>63000</v>
      </c>
      <c r="J84" s="36"/>
      <c r="K84" s="36"/>
      <c r="L84" s="151">
        <v>63000</v>
      </c>
      <c r="M84" s="36"/>
      <c r="N84" s="194"/>
      <c r="O84" s="194"/>
      <c r="P84" s="194"/>
      <c r="Q84" s="151"/>
      <c r="R84" s="151"/>
      <c r="S84" s="151"/>
      <c r="T84" s="151"/>
      <c r="U84" s="151"/>
      <c r="V84" s="151"/>
      <c r="W84" s="151"/>
    </row>
    <row r="85" ht="22.5" customHeight="1" spans="1:23">
      <c r="A85" s="81" t="s">
        <v>72</v>
      </c>
      <c r="B85" s="81" t="s">
        <v>276</v>
      </c>
      <c r="C85" s="81" t="s">
        <v>277</v>
      </c>
      <c r="D85" s="81" t="s">
        <v>127</v>
      </c>
      <c r="E85" s="81" t="s">
        <v>212</v>
      </c>
      <c r="F85" s="81" t="s">
        <v>291</v>
      </c>
      <c r="G85" s="81" t="s">
        <v>292</v>
      </c>
      <c r="H85" s="151">
        <v>25200</v>
      </c>
      <c r="I85" s="151">
        <v>25200</v>
      </c>
      <c r="J85" s="36"/>
      <c r="K85" s="36"/>
      <c r="L85" s="151">
        <v>25200</v>
      </c>
      <c r="M85" s="36"/>
      <c r="N85" s="194"/>
      <c r="O85" s="194"/>
      <c r="P85" s="194"/>
      <c r="Q85" s="151"/>
      <c r="R85" s="151"/>
      <c r="S85" s="151"/>
      <c r="T85" s="151"/>
      <c r="U85" s="151"/>
      <c r="V85" s="151"/>
      <c r="W85" s="151"/>
    </row>
    <row r="86" ht="22.5" customHeight="1" spans="1:23">
      <c r="A86" s="81" t="s">
        <v>72</v>
      </c>
      <c r="B86" s="81" t="s">
        <v>276</v>
      </c>
      <c r="C86" s="81" t="s">
        <v>277</v>
      </c>
      <c r="D86" s="81" t="s">
        <v>129</v>
      </c>
      <c r="E86" s="81" t="s">
        <v>214</v>
      </c>
      <c r="F86" s="81" t="s">
        <v>291</v>
      </c>
      <c r="G86" s="81" t="s">
        <v>292</v>
      </c>
      <c r="H86" s="151">
        <v>18900</v>
      </c>
      <c r="I86" s="151">
        <v>18900</v>
      </c>
      <c r="J86" s="36"/>
      <c r="K86" s="36"/>
      <c r="L86" s="151">
        <v>18900</v>
      </c>
      <c r="M86" s="36"/>
      <c r="N86" s="194"/>
      <c r="O86" s="194"/>
      <c r="P86" s="194"/>
      <c r="Q86" s="151"/>
      <c r="R86" s="151"/>
      <c r="S86" s="151"/>
      <c r="T86" s="151"/>
      <c r="U86" s="151"/>
      <c r="V86" s="151"/>
      <c r="W86" s="151"/>
    </row>
    <row r="87" ht="22.5" customHeight="1" spans="1:23">
      <c r="A87" s="81" t="s">
        <v>72</v>
      </c>
      <c r="B87" s="81" t="s">
        <v>276</v>
      </c>
      <c r="C87" s="81" t="s">
        <v>277</v>
      </c>
      <c r="D87" s="81" t="s">
        <v>91</v>
      </c>
      <c r="E87" s="81" t="s">
        <v>189</v>
      </c>
      <c r="F87" s="81" t="s">
        <v>291</v>
      </c>
      <c r="G87" s="81" t="s">
        <v>292</v>
      </c>
      <c r="H87" s="151">
        <v>6300</v>
      </c>
      <c r="I87" s="151">
        <v>6300</v>
      </c>
      <c r="J87" s="36"/>
      <c r="K87" s="36"/>
      <c r="L87" s="151">
        <v>6300</v>
      </c>
      <c r="M87" s="36"/>
      <c r="N87" s="194"/>
      <c r="O87" s="194"/>
      <c r="P87" s="194"/>
      <c r="Q87" s="151"/>
      <c r="R87" s="151"/>
      <c r="S87" s="151"/>
      <c r="T87" s="151"/>
      <c r="U87" s="151"/>
      <c r="V87" s="151"/>
      <c r="W87" s="151"/>
    </row>
    <row r="88" ht="22.5" customHeight="1" spans="1:23">
      <c r="A88" s="81" t="s">
        <v>72</v>
      </c>
      <c r="B88" s="81" t="s">
        <v>276</v>
      </c>
      <c r="C88" s="81" t="s">
        <v>277</v>
      </c>
      <c r="D88" s="81" t="s">
        <v>93</v>
      </c>
      <c r="E88" s="81" t="s">
        <v>189</v>
      </c>
      <c r="F88" s="81" t="s">
        <v>291</v>
      </c>
      <c r="G88" s="81" t="s">
        <v>292</v>
      </c>
      <c r="H88" s="151">
        <v>450</v>
      </c>
      <c r="I88" s="151">
        <v>450</v>
      </c>
      <c r="J88" s="36"/>
      <c r="K88" s="36"/>
      <c r="L88" s="151">
        <v>450</v>
      </c>
      <c r="M88" s="36"/>
      <c r="N88" s="194"/>
      <c r="O88" s="194"/>
      <c r="P88" s="194"/>
      <c r="Q88" s="151"/>
      <c r="R88" s="151"/>
      <c r="S88" s="151"/>
      <c r="T88" s="151"/>
      <c r="U88" s="151"/>
      <c r="V88" s="151"/>
      <c r="W88" s="151"/>
    </row>
    <row r="89" ht="22.5" customHeight="1" spans="1:23">
      <c r="A89" s="81" t="s">
        <v>72</v>
      </c>
      <c r="B89" s="81" t="s">
        <v>276</v>
      </c>
      <c r="C89" s="81" t="s">
        <v>277</v>
      </c>
      <c r="D89" s="81" t="s">
        <v>101</v>
      </c>
      <c r="E89" s="81" t="s">
        <v>195</v>
      </c>
      <c r="F89" s="81" t="s">
        <v>291</v>
      </c>
      <c r="G89" s="81" t="s">
        <v>292</v>
      </c>
      <c r="H89" s="151">
        <v>750</v>
      </c>
      <c r="I89" s="151">
        <v>750</v>
      </c>
      <c r="J89" s="36"/>
      <c r="K89" s="36"/>
      <c r="L89" s="151">
        <v>750</v>
      </c>
      <c r="M89" s="36"/>
      <c r="N89" s="194"/>
      <c r="O89" s="194"/>
      <c r="P89" s="194"/>
      <c r="Q89" s="151"/>
      <c r="R89" s="151"/>
      <c r="S89" s="151"/>
      <c r="T89" s="151"/>
      <c r="U89" s="151"/>
      <c r="V89" s="151"/>
      <c r="W89" s="151"/>
    </row>
    <row r="90" ht="22.5" customHeight="1" spans="1:23">
      <c r="A90" s="81" t="s">
        <v>72</v>
      </c>
      <c r="B90" s="81" t="s">
        <v>276</v>
      </c>
      <c r="C90" s="81" t="s">
        <v>277</v>
      </c>
      <c r="D90" s="81" t="s">
        <v>125</v>
      </c>
      <c r="E90" s="81" t="s">
        <v>210</v>
      </c>
      <c r="F90" s="81" t="s">
        <v>291</v>
      </c>
      <c r="G90" s="81" t="s">
        <v>292</v>
      </c>
      <c r="H90" s="151">
        <v>1500</v>
      </c>
      <c r="I90" s="151">
        <v>1500</v>
      </c>
      <c r="J90" s="36"/>
      <c r="K90" s="36"/>
      <c r="L90" s="151">
        <v>1500</v>
      </c>
      <c r="M90" s="36"/>
      <c r="N90" s="194"/>
      <c r="O90" s="194"/>
      <c r="P90" s="194"/>
      <c r="Q90" s="151"/>
      <c r="R90" s="151"/>
      <c r="S90" s="151"/>
      <c r="T90" s="151"/>
      <c r="U90" s="151"/>
      <c r="V90" s="151"/>
      <c r="W90" s="151"/>
    </row>
    <row r="91" ht="22.5" customHeight="1" spans="1:23">
      <c r="A91" s="81" t="s">
        <v>72</v>
      </c>
      <c r="B91" s="81" t="s">
        <v>276</v>
      </c>
      <c r="C91" s="81" t="s">
        <v>277</v>
      </c>
      <c r="D91" s="81" t="s">
        <v>127</v>
      </c>
      <c r="E91" s="81" t="s">
        <v>212</v>
      </c>
      <c r="F91" s="81" t="s">
        <v>291</v>
      </c>
      <c r="G91" s="81" t="s">
        <v>292</v>
      </c>
      <c r="H91" s="151">
        <v>600</v>
      </c>
      <c r="I91" s="151">
        <v>600</v>
      </c>
      <c r="J91" s="36"/>
      <c r="K91" s="36"/>
      <c r="L91" s="151">
        <v>600</v>
      </c>
      <c r="M91" s="36"/>
      <c r="N91" s="194"/>
      <c r="O91" s="194"/>
      <c r="P91" s="194"/>
      <c r="Q91" s="151"/>
      <c r="R91" s="151"/>
      <c r="S91" s="151"/>
      <c r="T91" s="151"/>
      <c r="U91" s="151"/>
      <c r="V91" s="151"/>
      <c r="W91" s="151"/>
    </row>
    <row r="92" ht="22.5" customHeight="1" spans="1:23">
      <c r="A92" s="81" t="s">
        <v>72</v>
      </c>
      <c r="B92" s="81" t="s">
        <v>276</v>
      </c>
      <c r="C92" s="81" t="s">
        <v>277</v>
      </c>
      <c r="D92" s="81" t="s">
        <v>129</v>
      </c>
      <c r="E92" s="81" t="s">
        <v>214</v>
      </c>
      <c r="F92" s="81" t="s">
        <v>291</v>
      </c>
      <c r="G92" s="81" t="s">
        <v>292</v>
      </c>
      <c r="H92" s="151">
        <v>450</v>
      </c>
      <c r="I92" s="151">
        <v>450</v>
      </c>
      <c r="J92" s="36"/>
      <c r="K92" s="36"/>
      <c r="L92" s="151">
        <v>450</v>
      </c>
      <c r="M92" s="36"/>
      <c r="N92" s="194"/>
      <c r="O92" s="194"/>
      <c r="P92" s="194"/>
      <c r="Q92" s="151"/>
      <c r="R92" s="151"/>
      <c r="S92" s="151"/>
      <c r="T92" s="151"/>
      <c r="U92" s="151"/>
      <c r="V92" s="151"/>
      <c r="W92" s="151"/>
    </row>
    <row r="93" ht="22.5" customHeight="1" spans="1:23">
      <c r="A93" s="81" t="s">
        <v>72</v>
      </c>
      <c r="B93" s="81" t="s">
        <v>295</v>
      </c>
      <c r="C93" s="81" t="s">
        <v>296</v>
      </c>
      <c r="D93" s="81" t="s">
        <v>91</v>
      </c>
      <c r="E93" s="81" t="s">
        <v>189</v>
      </c>
      <c r="F93" s="81" t="s">
        <v>291</v>
      </c>
      <c r="G93" s="81" t="s">
        <v>292</v>
      </c>
      <c r="H93" s="151">
        <v>102000</v>
      </c>
      <c r="I93" s="151">
        <v>102000</v>
      </c>
      <c r="J93" s="36"/>
      <c r="K93" s="36"/>
      <c r="L93" s="151">
        <v>102000</v>
      </c>
      <c r="M93" s="36"/>
      <c r="N93" s="194"/>
      <c r="O93" s="194"/>
      <c r="P93" s="194"/>
      <c r="Q93" s="151"/>
      <c r="R93" s="151"/>
      <c r="S93" s="151"/>
      <c r="T93" s="151"/>
      <c r="U93" s="151"/>
      <c r="V93" s="151"/>
      <c r="W93" s="151"/>
    </row>
    <row r="94" ht="22.5" customHeight="1" spans="1:23">
      <c r="A94" s="81" t="s">
        <v>72</v>
      </c>
      <c r="B94" s="81" t="s">
        <v>297</v>
      </c>
      <c r="C94" s="81" t="s">
        <v>298</v>
      </c>
      <c r="D94" s="81" t="s">
        <v>91</v>
      </c>
      <c r="E94" s="81" t="s">
        <v>189</v>
      </c>
      <c r="F94" s="81" t="s">
        <v>299</v>
      </c>
      <c r="G94" s="81" t="s">
        <v>298</v>
      </c>
      <c r="H94" s="151">
        <v>142337.86</v>
      </c>
      <c r="I94" s="151">
        <v>142337.86</v>
      </c>
      <c r="J94" s="36"/>
      <c r="K94" s="36"/>
      <c r="L94" s="151">
        <v>142337.86</v>
      </c>
      <c r="M94" s="36"/>
      <c r="N94" s="194"/>
      <c r="O94" s="194"/>
      <c r="P94" s="194"/>
      <c r="Q94" s="151"/>
      <c r="R94" s="151"/>
      <c r="S94" s="151"/>
      <c r="T94" s="151"/>
      <c r="U94" s="151"/>
      <c r="V94" s="151"/>
      <c r="W94" s="151"/>
    </row>
    <row r="95" ht="22.5" customHeight="1" spans="1:23">
      <c r="A95" s="81" t="s">
        <v>72</v>
      </c>
      <c r="B95" s="81" t="s">
        <v>297</v>
      </c>
      <c r="C95" s="81" t="s">
        <v>298</v>
      </c>
      <c r="D95" s="81" t="s">
        <v>93</v>
      </c>
      <c r="E95" s="81" t="s">
        <v>189</v>
      </c>
      <c r="F95" s="81" t="s">
        <v>299</v>
      </c>
      <c r="G95" s="81" t="s">
        <v>298</v>
      </c>
      <c r="H95" s="151">
        <v>9608.45</v>
      </c>
      <c r="I95" s="151">
        <v>9608.45</v>
      </c>
      <c r="J95" s="36"/>
      <c r="K95" s="36"/>
      <c r="L95" s="151">
        <v>9608.45</v>
      </c>
      <c r="M95" s="36"/>
      <c r="N95" s="194"/>
      <c r="O95" s="194"/>
      <c r="P95" s="194"/>
      <c r="Q95" s="151"/>
      <c r="R95" s="151"/>
      <c r="S95" s="151"/>
      <c r="T95" s="151"/>
      <c r="U95" s="151"/>
      <c r="V95" s="151"/>
      <c r="W95" s="151"/>
    </row>
    <row r="96" ht="22.5" customHeight="1" spans="1:23">
      <c r="A96" s="81" t="s">
        <v>72</v>
      </c>
      <c r="B96" s="81" t="s">
        <v>297</v>
      </c>
      <c r="C96" s="81" t="s">
        <v>298</v>
      </c>
      <c r="D96" s="81" t="s">
        <v>101</v>
      </c>
      <c r="E96" s="81" t="s">
        <v>195</v>
      </c>
      <c r="F96" s="81" t="s">
        <v>299</v>
      </c>
      <c r="G96" s="81" t="s">
        <v>298</v>
      </c>
      <c r="H96" s="151">
        <v>16393.01</v>
      </c>
      <c r="I96" s="151">
        <v>16393.01</v>
      </c>
      <c r="J96" s="36"/>
      <c r="K96" s="36"/>
      <c r="L96" s="151">
        <v>16393.01</v>
      </c>
      <c r="M96" s="36"/>
      <c r="N96" s="194"/>
      <c r="O96" s="194"/>
      <c r="P96" s="194"/>
      <c r="Q96" s="151"/>
      <c r="R96" s="151"/>
      <c r="S96" s="151"/>
      <c r="T96" s="151"/>
      <c r="U96" s="151"/>
      <c r="V96" s="151"/>
      <c r="W96" s="151"/>
    </row>
    <row r="97" ht="22.5" customHeight="1" spans="1:23">
      <c r="A97" s="81" t="s">
        <v>72</v>
      </c>
      <c r="B97" s="81" t="s">
        <v>297</v>
      </c>
      <c r="C97" s="81" t="s">
        <v>298</v>
      </c>
      <c r="D97" s="81" t="s">
        <v>125</v>
      </c>
      <c r="E97" s="81" t="s">
        <v>210</v>
      </c>
      <c r="F97" s="81" t="s">
        <v>299</v>
      </c>
      <c r="G97" s="81" t="s">
        <v>298</v>
      </c>
      <c r="H97" s="151">
        <v>33739.68</v>
      </c>
      <c r="I97" s="151">
        <v>33739.68</v>
      </c>
      <c r="J97" s="36"/>
      <c r="K97" s="36"/>
      <c r="L97" s="151">
        <v>33739.68</v>
      </c>
      <c r="M97" s="36"/>
      <c r="N97" s="194"/>
      <c r="O97" s="194"/>
      <c r="P97" s="194"/>
      <c r="Q97" s="151"/>
      <c r="R97" s="151"/>
      <c r="S97" s="151"/>
      <c r="T97" s="151"/>
      <c r="U97" s="151"/>
      <c r="V97" s="151"/>
      <c r="W97" s="151"/>
    </row>
    <row r="98" ht="22.5" customHeight="1" spans="1:23">
      <c r="A98" s="81" t="s">
        <v>72</v>
      </c>
      <c r="B98" s="81" t="s">
        <v>297</v>
      </c>
      <c r="C98" s="81" t="s">
        <v>298</v>
      </c>
      <c r="D98" s="81" t="s">
        <v>127</v>
      </c>
      <c r="E98" s="81" t="s">
        <v>212</v>
      </c>
      <c r="F98" s="81" t="s">
        <v>299</v>
      </c>
      <c r="G98" s="81" t="s">
        <v>298</v>
      </c>
      <c r="H98" s="151">
        <v>13849.54</v>
      </c>
      <c r="I98" s="151">
        <v>13849.54</v>
      </c>
      <c r="J98" s="36"/>
      <c r="K98" s="36"/>
      <c r="L98" s="151">
        <v>13849.54</v>
      </c>
      <c r="M98" s="36"/>
      <c r="N98" s="194"/>
      <c r="O98" s="194"/>
      <c r="P98" s="194"/>
      <c r="Q98" s="151"/>
      <c r="R98" s="151"/>
      <c r="S98" s="151"/>
      <c r="T98" s="151"/>
      <c r="U98" s="151"/>
      <c r="V98" s="151"/>
      <c r="W98" s="151"/>
    </row>
    <row r="99" ht="22.5" customHeight="1" spans="1:23">
      <c r="A99" s="81" t="s">
        <v>72</v>
      </c>
      <c r="B99" s="81" t="s">
        <v>297</v>
      </c>
      <c r="C99" s="81" t="s">
        <v>298</v>
      </c>
      <c r="D99" s="81" t="s">
        <v>129</v>
      </c>
      <c r="E99" s="81" t="s">
        <v>214</v>
      </c>
      <c r="F99" s="81" t="s">
        <v>299</v>
      </c>
      <c r="G99" s="81" t="s">
        <v>298</v>
      </c>
      <c r="H99" s="151">
        <v>9542.35</v>
      </c>
      <c r="I99" s="151">
        <v>9542.35</v>
      </c>
      <c r="J99" s="36"/>
      <c r="K99" s="36"/>
      <c r="L99" s="151">
        <v>9542.35</v>
      </c>
      <c r="M99" s="36"/>
      <c r="N99" s="194"/>
      <c r="O99" s="194"/>
      <c r="P99" s="194"/>
      <c r="Q99" s="151"/>
      <c r="R99" s="151"/>
      <c r="S99" s="151"/>
      <c r="T99" s="151"/>
      <c r="U99" s="151"/>
      <c r="V99" s="151"/>
      <c r="W99" s="151"/>
    </row>
    <row r="100" ht="22.5" customHeight="1" spans="1:23">
      <c r="A100" s="81" t="s">
        <v>72</v>
      </c>
      <c r="B100" s="81" t="s">
        <v>284</v>
      </c>
      <c r="C100" s="81" t="s">
        <v>285</v>
      </c>
      <c r="D100" s="81" t="s">
        <v>91</v>
      </c>
      <c r="E100" s="81" t="s">
        <v>189</v>
      </c>
      <c r="F100" s="81" t="s">
        <v>286</v>
      </c>
      <c r="G100" s="81" t="s">
        <v>285</v>
      </c>
      <c r="H100" s="151">
        <v>54000</v>
      </c>
      <c r="I100" s="151">
        <v>54000</v>
      </c>
      <c r="J100" s="36"/>
      <c r="K100" s="36"/>
      <c r="L100" s="151">
        <v>54000</v>
      </c>
      <c r="M100" s="36"/>
      <c r="N100" s="194"/>
      <c r="O100" s="194"/>
      <c r="P100" s="194"/>
      <c r="Q100" s="151"/>
      <c r="R100" s="151"/>
      <c r="S100" s="151"/>
      <c r="T100" s="151"/>
      <c r="U100" s="151"/>
      <c r="V100" s="151"/>
      <c r="W100" s="151"/>
    </row>
    <row r="101" ht="22.5" customHeight="1" spans="1:23">
      <c r="A101" s="81" t="s">
        <v>72</v>
      </c>
      <c r="B101" s="81" t="s">
        <v>300</v>
      </c>
      <c r="C101" s="81" t="s">
        <v>301</v>
      </c>
      <c r="D101" s="81" t="s">
        <v>91</v>
      </c>
      <c r="E101" s="81" t="s">
        <v>189</v>
      </c>
      <c r="F101" s="81" t="s">
        <v>302</v>
      </c>
      <c r="G101" s="81" t="s">
        <v>303</v>
      </c>
      <c r="H101" s="151">
        <v>306000</v>
      </c>
      <c r="I101" s="151">
        <v>306000</v>
      </c>
      <c r="J101" s="36"/>
      <c r="K101" s="36"/>
      <c r="L101" s="151">
        <v>306000</v>
      </c>
      <c r="M101" s="36"/>
      <c r="N101" s="194"/>
      <c r="O101" s="194"/>
      <c r="P101" s="194"/>
      <c r="Q101" s="151"/>
      <c r="R101" s="151"/>
      <c r="S101" s="151"/>
      <c r="T101" s="151"/>
      <c r="U101" s="151"/>
      <c r="V101" s="151"/>
      <c r="W101" s="151"/>
    </row>
    <row r="102" ht="22.5" customHeight="1" spans="1:23">
      <c r="A102" s="81" t="s">
        <v>72</v>
      </c>
      <c r="B102" s="81" t="s">
        <v>304</v>
      </c>
      <c r="C102" s="81" t="s">
        <v>305</v>
      </c>
      <c r="D102" s="81" t="s">
        <v>91</v>
      </c>
      <c r="E102" s="81" t="s">
        <v>189</v>
      </c>
      <c r="F102" s="81" t="s">
        <v>302</v>
      </c>
      <c r="G102" s="81" t="s">
        <v>303</v>
      </c>
      <c r="H102" s="151">
        <v>16524</v>
      </c>
      <c r="I102" s="151">
        <v>16524</v>
      </c>
      <c r="J102" s="36"/>
      <c r="K102" s="36"/>
      <c r="L102" s="151">
        <v>16524</v>
      </c>
      <c r="M102" s="36"/>
      <c r="N102" s="194"/>
      <c r="O102" s="194"/>
      <c r="P102" s="194"/>
      <c r="Q102" s="151"/>
      <c r="R102" s="151"/>
      <c r="S102" s="151"/>
      <c r="T102" s="151"/>
      <c r="U102" s="151"/>
      <c r="V102" s="151"/>
      <c r="W102" s="151"/>
    </row>
    <row r="103" ht="22.5" customHeight="1" spans="1:23">
      <c r="A103" s="81" t="s">
        <v>72</v>
      </c>
      <c r="B103" s="81" t="s">
        <v>276</v>
      </c>
      <c r="C103" s="81" t="s">
        <v>277</v>
      </c>
      <c r="D103" s="81" t="s">
        <v>91</v>
      </c>
      <c r="E103" s="81" t="s">
        <v>189</v>
      </c>
      <c r="F103" s="81" t="s">
        <v>306</v>
      </c>
      <c r="G103" s="81" t="s">
        <v>307</v>
      </c>
      <c r="H103" s="151">
        <v>10500</v>
      </c>
      <c r="I103" s="151">
        <v>10500</v>
      </c>
      <c r="J103" s="36"/>
      <c r="K103" s="36"/>
      <c r="L103" s="151">
        <v>10500</v>
      </c>
      <c r="M103" s="36"/>
      <c r="N103" s="194"/>
      <c r="O103" s="194"/>
      <c r="P103" s="194"/>
      <c r="Q103" s="151"/>
      <c r="R103" s="151"/>
      <c r="S103" s="151"/>
      <c r="T103" s="151"/>
      <c r="U103" s="151"/>
      <c r="V103" s="151"/>
      <c r="W103" s="151"/>
    </row>
    <row r="104" ht="22.5" customHeight="1" spans="1:23">
      <c r="A104" s="81" t="s">
        <v>72</v>
      </c>
      <c r="B104" s="81" t="s">
        <v>308</v>
      </c>
      <c r="C104" s="81" t="s">
        <v>309</v>
      </c>
      <c r="D104" s="81" t="s">
        <v>91</v>
      </c>
      <c r="E104" s="81" t="s">
        <v>189</v>
      </c>
      <c r="F104" s="81" t="s">
        <v>291</v>
      </c>
      <c r="G104" s="81" t="s">
        <v>292</v>
      </c>
      <c r="H104" s="151">
        <v>10000</v>
      </c>
      <c r="I104" s="151">
        <v>10000</v>
      </c>
      <c r="J104" s="36"/>
      <c r="K104" s="36"/>
      <c r="L104" s="151">
        <v>10000</v>
      </c>
      <c r="M104" s="36"/>
      <c r="N104" s="194"/>
      <c r="O104" s="194"/>
      <c r="P104" s="194"/>
      <c r="Q104" s="151"/>
      <c r="R104" s="151"/>
      <c r="S104" s="151"/>
      <c r="T104" s="151"/>
      <c r="U104" s="151"/>
      <c r="V104" s="151"/>
      <c r="W104" s="151"/>
    </row>
    <row r="105" ht="22.5" customHeight="1" spans="1:23">
      <c r="A105" s="81" t="s">
        <v>72</v>
      </c>
      <c r="B105" s="81" t="s">
        <v>308</v>
      </c>
      <c r="C105" s="81" t="s">
        <v>309</v>
      </c>
      <c r="D105" s="81" t="s">
        <v>133</v>
      </c>
      <c r="E105" s="81" t="s">
        <v>218</v>
      </c>
      <c r="F105" s="81" t="s">
        <v>291</v>
      </c>
      <c r="G105" s="81" t="s">
        <v>292</v>
      </c>
      <c r="H105" s="151">
        <v>370000</v>
      </c>
      <c r="I105" s="151">
        <v>370000</v>
      </c>
      <c r="J105" s="36"/>
      <c r="K105" s="36"/>
      <c r="L105" s="151">
        <v>370000</v>
      </c>
      <c r="M105" s="36"/>
      <c r="N105" s="194"/>
      <c r="O105" s="194"/>
      <c r="P105" s="194"/>
      <c r="Q105" s="151"/>
      <c r="R105" s="151"/>
      <c r="S105" s="151"/>
      <c r="T105" s="151"/>
      <c r="U105" s="151"/>
      <c r="V105" s="151"/>
      <c r="W105" s="151"/>
    </row>
    <row r="106" ht="22.5" customHeight="1" spans="1:23">
      <c r="A106" s="81" t="s">
        <v>72</v>
      </c>
      <c r="B106" s="81" t="s">
        <v>310</v>
      </c>
      <c r="C106" s="81" t="s">
        <v>311</v>
      </c>
      <c r="D106" s="81" t="s">
        <v>133</v>
      </c>
      <c r="E106" s="81" t="s">
        <v>218</v>
      </c>
      <c r="F106" s="81" t="s">
        <v>306</v>
      </c>
      <c r="G106" s="81" t="s">
        <v>307</v>
      </c>
      <c r="H106" s="151">
        <v>22800</v>
      </c>
      <c r="I106" s="151">
        <v>22800</v>
      </c>
      <c r="J106" s="36"/>
      <c r="K106" s="36"/>
      <c r="L106" s="151">
        <v>22800</v>
      </c>
      <c r="M106" s="36"/>
      <c r="N106" s="194"/>
      <c r="O106" s="194"/>
      <c r="P106" s="194"/>
      <c r="Q106" s="151"/>
      <c r="R106" s="151"/>
      <c r="S106" s="151"/>
      <c r="T106" s="151"/>
      <c r="U106" s="151"/>
      <c r="V106" s="151"/>
      <c r="W106" s="151"/>
    </row>
    <row r="107" ht="22.5" customHeight="1" spans="1:23">
      <c r="A107" s="81" t="s">
        <v>72</v>
      </c>
      <c r="B107" s="81" t="s">
        <v>312</v>
      </c>
      <c r="C107" s="81" t="s">
        <v>313</v>
      </c>
      <c r="D107" s="81" t="s">
        <v>133</v>
      </c>
      <c r="E107" s="81" t="s">
        <v>218</v>
      </c>
      <c r="F107" s="81" t="s">
        <v>306</v>
      </c>
      <c r="G107" s="81" t="s">
        <v>307</v>
      </c>
      <c r="H107" s="151">
        <v>14400</v>
      </c>
      <c r="I107" s="151">
        <v>14400</v>
      </c>
      <c r="J107" s="36"/>
      <c r="K107" s="36"/>
      <c r="L107" s="151">
        <v>14400</v>
      </c>
      <c r="M107" s="36"/>
      <c r="N107" s="194"/>
      <c r="O107" s="194"/>
      <c r="P107" s="194"/>
      <c r="Q107" s="151"/>
      <c r="R107" s="151"/>
      <c r="S107" s="151"/>
      <c r="T107" s="151"/>
      <c r="U107" s="151"/>
      <c r="V107" s="151"/>
      <c r="W107" s="151"/>
    </row>
    <row r="108" ht="22.5" customHeight="1" spans="1:23">
      <c r="A108" s="81" t="s">
        <v>72</v>
      </c>
      <c r="B108" s="81" t="s">
        <v>314</v>
      </c>
      <c r="C108" s="81" t="s">
        <v>315</v>
      </c>
      <c r="D108" s="81" t="s">
        <v>91</v>
      </c>
      <c r="E108" s="81" t="s">
        <v>189</v>
      </c>
      <c r="F108" s="81" t="s">
        <v>306</v>
      </c>
      <c r="G108" s="81" t="s">
        <v>307</v>
      </c>
      <c r="H108" s="151">
        <v>7200</v>
      </c>
      <c r="I108" s="151">
        <v>7200</v>
      </c>
      <c r="J108" s="36"/>
      <c r="K108" s="36"/>
      <c r="L108" s="151">
        <v>7200</v>
      </c>
      <c r="M108" s="36"/>
      <c r="N108" s="194"/>
      <c r="O108" s="194"/>
      <c r="P108" s="194"/>
      <c r="Q108" s="151"/>
      <c r="R108" s="151"/>
      <c r="S108" s="151"/>
      <c r="T108" s="151"/>
      <c r="U108" s="151"/>
      <c r="V108" s="151"/>
      <c r="W108" s="151"/>
    </row>
    <row r="109" ht="22.5" customHeight="1" spans="1:23">
      <c r="A109" s="81" t="s">
        <v>72</v>
      </c>
      <c r="B109" s="81" t="s">
        <v>316</v>
      </c>
      <c r="C109" s="81" t="s">
        <v>317</v>
      </c>
      <c r="D109" s="81" t="s">
        <v>91</v>
      </c>
      <c r="E109" s="81" t="s">
        <v>189</v>
      </c>
      <c r="F109" s="81" t="s">
        <v>318</v>
      </c>
      <c r="G109" s="81" t="s">
        <v>319</v>
      </c>
      <c r="H109" s="151">
        <v>120000</v>
      </c>
      <c r="I109" s="151">
        <v>120000</v>
      </c>
      <c r="J109" s="36"/>
      <c r="K109" s="36"/>
      <c r="L109" s="151">
        <v>120000</v>
      </c>
      <c r="M109" s="36"/>
      <c r="N109" s="194"/>
      <c r="O109" s="194"/>
      <c r="P109" s="194"/>
      <c r="Q109" s="151"/>
      <c r="R109" s="151"/>
      <c r="S109" s="151"/>
      <c r="T109" s="151"/>
      <c r="U109" s="151"/>
      <c r="V109" s="151"/>
      <c r="W109" s="151"/>
    </row>
    <row r="110" ht="22.5" customHeight="1" spans="1:23">
      <c r="A110" s="81" t="s">
        <v>72</v>
      </c>
      <c r="B110" s="81" t="s">
        <v>320</v>
      </c>
      <c r="C110" s="81" t="s">
        <v>321</v>
      </c>
      <c r="D110" s="81" t="s">
        <v>91</v>
      </c>
      <c r="E110" s="81" t="s">
        <v>189</v>
      </c>
      <c r="F110" s="81" t="s">
        <v>306</v>
      </c>
      <c r="G110" s="81" t="s">
        <v>307</v>
      </c>
      <c r="H110" s="151">
        <v>69000</v>
      </c>
      <c r="I110" s="151">
        <v>69000</v>
      </c>
      <c r="J110" s="36"/>
      <c r="K110" s="36"/>
      <c r="L110" s="151">
        <v>69000</v>
      </c>
      <c r="M110" s="36"/>
      <c r="N110" s="194"/>
      <c r="O110" s="194"/>
      <c r="P110" s="194"/>
      <c r="Q110" s="151"/>
      <c r="R110" s="151"/>
      <c r="S110" s="151"/>
      <c r="T110" s="151"/>
      <c r="U110" s="151"/>
      <c r="V110" s="151"/>
      <c r="W110" s="151"/>
    </row>
    <row r="111" ht="22.5" customHeight="1" spans="1:23">
      <c r="A111" s="81" t="s">
        <v>72</v>
      </c>
      <c r="B111" s="81" t="s">
        <v>322</v>
      </c>
      <c r="C111" s="81" t="s">
        <v>323</v>
      </c>
      <c r="D111" s="81" t="s">
        <v>133</v>
      </c>
      <c r="E111" s="81" t="s">
        <v>218</v>
      </c>
      <c r="F111" s="81" t="s">
        <v>306</v>
      </c>
      <c r="G111" s="81" t="s">
        <v>307</v>
      </c>
      <c r="H111" s="151">
        <v>25200</v>
      </c>
      <c r="I111" s="151">
        <v>25200</v>
      </c>
      <c r="J111" s="36"/>
      <c r="K111" s="36"/>
      <c r="L111" s="151">
        <v>25200</v>
      </c>
      <c r="M111" s="36"/>
      <c r="N111" s="194"/>
      <c r="O111" s="194"/>
      <c r="P111" s="194"/>
      <c r="Q111" s="151"/>
      <c r="R111" s="151"/>
      <c r="S111" s="151"/>
      <c r="T111" s="151"/>
      <c r="U111" s="151"/>
      <c r="V111" s="151"/>
      <c r="W111" s="151"/>
    </row>
    <row r="112" ht="22.5" customHeight="1" spans="1:23">
      <c r="A112" s="81" t="s">
        <v>72</v>
      </c>
      <c r="B112" s="81" t="s">
        <v>324</v>
      </c>
      <c r="C112" s="81" t="s">
        <v>325</v>
      </c>
      <c r="D112" s="81" t="s">
        <v>91</v>
      </c>
      <c r="E112" s="81" t="s">
        <v>189</v>
      </c>
      <c r="F112" s="81" t="s">
        <v>318</v>
      </c>
      <c r="G112" s="81" t="s">
        <v>319</v>
      </c>
      <c r="H112" s="151">
        <v>576000</v>
      </c>
      <c r="I112" s="151">
        <v>576000</v>
      </c>
      <c r="J112" s="36"/>
      <c r="K112" s="36"/>
      <c r="L112" s="151">
        <v>576000</v>
      </c>
      <c r="M112" s="36"/>
      <c r="N112" s="194"/>
      <c r="O112" s="194"/>
      <c r="P112" s="194"/>
      <c r="Q112" s="151"/>
      <c r="R112" s="151"/>
      <c r="S112" s="151"/>
      <c r="T112" s="151"/>
      <c r="U112" s="151"/>
      <c r="V112" s="151"/>
      <c r="W112" s="151"/>
    </row>
    <row r="113" ht="22.5" customHeight="1" spans="1:23">
      <c r="A113" s="81" t="s">
        <v>72</v>
      </c>
      <c r="B113" s="81" t="s">
        <v>326</v>
      </c>
      <c r="C113" s="81" t="s">
        <v>327</v>
      </c>
      <c r="D113" s="81" t="s">
        <v>133</v>
      </c>
      <c r="E113" s="81" t="s">
        <v>218</v>
      </c>
      <c r="F113" s="81" t="s">
        <v>306</v>
      </c>
      <c r="G113" s="81" t="s">
        <v>307</v>
      </c>
      <c r="H113" s="151">
        <v>15000</v>
      </c>
      <c r="I113" s="151">
        <v>15000</v>
      </c>
      <c r="J113" s="36"/>
      <c r="K113" s="36"/>
      <c r="L113" s="151">
        <v>15000</v>
      </c>
      <c r="M113" s="36"/>
      <c r="N113" s="194"/>
      <c r="O113" s="194"/>
      <c r="P113" s="194"/>
      <c r="Q113" s="151"/>
      <c r="R113" s="151"/>
      <c r="S113" s="151"/>
      <c r="T113" s="151"/>
      <c r="U113" s="151"/>
      <c r="V113" s="151"/>
      <c r="W113" s="151"/>
    </row>
    <row r="114" ht="22.5" customHeight="1" spans="1:23">
      <c r="A114" s="81" t="s">
        <v>72</v>
      </c>
      <c r="B114" s="81" t="s">
        <v>328</v>
      </c>
      <c r="C114" s="81" t="s">
        <v>329</v>
      </c>
      <c r="D114" s="81" t="s">
        <v>133</v>
      </c>
      <c r="E114" s="81" t="s">
        <v>218</v>
      </c>
      <c r="F114" s="81" t="s">
        <v>306</v>
      </c>
      <c r="G114" s="81" t="s">
        <v>307</v>
      </c>
      <c r="H114" s="151">
        <v>30000</v>
      </c>
      <c r="I114" s="151">
        <v>30000</v>
      </c>
      <c r="J114" s="36"/>
      <c r="K114" s="36"/>
      <c r="L114" s="151">
        <v>30000</v>
      </c>
      <c r="M114" s="36"/>
      <c r="N114" s="194"/>
      <c r="O114" s="194"/>
      <c r="P114" s="194"/>
      <c r="Q114" s="151"/>
      <c r="R114" s="151"/>
      <c r="S114" s="151"/>
      <c r="T114" s="151"/>
      <c r="U114" s="151"/>
      <c r="V114" s="151"/>
      <c r="W114" s="151"/>
    </row>
    <row r="115" ht="22.5" customHeight="1" spans="1:23">
      <c r="A115" s="81" t="s">
        <v>72</v>
      </c>
      <c r="B115" s="81" t="s">
        <v>330</v>
      </c>
      <c r="C115" s="81" t="s">
        <v>331</v>
      </c>
      <c r="D115" s="81" t="s">
        <v>133</v>
      </c>
      <c r="E115" s="81" t="s">
        <v>218</v>
      </c>
      <c r="F115" s="81" t="s">
        <v>306</v>
      </c>
      <c r="G115" s="81" t="s">
        <v>307</v>
      </c>
      <c r="H115" s="151">
        <v>216000</v>
      </c>
      <c r="I115" s="151">
        <v>216000</v>
      </c>
      <c r="J115" s="36"/>
      <c r="K115" s="36"/>
      <c r="L115" s="151">
        <v>216000</v>
      </c>
      <c r="M115" s="36"/>
      <c r="N115" s="194"/>
      <c r="O115" s="194"/>
      <c r="P115" s="194"/>
      <c r="Q115" s="151"/>
      <c r="R115" s="151"/>
      <c r="S115" s="151"/>
      <c r="T115" s="151"/>
      <c r="U115" s="151"/>
      <c r="V115" s="151"/>
      <c r="W115" s="151"/>
    </row>
    <row r="116" ht="22.5" customHeight="1" spans="1:23">
      <c r="A116" s="81" t="s">
        <v>72</v>
      </c>
      <c r="B116" s="81" t="s">
        <v>332</v>
      </c>
      <c r="C116" s="81" t="s">
        <v>333</v>
      </c>
      <c r="D116" s="81" t="s">
        <v>91</v>
      </c>
      <c r="E116" s="81" t="s">
        <v>189</v>
      </c>
      <c r="F116" s="81" t="s">
        <v>306</v>
      </c>
      <c r="G116" s="81" t="s">
        <v>307</v>
      </c>
      <c r="H116" s="151">
        <v>21000</v>
      </c>
      <c r="I116" s="151">
        <v>21000</v>
      </c>
      <c r="J116" s="36"/>
      <c r="K116" s="36"/>
      <c r="L116" s="151">
        <v>21000</v>
      </c>
      <c r="M116" s="36"/>
      <c r="N116" s="194"/>
      <c r="O116" s="194"/>
      <c r="P116" s="194"/>
      <c r="Q116" s="151"/>
      <c r="R116" s="151"/>
      <c r="S116" s="151"/>
      <c r="T116" s="151"/>
      <c r="U116" s="151"/>
      <c r="V116" s="151"/>
      <c r="W116" s="151"/>
    </row>
    <row r="117" ht="22.5" customHeight="1" spans="1:23">
      <c r="A117" s="81" t="s">
        <v>72</v>
      </c>
      <c r="B117" s="81" t="s">
        <v>334</v>
      </c>
      <c r="C117" s="81" t="s">
        <v>335</v>
      </c>
      <c r="D117" s="81" t="s">
        <v>133</v>
      </c>
      <c r="E117" s="81" t="s">
        <v>218</v>
      </c>
      <c r="F117" s="81" t="s">
        <v>306</v>
      </c>
      <c r="G117" s="81" t="s">
        <v>307</v>
      </c>
      <c r="H117" s="151">
        <v>253980</v>
      </c>
      <c r="I117" s="151">
        <v>253980</v>
      </c>
      <c r="J117" s="36"/>
      <c r="K117" s="36"/>
      <c r="L117" s="151">
        <v>253980</v>
      </c>
      <c r="M117" s="36"/>
      <c r="N117" s="194"/>
      <c r="O117" s="194"/>
      <c r="P117" s="194"/>
      <c r="Q117" s="151"/>
      <c r="R117" s="151"/>
      <c r="S117" s="151"/>
      <c r="T117" s="151"/>
      <c r="U117" s="151"/>
      <c r="V117" s="151"/>
      <c r="W117" s="151"/>
    </row>
    <row r="118" ht="22.5" customHeight="1" spans="1:23">
      <c r="A118" s="81" t="s">
        <v>72</v>
      </c>
      <c r="B118" s="81" t="s">
        <v>336</v>
      </c>
      <c r="C118" s="81" t="s">
        <v>337</v>
      </c>
      <c r="D118" s="81" t="s">
        <v>133</v>
      </c>
      <c r="E118" s="81" t="s">
        <v>218</v>
      </c>
      <c r="F118" s="81" t="s">
        <v>306</v>
      </c>
      <c r="G118" s="81" t="s">
        <v>307</v>
      </c>
      <c r="H118" s="151">
        <v>193980</v>
      </c>
      <c r="I118" s="151">
        <v>193980</v>
      </c>
      <c r="J118" s="36"/>
      <c r="K118" s="36"/>
      <c r="L118" s="151">
        <v>193980</v>
      </c>
      <c r="M118" s="36"/>
      <c r="N118" s="194"/>
      <c r="O118" s="194"/>
      <c r="P118" s="194"/>
      <c r="Q118" s="151"/>
      <c r="R118" s="151"/>
      <c r="S118" s="151"/>
      <c r="T118" s="151"/>
      <c r="U118" s="151"/>
      <c r="V118" s="151"/>
      <c r="W118" s="151"/>
    </row>
    <row r="119" ht="22.5" customHeight="1" spans="1:23">
      <c r="A119" s="81" t="s">
        <v>72</v>
      </c>
      <c r="B119" s="81" t="s">
        <v>338</v>
      </c>
      <c r="C119" s="81" t="s">
        <v>339</v>
      </c>
      <c r="D119" s="81" t="s">
        <v>133</v>
      </c>
      <c r="E119" s="81" t="s">
        <v>218</v>
      </c>
      <c r="F119" s="81" t="s">
        <v>306</v>
      </c>
      <c r="G119" s="81" t="s">
        <v>307</v>
      </c>
      <c r="H119" s="151">
        <v>387960</v>
      </c>
      <c r="I119" s="151">
        <v>387960</v>
      </c>
      <c r="J119" s="36"/>
      <c r="K119" s="36"/>
      <c r="L119" s="151">
        <v>387960</v>
      </c>
      <c r="M119" s="36"/>
      <c r="N119" s="194"/>
      <c r="O119" s="194"/>
      <c r="P119" s="194"/>
      <c r="Q119" s="151"/>
      <c r="R119" s="151"/>
      <c r="S119" s="151"/>
      <c r="T119" s="151"/>
      <c r="U119" s="151"/>
      <c r="V119" s="151"/>
      <c r="W119" s="151"/>
    </row>
    <row r="120" ht="22.5" customHeight="1" spans="1:23">
      <c r="A120" s="81" t="s">
        <v>72</v>
      </c>
      <c r="B120" s="81" t="s">
        <v>340</v>
      </c>
      <c r="C120" s="81" t="s">
        <v>341</v>
      </c>
      <c r="D120" s="81" t="s">
        <v>133</v>
      </c>
      <c r="E120" s="81" t="s">
        <v>218</v>
      </c>
      <c r="F120" s="81" t="s">
        <v>306</v>
      </c>
      <c r="G120" s="81" t="s">
        <v>307</v>
      </c>
      <c r="H120" s="151">
        <v>193980</v>
      </c>
      <c r="I120" s="151">
        <v>193980</v>
      </c>
      <c r="J120" s="36"/>
      <c r="K120" s="36"/>
      <c r="L120" s="151">
        <v>193980</v>
      </c>
      <c r="M120" s="36"/>
      <c r="N120" s="194"/>
      <c r="O120" s="194"/>
      <c r="P120" s="194"/>
      <c r="Q120" s="151"/>
      <c r="R120" s="151"/>
      <c r="S120" s="151"/>
      <c r="T120" s="151"/>
      <c r="U120" s="151"/>
      <c r="V120" s="151"/>
      <c r="W120" s="151"/>
    </row>
    <row r="121" ht="22.5" customHeight="1" spans="1:23">
      <c r="A121" s="81" t="s">
        <v>72</v>
      </c>
      <c r="B121" s="81" t="s">
        <v>342</v>
      </c>
      <c r="C121" s="81" t="s">
        <v>343</v>
      </c>
      <c r="D121" s="81" t="s">
        <v>133</v>
      </c>
      <c r="E121" s="81" t="s">
        <v>218</v>
      </c>
      <c r="F121" s="81" t="s">
        <v>306</v>
      </c>
      <c r="G121" s="81" t="s">
        <v>307</v>
      </c>
      <c r="H121" s="151">
        <v>133980</v>
      </c>
      <c r="I121" s="151">
        <v>133980</v>
      </c>
      <c r="J121" s="36"/>
      <c r="K121" s="36"/>
      <c r="L121" s="151">
        <v>133980</v>
      </c>
      <c r="M121" s="36"/>
      <c r="N121" s="194"/>
      <c r="O121" s="194"/>
      <c r="P121" s="194"/>
      <c r="Q121" s="151"/>
      <c r="R121" s="151"/>
      <c r="S121" s="151"/>
      <c r="T121" s="151"/>
      <c r="U121" s="151"/>
      <c r="V121" s="151"/>
      <c r="W121" s="151"/>
    </row>
    <row r="122" ht="22.5" customHeight="1" spans="1:23">
      <c r="A122" s="81" t="s">
        <v>72</v>
      </c>
      <c r="B122" s="81" t="s">
        <v>344</v>
      </c>
      <c r="C122" s="81" t="s">
        <v>345</v>
      </c>
      <c r="D122" s="81" t="s">
        <v>108</v>
      </c>
      <c r="E122" s="81" t="s">
        <v>199</v>
      </c>
      <c r="F122" s="81" t="s">
        <v>306</v>
      </c>
      <c r="G122" s="81" t="s">
        <v>307</v>
      </c>
      <c r="H122" s="151">
        <v>117782.4</v>
      </c>
      <c r="I122" s="151">
        <v>117782.4</v>
      </c>
      <c r="J122" s="36"/>
      <c r="K122" s="36"/>
      <c r="L122" s="151">
        <v>117782.4</v>
      </c>
      <c r="M122" s="36"/>
      <c r="N122" s="194"/>
      <c r="O122" s="194"/>
      <c r="P122" s="194"/>
      <c r="Q122" s="151"/>
      <c r="R122" s="151"/>
      <c r="S122" s="151"/>
      <c r="T122" s="151"/>
      <c r="U122" s="151"/>
      <c r="V122" s="151"/>
      <c r="W122" s="151"/>
    </row>
    <row r="123" ht="22.5" customHeight="1" spans="1:23">
      <c r="A123" s="81" t="s">
        <v>72</v>
      </c>
      <c r="B123" s="81" t="s">
        <v>346</v>
      </c>
      <c r="C123" s="81" t="s">
        <v>347</v>
      </c>
      <c r="D123" s="81" t="s">
        <v>91</v>
      </c>
      <c r="E123" s="81" t="s">
        <v>189</v>
      </c>
      <c r="F123" s="81" t="s">
        <v>291</v>
      </c>
      <c r="G123" s="81" t="s">
        <v>292</v>
      </c>
      <c r="H123" s="151">
        <v>150000</v>
      </c>
      <c r="I123" s="151">
        <v>150000</v>
      </c>
      <c r="J123" s="36"/>
      <c r="K123" s="36"/>
      <c r="L123" s="151">
        <v>150000</v>
      </c>
      <c r="M123" s="36"/>
      <c r="N123" s="194"/>
      <c r="O123" s="194"/>
      <c r="P123" s="194"/>
      <c r="Q123" s="151"/>
      <c r="R123" s="151"/>
      <c r="S123" s="151"/>
      <c r="T123" s="151"/>
      <c r="U123" s="151"/>
      <c r="V123" s="151"/>
      <c r="W123" s="151"/>
    </row>
    <row r="124" ht="22.5" customHeight="1" spans="1:23">
      <c r="A124" s="81" t="s">
        <v>72</v>
      </c>
      <c r="B124" s="81" t="s">
        <v>348</v>
      </c>
      <c r="C124" s="81" t="s">
        <v>349</v>
      </c>
      <c r="D124" s="81" t="s">
        <v>91</v>
      </c>
      <c r="E124" s="81" t="s">
        <v>189</v>
      </c>
      <c r="F124" s="81" t="s">
        <v>291</v>
      </c>
      <c r="G124" s="81" t="s">
        <v>292</v>
      </c>
      <c r="H124" s="151">
        <v>37000</v>
      </c>
      <c r="I124" s="151">
        <v>37000</v>
      </c>
      <c r="J124" s="36"/>
      <c r="K124" s="36"/>
      <c r="L124" s="151">
        <v>37000</v>
      </c>
      <c r="M124" s="36"/>
      <c r="N124" s="194"/>
      <c r="O124" s="194"/>
      <c r="P124" s="194"/>
      <c r="Q124" s="151"/>
      <c r="R124" s="151"/>
      <c r="S124" s="151"/>
      <c r="T124" s="151"/>
      <c r="U124" s="151"/>
      <c r="V124" s="151"/>
      <c r="W124" s="151"/>
    </row>
    <row r="125" ht="22.5" customHeight="1" spans="1:23">
      <c r="A125" s="81" t="s">
        <v>72</v>
      </c>
      <c r="B125" s="81" t="s">
        <v>350</v>
      </c>
      <c r="C125" s="81" t="s">
        <v>351</v>
      </c>
      <c r="D125" s="81" t="s">
        <v>133</v>
      </c>
      <c r="E125" s="81" t="s">
        <v>218</v>
      </c>
      <c r="F125" s="81" t="s">
        <v>306</v>
      </c>
      <c r="G125" s="81" t="s">
        <v>307</v>
      </c>
      <c r="H125" s="151">
        <v>610056</v>
      </c>
      <c r="I125" s="151">
        <v>610056</v>
      </c>
      <c r="J125" s="36"/>
      <c r="K125" s="36"/>
      <c r="L125" s="151">
        <v>610056</v>
      </c>
      <c r="M125" s="36"/>
      <c r="N125" s="194"/>
      <c r="O125" s="194"/>
      <c r="P125" s="194"/>
      <c r="Q125" s="151"/>
      <c r="R125" s="151"/>
      <c r="S125" s="151"/>
      <c r="T125" s="151"/>
      <c r="U125" s="151"/>
      <c r="V125" s="151"/>
      <c r="W125" s="151"/>
    </row>
    <row r="126" ht="22.5" customHeight="1" spans="1:23">
      <c r="A126" s="81" t="s">
        <v>72</v>
      </c>
      <c r="B126" s="81" t="s">
        <v>352</v>
      </c>
      <c r="C126" s="81" t="s">
        <v>353</v>
      </c>
      <c r="D126" s="81" t="s">
        <v>110</v>
      </c>
      <c r="E126" s="81" t="s">
        <v>201</v>
      </c>
      <c r="F126" s="81" t="s">
        <v>306</v>
      </c>
      <c r="G126" s="81" t="s">
        <v>307</v>
      </c>
      <c r="H126" s="151">
        <v>156000</v>
      </c>
      <c r="I126" s="151">
        <v>156000</v>
      </c>
      <c r="J126" s="36"/>
      <c r="K126" s="36"/>
      <c r="L126" s="151">
        <v>156000</v>
      </c>
      <c r="M126" s="36"/>
      <c r="N126" s="194"/>
      <c r="O126" s="194"/>
      <c r="P126" s="194"/>
      <c r="Q126" s="151"/>
      <c r="R126" s="151"/>
      <c r="S126" s="151"/>
      <c r="T126" s="151"/>
      <c r="U126" s="151"/>
      <c r="V126" s="151"/>
      <c r="W126" s="151"/>
    </row>
    <row r="127" ht="22.5" customHeight="1" spans="1:23">
      <c r="A127" s="83" t="s">
        <v>138</v>
      </c>
      <c r="B127" s="204"/>
      <c r="C127" s="204"/>
      <c r="D127" s="204"/>
      <c r="E127" s="204"/>
      <c r="F127" s="204"/>
      <c r="G127" s="205"/>
      <c r="H127" s="151">
        <v>23298760.76</v>
      </c>
      <c r="I127" s="151">
        <v>23298760.76</v>
      </c>
      <c r="J127" s="151"/>
      <c r="K127" s="97"/>
      <c r="L127" s="151">
        <v>23298760.76</v>
      </c>
      <c r="M127" s="97"/>
      <c r="N127" s="194"/>
      <c r="O127" s="194"/>
      <c r="P127" s="194"/>
      <c r="Q127" s="151"/>
      <c r="R127" s="151"/>
      <c r="S127" s="151"/>
      <c r="T127" s="151"/>
      <c r="U127" s="151"/>
      <c r="V127" s="151"/>
      <c r="W127" s="151"/>
    </row>
  </sheetData>
  <mergeCells count="30">
    <mergeCell ref="A2:W2"/>
    <mergeCell ref="A3:G3"/>
    <mergeCell ref="H4:W4"/>
    <mergeCell ref="I5:M5"/>
    <mergeCell ref="N5:P5"/>
    <mergeCell ref="R5:W5"/>
    <mergeCell ref="A127:G12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topLeftCell="A21" workbookViewId="0">
      <selection activeCell="A1" sqref="A1"/>
    </sheetView>
  </sheetViews>
  <sheetFormatPr defaultColWidth="10.7079646017699" defaultRowHeight="14.25" customHeight="1"/>
  <cols>
    <col min="1" max="1" width="14.5752212389381" customWidth="1"/>
    <col min="2" max="2" width="15.7079646017699" customWidth="1"/>
    <col min="3" max="3" width="38.283185840708" customWidth="1"/>
    <col min="4" max="4" width="27.8495575221239" customWidth="1"/>
    <col min="5" max="5" width="13" customWidth="1"/>
    <col min="6" max="6" width="20.7079646017699" customWidth="1"/>
    <col min="7" max="7" width="11.5752212389381" customWidth="1"/>
    <col min="8" max="8" width="20.7079646017699" customWidth="1"/>
    <col min="9" max="21" width="22.283185840708" customWidth="1"/>
    <col min="22" max="23" width="22.5752212389381" customWidth="1"/>
  </cols>
  <sheetData>
    <row r="1" ht="13.5" customHeight="1" spans="1:23">
      <c r="B1" s="186"/>
      <c r="E1" s="51"/>
      <c r="F1" s="51"/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U1" s="186"/>
      <c r="W1" s="86" t="s">
        <v>354</v>
      </c>
    </row>
    <row r="2" ht="41.25" customHeight="1" spans="1:23">
      <c r="A2" s="54" t="s">
        <v>355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9.5" customHeight="1" spans="1:23">
      <c r="A3" s="56" t="str">
        <f>"单位名称："&amp;"德钦县佛山乡人民政府"</f>
        <v>单位名称：德钦县佛山乡人民政府</v>
      </c>
      <c r="B3" s="57"/>
      <c r="C3" s="57"/>
      <c r="D3" s="57"/>
      <c r="E3" s="57"/>
      <c r="F3" s="57"/>
      <c r="G3" s="57"/>
      <c r="H3" s="57"/>
      <c r="I3" s="58"/>
      <c r="J3" s="58"/>
      <c r="K3" s="58"/>
      <c r="L3" s="58"/>
      <c r="M3" s="58"/>
      <c r="N3" s="58"/>
      <c r="O3" s="58"/>
      <c r="P3" s="58"/>
      <c r="Q3" s="58"/>
      <c r="U3" s="186"/>
      <c r="W3" s="154" t="s">
        <v>223</v>
      </c>
    </row>
    <row r="4" ht="21.75" customHeight="1" spans="1:23">
      <c r="A4" s="60" t="s">
        <v>356</v>
      </c>
      <c r="B4" s="61" t="s">
        <v>233</v>
      </c>
      <c r="C4" s="60" t="s">
        <v>234</v>
      </c>
      <c r="D4" s="60" t="s">
        <v>357</v>
      </c>
      <c r="E4" s="61" t="s">
        <v>235</v>
      </c>
      <c r="F4" s="61" t="s">
        <v>236</v>
      </c>
      <c r="G4" s="61" t="s">
        <v>237</v>
      </c>
      <c r="H4" s="61" t="s">
        <v>238</v>
      </c>
      <c r="I4" s="77" t="s">
        <v>57</v>
      </c>
      <c r="J4" s="62" t="s">
        <v>358</v>
      </c>
      <c r="K4" s="63"/>
      <c r="L4" s="63"/>
      <c r="M4" s="64"/>
      <c r="N4" s="62" t="s">
        <v>240</v>
      </c>
      <c r="O4" s="63"/>
      <c r="P4" s="64"/>
      <c r="Q4" s="61" t="s">
        <v>63</v>
      </c>
      <c r="R4" s="62" t="s">
        <v>80</v>
      </c>
      <c r="S4" s="63"/>
      <c r="T4" s="63"/>
      <c r="U4" s="63"/>
      <c r="V4" s="63"/>
      <c r="W4" s="64"/>
    </row>
    <row r="5" ht="21.75" customHeight="1" spans="1:23">
      <c r="A5" s="65"/>
      <c r="B5" s="78"/>
      <c r="C5" s="65"/>
      <c r="D5" s="65"/>
      <c r="E5" s="66"/>
      <c r="F5" s="66"/>
      <c r="G5" s="66"/>
      <c r="H5" s="66"/>
      <c r="I5" s="78"/>
      <c r="J5" s="187" t="s">
        <v>60</v>
      </c>
      <c r="K5" s="188"/>
      <c r="L5" s="61" t="s">
        <v>61</v>
      </c>
      <c r="M5" s="61" t="s">
        <v>62</v>
      </c>
      <c r="N5" s="61" t="s">
        <v>60</v>
      </c>
      <c r="O5" s="61" t="s">
        <v>61</v>
      </c>
      <c r="P5" s="61" t="s">
        <v>62</v>
      </c>
      <c r="Q5" s="66"/>
      <c r="R5" s="61" t="s">
        <v>59</v>
      </c>
      <c r="S5" s="60" t="s">
        <v>66</v>
      </c>
      <c r="T5" s="60" t="s">
        <v>246</v>
      </c>
      <c r="U5" s="60" t="s">
        <v>68</v>
      </c>
      <c r="V5" s="60" t="s">
        <v>69</v>
      </c>
      <c r="W5" s="60" t="s">
        <v>70</v>
      </c>
    </row>
    <row r="6" ht="21" customHeight="1" spans="1:23">
      <c r="A6" s="78"/>
      <c r="B6" s="78"/>
      <c r="C6" s="78"/>
      <c r="D6" s="78"/>
      <c r="E6" s="78"/>
      <c r="F6" s="78"/>
      <c r="G6" s="78"/>
      <c r="H6" s="78"/>
      <c r="I6" s="78"/>
      <c r="J6" s="189" t="s">
        <v>59</v>
      </c>
      <c r="K6" s="158"/>
      <c r="L6" s="78"/>
      <c r="M6" s="78"/>
      <c r="N6" s="78"/>
      <c r="O6" s="78"/>
      <c r="P6" s="78"/>
      <c r="Q6" s="78"/>
      <c r="R6" s="78"/>
      <c r="S6" s="190"/>
      <c r="T6" s="190"/>
      <c r="U6" s="190"/>
      <c r="V6" s="190"/>
      <c r="W6" s="190"/>
    </row>
    <row r="7" ht="39.75" customHeight="1" spans="1:23">
      <c r="A7" s="67"/>
      <c r="B7" s="79"/>
      <c r="C7" s="67"/>
      <c r="D7" s="67"/>
      <c r="E7" s="68"/>
      <c r="F7" s="68"/>
      <c r="G7" s="68"/>
      <c r="H7" s="68"/>
      <c r="I7" s="79"/>
      <c r="J7" s="94" t="s">
        <v>59</v>
      </c>
      <c r="K7" s="94" t="s">
        <v>359</v>
      </c>
      <c r="L7" s="68"/>
      <c r="M7" s="68"/>
      <c r="N7" s="68"/>
      <c r="O7" s="68"/>
      <c r="P7" s="68"/>
      <c r="Q7" s="68"/>
      <c r="R7" s="68"/>
      <c r="S7" s="68"/>
      <c r="T7" s="68"/>
      <c r="U7" s="79"/>
      <c r="V7" s="68"/>
      <c r="W7" s="68"/>
    </row>
    <row r="8" ht="19.5" customHeight="1" spans="1:23">
      <c r="A8" s="191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1">
        <v>20</v>
      </c>
      <c r="U8" s="191">
        <v>21</v>
      </c>
      <c r="V8" s="191">
        <v>22</v>
      </c>
      <c r="W8" s="191">
        <v>23</v>
      </c>
    </row>
    <row r="9" ht="22.5" customHeight="1" spans="1:23">
      <c r="A9" s="192" t="s">
        <v>360</v>
      </c>
      <c r="B9" s="192"/>
      <c r="C9" s="192"/>
      <c r="D9" s="193"/>
      <c r="E9" s="193"/>
      <c r="F9" s="193"/>
      <c r="G9" s="193"/>
      <c r="H9" s="193"/>
      <c r="I9" s="73">
        <v>100000</v>
      </c>
      <c r="J9" s="73">
        <v>100000</v>
      </c>
      <c r="K9" s="73">
        <v>100000</v>
      </c>
      <c r="L9" s="73"/>
      <c r="M9" s="73"/>
      <c r="N9" s="194"/>
      <c r="O9" s="194"/>
      <c r="P9" s="194"/>
      <c r="Q9" s="73"/>
      <c r="R9" s="73"/>
      <c r="S9" s="73"/>
      <c r="T9" s="73"/>
      <c r="U9" s="151"/>
      <c r="V9" s="73"/>
      <c r="W9" s="73"/>
    </row>
    <row r="10" ht="22.5" customHeight="1" spans="1:23">
      <c r="A10" s="193" t="s">
        <v>361</v>
      </c>
      <c r="B10" s="193" t="s">
        <v>362</v>
      </c>
      <c r="C10" s="71" t="s">
        <v>360</v>
      </c>
      <c r="D10" s="193" t="s">
        <v>72</v>
      </c>
      <c r="E10" s="193" t="s">
        <v>97</v>
      </c>
      <c r="F10" s="193" t="s">
        <v>189</v>
      </c>
      <c r="G10" s="193" t="s">
        <v>291</v>
      </c>
      <c r="H10" s="193" t="s">
        <v>292</v>
      </c>
      <c r="I10" s="73">
        <v>58000</v>
      </c>
      <c r="J10" s="73">
        <v>58000</v>
      </c>
      <c r="K10" s="73">
        <v>58000</v>
      </c>
      <c r="L10" s="73"/>
      <c r="M10" s="73"/>
      <c r="N10" s="194"/>
      <c r="O10" s="194"/>
      <c r="P10" s="194"/>
      <c r="Q10" s="73"/>
      <c r="R10" s="73"/>
      <c r="S10" s="73"/>
      <c r="T10" s="73"/>
      <c r="U10" s="151"/>
      <c r="V10" s="73"/>
      <c r="W10" s="73"/>
    </row>
    <row r="11" ht="22.5" customHeight="1" spans="1:23">
      <c r="A11" s="193" t="s">
        <v>361</v>
      </c>
      <c r="B11" s="193" t="s">
        <v>362</v>
      </c>
      <c r="C11" s="71" t="s">
        <v>360</v>
      </c>
      <c r="D11" s="193" t="s">
        <v>72</v>
      </c>
      <c r="E11" s="193" t="s">
        <v>97</v>
      </c>
      <c r="F11" s="193" t="s">
        <v>189</v>
      </c>
      <c r="G11" s="193" t="s">
        <v>278</v>
      </c>
      <c r="H11" s="193" t="s">
        <v>279</v>
      </c>
      <c r="I11" s="73">
        <v>36000</v>
      </c>
      <c r="J11" s="73">
        <v>36000</v>
      </c>
      <c r="K11" s="73">
        <v>36000</v>
      </c>
      <c r="L11" s="73"/>
      <c r="M11" s="73"/>
      <c r="N11" s="194"/>
      <c r="O11" s="194"/>
      <c r="P11" s="194"/>
      <c r="Q11" s="73"/>
      <c r="R11" s="73"/>
      <c r="S11" s="73"/>
      <c r="T11" s="73"/>
      <c r="U11" s="151"/>
      <c r="V11" s="73"/>
      <c r="W11" s="73"/>
    </row>
    <row r="12" ht="22.5" customHeight="1" spans="1:23">
      <c r="A12" s="193" t="s">
        <v>361</v>
      </c>
      <c r="B12" s="193" t="s">
        <v>362</v>
      </c>
      <c r="C12" s="71" t="s">
        <v>360</v>
      </c>
      <c r="D12" s="193" t="s">
        <v>72</v>
      </c>
      <c r="E12" s="193" t="s">
        <v>97</v>
      </c>
      <c r="F12" s="193" t="s">
        <v>189</v>
      </c>
      <c r="G12" s="193" t="s">
        <v>306</v>
      </c>
      <c r="H12" s="193" t="s">
        <v>307</v>
      </c>
      <c r="I12" s="73">
        <v>6000</v>
      </c>
      <c r="J12" s="73">
        <v>6000</v>
      </c>
      <c r="K12" s="73">
        <v>6000</v>
      </c>
      <c r="L12" s="73"/>
      <c r="M12" s="73"/>
      <c r="N12" s="194"/>
      <c r="O12" s="194"/>
      <c r="P12" s="194"/>
      <c r="Q12" s="73"/>
      <c r="R12" s="73"/>
      <c r="S12" s="73"/>
      <c r="T12" s="73"/>
      <c r="U12" s="151"/>
      <c r="V12" s="73"/>
      <c r="W12" s="73"/>
    </row>
    <row r="13" ht="22.5" customHeight="1" spans="1:23">
      <c r="A13" s="192" t="s">
        <v>363</v>
      </c>
      <c r="B13" s="36"/>
      <c r="C13" s="36"/>
      <c r="D13" s="36"/>
      <c r="E13" s="36"/>
      <c r="F13" s="36"/>
      <c r="G13" s="36"/>
      <c r="H13" s="36"/>
      <c r="I13" s="73">
        <v>19000</v>
      </c>
      <c r="J13" s="73">
        <v>19000</v>
      </c>
      <c r="K13" s="73">
        <v>19000</v>
      </c>
      <c r="L13" s="73"/>
      <c r="M13" s="73"/>
      <c r="N13" s="194"/>
      <c r="O13" s="194"/>
      <c r="P13" s="194"/>
      <c r="Q13" s="73"/>
      <c r="R13" s="73"/>
      <c r="S13" s="73"/>
      <c r="T13" s="73"/>
      <c r="U13" s="151"/>
      <c r="V13" s="73"/>
      <c r="W13" s="73"/>
    </row>
    <row r="14" ht="22.5" customHeight="1" spans="1:23">
      <c r="A14" s="193" t="s">
        <v>361</v>
      </c>
      <c r="B14" s="193" t="s">
        <v>364</v>
      </c>
      <c r="C14" s="71" t="s">
        <v>363</v>
      </c>
      <c r="D14" s="193" t="s">
        <v>72</v>
      </c>
      <c r="E14" s="193" t="s">
        <v>93</v>
      </c>
      <c r="F14" s="193" t="s">
        <v>189</v>
      </c>
      <c r="G14" s="193" t="s">
        <v>365</v>
      </c>
      <c r="H14" s="193" t="s">
        <v>366</v>
      </c>
      <c r="I14" s="73">
        <v>19000</v>
      </c>
      <c r="J14" s="73">
        <v>19000</v>
      </c>
      <c r="K14" s="73">
        <v>19000</v>
      </c>
      <c r="L14" s="73"/>
      <c r="M14" s="73"/>
      <c r="N14" s="194"/>
      <c r="O14" s="194"/>
      <c r="P14" s="194"/>
      <c r="Q14" s="73"/>
      <c r="R14" s="73"/>
      <c r="S14" s="73"/>
      <c r="T14" s="73"/>
      <c r="U14" s="151"/>
      <c r="V14" s="73"/>
      <c r="W14" s="73"/>
    </row>
    <row r="15" ht="22.5" customHeight="1" spans="1:23">
      <c r="A15" s="192" t="s">
        <v>367</v>
      </c>
      <c r="B15" s="36"/>
      <c r="C15" s="36"/>
      <c r="D15" s="36"/>
      <c r="E15" s="36"/>
      <c r="F15" s="36"/>
      <c r="G15" s="36"/>
      <c r="H15" s="36"/>
      <c r="I15" s="73">
        <v>200000</v>
      </c>
      <c r="J15" s="73">
        <v>200000</v>
      </c>
      <c r="K15" s="73">
        <v>200000</v>
      </c>
      <c r="L15" s="73"/>
      <c r="M15" s="73"/>
      <c r="N15" s="194"/>
      <c r="O15" s="194"/>
      <c r="P15" s="194"/>
      <c r="Q15" s="73"/>
      <c r="R15" s="73"/>
      <c r="S15" s="73"/>
      <c r="T15" s="73"/>
      <c r="U15" s="151"/>
      <c r="V15" s="73"/>
      <c r="W15" s="73"/>
    </row>
    <row r="16" ht="22.5" customHeight="1" spans="1:23">
      <c r="A16" s="193" t="s">
        <v>368</v>
      </c>
      <c r="B16" s="193" t="s">
        <v>369</v>
      </c>
      <c r="C16" s="71" t="s">
        <v>367</v>
      </c>
      <c r="D16" s="193" t="s">
        <v>72</v>
      </c>
      <c r="E16" s="193" t="s">
        <v>97</v>
      </c>
      <c r="F16" s="193" t="s">
        <v>189</v>
      </c>
      <c r="G16" s="193" t="s">
        <v>291</v>
      </c>
      <c r="H16" s="193" t="s">
        <v>292</v>
      </c>
      <c r="I16" s="73">
        <v>170000</v>
      </c>
      <c r="J16" s="73">
        <v>170000</v>
      </c>
      <c r="K16" s="73">
        <v>170000</v>
      </c>
      <c r="L16" s="73"/>
      <c r="M16" s="73"/>
      <c r="N16" s="194"/>
      <c r="O16" s="194"/>
      <c r="P16" s="194"/>
      <c r="Q16" s="73"/>
      <c r="R16" s="73"/>
      <c r="S16" s="73"/>
      <c r="T16" s="73"/>
      <c r="U16" s="151"/>
      <c r="V16" s="73"/>
      <c r="W16" s="73"/>
    </row>
    <row r="17" ht="22.5" customHeight="1" spans="1:23">
      <c r="A17" s="193" t="s">
        <v>368</v>
      </c>
      <c r="B17" s="193" t="s">
        <v>369</v>
      </c>
      <c r="C17" s="71" t="s">
        <v>367</v>
      </c>
      <c r="D17" s="193" t="s">
        <v>72</v>
      </c>
      <c r="E17" s="193" t="s">
        <v>97</v>
      </c>
      <c r="F17" s="193" t="s">
        <v>189</v>
      </c>
      <c r="G17" s="193" t="s">
        <v>306</v>
      </c>
      <c r="H17" s="193" t="s">
        <v>307</v>
      </c>
      <c r="I17" s="73">
        <v>30000</v>
      </c>
      <c r="J17" s="73">
        <v>30000</v>
      </c>
      <c r="K17" s="73">
        <v>30000</v>
      </c>
      <c r="L17" s="73"/>
      <c r="M17" s="73"/>
      <c r="N17" s="194"/>
      <c r="O17" s="194"/>
      <c r="P17" s="194"/>
      <c r="Q17" s="73"/>
      <c r="R17" s="73"/>
      <c r="S17" s="73"/>
      <c r="T17" s="73"/>
      <c r="U17" s="151"/>
      <c r="V17" s="73"/>
      <c r="W17" s="73"/>
    </row>
    <row r="18" ht="22.5" customHeight="1" spans="1:23">
      <c r="A18" s="192" t="s">
        <v>370</v>
      </c>
      <c r="B18" s="36"/>
      <c r="C18" s="36"/>
      <c r="D18" s="36"/>
      <c r="E18" s="36"/>
      <c r="F18" s="36"/>
      <c r="G18" s="36"/>
      <c r="H18" s="36"/>
      <c r="I18" s="73">
        <v>88100</v>
      </c>
      <c r="J18" s="73">
        <v>88100</v>
      </c>
      <c r="K18" s="73">
        <v>88100</v>
      </c>
      <c r="L18" s="73"/>
      <c r="M18" s="73"/>
      <c r="N18" s="194"/>
      <c r="O18" s="194"/>
      <c r="P18" s="194"/>
      <c r="Q18" s="73"/>
      <c r="R18" s="73"/>
      <c r="S18" s="73"/>
      <c r="T18" s="73"/>
      <c r="U18" s="151"/>
      <c r="V18" s="73"/>
      <c r="W18" s="73"/>
    </row>
    <row r="19" ht="22.5" customHeight="1" spans="1:23">
      <c r="A19" s="193" t="s">
        <v>361</v>
      </c>
      <c r="B19" s="193" t="s">
        <v>371</v>
      </c>
      <c r="C19" s="71" t="s">
        <v>370</v>
      </c>
      <c r="D19" s="193" t="s">
        <v>72</v>
      </c>
      <c r="E19" s="193" t="s">
        <v>133</v>
      </c>
      <c r="F19" s="193" t="s">
        <v>218</v>
      </c>
      <c r="G19" s="193" t="s">
        <v>372</v>
      </c>
      <c r="H19" s="193" t="s">
        <v>373</v>
      </c>
      <c r="I19" s="73">
        <v>88100</v>
      </c>
      <c r="J19" s="73">
        <v>88100</v>
      </c>
      <c r="K19" s="73">
        <v>88100</v>
      </c>
      <c r="L19" s="73"/>
      <c r="M19" s="73"/>
      <c r="N19" s="194"/>
      <c r="O19" s="194"/>
      <c r="P19" s="194"/>
      <c r="Q19" s="73"/>
      <c r="R19" s="73"/>
      <c r="S19" s="73"/>
      <c r="T19" s="73"/>
      <c r="U19" s="151"/>
      <c r="V19" s="73"/>
      <c r="W19" s="73"/>
    </row>
    <row r="20" ht="22.5" customHeight="1" spans="1:23">
      <c r="A20" s="192" t="s">
        <v>374</v>
      </c>
      <c r="B20" s="36"/>
      <c r="C20" s="36"/>
      <c r="D20" s="36"/>
      <c r="E20" s="36"/>
      <c r="F20" s="36"/>
      <c r="G20" s="36"/>
      <c r="H20" s="36"/>
      <c r="I20" s="73">
        <v>100000</v>
      </c>
      <c r="J20" s="73">
        <v>100000</v>
      </c>
      <c r="K20" s="73">
        <v>100000</v>
      </c>
      <c r="L20" s="73"/>
      <c r="M20" s="73"/>
      <c r="N20" s="194"/>
      <c r="O20" s="194"/>
      <c r="P20" s="194"/>
      <c r="Q20" s="73"/>
      <c r="R20" s="73"/>
      <c r="S20" s="73"/>
      <c r="T20" s="73"/>
      <c r="U20" s="151"/>
      <c r="V20" s="73"/>
      <c r="W20" s="73"/>
    </row>
    <row r="21" ht="22.5" customHeight="1" spans="1:23">
      <c r="A21" s="193" t="s">
        <v>361</v>
      </c>
      <c r="B21" s="193" t="s">
        <v>375</v>
      </c>
      <c r="C21" s="71" t="s">
        <v>374</v>
      </c>
      <c r="D21" s="193" t="s">
        <v>72</v>
      </c>
      <c r="E21" s="193" t="s">
        <v>97</v>
      </c>
      <c r="F21" s="193" t="s">
        <v>189</v>
      </c>
      <c r="G21" s="193" t="s">
        <v>291</v>
      </c>
      <c r="H21" s="193" t="s">
        <v>292</v>
      </c>
      <c r="I21" s="73">
        <v>90000</v>
      </c>
      <c r="J21" s="73">
        <v>90000</v>
      </c>
      <c r="K21" s="73">
        <v>90000</v>
      </c>
      <c r="L21" s="73"/>
      <c r="M21" s="73"/>
      <c r="N21" s="194"/>
      <c r="O21" s="194"/>
      <c r="P21" s="194"/>
      <c r="Q21" s="73"/>
      <c r="R21" s="73"/>
      <c r="S21" s="73"/>
      <c r="T21" s="73"/>
      <c r="U21" s="151"/>
      <c r="V21" s="73"/>
      <c r="W21" s="73"/>
    </row>
    <row r="22" ht="22.5" customHeight="1" spans="1:23">
      <c r="A22" s="193" t="s">
        <v>361</v>
      </c>
      <c r="B22" s="193" t="s">
        <v>375</v>
      </c>
      <c r="C22" s="71" t="s">
        <v>374</v>
      </c>
      <c r="D22" s="193" t="s">
        <v>72</v>
      </c>
      <c r="E22" s="193" t="s">
        <v>97</v>
      </c>
      <c r="F22" s="193" t="s">
        <v>189</v>
      </c>
      <c r="G22" s="193" t="s">
        <v>306</v>
      </c>
      <c r="H22" s="193" t="s">
        <v>307</v>
      </c>
      <c r="I22" s="73">
        <v>10000</v>
      </c>
      <c r="J22" s="73">
        <v>10000</v>
      </c>
      <c r="K22" s="73">
        <v>10000</v>
      </c>
      <c r="L22" s="73"/>
      <c r="M22" s="73"/>
      <c r="N22" s="194"/>
      <c r="O22" s="194"/>
      <c r="P22" s="194"/>
      <c r="Q22" s="73"/>
      <c r="R22" s="73"/>
      <c r="S22" s="73"/>
      <c r="T22" s="73"/>
      <c r="U22" s="151"/>
      <c r="V22" s="73"/>
      <c r="W22" s="73"/>
    </row>
    <row r="23" ht="22.5" customHeight="1" spans="1:23">
      <c r="A23" s="192" t="s">
        <v>376</v>
      </c>
      <c r="B23" s="36"/>
      <c r="C23" s="36"/>
      <c r="D23" s="36"/>
      <c r="E23" s="36"/>
      <c r="F23" s="36"/>
      <c r="G23" s="36"/>
      <c r="H23" s="36"/>
      <c r="I23" s="73">
        <v>100000</v>
      </c>
      <c r="J23" s="73">
        <v>100000</v>
      </c>
      <c r="K23" s="73">
        <v>100000</v>
      </c>
      <c r="L23" s="73"/>
      <c r="M23" s="73"/>
      <c r="N23" s="194"/>
      <c r="O23" s="194"/>
      <c r="P23" s="194"/>
      <c r="Q23" s="73"/>
      <c r="R23" s="73"/>
      <c r="S23" s="73"/>
      <c r="T23" s="73"/>
      <c r="U23" s="151"/>
      <c r="V23" s="73"/>
      <c r="W23" s="73"/>
    </row>
    <row r="24" ht="22.5" customHeight="1" spans="1:23">
      <c r="A24" s="193" t="s">
        <v>361</v>
      </c>
      <c r="B24" s="193" t="s">
        <v>377</v>
      </c>
      <c r="C24" s="71" t="s">
        <v>376</v>
      </c>
      <c r="D24" s="193" t="s">
        <v>72</v>
      </c>
      <c r="E24" s="193" t="s">
        <v>97</v>
      </c>
      <c r="F24" s="193" t="s">
        <v>189</v>
      </c>
      <c r="G24" s="193" t="s">
        <v>291</v>
      </c>
      <c r="H24" s="193" t="s">
        <v>292</v>
      </c>
      <c r="I24" s="73">
        <v>90000</v>
      </c>
      <c r="J24" s="73">
        <v>90000</v>
      </c>
      <c r="K24" s="73">
        <v>90000</v>
      </c>
      <c r="L24" s="73"/>
      <c r="M24" s="73"/>
      <c r="N24" s="194"/>
      <c r="O24" s="194"/>
      <c r="P24" s="194"/>
      <c r="Q24" s="73"/>
      <c r="R24" s="73"/>
      <c r="S24" s="73"/>
      <c r="T24" s="73"/>
      <c r="U24" s="151"/>
      <c r="V24" s="73"/>
      <c r="W24" s="73"/>
    </row>
    <row r="25" ht="22.5" customHeight="1" spans="1:23">
      <c r="A25" s="193" t="s">
        <v>361</v>
      </c>
      <c r="B25" s="193" t="s">
        <v>377</v>
      </c>
      <c r="C25" s="71" t="s">
        <v>376</v>
      </c>
      <c r="D25" s="193" t="s">
        <v>72</v>
      </c>
      <c r="E25" s="193" t="s">
        <v>97</v>
      </c>
      <c r="F25" s="193" t="s">
        <v>189</v>
      </c>
      <c r="G25" s="193" t="s">
        <v>378</v>
      </c>
      <c r="H25" s="193" t="s">
        <v>379</v>
      </c>
      <c r="I25" s="73">
        <v>10000</v>
      </c>
      <c r="J25" s="73">
        <v>10000</v>
      </c>
      <c r="K25" s="73">
        <v>10000</v>
      </c>
      <c r="L25" s="73"/>
      <c r="M25" s="73"/>
      <c r="N25" s="194"/>
      <c r="O25" s="194"/>
      <c r="P25" s="194"/>
      <c r="Q25" s="73"/>
      <c r="R25" s="73"/>
      <c r="S25" s="73"/>
      <c r="T25" s="73"/>
      <c r="U25" s="151"/>
      <c r="V25" s="73"/>
      <c r="W25" s="73"/>
    </row>
    <row r="26" ht="22.5" customHeight="1" spans="1:23">
      <c r="A26" s="192" t="s">
        <v>380</v>
      </c>
      <c r="B26" s="36"/>
      <c r="C26" s="36"/>
      <c r="D26" s="36"/>
      <c r="E26" s="36"/>
      <c r="F26" s="36"/>
      <c r="G26" s="36"/>
      <c r="H26" s="36"/>
      <c r="I26" s="73">
        <v>100000</v>
      </c>
      <c r="J26" s="73">
        <v>100000</v>
      </c>
      <c r="K26" s="73">
        <v>100000</v>
      </c>
      <c r="L26" s="73"/>
      <c r="M26" s="73"/>
      <c r="N26" s="194"/>
      <c r="O26" s="194"/>
      <c r="P26" s="194"/>
      <c r="Q26" s="73"/>
      <c r="R26" s="73"/>
      <c r="S26" s="73"/>
      <c r="T26" s="73"/>
      <c r="U26" s="151"/>
      <c r="V26" s="73"/>
      <c r="W26" s="73"/>
    </row>
    <row r="27" ht="22.5" customHeight="1" spans="1:23">
      <c r="A27" s="193" t="s">
        <v>361</v>
      </c>
      <c r="B27" s="193" t="s">
        <v>381</v>
      </c>
      <c r="C27" s="71" t="s">
        <v>380</v>
      </c>
      <c r="D27" s="193" t="s">
        <v>72</v>
      </c>
      <c r="E27" s="193" t="s">
        <v>97</v>
      </c>
      <c r="F27" s="193" t="s">
        <v>189</v>
      </c>
      <c r="G27" s="193" t="s">
        <v>291</v>
      </c>
      <c r="H27" s="193" t="s">
        <v>292</v>
      </c>
      <c r="I27" s="73">
        <v>90000</v>
      </c>
      <c r="J27" s="73">
        <v>90000</v>
      </c>
      <c r="K27" s="73">
        <v>90000</v>
      </c>
      <c r="L27" s="73"/>
      <c r="M27" s="73"/>
      <c r="N27" s="194"/>
      <c r="O27" s="194"/>
      <c r="P27" s="194"/>
      <c r="Q27" s="73"/>
      <c r="R27" s="73"/>
      <c r="S27" s="73"/>
      <c r="T27" s="73"/>
      <c r="U27" s="151"/>
      <c r="V27" s="73"/>
      <c r="W27" s="73"/>
    </row>
    <row r="28" ht="22.5" customHeight="1" spans="1:23">
      <c r="A28" s="193" t="s">
        <v>361</v>
      </c>
      <c r="B28" s="193" t="s">
        <v>381</v>
      </c>
      <c r="C28" s="71" t="s">
        <v>380</v>
      </c>
      <c r="D28" s="193" t="s">
        <v>72</v>
      </c>
      <c r="E28" s="193" t="s">
        <v>97</v>
      </c>
      <c r="F28" s="193" t="s">
        <v>189</v>
      </c>
      <c r="G28" s="193" t="s">
        <v>306</v>
      </c>
      <c r="H28" s="193" t="s">
        <v>307</v>
      </c>
      <c r="I28" s="73">
        <v>10000</v>
      </c>
      <c r="J28" s="73">
        <v>10000</v>
      </c>
      <c r="K28" s="73">
        <v>10000</v>
      </c>
      <c r="L28" s="73"/>
      <c r="M28" s="73"/>
      <c r="N28" s="194"/>
      <c r="O28" s="194"/>
      <c r="P28" s="194"/>
      <c r="Q28" s="73"/>
      <c r="R28" s="73"/>
      <c r="S28" s="73"/>
      <c r="T28" s="73"/>
      <c r="U28" s="151"/>
      <c r="V28" s="73"/>
      <c r="W28" s="73"/>
    </row>
    <row r="29" ht="22.5" customHeight="1" spans="1:23">
      <c r="A29" s="192" t="s">
        <v>382</v>
      </c>
      <c r="B29" s="36"/>
      <c r="C29" s="36"/>
      <c r="D29" s="36"/>
      <c r="E29" s="36"/>
      <c r="F29" s="36"/>
      <c r="G29" s="36"/>
      <c r="H29" s="36"/>
      <c r="I29" s="73">
        <v>100000</v>
      </c>
      <c r="J29" s="73">
        <v>100000</v>
      </c>
      <c r="K29" s="73">
        <v>100000</v>
      </c>
      <c r="L29" s="73"/>
      <c r="M29" s="73"/>
      <c r="N29" s="194"/>
      <c r="O29" s="194"/>
      <c r="P29" s="194"/>
      <c r="Q29" s="73"/>
      <c r="R29" s="73"/>
      <c r="S29" s="73"/>
      <c r="T29" s="73"/>
      <c r="U29" s="151"/>
      <c r="V29" s="73"/>
      <c r="W29" s="73"/>
    </row>
    <row r="30" ht="22.5" customHeight="1" spans="1:23">
      <c r="A30" s="193" t="s">
        <v>368</v>
      </c>
      <c r="B30" s="193" t="s">
        <v>383</v>
      </c>
      <c r="C30" s="71" t="s">
        <v>382</v>
      </c>
      <c r="D30" s="193" t="s">
        <v>72</v>
      </c>
      <c r="E30" s="193" t="s">
        <v>91</v>
      </c>
      <c r="F30" s="193" t="s">
        <v>189</v>
      </c>
      <c r="G30" s="193" t="s">
        <v>291</v>
      </c>
      <c r="H30" s="193" t="s">
        <v>292</v>
      </c>
      <c r="I30" s="73">
        <v>67800</v>
      </c>
      <c r="J30" s="73">
        <v>67800</v>
      </c>
      <c r="K30" s="73">
        <v>67800</v>
      </c>
      <c r="L30" s="73"/>
      <c r="M30" s="73"/>
      <c r="N30" s="194"/>
      <c r="O30" s="194"/>
      <c r="P30" s="194"/>
      <c r="Q30" s="73"/>
      <c r="R30" s="73"/>
      <c r="S30" s="73"/>
      <c r="T30" s="73"/>
      <c r="U30" s="151"/>
      <c r="V30" s="73"/>
      <c r="W30" s="73"/>
    </row>
    <row r="31" ht="22.5" customHeight="1" spans="1:23">
      <c r="A31" s="193" t="s">
        <v>368</v>
      </c>
      <c r="B31" s="193" t="s">
        <v>383</v>
      </c>
      <c r="C31" s="71" t="s">
        <v>382</v>
      </c>
      <c r="D31" s="193" t="s">
        <v>72</v>
      </c>
      <c r="E31" s="193" t="s">
        <v>91</v>
      </c>
      <c r="F31" s="193" t="s">
        <v>189</v>
      </c>
      <c r="G31" s="193" t="s">
        <v>293</v>
      </c>
      <c r="H31" s="193" t="s">
        <v>294</v>
      </c>
      <c r="I31" s="73">
        <v>10000</v>
      </c>
      <c r="J31" s="73">
        <v>10000</v>
      </c>
      <c r="K31" s="73">
        <v>10000</v>
      </c>
      <c r="L31" s="73"/>
      <c r="M31" s="73"/>
      <c r="N31" s="194"/>
      <c r="O31" s="194"/>
      <c r="P31" s="194"/>
      <c r="Q31" s="73"/>
      <c r="R31" s="73"/>
      <c r="S31" s="73"/>
      <c r="T31" s="73"/>
      <c r="U31" s="151"/>
      <c r="V31" s="73"/>
      <c r="W31" s="73"/>
    </row>
    <row r="32" ht="22.5" customHeight="1" spans="1:23">
      <c r="A32" s="193" t="s">
        <v>368</v>
      </c>
      <c r="B32" s="193" t="s">
        <v>383</v>
      </c>
      <c r="C32" s="71" t="s">
        <v>382</v>
      </c>
      <c r="D32" s="193" t="s">
        <v>72</v>
      </c>
      <c r="E32" s="193" t="s">
        <v>91</v>
      </c>
      <c r="F32" s="193" t="s">
        <v>189</v>
      </c>
      <c r="G32" s="193" t="s">
        <v>306</v>
      </c>
      <c r="H32" s="193" t="s">
        <v>307</v>
      </c>
      <c r="I32" s="73">
        <v>22200</v>
      </c>
      <c r="J32" s="73">
        <v>22200</v>
      </c>
      <c r="K32" s="73">
        <v>22200</v>
      </c>
      <c r="L32" s="73"/>
      <c r="M32" s="73"/>
      <c r="N32" s="194"/>
      <c r="O32" s="194"/>
      <c r="P32" s="194"/>
      <c r="Q32" s="73"/>
      <c r="R32" s="73"/>
      <c r="S32" s="73"/>
      <c r="T32" s="73"/>
      <c r="U32" s="151"/>
      <c r="V32" s="73"/>
      <c r="W32" s="73"/>
    </row>
    <row r="33" ht="22.5" customHeight="1" spans="1:23">
      <c r="A33" s="192" t="s">
        <v>384</v>
      </c>
      <c r="B33" s="36"/>
      <c r="C33" s="36"/>
      <c r="D33" s="36"/>
      <c r="E33" s="36"/>
      <c r="F33" s="36"/>
      <c r="G33" s="36"/>
      <c r="H33" s="36"/>
      <c r="I33" s="73">
        <v>200000</v>
      </c>
      <c r="J33" s="73">
        <v>200000</v>
      </c>
      <c r="K33" s="73">
        <v>200000</v>
      </c>
      <c r="L33" s="73"/>
      <c r="M33" s="73"/>
      <c r="N33" s="194"/>
      <c r="O33" s="194"/>
      <c r="P33" s="194"/>
      <c r="Q33" s="73"/>
      <c r="R33" s="73"/>
      <c r="S33" s="73"/>
      <c r="T33" s="73"/>
      <c r="U33" s="151"/>
      <c r="V33" s="73"/>
      <c r="W33" s="73"/>
    </row>
    <row r="34" ht="22.5" customHeight="1" spans="1:23">
      <c r="A34" s="193" t="s">
        <v>361</v>
      </c>
      <c r="B34" s="193" t="s">
        <v>385</v>
      </c>
      <c r="C34" s="71" t="s">
        <v>384</v>
      </c>
      <c r="D34" s="193" t="s">
        <v>72</v>
      </c>
      <c r="E34" s="193" t="s">
        <v>121</v>
      </c>
      <c r="F34" s="193" t="s">
        <v>208</v>
      </c>
      <c r="G34" s="193" t="s">
        <v>291</v>
      </c>
      <c r="H34" s="193" t="s">
        <v>292</v>
      </c>
      <c r="I34" s="73">
        <v>200000</v>
      </c>
      <c r="J34" s="73">
        <v>200000</v>
      </c>
      <c r="K34" s="73">
        <v>200000</v>
      </c>
      <c r="L34" s="73"/>
      <c r="M34" s="73"/>
      <c r="N34" s="194"/>
      <c r="O34" s="194"/>
      <c r="P34" s="194"/>
      <c r="Q34" s="73"/>
      <c r="R34" s="73"/>
      <c r="S34" s="73"/>
      <c r="T34" s="73"/>
      <c r="U34" s="151"/>
      <c r="V34" s="73"/>
      <c r="W34" s="73"/>
    </row>
    <row r="35" ht="22.5" customHeight="1" spans="1:23">
      <c r="A35" s="192" t="s">
        <v>386</v>
      </c>
      <c r="B35" s="36"/>
      <c r="C35" s="36"/>
      <c r="D35" s="36"/>
      <c r="E35" s="36"/>
      <c r="F35" s="36"/>
      <c r="G35" s="36"/>
      <c r="H35" s="36"/>
      <c r="I35" s="73">
        <v>28500</v>
      </c>
      <c r="J35" s="73">
        <v>28500</v>
      </c>
      <c r="K35" s="73">
        <v>28500</v>
      </c>
      <c r="L35" s="73"/>
      <c r="M35" s="73"/>
      <c r="N35" s="194"/>
      <c r="O35" s="194"/>
      <c r="P35" s="194"/>
      <c r="Q35" s="73"/>
      <c r="R35" s="73"/>
      <c r="S35" s="73"/>
      <c r="T35" s="73"/>
      <c r="U35" s="151"/>
      <c r="V35" s="73"/>
      <c r="W35" s="73"/>
    </row>
    <row r="36" ht="22.5" customHeight="1" spans="1:23">
      <c r="A36" s="193" t="s">
        <v>361</v>
      </c>
      <c r="B36" s="193" t="s">
        <v>387</v>
      </c>
      <c r="C36" s="71" t="s">
        <v>386</v>
      </c>
      <c r="D36" s="193" t="s">
        <v>72</v>
      </c>
      <c r="E36" s="193" t="s">
        <v>89</v>
      </c>
      <c r="F36" s="193" t="s">
        <v>189</v>
      </c>
      <c r="G36" s="193" t="s">
        <v>291</v>
      </c>
      <c r="H36" s="193" t="s">
        <v>292</v>
      </c>
      <c r="I36" s="73">
        <v>28500</v>
      </c>
      <c r="J36" s="73">
        <v>28500</v>
      </c>
      <c r="K36" s="73">
        <v>28500</v>
      </c>
      <c r="L36" s="73"/>
      <c r="M36" s="73"/>
      <c r="N36" s="194"/>
      <c r="O36" s="194"/>
      <c r="P36" s="194"/>
      <c r="Q36" s="73"/>
      <c r="R36" s="73"/>
      <c r="S36" s="73"/>
      <c r="T36" s="73"/>
      <c r="U36" s="151"/>
      <c r="V36" s="73"/>
      <c r="W36" s="73"/>
    </row>
    <row r="37" ht="22.5" customHeight="1" spans="1:23">
      <c r="A37" s="192" t="s">
        <v>388</v>
      </c>
      <c r="B37" s="36"/>
      <c r="C37" s="36"/>
      <c r="D37" s="36"/>
      <c r="E37" s="36"/>
      <c r="F37" s="36"/>
      <c r="G37" s="36"/>
      <c r="H37" s="36"/>
      <c r="I37" s="73">
        <v>30000</v>
      </c>
      <c r="J37" s="73">
        <v>30000</v>
      </c>
      <c r="K37" s="73">
        <v>30000</v>
      </c>
      <c r="L37" s="73"/>
      <c r="M37" s="73"/>
      <c r="N37" s="194"/>
      <c r="O37" s="194"/>
      <c r="P37" s="194"/>
      <c r="Q37" s="73"/>
      <c r="R37" s="73"/>
      <c r="S37" s="73"/>
      <c r="T37" s="73"/>
      <c r="U37" s="151"/>
      <c r="V37" s="73"/>
      <c r="W37" s="73"/>
    </row>
    <row r="38" ht="22.5" customHeight="1" spans="1:23">
      <c r="A38" s="193" t="s">
        <v>361</v>
      </c>
      <c r="B38" s="193" t="s">
        <v>389</v>
      </c>
      <c r="C38" s="71" t="s">
        <v>388</v>
      </c>
      <c r="D38" s="193" t="s">
        <v>72</v>
      </c>
      <c r="E38" s="193" t="s">
        <v>89</v>
      </c>
      <c r="F38" s="193" t="s">
        <v>189</v>
      </c>
      <c r="G38" s="193" t="s">
        <v>390</v>
      </c>
      <c r="H38" s="193" t="s">
        <v>391</v>
      </c>
      <c r="I38" s="73">
        <v>30000</v>
      </c>
      <c r="J38" s="73">
        <v>30000</v>
      </c>
      <c r="K38" s="73">
        <v>30000</v>
      </c>
      <c r="L38" s="73"/>
      <c r="M38" s="73"/>
      <c r="N38" s="194"/>
      <c r="O38" s="194"/>
      <c r="P38" s="194"/>
      <c r="Q38" s="73"/>
      <c r="R38" s="73"/>
      <c r="S38" s="73"/>
      <c r="T38" s="73"/>
      <c r="U38" s="151"/>
      <c r="V38" s="73"/>
      <c r="W38" s="73"/>
    </row>
    <row r="39" ht="22.5" customHeight="1" spans="1:23">
      <c r="A39" s="192" t="s">
        <v>392</v>
      </c>
      <c r="B39" s="36"/>
      <c r="C39" s="36"/>
      <c r="D39" s="36"/>
      <c r="E39" s="36"/>
      <c r="F39" s="36"/>
      <c r="G39" s="36"/>
      <c r="H39" s="36"/>
      <c r="I39" s="73">
        <v>22500</v>
      </c>
      <c r="J39" s="73">
        <v>22500</v>
      </c>
      <c r="K39" s="73">
        <v>22500</v>
      </c>
      <c r="L39" s="73"/>
      <c r="M39" s="73"/>
      <c r="N39" s="194"/>
      <c r="O39" s="194"/>
      <c r="P39" s="194"/>
      <c r="Q39" s="73"/>
      <c r="R39" s="73"/>
      <c r="S39" s="73"/>
      <c r="T39" s="73"/>
      <c r="U39" s="151"/>
      <c r="V39" s="73"/>
      <c r="W39" s="73"/>
    </row>
    <row r="40" ht="22.5" customHeight="1" spans="1:23">
      <c r="A40" s="193" t="s">
        <v>361</v>
      </c>
      <c r="B40" s="193" t="s">
        <v>393</v>
      </c>
      <c r="C40" s="71" t="s">
        <v>392</v>
      </c>
      <c r="D40" s="193" t="s">
        <v>72</v>
      </c>
      <c r="E40" s="193" t="s">
        <v>89</v>
      </c>
      <c r="F40" s="193" t="s">
        <v>189</v>
      </c>
      <c r="G40" s="193" t="s">
        <v>372</v>
      </c>
      <c r="H40" s="193" t="s">
        <v>373</v>
      </c>
      <c r="I40" s="73">
        <v>22500</v>
      </c>
      <c r="J40" s="73">
        <v>22500</v>
      </c>
      <c r="K40" s="73">
        <v>22500</v>
      </c>
      <c r="L40" s="73"/>
      <c r="M40" s="73"/>
      <c r="N40" s="194"/>
      <c r="O40" s="194"/>
      <c r="P40" s="194"/>
      <c r="Q40" s="73"/>
      <c r="R40" s="73"/>
      <c r="S40" s="73"/>
      <c r="T40" s="73"/>
      <c r="U40" s="151"/>
      <c r="V40" s="73"/>
      <c r="W40" s="73"/>
    </row>
    <row r="41" ht="22.5" customHeight="1" spans="1:23">
      <c r="A41" s="192" t="s">
        <v>394</v>
      </c>
      <c r="B41" s="36"/>
      <c r="C41" s="36"/>
      <c r="D41" s="36"/>
      <c r="E41" s="36"/>
      <c r="F41" s="36"/>
      <c r="G41" s="36"/>
      <c r="H41" s="36"/>
      <c r="I41" s="73">
        <v>19000</v>
      </c>
      <c r="J41" s="73">
        <v>19000</v>
      </c>
      <c r="K41" s="73">
        <v>19000</v>
      </c>
      <c r="L41" s="73"/>
      <c r="M41" s="73"/>
      <c r="N41" s="194"/>
      <c r="O41" s="194"/>
      <c r="P41" s="194"/>
      <c r="Q41" s="73"/>
      <c r="R41" s="73"/>
      <c r="S41" s="73"/>
      <c r="T41" s="73"/>
      <c r="U41" s="151"/>
      <c r="V41" s="73"/>
      <c r="W41" s="73"/>
    </row>
    <row r="42" ht="22.5" customHeight="1" spans="1:23">
      <c r="A42" s="193" t="s">
        <v>361</v>
      </c>
      <c r="B42" s="193" t="s">
        <v>395</v>
      </c>
      <c r="C42" s="71" t="s">
        <v>394</v>
      </c>
      <c r="D42" s="193" t="s">
        <v>72</v>
      </c>
      <c r="E42" s="193" t="s">
        <v>95</v>
      </c>
      <c r="F42" s="193" t="s">
        <v>189</v>
      </c>
      <c r="G42" s="193" t="s">
        <v>291</v>
      </c>
      <c r="H42" s="193" t="s">
        <v>292</v>
      </c>
      <c r="I42" s="73">
        <v>19000</v>
      </c>
      <c r="J42" s="73">
        <v>19000</v>
      </c>
      <c r="K42" s="73">
        <v>19000</v>
      </c>
      <c r="L42" s="73"/>
      <c r="M42" s="73"/>
      <c r="N42" s="194"/>
      <c r="O42" s="194"/>
      <c r="P42" s="194"/>
      <c r="Q42" s="73"/>
      <c r="R42" s="73"/>
      <c r="S42" s="73"/>
      <c r="T42" s="73"/>
      <c r="U42" s="151"/>
      <c r="V42" s="73"/>
      <c r="W42" s="73"/>
    </row>
    <row r="43" ht="22.5" customHeight="1" spans="1:23">
      <c r="A43" s="192" t="s">
        <v>396</v>
      </c>
      <c r="B43" s="36"/>
      <c r="C43" s="36"/>
      <c r="D43" s="36"/>
      <c r="E43" s="36"/>
      <c r="F43" s="36"/>
      <c r="G43" s="36"/>
      <c r="H43" s="36"/>
      <c r="I43" s="73">
        <v>95000</v>
      </c>
      <c r="J43" s="73">
        <v>95000</v>
      </c>
      <c r="K43" s="73">
        <v>95000</v>
      </c>
      <c r="L43" s="73"/>
      <c r="M43" s="73"/>
      <c r="N43" s="194"/>
      <c r="O43" s="194"/>
      <c r="P43" s="194"/>
      <c r="Q43" s="73"/>
      <c r="R43" s="73"/>
      <c r="S43" s="73"/>
      <c r="T43" s="73"/>
      <c r="U43" s="151"/>
      <c r="V43" s="73"/>
      <c r="W43" s="73"/>
    </row>
    <row r="44" ht="22.5" customHeight="1" spans="1:23">
      <c r="A44" s="193" t="s">
        <v>368</v>
      </c>
      <c r="B44" s="193" t="s">
        <v>397</v>
      </c>
      <c r="C44" s="71" t="s">
        <v>396</v>
      </c>
      <c r="D44" s="193" t="s">
        <v>72</v>
      </c>
      <c r="E44" s="193" t="s">
        <v>131</v>
      </c>
      <c r="F44" s="193" t="s">
        <v>216</v>
      </c>
      <c r="G44" s="193" t="s">
        <v>291</v>
      </c>
      <c r="H44" s="193" t="s">
        <v>292</v>
      </c>
      <c r="I44" s="73">
        <v>95000</v>
      </c>
      <c r="J44" s="73">
        <v>95000</v>
      </c>
      <c r="K44" s="73">
        <v>95000</v>
      </c>
      <c r="L44" s="73"/>
      <c r="M44" s="73"/>
      <c r="N44" s="194"/>
      <c r="O44" s="194"/>
      <c r="P44" s="194"/>
      <c r="Q44" s="73"/>
      <c r="R44" s="73"/>
      <c r="S44" s="73"/>
      <c r="T44" s="73"/>
      <c r="U44" s="151"/>
      <c r="V44" s="73"/>
      <c r="W44" s="73"/>
    </row>
    <row r="45" ht="22.5" customHeight="1" spans="1:23">
      <c r="A45" s="192" t="s">
        <v>398</v>
      </c>
      <c r="B45" s="36"/>
      <c r="C45" s="36"/>
      <c r="D45" s="36"/>
      <c r="E45" s="36"/>
      <c r="F45" s="36"/>
      <c r="G45" s="36"/>
      <c r="H45" s="36"/>
      <c r="I45" s="73">
        <v>30000</v>
      </c>
      <c r="J45" s="73">
        <v>30000</v>
      </c>
      <c r="K45" s="73">
        <v>30000</v>
      </c>
      <c r="L45" s="73"/>
      <c r="M45" s="73"/>
      <c r="N45" s="194"/>
      <c r="O45" s="194"/>
      <c r="P45" s="194"/>
      <c r="Q45" s="73"/>
      <c r="R45" s="73"/>
      <c r="S45" s="73"/>
      <c r="T45" s="73"/>
      <c r="U45" s="151"/>
      <c r="V45" s="73"/>
      <c r="W45" s="73"/>
    </row>
    <row r="46" ht="22.5" customHeight="1" spans="1:23">
      <c r="A46" s="193" t="s">
        <v>361</v>
      </c>
      <c r="B46" s="193" t="s">
        <v>399</v>
      </c>
      <c r="C46" s="71" t="s">
        <v>398</v>
      </c>
      <c r="D46" s="193" t="s">
        <v>72</v>
      </c>
      <c r="E46" s="193" t="s">
        <v>91</v>
      </c>
      <c r="F46" s="193" t="s">
        <v>189</v>
      </c>
      <c r="G46" s="193" t="s">
        <v>291</v>
      </c>
      <c r="H46" s="193" t="s">
        <v>292</v>
      </c>
      <c r="I46" s="73">
        <v>30000</v>
      </c>
      <c r="J46" s="73">
        <v>30000</v>
      </c>
      <c r="K46" s="73">
        <v>30000</v>
      </c>
      <c r="L46" s="73"/>
      <c r="M46" s="73"/>
      <c r="N46" s="194"/>
      <c r="O46" s="194"/>
      <c r="P46" s="194"/>
      <c r="Q46" s="73"/>
      <c r="R46" s="73"/>
      <c r="S46" s="73"/>
      <c r="T46" s="73"/>
      <c r="U46" s="151"/>
      <c r="V46" s="73"/>
      <c r="W46" s="73"/>
    </row>
    <row r="47" ht="22.5" customHeight="1" spans="1:23">
      <c r="A47" s="83" t="s">
        <v>138</v>
      </c>
      <c r="B47" s="84"/>
      <c r="C47" s="84"/>
      <c r="D47" s="84"/>
      <c r="E47" s="84"/>
      <c r="F47" s="84"/>
      <c r="G47" s="84"/>
      <c r="H47" s="85"/>
      <c r="I47" s="73">
        <v>1232100</v>
      </c>
      <c r="J47" s="73">
        <v>1232100</v>
      </c>
      <c r="K47" s="195">
        <v>1232100</v>
      </c>
      <c r="L47" s="73"/>
      <c r="M47" s="73"/>
      <c r="N47" s="194"/>
      <c r="O47" s="194"/>
      <c r="P47" s="194"/>
      <c r="Q47" s="73"/>
      <c r="R47" s="73"/>
      <c r="S47" s="73"/>
      <c r="T47" s="73"/>
      <c r="U47" s="35"/>
      <c r="V47" s="73"/>
      <c r="W47" s="73"/>
    </row>
  </sheetData>
  <mergeCells count="44">
    <mergeCell ref="A2:W2"/>
    <mergeCell ref="A3:H3"/>
    <mergeCell ref="J4:M4"/>
    <mergeCell ref="N4:P4"/>
    <mergeCell ref="R4:W4"/>
    <mergeCell ref="A9:C9"/>
    <mergeCell ref="A9:C9"/>
    <mergeCell ref="A13:C13"/>
    <mergeCell ref="A15:C15"/>
    <mergeCell ref="A18:C18"/>
    <mergeCell ref="A20:C20"/>
    <mergeCell ref="A23:C23"/>
    <mergeCell ref="A26:C26"/>
    <mergeCell ref="A29:C29"/>
    <mergeCell ref="A33:C33"/>
    <mergeCell ref="A35:C35"/>
    <mergeCell ref="A37:C37"/>
    <mergeCell ref="A39:C39"/>
    <mergeCell ref="A41:C41"/>
    <mergeCell ref="A43:C43"/>
    <mergeCell ref="A45:C4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2"/>
  <sheetViews>
    <sheetView showZeros="0" workbookViewId="0">
      <selection activeCell="A1" sqref="$A1:$XFD1048576"/>
    </sheetView>
  </sheetViews>
  <sheetFormatPr defaultColWidth="10.7079646017699" defaultRowHeight="13.5"/>
  <cols>
    <col min="1" max="1" width="40" customWidth="1"/>
    <col min="2" max="2" width="56" customWidth="1"/>
    <col min="3" max="5" width="21.283185840708" customWidth="1"/>
    <col min="6" max="6" width="14" customWidth="1"/>
    <col min="7" max="7" width="19.8495575221239" customWidth="1"/>
    <col min="8" max="9" width="14" customWidth="1"/>
    <col min="10" max="10" width="32.141592920354" customWidth="1"/>
  </cols>
  <sheetData>
    <row r="1" spans="1:10">
      <c r="J1" s="128" t="s">
        <v>400</v>
      </c>
    </row>
    <row r="2" ht="28.85" spans="1:10">
      <c r="A2" s="54" t="s">
        <v>401</v>
      </c>
      <c r="B2" s="55"/>
      <c r="C2" s="55"/>
      <c r="D2" s="55"/>
      <c r="E2" s="55"/>
      <c r="F2" s="109"/>
      <c r="G2" s="55"/>
      <c r="H2" s="109"/>
      <c r="I2" s="109"/>
      <c r="J2" s="55"/>
    </row>
    <row r="3" spans="1:10">
      <c r="A3" s="103" t="str">
        <f>"单位名称："&amp;"德钦县佛山乡人民政府"</f>
        <v>单位名称：德钦县佛山乡人民政府</v>
      </c>
      <c r="B3" s="104"/>
    </row>
    <row r="4" spans="1:10">
      <c r="A4" s="94" t="s">
        <v>402</v>
      </c>
      <c r="B4" s="94" t="s">
        <v>403</v>
      </c>
      <c r="C4" s="94" t="s">
        <v>404</v>
      </c>
      <c r="D4" s="94" t="s">
        <v>405</v>
      </c>
      <c r="E4" s="94" t="s">
        <v>406</v>
      </c>
      <c r="F4" s="105" t="s">
        <v>407</v>
      </c>
      <c r="G4" s="94" t="s">
        <v>408</v>
      </c>
      <c r="H4" s="105" t="s">
        <v>409</v>
      </c>
      <c r="I4" s="105" t="s">
        <v>410</v>
      </c>
      <c r="J4" s="94" t="s">
        <v>411</v>
      </c>
    </row>
    <row r="5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181">
        <v>6</v>
      </c>
      <c r="G5" s="181">
        <v>7</v>
      </c>
      <c r="H5" s="181">
        <v>8</v>
      </c>
      <c r="I5" s="181">
        <v>9</v>
      </c>
      <c r="J5" s="181">
        <v>10</v>
      </c>
    </row>
    <row r="6" spans="1:10">
      <c r="A6" s="182" t="s">
        <v>72</v>
      </c>
      <c r="B6" s="48"/>
      <c r="C6" s="48"/>
      <c r="D6" s="48"/>
      <c r="E6" s="182"/>
      <c r="F6" s="48"/>
      <c r="G6" s="182"/>
      <c r="H6" s="48"/>
      <c r="I6" s="48"/>
      <c r="J6" s="182"/>
    </row>
    <row r="7" ht="25.5" spans="1:10">
      <c r="A7" s="182" t="str">
        <f>"   "&amp;"江坡村党总支经费"</f>
        <v>   江坡村党总支经费</v>
      </c>
      <c r="B7" s="183" t="s">
        <v>412</v>
      </c>
      <c r="C7" s="184"/>
      <c r="D7" s="184"/>
      <c r="E7" s="184"/>
      <c r="F7" s="185"/>
      <c r="G7" s="184"/>
      <c r="H7" s="185"/>
      <c r="I7" s="185"/>
      <c r="J7" s="184"/>
    </row>
    <row r="8" spans="1:10">
      <c r="A8" s="182"/>
      <c r="B8" s="183"/>
      <c r="C8" s="184" t="s">
        <v>413</v>
      </c>
      <c r="D8" s="184" t="s">
        <v>414</v>
      </c>
      <c r="E8" s="184" t="s">
        <v>415</v>
      </c>
      <c r="F8" s="185" t="s">
        <v>416</v>
      </c>
      <c r="G8" s="184" t="s">
        <v>417</v>
      </c>
      <c r="H8" s="185" t="s">
        <v>418</v>
      </c>
      <c r="I8" s="185" t="s">
        <v>419</v>
      </c>
      <c r="J8" s="184" t="s">
        <v>420</v>
      </c>
    </row>
    <row r="9" spans="1:10">
      <c r="A9" s="36"/>
      <c r="B9" s="36"/>
      <c r="C9" s="184" t="s">
        <v>413</v>
      </c>
      <c r="D9" s="184" t="s">
        <v>414</v>
      </c>
      <c r="E9" s="184" t="s">
        <v>421</v>
      </c>
      <c r="F9" s="185" t="s">
        <v>422</v>
      </c>
      <c r="G9" s="184" t="s">
        <v>417</v>
      </c>
      <c r="H9" s="185" t="s">
        <v>418</v>
      </c>
      <c r="I9" s="185" t="s">
        <v>419</v>
      </c>
      <c r="J9" s="184" t="s">
        <v>423</v>
      </c>
    </row>
    <row r="10" spans="1:10">
      <c r="A10" s="36"/>
      <c r="B10" s="36"/>
      <c r="C10" s="184" t="s">
        <v>413</v>
      </c>
      <c r="D10" s="184" t="s">
        <v>414</v>
      </c>
      <c r="E10" s="184" t="s">
        <v>424</v>
      </c>
      <c r="F10" s="185" t="s">
        <v>422</v>
      </c>
      <c r="G10" s="184" t="s">
        <v>417</v>
      </c>
      <c r="H10" s="185" t="s">
        <v>418</v>
      </c>
      <c r="I10" s="185" t="s">
        <v>419</v>
      </c>
      <c r="J10" s="184" t="s">
        <v>425</v>
      </c>
    </row>
    <row r="11" spans="1:10">
      <c r="A11" s="36"/>
      <c r="B11" s="36"/>
      <c r="C11" s="184" t="s">
        <v>413</v>
      </c>
      <c r="D11" s="184" t="s">
        <v>426</v>
      </c>
      <c r="E11" s="184" t="s">
        <v>427</v>
      </c>
      <c r="F11" s="185" t="s">
        <v>428</v>
      </c>
      <c r="G11" s="184" t="s">
        <v>429</v>
      </c>
      <c r="H11" s="185" t="s">
        <v>430</v>
      </c>
      <c r="I11" s="185" t="s">
        <v>419</v>
      </c>
      <c r="J11" s="184" t="s">
        <v>431</v>
      </c>
    </row>
    <row r="12" spans="1:10">
      <c r="A12" s="36"/>
      <c r="B12" s="36"/>
      <c r="C12" s="184" t="s">
        <v>413</v>
      </c>
      <c r="D12" s="184" t="s">
        <v>432</v>
      </c>
      <c r="E12" s="184" t="s">
        <v>433</v>
      </c>
      <c r="F12" s="185" t="s">
        <v>428</v>
      </c>
      <c r="G12" s="184" t="s">
        <v>434</v>
      </c>
      <c r="H12" s="185" t="s">
        <v>435</v>
      </c>
      <c r="I12" s="185" t="s">
        <v>436</v>
      </c>
      <c r="J12" s="184" t="s">
        <v>437</v>
      </c>
    </row>
    <row r="13" spans="1:10">
      <c r="A13" s="36"/>
      <c r="B13" s="36"/>
      <c r="C13" s="184" t="s">
        <v>438</v>
      </c>
      <c r="D13" s="184" t="s">
        <v>439</v>
      </c>
      <c r="E13" s="184" t="s">
        <v>440</v>
      </c>
      <c r="F13" s="185" t="s">
        <v>428</v>
      </c>
      <c r="G13" s="184" t="s">
        <v>441</v>
      </c>
      <c r="H13" s="185" t="s">
        <v>435</v>
      </c>
      <c r="I13" s="185" t="s">
        <v>436</v>
      </c>
      <c r="J13" s="184" t="s">
        <v>442</v>
      </c>
    </row>
    <row r="14" spans="1:10">
      <c r="A14" s="36"/>
      <c r="B14" s="36"/>
      <c r="C14" s="184" t="s">
        <v>438</v>
      </c>
      <c r="D14" s="184" t="s">
        <v>443</v>
      </c>
      <c r="E14" s="184" t="s">
        <v>444</v>
      </c>
      <c r="F14" s="185" t="s">
        <v>428</v>
      </c>
      <c r="G14" s="184" t="s">
        <v>445</v>
      </c>
      <c r="H14" s="185" t="s">
        <v>446</v>
      </c>
      <c r="I14" s="185" t="s">
        <v>436</v>
      </c>
      <c r="J14" s="184" t="s">
        <v>447</v>
      </c>
    </row>
    <row r="15" spans="1:10">
      <c r="A15" s="36"/>
      <c r="B15" s="36"/>
      <c r="C15" s="184" t="s">
        <v>448</v>
      </c>
      <c r="D15" s="184" t="s">
        <v>449</v>
      </c>
      <c r="E15" s="184" t="s">
        <v>450</v>
      </c>
      <c r="F15" s="185" t="s">
        <v>422</v>
      </c>
      <c r="G15" s="184" t="s">
        <v>451</v>
      </c>
      <c r="H15" s="185" t="s">
        <v>430</v>
      </c>
      <c r="I15" s="185" t="s">
        <v>419</v>
      </c>
      <c r="J15" s="184" t="s">
        <v>452</v>
      </c>
    </row>
    <row r="16" spans="1:10">
      <c r="A16" s="182" t="str">
        <f>"   "&amp;"纳古村党总支经费"</f>
        <v>   纳古村党总支经费</v>
      </c>
      <c r="B16" s="183" t="s">
        <v>453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36"/>
      <c r="B17" s="36"/>
      <c r="C17" s="184" t="s">
        <v>413</v>
      </c>
      <c r="D17" s="184" t="s">
        <v>414</v>
      </c>
      <c r="E17" s="184" t="s">
        <v>454</v>
      </c>
      <c r="F17" s="185" t="s">
        <v>422</v>
      </c>
      <c r="G17" s="184" t="s">
        <v>417</v>
      </c>
      <c r="H17" s="185" t="s">
        <v>418</v>
      </c>
      <c r="I17" s="185" t="s">
        <v>419</v>
      </c>
      <c r="J17" s="184" t="s">
        <v>455</v>
      </c>
    </row>
    <row r="18" spans="1:10">
      <c r="A18" s="36"/>
      <c r="B18" s="36"/>
      <c r="C18" s="184" t="s">
        <v>413</v>
      </c>
      <c r="D18" s="184" t="s">
        <v>414</v>
      </c>
      <c r="E18" s="184" t="s">
        <v>456</v>
      </c>
      <c r="F18" s="185" t="s">
        <v>422</v>
      </c>
      <c r="G18" s="184" t="s">
        <v>417</v>
      </c>
      <c r="H18" s="185" t="s">
        <v>418</v>
      </c>
      <c r="I18" s="185" t="s">
        <v>419</v>
      </c>
      <c r="J18" s="184" t="s">
        <v>457</v>
      </c>
    </row>
    <row r="19" spans="1:10">
      <c r="A19" s="36"/>
      <c r="B19" s="36"/>
      <c r="C19" s="184" t="s">
        <v>413</v>
      </c>
      <c r="D19" s="184" t="s">
        <v>414</v>
      </c>
      <c r="E19" s="184" t="s">
        <v>458</v>
      </c>
      <c r="F19" s="185" t="s">
        <v>422</v>
      </c>
      <c r="G19" s="184" t="s">
        <v>183</v>
      </c>
      <c r="H19" s="185" t="s">
        <v>418</v>
      </c>
      <c r="I19" s="185" t="s">
        <v>419</v>
      </c>
      <c r="J19" s="184" t="s">
        <v>459</v>
      </c>
    </row>
    <row r="20" spans="1:10">
      <c r="A20" s="36"/>
      <c r="B20" s="36"/>
      <c r="C20" s="184" t="s">
        <v>413</v>
      </c>
      <c r="D20" s="184" t="s">
        <v>426</v>
      </c>
      <c r="E20" s="184" t="s">
        <v>460</v>
      </c>
      <c r="F20" s="185" t="s">
        <v>428</v>
      </c>
      <c r="G20" s="184" t="s">
        <v>429</v>
      </c>
      <c r="H20" s="185" t="s">
        <v>430</v>
      </c>
      <c r="I20" s="185" t="s">
        <v>419</v>
      </c>
      <c r="J20" s="184" t="s">
        <v>461</v>
      </c>
    </row>
    <row r="21" spans="1:10">
      <c r="A21" s="36"/>
      <c r="B21" s="36"/>
      <c r="C21" s="184" t="s">
        <v>413</v>
      </c>
      <c r="D21" s="184" t="s">
        <v>426</v>
      </c>
      <c r="E21" s="184" t="s">
        <v>462</v>
      </c>
      <c r="F21" s="185" t="s">
        <v>422</v>
      </c>
      <c r="G21" s="184" t="s">
        <v>451</v>
      </c>
      <c r="H21" s="185" t="s">
        <v>430</v>
      </c>
      <c r="I21" s="185" t="s">
        <v>419</v>
      </c>
      <c r="J21" s="184" t="s">
        <v>463</v>
      </c>
    </row>
    <row r="22" spans="1:10">
      <c r="A22" s="36"/>
      <c r="B22" s="36"/>
      <c r="C22" s="184" t="s">
        <v>413</v>
      </c>
      <c r="D22" s="184" t="s">
        <v>432</v>
      </c>
      <c r="E22" s="184" t="s">
        <v>464</v>
      </c>
      <c r="F22" s="185" t="s">
        <v>428</v>
      </c>
      <c r="G22" s="184" t="s">
        <v>434</v>
      </c>
      <c r="H22" s="185" t="s">
        <v>446</v>
      </c>
      <c r="I22" s="185" t="s">
        <v>419</v>
      </c>
      <c r="J22" s="184" t="s">
        <v>465</v>
      </c>
    </row>
    <row r="23" spans="1:10">
      <c r="A23" s="36"/>
      <c r="B23" s="36"/>
      <c r="C23" s="184" t="s">
        <v>438</v>
      </c>
      <c r="D23" s="184" t="s">
        <v>443</v>
      </c>
      <c r="E23" s="184" t="s">
        <v>444</v>
      </c>
      <c r="F23" s="185" t="s">
        <v>428</v>
      </c>
      <c r="G23" s="184" t="s">
        <v>445</v>
      </c>
      <c r="H23" s="185" t="s">
        <v>446</v>
      </c>
      <c r="I23" s="185" t="s">
        <v>436</v>
      </c>
      <c r="J23" s="184" t="s">
        <v>466</v>
      </c>
    </row>
    <row r="24" spans="1:10">
      <c r="A24" s="36"/>
      <c r="B24" s="36"/>
      <c r="C24" s="184" t="s">
        <v>448</v>
      </c>
      <c r="D24" s="184" t="s">
        <v>449</v>
      </c>
      <c r="E24" s="184" t="s">
        <v>467</v>
      </c>
      <c r="F24" s="185" t="s">
        <v>422</v>
      </c>
      <c r="G24" s="184" t="s">
        <v>451</v>
      </c>
      <c r="H24" s="185" t="s">
        <v>430</v>
      </c>
      <c r="I24" s="185" t="s">
        <v>436</v>
      </c>
      <c r="J24" s="184" t="s">
        <v>468</v>
      </c>
    </row>
    <row r="25" ht="38.25" spans="1:10">
      <c r="A25" s="182" t="str">
        <f>"   "&amp;"乡镇工作经费"</f>
        <v>   乡镇工作经费</v>
      </c>
      <c r="B25" s="183" t="s">
        <v>469</v>
      </c>
      <c r="C25" s="36"/>
      <c r="D25" s="36"/>
      <c r="E25" s="36"/>
      <c r="F25" s="36"/>
      <c r="G25" s="36"/>
      <c r="H25" s="36"/>
      <c r="I25" s="36"/>
      <c r="J25" s="36"/>
    </row>
    <row r="26" spans="1:10">
      <c r="A26" s="36"/>
      <c r="B26" s="36"/>
      <c r="C26" s="184" t="s">
        <v>413</v>
      </c>
      <c r="D26" s="184" t="s">
        <v>414</v>
      </c>
      <c r="E26" s="184" t="s">
        <v>396</v>
      </c>
      <c r="F26" s="185" t="s">
        <v>428</v>
      </c>
      <c r="G26" s="184" t="s">
        <v>470</v>
      </c>
      <c r="H26" s="185" t="s">
        <v>471</v>
      </c>
      <c r="I26" s="185" t="s">
        <v>419</v>
      </c>
      <c r="J26" s="184" t="s">
        <v>472</v>
      </c>
    </row>
    <row r="27" spans="1:10">
      <c r="A27" s="36"/>
      <c r="B27" s="36"/>
      <c r="C27" s="184" t="s">
        <v>413</v>
      </c>
      <c r="D27" s="184" t="s">
        <v>426</v>
      </c>
      <c r="E27" s="184" t="s">
        <v>473</v>
      </c>
      <c r="F27" s="185" t="s">
        <v>428</v>
      </c>
      <c r="G27" s="184" t="s">
        <v>429</v>
      </c>
      <c r="H27" s="185" t="s">
        <v>430</v>
      </c>
      <c r="I27" s="185" t="s">
        <v>419</v>
      </c>
      <c r="J27" s="184" t="s">
        <v>474</v>
      </c>
    </row>
    <row r="28" spans="1:10">
      <c r="A28" s="36"/>
      <c r="B28" s="36"/>
      <c r="C28" s="184" t="s">
        <v>413</v>
      </c>
      <c r="D28" s="184" t="s">
        <v>432</v>
      </c>
      <c r="E28" s="184" t="s">
        <v>475</v>
      </c>
      <c r="F28" s="185" t="s">
        <v>428</v>
      </c>
      <c r="G28" s="184" t="s">
        <v>476</v>
      </c>
      <c r="H28" s="185" t="s">
        <v>435</v>
      </c>
      <c r="I28" s="185" t="s">
        <v>436</v>
      </c>
      <c r="J28" s="184" t="s">
        <v>477</v>
      </c>
    </row>
    <row r="29" spans="1:10">
      <c r="A29" s="36"/>
      <c r="B29" s="36"/>
      <c r="C29" s="184" t="s">
        <v>438</v>
      </c>
      <c r="D29" s="184" t="s">
        <v>439</v>
      </c>
      <c r="E29" s="184" t="s">
        <v>478</v>
      </c>
      <c r="F29" s="185" t="s">
        <v>428</v>
      </c>
      <c r="G29" s="184" t="s">
        <v>479</v>
      </c>
      <c r="H29" s="185" t="s">
        <v>446</v>
      </c>
      <c r="I29" s="185" t="s">
        <v>436</v>
      </c>
      <c r="J29" s="184" t="s">
        <v>480</v>
      </c>
    </row>
    <row r="30" spans="1:10">
      <c r="A30" s="36"/>
      <c r="B30" s="36"/>
      <c r="C30" s="184" t="s">
        <v>438</v>
      </c>
      <c r="D30" s="184" t="s">
        <v>443</v>
      </c>
      <c r="E30" s="184" t="s">
        <v>481</v>
      </c>
      <c r="F30" s="185" t="s">
        <v>428</v>
      </c>
      <c r="G30" s="184" t="s">
        <v>445</v>
      </c>
      <c r="H30" s="185" t="s">
        <v>482</v>
      </c>
      <c r="I30" s="185" t="s">
        <v>436</v>
      </c>
      <c r="J30" s="184" t="s">
        <v>483</v>
      </c>
    </row>
    <row r="31" spans="1:10">
      <c r="A31" s="36"/>
      <c r="B31" s="36"/>
      <c r="C31" s="184" t="s">
        <v>448</v>
      </c>
      <c r="D31" s="184" t="s">
        <v>449</v>
      </c>
      <c r="E31" s="184" t="s">
        <v>484</v>
      </c>
      <c r="F31" s="185" t="s">
        <v>422</v>
      </c>
      <c r="G31" s="184" t="s">
        <v>451</v>
      </c>
      <c r="H31" s="185" t="s">
        <v>430</v>
      </c>
      <c r="I31" s="185" t="s">
        <v>419</v>
      </c>
      <c r="J31" s="184" t="s">
        <v>485</v>
      </c>
    </row>
    <row r="32" ht="25.5" spans="1:10">
      <c r="A32" s="182" t="str">
        <f>"   "&amp;"人大办公经费"</f>
        <v>   人大办公经费</v>
      </c>
      <c r="B32" s="183" t="s">
        <v>486</v>
      </c>
      <c r="C32" s="36"/>
      <c r="D32" s="36"/>
      <c r="E32" s="36"/>
      <c r="F32" s="36"/>
      <c r="G32" s="36"/>
      <c r="H32" s="36"/>
      <c r="I32" s="36"/>
      <c r="J32" s="36"/>
    </row>
    <row r="33" spans="1:10">
      <c r="A33" s="36"/>
      <c r="B33" s="36"/>
      <c r="C33" s="184" t="s">
        <v>413</v>
      </c>
      <c r="D33" s="184" t="s">
        <v>414</v>
      </c>
      <c r="E33" s="184" t="s">
        <v>487</v>
      </c>
      <c r="F33" s="185" t="s">
        <v>422</v>
      </c>
      <c r="G33" s="184" t="s">
        <v>183</v>
      </c>
      <c r="H33" s="185" t="s">
        <v>418</v>
      </c>
      <c r="I33" s="185" t="s">
        <v>419</v>
      </c>
      <c r="J33" s="184" t="s">
        <v>488</v>
      </c>
    </row>
    <row r="34" spans="1:10">
      <c r="A34" s="36"/>
      <c r="B34" s="36"/>
      <c r="C34" s="184" t="s">
        <v>413</v>
      </c>
      <c r="D34" s="184" t="s">
        <v>414</v>
      </c>
      <c r="E34" s="184" t="s">
        <v>489</v>
      </c>
      <c r="F34" s="185" t="s">
        <v>422</v>
      </c>
      <c r="G34" s="184" t="s">
        <v>184</v>
      </c>
      <c r="H34" s="185" t="s">
        <v>418</v>
      </c>
      <c r="I34" s="185" t="s">
        <v>419</v>
      </c>
      <c r="J34" s="184" t="s">
        <v>490</v>
      </c>
    </row>
    <row r="35" spans="1:10">
      <c r="A35" s="36"/>
      <c r="B35" s="36"/>
      <c r="C35" s="184" t="s">
        <v>413</v>
      </c>
      <c r="D35" s="184" t="s">
        <v>426</v>
      </c>
      <c r="E35" s="184" t="s">
        <v>491</v>
      </c>
      <c r="F35" s="185" t="s">
        <v>428</v>
      </c>
      <c r="G35" s="184" t="s">
        <v>429</v>
      </c>
      <c r="H35" s="185" t="s">
        <v>430</v>
      </c>
      <c r="I35" s="185" t="s">
        <v>419</v>
      </c>
      <c r="J35" s="184" t="s">
        <v>492</v>
      </c>
    </row>
    <row r="36" spans="1:10">
      <c r="A36" s="36"/>
      <c r="B36" s="36"/>
      <c r="C36" s="184" t="s">
        <v>413</v>
      </c>
      <c r="D36" s="184" t="s">
        <v>432</v>
      </c>
      <c r="E36" s="184" t="s">
        <v>493</v>
      </c>
      <c r="F36" s="185" t="s">
        <v>428</v>
      </c>
      <c r="G36" s="184" t="s">
        <v>494</v>
      </c>
      <c r="H36" s="185" t="s">
        <v>435</v>
      </c>
      <c r="I36" s="185" t="s">
        <v>436</v>
      </c>
      <c r="J36" s="184" t="s">
        <v>495</v>
      </c>
    </row>
    <row r="37" spans="1:10">
      <c r="A37" s="36"/>
      <c r="B37" s="36"/>
      <c r="C37" s="184" t="s">
        <v>438</v>
      </c>
      <c r="D37" s="184" t="s">
        <v>439</v>
      </c>
      <c r="E37" s="184" t="s">
        <v>496</v>
      </c>
      <c r="F37" s="185" t="s">
        <v>428</v>
      </c>
      <c r="G37" s="184" t="s">
        <v>441</v>
      </c>
      <c r="H37" s="185" t="s">
        <v>482</v>
      </c>
      <c r="I37" s="185" t="s">
        <v>436</v>
      </c>
      <c r="J37" s="184" t="s">
        <v>496</v>
      </c>
    </row>
    <row r="38" spans="1:10">
      <c r="A38" s="36"/>
      <c r="B38" s="36"/>
      <c r="C38" s="184" t="s">
        <v>448</v>
      </c>
      <c r="D38" s="184" t="s">
        <v>449</v>
      </c>
      <c r="E38" s="184" t="s">
        <v>450</v>
      </c>
      <c r="F38" s="185" t="s">
        <v>422</v>
      </c>
      <c r="G38" s="184" t="s">
        <v>451</v>
      </c>
      <c r="H38" s="185" t="s">
        <v>430</v>
      </c>
      <c r="I38" s="185" t="s">
        <v>419</v>
      </c>
      <c r="J38" s="184" t="s">
        <v>497</v>
      </c>
    </row>
    <row r="39" spans="1:10">
      <c r="A39" s="182" t="str">
        <f>"   "&amp;"巴美村总支经费"</f>
        <v>   巴美村总支经费</v>
      </c>
      <c r="B39" s="183" t="s">
        <v>498</v>
      </c>
      <c r="C39" s="36"/>
      <c r="D39" s="36"/>
      <c r="E39" s="36"/>
      <c r="F39" s="36"/>
      <c r="G39" s="36"/>
      <c r="H39" s="36"/>
      <c r="I39" s="36"/>
      <c r="J39" s="36"/>
    </row>
    <row r="40" spans="1:10">
      <c r="A40" s="36"/>
      <c r="B40" s="36"/>
      <c r="C40" s="184" t="s">
        <v>413</v>
      </c>
      <c r="D40" s="184" t="s">
        <v>414</v>
      </c>
      <c r="E40" s="184" t="s">
        <v>415</v>
      </c>
      <c r="F40" s="185" t="s">
        <v>416</v>
      </c>
      <c r="G40" s="184" t="s">
        <v>417</v>
      </c>
      <c r="H40" s="185" t="s">
        <v>418</v>
      </c>
      <c r="I40" s="185" t="s">
        <v>419</v>
      </c>
      <c r="J40" s="184" t="s">
        <v>420</v>
      </c>
    </row>
    <row r="41" spans="1:10">
      <c r="A41" s="36"/>
      <c r="B41" s="36"/>
      <c r="C41" s="184" t="s">
        <v>413</v>
      </c>
      <c r="D41" s="184" t="s">
        <v>414</v>
      </c>
      <c r="E41" s="184" t="s">
        <v>499</v>
      </c>
      <c r="F41" s="185" t="s">
        <v>422</v>
      </c>
      <c r="G41" s="184" t="s">
        <v>417</v>
      </c>
      <c r="H41" s="185" t="s">
        <v>418</v>
      </c>
      <c r="I41" s="185" t="s">
        <v>419</v>
      </c>
      <c r="J41" s="184" t="s">
        <v>500</v>
      </c>
    </row>
    <row r="42" spans="1:10">
      <c r="A42" s="36"/>
      <c r="B42" s="36"/>
      <c r="C42" s="184" t="s">
        <v>413</v>
      </c>
      <c r="D42" s="184" t="s">
        <v>414</v>
      </c>
      <c r="E42" s="184" t="s">
        <v>501</v>
      </c>
      <c r="F42" s="185" t="s">
        <v>422</v>
      </c>
      <c r="G42" s="184" t="s">
        <v>417</v>
      </c>
      <c r="H42" s="185" t="s">
        <v>418</v>
      </c>
      <c r="I42" s="185" t="s">
        <v>419</v>
      </c>
      <c r="J42" s="184" t="s">
        <v>502</v>
      </c>
    </row>
    <row r="43" spans="1:10">
      <c r="A43" s="36"/>
      <c r="B43" s="36"/>
      <c r="C43" s="184" t="s">
        <v>413</v>
      </c>
      <c r="D43" s="184" t="s">
        <v>414</v>
      </c>
      <c r="E43" s="184" t="s">
        <v>503</v>
      </c>
      <c r="F43" s="185" t="s">
        <v>422</v>
      </c>
      <c r="G43" s="184" t="s">
        <v>417</v>
      </c>
      <c r="H43" s="185" t="s">
        <v>418</v>
      </c>
      <c r="I43" s="185" t="s">
        <v>419</v>
      </c>
      <c r="J43" s="184" t="s">
        <v>504</v>
      </c>
    </row>
    <row r="44" spans="1:10">
      <c r="A44" s="36"/>
      <c r="B44" s="36"/>
      <c r="C44" s="184" t="s">
        <v>413</v>
      </c>
      <c r="D44" s="184" t="s">
        <v>426</v>
      </c>
      <c r="E44" s="184" t="s">
        <v>505</v>
      </c>
      <c r="F44" s="185" t="s">
        <v>422</v>
      </c>
      <c r="G44" s="184" t="s">
        <v>451</v>
      </c>
      <c r="H44" s="185" t="s">
        <v>430</v>
      </c>
      <c r="I44" s="185" t="s">
        <v>419</v>
      </c>
      <c r="J44" s="184" t="s">
        <v>506</v>
      </c>
    </row>
    <row r="45" spans="1:10">
      <c r="A45" s="36"/>
      <c r="B45" s="36"/>
      <c r="C45" s="184" t="s">
        <v>413</v>
      </c>
      <c r="D45" s="184" t="s">
        <v>426</v>
      </c>
      <c r="E45" s="184" t="s">
        <v>427</v>
      </c>
      <c r="F45" s="185" t="s">
        <v>428</v>
      </c>
      <c r="G45" s="184" t="s">
        <v>429</v>
      </c>
      <c r="H45" s="185" t="s">
        <v>430</v>
      </c>
      <c r="I45" s="185" t="s">
        <v>419</v>
      </c>
      <c r="J45" s="184" t="s">
        <v>431</v>
      </c>
    </row>
    <row r="46" spans="1:10">
      <c r="A46" s="36"/>
      <c r="B46" s="36"/>
      <c r="C46" s="184" t="s">
        <v>413</v>
      </c>
      <c r="D46" s="184" t="s">
        <v>432</v>
      </c>
      <c r="E46" s="184" t="s">
        <v>507</v>
      </c>
      <c r="F46" s="185" t="s">
        <v>428</v>
      </c>
      <c r="G46" s="184" t="s">
        <v>434</v>
      </c>
      <c r="H46" s="185" t="s">
        <v>435</v>
      </c>
      <c r="I46" s="185" t="s">
        <v>436</v>
      </c>
      <c r="J46" s="184" t="s">
        <v>508</v>
      </c>
    </row>
    <row r="47" spans="1:10">
      <c r="A47" s="36"/>
      <c r="B47" s="36"/>
      <c r="C47" s="184" t="s">
        <v>438</v>
      </c>
      <c r="D47" s="184" t="s">
        <v>439</v>
      </c>
      <c r="E47" s="184" t="s">
        <v>440</v>
      </c>
      <c r="F47" s="185" t="s">
        <v>428</v>
      </c>
      <c r="G47" s="184" t="s">
        <v>479</v>
      </c>
      <c r="H47" s="185" t="s">
        <v>435</v>
      </c>
      <c r="I47" s="185" t="s">
        <v>436</v>
      </c>
      <c r="J47" s="184" t="s">
        <v>442</v>
      </c>
    </row>
    <row r="48" spans="1:10">
      <c r="A48" s="36"/>
      <c r="B48" s="36"/>
      <c r="C48" s="184" t="s">
        <v>438</v>
      </c>
      <c r="D48" s="184" t="s">
        <v>443</v>
      </c>
      <c r="E48" s="184" t="s">
        <v>444</v>
      </c>
      <c r="F48" s="185" t="s">
        <v>428</v>
      </c>
      <c r="G48" s="184" t="s">
        <v>509</v>
      </c>
      <c r="H48" s="185" t="s">
        <v>435</v>
      </c>
      <c r="I48" s="185" t="s">
        <v>436</v>
      </c>
      <c r="J48" s="184" t="s">
        <v>510</v>
      </c>
    </row>
    <row r="49" spans="1:10">
      <c r="A49" s="36"/>
      <c r="B49" s="36"/>
      <c r="C49" s="184" t="s">
        <v>448</v>
      </c>
      <c r="D49" s="184" t="s">
        <v>449</v>
      </c>
      <c r="E49" s="184" t="s">
        <v>450</v>
      </c>
      <c r="F49" s="185" t="s">
        <v>422</v>
      </c>
      <c r="G49" s="184" t="s">
        <v>451</v>
      </c>
      <c r="H49" s="185" t="s">
        <v>430</v>
      </c>
      <c r="I49" s="185" t="s">
        <v>419</v>
      </c>
      <c r="J49" s="184" t="s">
        <v>452</v>
      </c>
    </row>
    <row r="50" ht="89.25" spans="1:10">
      <c r="A50" s="182" t="str">
        <f>"   "&amp;"党建经费"</f>
        <v>   党建经费</v>
      </c>
      <c r="B50" s="183" t="s">
        <v>511</v>
      </c>
      <c r="C50" s="36"/>
      <c r="D50" s="36"/>
      <c r="E50" s="36"/>
      <c r="F50" s="36"/>
      <c r="G50" s="36"/>
      <c r="H50" s="36"/>
      <c r="I50" s="36"/>
      <c r="J50" s="36"/>
    </row>
    <row r="51" spans="1:10">
      <c r="A51" s="36"/>
      <c r="B51" s="36"/>
      <c r="C51" s="184" t="s">
        <v>413</v>
      </c>
      <c r="D51" s="184" t="s">
        <v>414</v>
      </c>
      <c r="E51" s="184" t="s">
        <v>512</v>
      </c>
      <c r="F51" s="185" t="s">
        <v>422</v>
      </c>
      <c r="G51" s="184" t="s">
        <v>513</v>
      </c>
      <c r="H51" s="185" t="s">
        <v>418</v>
      </c>
      <c r="I51" s="185" t="s">
        <v>419</v>
      </c>
      <c r="J51" s="184" t="s">
        <v>514</v>
      </c>
    </row>
    <row r="52" spans="1:10">
      <c r="A52" s="36"/>
      <c r="B52" s="36"/>
      <c r="C52" s="184" t="s">
        <v>413</v>
      </c>
      <c r="D52" s="184" t="s">
        <v>414</v>
      </c>
      <c r="E52" s="184" t="s">
        <v>503</v>
      </c>
      <c r="F52" s="185" t="s">
        <v>422</v>
      </c>
      <c r="G52" s="184" t="s">
        <v>513</v>
      </c>
      <c r="H52" s="185" t="s">
        <v>418</v>
      </c>
      <c r="I52" s="185" t="s">
        <v>419</v>
      </c>
      <c r="J52" s="184" t="s">
        <v>515</v>
      </c>
    </row>
    <row r="53" spans="1:10">
      <c r="A53" s="36"/>
      <c r="B53" s="36"/>
      <c r="C53" s="184" t="s">
        <v>413</v>
      </c>
      <c r="D53" s="184" t="s">
        <v>414</v>
      </c>
      <c r="E53" s="184" t="s">
        <v>516</v>
      </c>
      <c r="F53" s="185" t="s">
        <v>422</v>
      </c>
      <c r="G53" s="184" t="s">
        <v>183</v>
      </c>
      <c r="H53" s="185" t="s">
        <v>418</v>
      </c>
      <c r="I53" s="185" t="s">
        <v>419</v>
      </c>
      <c r="J53" s="184" t="s">
        <v>517</v>
      </c>
    </row>
    <row r="54" spans="1:10">
      <c r="A54" s="36"/>
      <c r="B54" s="36"/>
      <c r="C54" s="184" t="s">
        <v>413</v>
      </c>
      <c r="D54" s="184" t="s">
        <v>414</v>
      </c>
      <c r="E54" s="184" t="s">
        <v>518</v>
      </c>
      <c r="F54" s="185" t="s">
        <v>422</v>
      </c>
      <c r="G54" s="184" t="s">
        <v>183</v>
      </c>
      <c r="H54" s="185" t="s">
        <v>418</v>
      </c>
      <c r="I54" s="185" t="s">
        <v>419</v>
      </c>
      <c r="J54" s="184" t="s">
        <v>519</v>
      </c>
    </row>
    <row r="55" spans="1:10">
      <c r="A55" s="36"/>
      <c r="B55" s="36"/>
      <c r="C55" s="184" t="s">
        <v>413</v>
      </c>
      <c r="D55" s="184" t="s">
        <v>414</v>
      </c>
      <c r="E55" s="184" t="s">
        <v>520</v>
      </c>
      <c r="F55" s="185" t="s">
        <v>422</v>
      </c>
      <c r="G55" s="184" t="s">
        <v>417</v>
      </c>
      <c r="H55" s="185" t="s">
        <v>418</v>
      </c>
      <c r="I55" s="185" t="s">
        <v>419</v>
      </c>
      <c r="J55" s="184" t="s">
        <v>521</v>
      </c>
    </row>
    <row r="56" spans="1:10">
      <c r="A56" s="36"/>
      <c r="B56" s="36"/>
      <c r="C56" s="184" t="s">
        <v>413</v>
      </c>
      <c r="D56" s="184" t="s">
        <v>414</v>
      </c>
      <c r="E56" s="184" t="s">
        <v>424</v>
      </c>
      <c r="F56" s="185" t="s">
        <v>422</v>
      </c>
      <c r="G56" s="184" t="s">
        <v>417</v>
      </c>
      <c r="H56" s="185" t="s">
        <v>418</v>
      </c>
      <c r="I56" s="185" t="s">
        <v>419</v>
      </c>
      <c r="J56" s="184" t="s">
        <v>425</v>
      </c>
    </row>
    <row r="57" spans="1:10">
      <c r="A57" s="36"/>
      <c r="B57" s="36"/>
      <c r="C57" s="184" t="s">
        <v>413</v>
      </c>
      <c r="D57" s="184" t="s">
        <v>426</v>
      </c>
      <c r="E57" s="184" t="s">
        <v>522</v>
      </c>
      <c r="F57" s="185" t="s">
        <v>422</v>
      </c>
      <c r="G57" s="184" t="s">
        <v>523</v>
      </c>
      <c r="H57" s="185" t="s">
        <v>430</v>
      </c>
      <c r="I57" s="185" t="s">
        <v>419</v>
      </c>
      <c r="J57" s="184" t="s">
        <v>524</v>
      </c>
    </row>
    <row r="58" spans="1:10">
      <c r="A58" s="36"/>
      <c r="B58" s="36"/>
      <c r="C58" s="184" t="s">
        <v>413</v>
      </c>
      <c r="D58" s="184" t="s">
        <v>426</v>
      </c>
      <c r="E58" s="184" t="s">
        <v>460</v>
      </c>
      <c r="F58" s="185" t="s">
        <v>428</v>
      </c>
      <c r="G58" s="184" t="s">
        <v>429</v>
      </c>
      <c r="H58" s="185" t="s">
        <v>430</v>
      </c>
      <c r="I58" s="185" t="s">
        <v>419</v>
      </c>
      <c r="J58" s="184" t="s">
        <v>525</v>
      </c>
    </row>
    <row r="59" spans="1:10">
      <c r="A59" s="36"/>
      <c r="B59" s="36"/>
      <c r="C59" s="184" t="s">
        <v>413</v>
      </c>
      <c r="D59" s="184" t="s">
        <v>426</v>
      </c>
      <c r="E59" s="184" t="s">
        <v>526</v>
      </c>
      <c r="F59" s="185" t="s">
        <v>428</v>
      </c>
      <c r="G59" s="184" t="s">
        <v>429</v>
      </c>
      <c r="H59" s="185" t="s">
        <v>430</v>
      </c>
      <c r="I59" s="185" t="s">
        <v>419</v>
      </c>
      <c r="J59" s="184" t="s">
        <v>527</v>
      </c>
    </row>
    <row r="60" spans="1:10">
      <c r="A60" s="36"/>
      <c r="B60" s="36"/>
      <c r="C60" s="184" t="s">
        <v>413</v>
      </c>
      <c r="D60" s="184" t="s">
        <v>426</v>
      </c>
      <c r="E60" s="184" t="s">
        <v>528</v>
      </c>
      <c r="F60" s="185" t="s">
        <v>428</v>
      </c>
      <c r="G60" s="184" t="s">
        <v>429</v>
      </c>
      <c r="H60" s="185" t="s">
        <v>430</v>
      </c>
      <c r="I60" s="185" t="s">
        <v>419</v>
      </c>
      <c r="J60" s="184" t="s">
        <v>529</v>
      </c>
    </row>
    <row r="61" spans="1:10">
      <c r="A61" s="36"/>
      <c r="B61" s="36"/>
      <c r="C61" s="184" t="s">
        <v>413</v>
      </c>
      <c r="D61" s="184" t="s">
        <v>426</v>
      </c>
      <c r="E61" s="184" t="s">
        <v>530</v>
      </c>
      <c r="F61" s="185" t="s">
        <v>428</v>
      </c>
      <c r="G61" s="184" t="s">
        <v>429</v>
      </c>
      <c r="H61" s="185" t="s">
        <v>430</v>
      </c>
      <c r="I61" s="185" t="s">
        <v>419</v>
      </c>
      <c r="J61" s="184" t="s">
        <v>531</v>
      </c>
    </row>
    <row r="62" spans="1:10">
      <c r="A62" s="36"/>
      <c r="B62" s="36"/>
      <c r="C62" s="184" t="s">
        <v>413</v>
      </c>
      <c r="D62" s="184" t="s">
        <v>426</v>
      </c>
      <c r="E62" s="184" t="s">
        <v>532</v>
      </c>
      <c r="F62" s="185" t="s">
        <v>428</v>
      </c>
      <c r="G62" s="184" t="s">
        <v>429</v>
      </c>
      <c r="H62" s="185" t="s">
        <v>430</v>
      </c>
      <c r="I62" s="185" t="s">
        <v>419</v>
      </c>
      <c r="J62" s="184" t="s">
        <v>533</v>
      </c>
    </row>
    <row r="63" spans="1:10">
      <c r="A63" s="36"/>
      <c r="B63" s="36"/>
      <c r="C63" s="184" t="s">
        <v>413</v>
      </c>
      <c r="D63" s="184" t="s">
        <v>432</v>
      </c>
      <c r="E63" s="184" t="s">
        <v>464</v>
      </c>
      <c r="F63" s="185" t="s">
        <v>428</v>
      </c>
      <c r="G63" s="184" t="s">
        <v>434</v>
      </c>
      <c r="H63" s="185" t="s">
        <v>435</v>
      </c>
      <c r="I63" s="185" t="s">
        <v>436</v>
      </c>
      <c r="J63" s="184" t="s">
        <v>534</v>
      </c>
    </row>
    <row r="64" spans="1:10">
      <c r="A64" s="36"/>
      <c r="B64" s="36"/>
      <c r="C64" s="184" t="s">
        <v>438</v>
      </c>
      <c r="D64" s="184" t="s">
        <v>443</v>
      </c>
      <c r="E64" s="184" t="s">
        <v>535</v>
      </c>
      <c r="F64" s="185" t="s">
        <v>428</v>
      </c>
      <c r="G64" s="184" t="s">
        <v>445</v>
      </c>
      <c r="H64" s="185" t="s">
        <v>435</v>
      </c>
      <c r="I64" s="185" t="s">
        <v>436</v>
      </c>
      <c r="J64" s="184" t="s">
        <v>536</v>
      </c>
    </row>
    <row r="65" spans="1:10">
      <c r="A65" s="36"/>
      <c r="B65" s="36"/>
      <c r="C65" s="184" t="s">
        <v>448</v>
      </c>
      <c r="D65" s="184" t="s">
        <v>449</v>
      </c>
      <c r="E65" s="184" t="s">
        <v>450</v>
      </c>
      <c r="F65" s="185" t="s">
        <v>422</v>
      </c>
      <c r="G65" s="184" t="s">
        <v>451</v>
      </c>
      <c r="H65" s="185" t="s">
        <v>430</v>
      </c>
      <c r="I65" s="185" t="s">
        <v>419</v>
      </c>
      <c r="J65" s="184" t="s">
        <v>452</v>
      </c>
    </row>
    <row r="66" ht="25.5" spans="1:10">
      <c r="A66" s="182" t="str">
        <f>"   "&amp;"溜筒江村党总支经费"</f>
        <v>   溜筒江村党总支经费</v>
      </c>
      <c r="B66" s="183" t="s">
        <v>537</v>
      </c>
      <c r="C66" s="36"/>
      <c r="D66" s="36"/>
      <c r="E66" s="36"/>
      <c r="F66" s="36"/>
      <c r="G66" s="36"/>
      <c r="H66" s="36"/>
      <c r="I66" s="36"/>
      <c r="J66" s="36"/>
    </row>
    <row r="67" spans="1:10">
      <c r="A67" s="36"/>
      <c r="B67" s="36"/>
      <c r="C67" s="184" t="s">
        <v>413</v>
      </c>
      <c r="D67" s="184" t="s">
        <v>414</v>
      </c>
      <c r="E67" s="184" t="s">
        <v>538</v>
      </c>
      <c r="F67" s="185" t="s">
        <v>422</v>
      </c>
      <c r="G67" s="184" t="s">
        <v>417</v>
      </c>
      <c r="H67" s="185" t="s">
        <v>418</v>
      </c>
      <c r="I67" s="185" t="s">
        <v>419</v>
      </c>
      <c r="J67" s="184" t="s">
        <v>539</v>
      </c>
    </row>
    <row r="68" spans="1:10">
      <c r="A68" s="36"/>
      <c r="B68" s="36"/>
      <c r="C68" s="184" t="s">
        <v>413</v>
      </c>
      <c r="D68" s="184" t="s">
        <v>414</v>
      </c>
      <c r="E68" s="184" t="s">
        <v>540</v>
      </c>
      <c r="F68" s="185" t="s">
        <v>422</v>
      </c>
      <c r="G68" s="184" t="s">
        <v>417</v>
      </c>
      <c r="H68" s="185" t="s">
        <v>418</v>
      </c>
      <c r="I68" s="185" t="s">
        <v>419</v>
      </c>
      <c r="J68" s="184" t="s">
        <v>541</v>
      </c>
    </row>
    <row r="69" spans="1:10">
      <c r="A69" s="36"/>
      <c r="B69" s="36"/>
      <c r="C69" s="184" t="s">
        <v>413</v>
      </c>
      <c r="D69" s="184" t="s">
        <v>414</v>
      </c>
      <c r="E69" s="184" t="s">
        <v>542</v>
      </c>
      <c r="F69" s="185" t="s">
        <v>422</v>
      </c>
      <c r="G69" s="184" t="s">
        <v>417</v>
      </c>
      <c r="H69" s="185" t="s">
        <v>418</v>
      </c>
      <c r="I69" s="185" t="s">
        <v>419</v>
      </c>
      <c r="J69" s="184" t="s">
        <v>543</v>
      </c>
    </row>
    <row r="70" spans="1:10">
      <c r="A70" s="36"/>
      <c r="B70" s="36"/>
      <c r="C70" s="184" t="s">
        <v>413</v>
      </c>
      <c r="D70" s="184" t="s">
        <v>414</v>
      </c>
      <c r="E70" s="184" t="s">
        <v>544</v>
      </c>
      <c r="F70" s="185" t="s">
        <v>422</v>
      </c>
      <c r="G70" s="184" t="s">
        <v>417</v>
      </c>
      <c r="H70" s="185" t="s">
        <v>418</v>
      </c>
      <c r="I70" s="185" t="s">
        <v>419</v>
      </c>
      <c r="J70" s="184" t="s">
        <v>545</v>
      </c>
    </row>
    <row r="71" spans="1:10">
      <c r="A71" s="36"/>
      <c r="B71" s="36"/>
      <c r="C71" s="184" t="s">
        <v>413</v>
      </c>
      <c r="D71" s="184" t="s">
        <v>426</v>
      </c>
      <c r="E71" s="184" t="s">
        <v>546</v>
      </c>
      <c r="F71" s="185" t="s">
        <v>428</v>
      </c>
      <c r="G71" s="184" t="s">
        <v>429</v>
      </c>
      <c r="H71" s="185" t="s">
        <v>430</v>
      </c>
      <c r="I71" s="185" t="s">
        <v>419</v>
      </c>
      <c r="J71" s="184" t="s">
        <v>547</v>
      </c>
    </row>
    <row r="72" spans="1:10">
      <c r="A72" s="36"/>
      <c r="B72" s="36"/>
      <c r="C72" s="184" t="s">
        <v>413</v>
      </c>
      <c r="D72" s="184" t="s">
        <v>432</v>
      </c>
      <c r="E72" s="184" t="s">
        <v>433</v>
      </c>
      <c r="F72" s="185" t="s">
        <v>428</v>
      </c>
      <c r="G72" s="184" t="s">
        <v>434</v>
      </c>
      <c r="H72" s="185" t="s">
        <v>435</v>
      </c>
      <c r="I72" s="185" t="s">
        <v>436</v>
      </c>
      <c r="J72" s="184" t="s">
        <v>437</v>
      </c>
    </row>
    <row r="73" spans="1:10">
      <c r="A73" s="36"/>
      <c r="B73" s="36"/>
      <c r="C73" s="184" t="s">
        <v>438</v>
      </c>
      <c r="D73" s="184" t="s">
        <v>439</v>
      </c>
      <c r="E73" s="184" t="s">
        <v>440</v>
      </c>
      <c r="F73" s="185" t="s">
        <v>428</v>
      </c>
      <c r="G73" s="184" t="s">
        <v>441</v>
      </c>
      <c r="H73" s="185" t="s">
        <v>435</v>
      </c>
      <c r="I73" s="185" t="s">
        <v>436</v>
      </c>
      <c r="J73" s="184" t="s">
        <v>442</v>
      </c>
    </row>
    <row r="74" spans="1:10">
      <c r="A74" s="36"/>
      <c r="B74" s="36"/>
      <c r="C74" s="184" t="s">
        <v>438</v>
      </c>
      <c r="D74" s="184" t="s">
        <v>443</v>
      </c>
      <c r="E74" s="184" t="s">
        <v>548</v>
      </c>
      <c r="F74" s="185" t="s">
        <v>428</v>
      </c>
      <c r="G74" s="184" t="s">
        <v>441</v>
      </c>
      <c r="H74" s="185" t="s">
        <v>435</v>
      </c>
      <c r="I74" s="185" t="s">
        <v>436</v>
      </c>
      <c r="J74" s="184" t="s">
        <v>549</v>
      </c>
    </row>
    <row r="75" spans="1:10">
      <c r="A75" s="36"/>
      <c r="B75" s="36"/>
      <c r="C75" s="184" t="s">
        <v>448</v>
      </c>
      <c r="D75" s="184" t="s">
        <v>449</v>
      </c>
      <c r="E75" s="184" t="s">
        <v>450</v>
      </c>
      <c r="F75" s="185" t="s">
        <v>422</v>
      </c>
      <c r="G75" s="184" t="s">
        <v>451</v>
      </c>
      <c r="H75" s="185" t="s">
        <v>430</v>
      </c>
      <c r="I75" s="185" t="s">
        <v>419</v>
      </c>
      <c r="J75" s="184" t="s">
        <v>452</v>
      </c>
    </row>
    <row r="76" ht="38.25" spans="1:10">
      <c r="A76" s="182" t="str">
        <f>"   "&amp;"乡纪委工作经费"</f>
        <v>   乡纪委工作经费</v>
      </c>
      <c r="B76" s="183" t="s">
        <v>550</v>
      </c>
      <c r="C76" s="36"/>
      <c r="D76" s="36"/>
      <c r="E76" s="36"/>
      <c r="F76" s="36"/>
      <c r="G76" s="36"/>
      <c r="H76" s="36"/>
      <c r="I76" s="36"/>
      <c r="J76" s="36"/>
    </row>
    <row r="77" spans="1:10">
      <c r="A77" s="36"/>
      <c r="B77" s="36"/>
      <c r="C77" s="184" t="s">
        <v>413</v>
      </c>
      <c r="D77" s="184" t="s">
        <v>414</v>
      </c>
      <c r="E77" s="184" t="s">
        <v>551</v>
      </c>
      <c r="F77" s="185" t="s">
        <v>422</v>
      </c>
      <c r="G77" s="184" t="s">
        <v>552</v>
      </c>
      <c r="H77" s="185" t="s">
        <v>418</v>
      </c>
      <c r="I77" s="185" t="s">
        <v>419</v>
      </c>
      <c r="J77" s="184" t="s">
        <v>553</v>
      </c>
    </row>
    <row r="78" spans="1:10">
      <c r="A78" s="36"/>
      <c r="B78" s="36"/>
      <c r="C78" s="184" t="s">
        <v>413</v>
      </c>
      <c r="D78" s="184" t="s">
        <v>414</v>
      </c>
      <c r="E78" s="184" t="s">
        <v>554</v>
      </c>
      <c r="F78" s="185" t="s">
        <v>422</v>
      </c>
      <c r="G78" s="184" t="s">
        <v>183</v>
      </c>
      <c r="H78" s="185" t="s">
        <v>418</v>
      </c>
      <c r="I78" s="185" t="s">
        <v>419</v>
      </c>
      <c r="J78" s="184" t="s">
        <v>555</v>
      </c>
    </row>
    <row r="79" spans="1:10">
      <c r="A79" s="36"/>
      <c r="B79" s="36"/>
      <c r="C79" s="184" t="s">
        <v>413</v>
      </c>
      <c r="D79" s="184" t="s">
        <v>414</v>
      </c>
      <c r="E79" s="184" t="s">
        <v>556</v>
      </c>
      <c r="F79" s="185" t="s">
        <v>422</v>
      </c>
      <c r="G79" s="184" t="s">
        <v>417</v>
      </c>
      <c r="H79" s="185" t="s">
        <v>557</v>
      </c>
      <c r="I79" s="185" t="s">
        <v>419</v>
      </c>
      <c r="J79" s="184" t="s">
        <v>558</v>
      </c>
    </row>
    <row r="80" spans="1:10">
      <c r="A80" s="36"/>
      <c r="B80" s="36"/>
      <c r="C80" s="184" t="s">
        <v>413</v>
      </c>
      <c r="D80" s="184" t="s">
        <v>426</v>
      </c>
      <c r="E80" s="184" t="s">
        <v>460</v>
      </c>
      <c r="F80" s="185" t="s">
        <v>428</v>
      </c>
      <c r="G80" s="184" t="s">
        <v>429</v>
      </c>
      <c r="H80" s="185" t="s">
        <v>430</v>
      </c>
      <c r="I80" s="185" t="s">
        <v>419</v>
      </c>
      <c r="J80" s="184" t="s">
        <v>559</v>
      </c>
    </row>
    <row r="81" spans="1:10">
      <c r="A81" s="36"/>
      <c r="B81" s="36"/>
      <c r="C81" s="184" t="s">
        <v>413</v>
      </c>
      <c r="D81" s="184" t="s">
        <v>432</v>
      </c>
      <c r="E81" s="184" t="s">
        <v>560</v>
      </c>
      <c r="F81" s="185" t="s">
        <v>428</v>
      </c>
      <c r="G81" s="184" t="s">
        <v>434</v>
      </c>
      <c r="H81" s="185" t="s">
        <v>435</v>
      </c>
      <c r="I81" s="185" t="s">
        <v>419</v>
      </c>
      <c r="J81" s="184" t="s">
        <v>561</v>
      </c>
    </row>
    <row r="82" spans="1:10">
      <c r="A82" s="36"/>
      <c r="B82" s="36"/>
      <c r="C82" s="184" t="s">
        <v>438</v>
      </c>
      <c r="D82" s="184" t="s">
        <v>439</v>
      </c>
      <c r="E82" s="184" t="s">
        <v>562</v>
      </c>
      <c r="F82" s="185" t="s">
        <v>428</v>
      </c>
      <c r="G82" s="184" t="s">
        <v>563</v>
      </c>
      <c r="H82" s="185" t="s">
        <v>435</v>
      </c>
      <c r="I82" s="185" t="s">
        <v>436</v>
      </c>
      <c r="J82" s="184" t="s">
        <v>564</v>
      </c>
    </row>
    <row r="83" spans="1:10">
      <c r="A83" s="36"/>
      <c r="B83" s="36"/>
      <c r="C83" s="184" t="s">
        <v>438</v>
      </c>
      <c r="D83" s="184" t="s">
        <v>439</v>
      </c>
      <c r="E83" s="184" t="s">
        <v>565</v>
      </c>
      <c r="F83" s="185" t="s">
        <v>428</v>
      </c>
      <c r="G83" s="184" t="s">
        <v>566</v>
      </c>
      <c r="H83" s="185" t="s">
        <v>435</v>
      </c>
      <c r="I83" s="185" t="s">
        <v>436</v>
      </c>
      <c r="J83" s="184" t="s">
        <v>567</v>
      </c>
    </row>
    <row r="84" spans="1:10">
      <c r="A84" s="36"/>
      <c r="B84" s="36"/>
      <c r="C84" s="184" t="s">
        <v>438</v>
      </c>
      <c r="D84" s="184" t="s">
        <v>443</v>
      </c>
      <c r="E84" s="184" t="s">
        <v>568</v>
      </c>
      <c r="F84" s="185" t="s">
        <v>428</v>
      </c>
      <c r="G84" s="184" t="s">
        <v>445</v>
      </c>
      <c r="H84" s="185" t="s">
        <v>446</v>
      </c>
      <c r="I84" s="185" t="s">
        <v>436</v>
      </c>
      <c r="J84" s="184" t="s">
        <v>569</v>
      </c>
    </row>
    <row r="85" spans="1:10">
      <c r="A85" s="36"/>
      <c r="B85" s="36"/>
      <c r="C85" s="184" t="s">
        <v>448</v>
      </c>
      <c r="D85" s="184" t="s">
        <v>449</v>
      </c>
      <c r="E85" s="184" t="s">
        <v>570</v>
      </c>
      <c r="F85" s="185" t="s">
        <v>422</v>
      </c>
      <c r="G85" s="184" t="s">
        <v>451</v>
      </c>
      <c r="H85" s="185" t="s">
        <v>430</v>
      </c>
      <c r="I85" s="185" t="s">
        <v>419</v>
      </c>
      <c r="J85" s="184" t="s">
        <v>571</v>
      </c>
    </row>
    <row r="86" spans="1:10">
      <c r="A86" s="182" t="str">
        <f>"   "&amp;"乡镇人民武装部办公和业务工作经费"</f>
        <v>   乡镇人民武装部办公和业务工作经费</v>
      </c>
      <c r="B86" s="183" t="s">
        <v>572</v>
      </c>
      <c r="C86" s="36"/>
      <c r="D86" s="36"/>
      <c r="E86" s="36"/>
      <c r="F86" s="36"/>
      <c r="G86" s="36"/>
      <c r="H86" s="36"/>
      <c r="I86" s="36"/>
      <c r="J86" s="36"/>
    </row>
    <row r="87" spans="1:10">
      <c r="A87" s="36"/>
      <c r="B87" s="36"/>
      <c r="C87" s="184" t="s">
        <v>413</v>
      </c>
      <c r="D87" s="184" t="s">
        <v>414</v>
      </c>
      <c r="E87" s="184" t="s">
        <v>573</v>
      </c>
      <c r="F87" s="185" t="s">
        <v>422</v>
      </c>
      <c r="G87" s="184" t="s">
        <v>183</v>
      </c>
      <c r="H87" s="185" t="s">
        <v>418</v>
      </c>
      <c r="I87" s="185" t="s">
        <v>419</v>
      </c>
      <c r="J87" s="184" t="s">
        <v>574</v>
      </c>
    </row>
    <row r="88" spans="1:10">
      <c r="A88" s="36"/>
      <c r="B88" s="36"/>
      <c r="C88" s="184" t="s">
        <v>413</v>
      </c>
      <c r="D88" s="184" t="s">
        <v>414</v>
      </c>
      <c r="E88" s="184" t="s">
        <v>575</v>
      </c>
      <c r="F88" s="185" t="s">
        <v>422</v>
      </c>
      <c r="G88" s="184" t="s">
        <v>183</v>
      </c>
      <c r="H88" s="185" t="s">
        <v>418</v>
      </c>
      <c r="I88" s="185" t="s">
        <v>419</v>
      </c>
      <c r="J88" s="184" t="s">
        <v>576</v>
      </c>
    </row>
    <row r="89" spans="1:10">
      <c r="A89" s="36"/>
      <c r="B89" s="36"/>
      <c r="C89" s="184" t="s">
        <v>413</v>
      </c>
      <c r="D89" s="184" t="s">
        <v>426</v>
      </c>
      <c r="E89" s="184" t="s">
        <v>577</v>
      </c>
      <c r="F89" s="185" t="s">
        <v>428</v>
      </c>
      <c r="G89" s="184" t="s">
        <v>429</v>
      </c>
      <c r="H89" s="185" t="s">
        <v>430</v>
      </c>
      <c r="I89" s="185" t="s">
        <v>419</v>
      </c>
      <c r="J89" s="184" t="s">
        <v>578</v>
      </c>
    </row>
    <row r="90" spans="1:10">
      <c r="A90" s="36"/>
      <c r="B90" s="36"/>
      <c r="C90" s="184" t="s">
        <v>413</v>
      </c>
      <c r="D90" s="184" t="s">
        <v>426</v>
      </c>
      <c r="E90" s="184" t="s">
        <v>579</v>
      </c>
      <c r="F90" s="185" t="s">
        <v>428</v>
      </c>
      <c r="G90" s="184" t="s">
        <v>429</v>
      </c>
      <c r="H90" s="185" t="s">
        <v>430</v>
      </c>
      <c r="I90" s="185" t="s">
        <v>419</v>
      </c>
      <c r="J90" s="184" t="s">
        <v>580</v>
      </c>
    </row>
    <row r="91" spans="1:10">
      <c r="A91" s="36"/>
      <c r="B91" s="36"/>
      <c r="C91" s="184" t="s">
        <v>413</v>
      </c>
      <c r="D91" s="184" t="s">
        <v>432</v>
      </c>
      <c r="E91" s="184" t="s">
        <v>581</v>
      </c>
      <c r="F91" s="185" t="s">
        <v>428</v>
      </c>
      <c r="G91" s="184" t="s">
        <v>582</v>
      </c>
      <c r="H91" s="185" t="s">
        <v>446</v>
      </c>
      <c r="I91" s="185" t="s">
        <v>436</v>
      </c>
      <c r="J91" s="184" t="s">
        <v>583</v>
      </c>
    </row>
    <row r="92" spans="1:10">
      <c r="A92" s="36"/>
      <c r="B92" s="36"/>
      <c r="C92" s="184" t="s">
        <v>438</v>
      </c>
      <c r="D92" s="184" t="s">
        <v>443</v>
      </c>
      <c r="E92" s="184" t="s">
        <v>584</v>
      </c>
      <c r="F92" s="185" t="s">
        <v>428</v>
      </c>
      <c r="G92" s="184" t="s">
        <v>509</v>
      </c>
      <c r="H92" s="185" t="s">
        <v>430</v>
      </c>
      <c r="I92" s="185" t="s">
        <v>436</v>
      </c>
      <c r="J92" s="184" t="s">
        <v>585</v>
      </c>
    </row>
    <row r="93" spans="1:10">
      <c r="A93" s="36"/>
      <c r="B93" s="36"/>
      <c r="C93" s="184" t="s">
        <v>448</v>
      </c>
      <c r="D93" s="184" t="s">
        <v>449</v>
      </c>
      <c r="E93" s="184" t="s">
        <v>586</v>
      </c>
      <c r="F93" s="185" t="s">
        <v>422</v>
      </c>
      <c r="G93" s="184" t="s">
        <v>451</v>
      </c>
      <c r="H93" s="185" t="s">
        <v>430</v>
      </c>
      <c r="I93" s="185" t="s">
        <v>419</v>
      </c>
      <c r="J93" s="184" t="s">
        <v>587</v>
      </c>
    </row>
    <row r="94" spans="1:10">
      <c r="A94" s="36"/>
      <c r="B94" s="36"/>
      <c r="C94" s="184" t="s">
        <v>588</v>
      </c>
      <c r="D94" s="184" t="s">
        <v>589</v>
      </c>
      <c r="E94" s="184" t="s">
        <v>590</v>
      </c>
      <c r="F94" s="185" t="s">
        <v>428</v>
      </c>
      <c r="G94" s="184" t="s">
        <v>591</v>
      </c>
      <c r="H94" s="185" t="s">
        <v>471</v>
      </c>
      <c r="I94" s="185" t="s">
        <v>419</v>
      </c>
      <c r="J94" s="184" t="s">
        <v>592</v>
      </c>
    </row>
    <row r="95" ht="63.75" spans="1:10">
      <c r="A95" s="182" t="str">
        <f>"   "&amp;"党员培训经费"</f>
        <v>   党员培训经费</v>
      </c>
      <c r="B95" s="183" t="s">
        <v>593</v>
      </c>
      <c r="C95" s="36"/>
      <c r="D95" s="36"/>
      <c r="E95" s="36"/>
      <c r="F95" s="36"/>
      <c r="G95" s="36"/>
      <c r="H95" s="36"/>
      <c r="I95" s="36"/>
      <c r="J95" s="36"/>
    </row>
    <row r="96" spans="1:10">
      <c r="A96" s="36"/>
      <c r="B96" s="36"/>
      <c r="C96" s="184" t="s">
        <v>413</v>
      </c>
      <c r="D96" s="184" t="s">
        <v>414</v>
      </c>
      <c r="E96" s="184" t="s">
        <v>594</v>
      </c>
      <c r="F96" s="185" t="s">
        <v>422</v>
      </c>
      <c r="G96" s="184" t="s">
        <v>182</v>
      </c>
      <c r="H96" s="185" t="s">
        <v>418</v>
      </c>
      <c r="I96" s="185" t="s">
        <v>419</v>
      </c>
      <c r="J96" s="184" t="s">
        <v>595</v>
      </c>
    </row>
    <row r="97" spans="1:10">
      <c r="A97" s="36"/>
      <c r="B97" s="36"/>
      <c r="C97" s="184" t="s">
        <v>413</v>
      </c>
      <c r="D97" s="184" t="s">
        <v>414</v>
      </c>
      <c r="E97" s="184" t="s">
        <v>596</v>
      </c>
      <c r="F97" s="185" t="s">
        <v>422</v>
      </c>
      <c r="G97" s="184" t="s">
        <v>182</v>
      </c>
      <c r="H97" s="185" t="s">
        <v>418</v>
      </c>
      <c r="I97" s="185" t="s">
        <v>419</v>
      </c>
      <c r="J97" s="184" t="s">
        <v>597</v>
      </c>
    </row>
    <row r="98" spans="1:10">
      <c r="A98" s="36"/>
      <c r="B98" s="36"/>
      <c r="C98" s="184" t="s">
        <v>413</v>
      </c>
      <c r="D98" s="184" t="s">
        <v>414</v>
      </c>
      <c r="E98" s="184" t="s">
        <v>598</v>
      </c>
      <c r="F98" s="185" t="s">
        <v>422</v>
      </c>
      <c r="G98" s="184" t="s">
        <v>417</v>
      </c>
      <c r="H98" s="185" t="s">
        <v>418</v>
      </c>
      <c r="I98" s="185" t="s">
        <v>419</v>
      </c>
      <c r="J98" s="184" t="s">
        <v>599</v>
      </c>
    </row>
    <row r="99" spans="1:10">
      <c r="A99" s="36"/>
      <c r="B99" s="36"/>
      <c r="C99" s="184" t="s">
        <v>413</v>
      </c>
      <c r="D99" s="184" t="s">
        <v>426</v>
      </c>
      <c r="E99" s="184" t="s">
        <v>600</v>
      </c>
      <c r="F99" s="185" t="s">
        <v>422</v>
      </c>
      <c r="G99" s="184" t="s">
        <v>523</v>
      </c>
      <c r="H99" s="185" t="s">
        <v>430</v>
      </c>
      <c r="I99" s="185" t="s">
        <v>419</v>
      </c>
      <c r="J99" s="184" t="s">
        <v>601</v>
      </c>
    </row>
    <row r="100" spans="1:10">
      <c r="A100" s="36"/>
      <c r="B100" s="36"/>
      <c r="C100" s="184" t="s">
        <v>413</v>
      </c>
      <c r="D100" s="184" t="s">
        <v>432</v>
      </c>
      <c r="E100" s="184" t="s">
        <v>602</v>
      </c>
      <c r="F100" s="185" t="s">
        <v>428</v>
      </c>
      <c r="G100" s="184" t="s">
        <v>434</v>
      </c>
      <c r="H100" s="185" t="s">
        <v>482</v>
      </c>
      <c r="I100" s="185" t="s">
        <v>419</v>
      </c>
      <c r="J100" s="184" t="s">
        <v>603</v>
      </c>
    </row>
    <row r="101" spans="1:10">
      <c r="A101" s="36"/>
      <c r="B101" s="36"/>
      <c r="C101" s="184" t="s">
        <v>438</v>
      </c>
      <c r="D101" s="184" t="s">
        <v>443</v>
      </c>
      <c r="E101" s="184" t="s">
        <v>604</v>
      </c>
      <c r="F101" s="185" t="s">
        <v>428</v>
      </c>
      <c r="G101" s="184" t="s">
        <v>441</v>
      </c>
      <c r="H101" s="185" t="s">
        <v>435</v>
      </c>
      <c r="I101" s="185" t="s">
        <v>436</v>
      </c>
      <c r="J101" s="184" t="s">
        <v>605</v>
      </c>
    </row>
    <row r="102" spans="1:10">
      <c r="A102" s="36"/>
      <c r="B102" s="36"/>
      <c r="C102" s="184" t="s">
        <v>448</v>
      </c>
      <c r="D102" s="184" t="s">
        <v>449</v>
      </c>
      <c r="E102" s="184" t="s">
        <v>606</v>
      </c>
      <c r="F102" s="185" t="s">
        <v>422</v>
      </c>
      <c r="G102" s="184" t="s">
        <v>607</v>
      </c>
      <c r="H102" s="185" t="s">
        <v>430</v>
      </c>
      <c r="I102" s="185" t="s">
        <v>419</v>
      </c>
      <c r="J102" s="184" t="s">
        <v>608</v>
      </c>
    </row>
    <row r="103" ht="25.5" spans="1:10">
      <c r="A103" s="182" t="str">
        <f>"   "&amp;"鲁瓦村党总支经费"</f>
        <v>   鲁瓦村党总支经费</v>
      </c>
      <c r="B103" s="183" t="s">
        <v>609</v>
      </c>
      <c r="C103" s="36"/>
      <c r="D103" s="36"/>
      <c r="E103" s="36"/>
      <c r="F103" s="36"/>
      <c r="G103" s="36"/>
      <c r="H103" s="36"/>
      <c r="I103" s="36"/>
      <c r="J103" s="36"/>
    </row>
    <row r="104" spans="1:10">
      <c r="A104" s="36"/>
      <c r="B104" s="36"/>
      <c r="C104" s="184" t="s">
        <v>413</v>
      </c>
      <c r="D104" s="184" t="s">
        <v>414</v>
      </c>
      <c r="E104" s="184" t="s">
        <v>610</v>
      </c>
      <c r="F104" s="185" t="s">
        <v>428</v>
      </c>
      <c r="G104" s="184" t="s">
        <v>417</v>
      </c>
      <c r="H104" s="185" t="s">
        <v>418</v>
      </c>
      <c r="I104" s="185" t="s">
        <v>419</v>
      </c>
      <c r="J104" s="184" t="s">
        <v>611</v>
      </c>
    </row>
    <row r="105" spans="1:10">
      <c r="A105" s="36"/>
      <c r="B105" s="36"/>
      <c r="C105" s="184" t="s">
        <v>413</v>
      </c>
      <c r="D105" s="184" t="s">
        <v>414</v>
      </c>
      <c r="E105" s="184" t="s">
        <v>503</v>
      </c>
      <c r="F105" s="185" t="s">
        <v>422</v>
      </c>
      <c r="G105" s="184" t="s">
        <v>417</v>
      </c>
      <c r="H105" s="185" t="s">
        <v>418</v>
      </c>
      <c r="I105" s="185" t="s">
        <v>419</v>
      </c>
      <c r="J105" s="184" t="s">
        <v>612</v>
      </c>
    </row>
    <row r="106" spans="1:10">
      <c r="A106" s="36"/>
      <c r="B106" s="36"/>
      <c r="C106" s="184" t="s">
        <v>413</v>
      </c>
      <c r="D106" s="184" t="s">
        <v>414</v>
      </c>
      <c r="E106" s="184" t="s">
        <v>613</v>
      </c>
      <c r="F106" s="185" t="s">
        <v>422</v>
      </c>
      <c r="G106" s="184" t="s">
        <v>417</v>
      </c>
      <c r="H106" s="185" t="s">
        <v>418</v>
      </c>
      <c r="I106" s="185" t="s">
        <v>419</v>
      </c>
      <c r="J106" s="184" t="s">
        <v>614</v>
      </c>
    </row>
    <row r="107" spans="1:10">
      <c r="A107" s="36"/>
      <c r="B107" s="36"/>
      <c r="C107" s="184" t="s">
        <v>413</v>
      </c>
      <c r="D107" s="184" t="s">
        <v>414</v>
      </c>
      <c r="E107" s="184" t="s">
        <v>615</v>
      </c>
      <c r="F107" s="185" t="s">
        <v>422</v>
      </c>
      <c r="G107" s="184" t="s">
        <v>183</v>
      </c>
      <c r="H107" s="185" t="s">
        <v>418</v>
      </c>
      <c r="I107" s="185" t="s">
        <v>419</v>
      </c>
      <c r="J107" s="184" t="s">
        <v>616</v>
      </c>
    </row>
    <row r="108" spans="1:10">
      <c r="A108" s="36"/>
      <c r="B108" s="36"/>
      <c r="C108" s="184" t="s">
        <v>413</v>
      </c>
      <c r="D108" s="184" t="s">
        <v>426</v>
      </c>
      <c r="E108" s="184" t="s">
        <v>617</v>
      </c>
      <c r="F108" s="185" t="s">
        <v>428</v>
      </c>
      <c r="G108" s="184" t="s">
        <v>429</v>
      </c>
      <c r="H108" s="185" t="s">
        <v>430</v>
      </c>
      <c r="I108" s="185" t="s">
        <v>419</v>
      </c>
      <c r="J108" s="184" t="s">
        <v>618</v>
      </c>
    </row>
    <row r="109" spans="1:10">
      <c r="A109" s="36"/>
      <c r="B109" s="36"/>
      <c r="C109" s="184" t="s">
        <v>413</v>
      </c>
      <c r="D109" s="184" t="s">
        <v>432</v>
      </c>
      <c r="E109" s="184" t="s">
        <v>507</v>
      </c>
      <c r="F109" s="185" t="s">
        <v>428</v>
      </c>
      <c r="G109" s="184" t="s">
        <v>434</v>
      </c>
      <c r="H109" s="185" t="s">
        <v>435</v>
      </c>
      <c r="I109" s="185" t="s">
        <v>436</v>
      </c>
      <c r="J109" s="184" t="s">
        <v>508</v>
      </c>
    </row>
    <row r="110" spans="1:10">
      <c r="A110" s="36"/>
      <c r="B110" s="36"/>
      <c r="C110" s="184" t="s">
        <v>438</v>
      </c>
      <c r="D110" s="184" t="s">
        <v>439</v>
      </c>
      <c r="E110" s="184" t="s">
        <v>440</v>
      </c>
      <c r="F110" s="185" t="s">
        <v>428</v>
      </c>
      <c r="G110" s="184" t="s">
        <v>441</v>
      </c>
      <c r="H110" s="185" t="s">
        <v>435</v>
      </c>
      <c r="I110" s="185" t="s">
        <v>436</v>
      </c>
      <c r="J110" s="184" t="s">
        <v>442</v>
      </c>
    </row>
    <row r="111" spans="1:10">
      <c r="A111" s="36"/>
      <c r="B111" s="36"/>
      <c r="C111" s="184" t="s">
        <v>438</v>
      </c>
      <c r="D111" s="184" t="s">
        <v>443</v>
      </c>
      <c r="E111" s="184" t="s">
        <v>619</v>
      </c>
      <c r="F111" s="185" t="s">
        <v>428</v>
      </c>
      <c r="G111" s="184" t="s">
        <v>445</v>
      </c>
      <c r="H111" s="185" t="s">
        <v>446</v>
      </c>
      <c r="I111" s="185" t="s">
        <v>436</v>
      </c>
      <c r="J111" s="184" t="s">
        <v>620</v>
      </c>
    </row>
    <row r="112" spans="1:10">
      <c r="A112" s="36"/>
      <c r="B112" s="36"/>
      <c r="C112" s="184" t="s">
        <v>448</v>
      </c>
      <c r="D112" s="184" t="s">
        <v>449</v>
      </c>
      <c r="E112" s="184" t="s">
        <v>450</v>
      </c>
      <c r="F112" s="185" t="s">
        <v>422</v>
      </c>
      <c r="G112" s="184" t="s">
        <v>451</v>
      </c>
      <c r="H112" s="185" t="s">
        <v>430</v>
      </c>
      <c r="I112" s="185" t="s">
        <v>419</v>
      </c>
      <c r="J112" s="184" t="s">
        <v>452</v>
      </c>
    </row>
    <row r="113" spans="1:10">
      <c r="A113" s="182" t="str">
        <f>"   "&amp;"财政业务专项工作经费"</f>
        <v>   财政业务专项工作经费</v>
      </c>
      <c r="B113" s="183" t="s">
        <v>621</v>
      </c>
      <c r="C113" s="36"/>
      <c r="D113" s="36"/>
      <c r="E113" s="36"/>
      <c r="F113" s="36"/>
      <c r="G113" s="36"/>
      <c r="H113" s="36"/>
      <c r="I113" s="36"/>
      <c r="J113" s="36"/>
    </row>
    <row r="114" spans="1:10">
      <c r="A114" s="36"/>
      <c r="B114" s="36"/>
      <c r="C114" s="184" t="s">
        <v>413</v>
      </c>
      <c r="D114" s="184" t="s">
        <v>414</v>
      </c>
      <c r="E114" s="184" t="s">
        <v>622</v>
      </c>
      <c r="F114" s="185" t="s">
        <v>422</v>
      </c>
      <c r="G114" s="184" t="s">
        <v>417</v>
      </c>
      <c r="H114" s="185" t="s">
        <v>418</v>
      </c>
      <c r="I114" s="185" t="s">
        <v>419</v>
      </c>
      <c r="J114" s="184" t="s">
        <v>623</v>
      </c>
    </row>
    <row r="115" spans="1:10">
      <c r="A115" s="36"/>
      <c r="B115" s="36"/>
      <c r="C115" s="184" t="s">
        <v>413</v>
      </c>
      <c r="D115" s="184" t="s">
        <v>414</v>
      </c>
      <c r="E115" s="184" t="s">
        <v>624</v>
      </c>
      <c r="F115" s="185" t="s">
        <v>422</v>
      </c>
      <c r="G115" s="184" t="s">
        <v>417</v>
      </c>
      <c r="H115" s="185" t="s">
        <v>418</v>
      </c>
      <c r="I115" s="185" t="s">
        <v>419</v>
      </c>
      <c r="J115" s="184" t="s">
        <v>625</v>
      </c>
    </row>
    <row r="116" spans="1:10">
      <c r="A116" s="36"/>
      <c r="B116" s="36"/>
      <c r="C116" s="184" t="s">
        <v>413</v>
      </c>
      <c r="D116" s="184" t="s">
        <v>426</v>
      </c>
      <c r="E116" s="184" t="s">
        <v>626</v>
      </c>
      <c r="F116" s="185" t="s">
        <v>428</v>
      </c>
      <c r="G116" s="184" t="s">
        <v>429</v>
      </c>
      <c r="H116" s="185" t="s">
        <v>430</v>
      </c>
      <c r="I116" s="185" t="s">
        <v>419</v>
      </c>
      <c r="J116" s="184" t="s">
        <v>627</v>
      </c>
    </row>
    <row r="117" spans="1:10">
      <c r="A117" s="36"/>
      <c r="B117" s="36"/>
      <c r="C117" s="184" t="s">
        <v>413</v>
      </c>
      <c r="D117" s="184" t="s">
        <v>432</v>
      </c>
      <c r="E117" s="184" t="s">
        <v>507</v>
      </c>
      <c r="F117" s="185" t="s">
        <v>428</v>
      </c>
      <c r="G117" s="184" t="s">
        <v>434</v>
      </c>
      <c r="H117" s="185" t="s">
        <v>435</v>
      </c>
      <c r="I117" s="185" t="s">
        <v>436</v>
      </c>
      <c r="J117" s="184" t="s">
        <v>508</v>
      </c>
    </row>
    <row r="118" spans="1:10">
      <c r="A118" s="36"/>
      <c r="B118" s="36"/>
      <c r="C118" s="184" t="s">
        <v>438</v>
      </c>
      <c r="D118" s="184" t="s">
        <v>439</v>
      </c>
      <c r="E118" s="184" t="s">
        <v>628</v>
      </c>
      <c r="F118" s="185" t="s">
        <v>428</v>
      </c>
      <c r="G118" s="184" t="s">
        <v>441</v>
      </c>
      <c r="H118" s="185" t="s">
        <v>435</v>
      </c>
      <c r="I118" s="185" t="s">
        <v>436</v>
      </c>
      <c r="J118" s="184" t="s">
        <v>629</v>
      </c>
    </row>
    <row r="119" spans="1:10">
      <c r="A119" s="36"/>
      <c r="B119" s="36"/>
      <c r="C119" s="184" t="s">
        <v>448</v>
      </c>
      <c r="D119" s="184" t="s">
        <v>449</v>
      </c>
      <c r="E119" s="184" t="s">
        <v>630</v>
      </c>
      <c r="F119" s="185" t="s">
        <v>422</v>
      </c>
      <c r="G119" s="184" t="s">
        <v>451</v>
      </c>
      <c r="H119" s="185" t="s">
        <v>430</v>
      </c>
      <c r="I119" s="185" t="s">
        <v>419</v>
      </c>
      <c r="J119" s="184" t="s">
        <v>452</v>
      </c>
    </row>
    <row r="120" spans="1:10">
      <c r="A120" s="182" t="str">
        <f>"   "&amp;"人大培训经费"</f>
        <v>   人大培训经费</v>
      </c>
      <c r="B120" s="183" t="s">
        <v>631</v>
      </c>
      <c r="C120" s="36"/>
      <c r="D120" s="36"/>
      <c r="E120" s="36"/>
      <c r="F120" s="36"/>
      <c r="G120" s="36"/>
      <c r="H120" s="36"/>
      <c r="I120" s="36"/>
      <c r="J120" s="36"/>
    </row>
    <row r="121" spans="1:10">
      <c r="A121" s="36"/>
      <c r="B121" s="36"/>
      <c r="C121" s="184" t="s">
        <v>413</v>
      </c>
      <c r="D121" s="184" t="s">
        <v>414</v>
      </c>
      <c r="E121" s="184" t="s">
        <v>632</v>
      </c>
      <c r="F121" s="185" t="s">
        <v>422</v>
      </c>
      <c r="G121" s="184" t="s">
        <v>417</v>
      </c>
      <c r="H121" s="185" t="s">
        <v>418</v>
      </c>
      <c r="I121" s="185" t="s">
        <v>419</v>
      </c>
      <c r="J121" s="184" t="s">
        <v>633</v>
      </c>
    </row>
    <row r="122" spans="1:10">
      <c r="A122" s="36"/>
      <c r="B122" s="36"/>
      <c r="C122" s="184" t="s">
        <v>413</v>
      </c>
      <c r="D122" s="184" t="s">
        <v>414</v>
      </c>
      <c r="E122" s="184" t="s">
        <v>634</v>
      </c>
      <c r="F122" s="185" t="s">
        <v>422</v>
      </c>
      <c r="G122" s="184" t="s">
        <v>635</v>
      </c>
      <c r="H122" s="185" t="s">
        <v>636</v>
      </c>
      <c r="I122" s="185" t="s">
        <v>419</v>
      </c>
      <c r="J122" s="184" t="s">
        <v>637</v>
      </c>
    </row>
    <row r="123" spans="1:10">
      <c r="A123" s="36"/>
      <c r="B123" s="36"/>
      <c r="C123" s="184" t="s">
        <v>413</v>
      </c>
      <c r="D123" s="184" t="s">
        <v>414</v>
      </c>
      <c r="E123" s="184" t="s">
        <v>638</v>
      </c>
      <c r="F123" s="185" t="s">
        <v>428</v>
      </c>
      <c r="G123" s="184" t="s">
        <v>429</v>
      </c>
      <c r="H123" s="185" t="s">
        <v>430</v>
      </c>
      <c r="I123" s="185" t="s">
        <v>419</v>
      </c>
      <c r="J123" s="184" t="s">
        <v>639</v>
      </c>
    </row>
    <row r="124" spans="1:10">
      <c r="A124" s="36"/>
      <c r="B124" s="36"/>
      <c r="C124" s="184" t="s">
        <v>413</v>
      </c>
      <c r="D124" s="184" t="s">
        <v>426</v>
      </c>
      <c r="E124" s="184" t="s">
        <v>640</v>
      </c>
      <c r="F124" s="185" t="s">
        <v>428</v>
      </c>
      <c r="G124" s="184" t="s">
        <v>429</v>
      </c>
      <c r="H124" s="185" t="s">
        <v>430</v>
      </c>
      <c r="I124" s="185" t="s">
        <v>419</v>
      </c>
      <c r="J124" s="184" t="s">
        <v>641</v>
      </c>
    </row>
    <row r="125" spans="1:10">
      <c r="A125" s="36"/>
      <c r="B125" s="36"/>
      <c r="C125" s="184" t="s">
        <v>413</v>
      </c>
      <c r="D125" s="184" t="s">
        <v>432</v>
      </c>
      <c r="E125" s="184" t="s">
        <v>642</v>
      </c>
      <c r="F125" s="185" t="s">
        <v>428</v>
      </c>
      <c r="G125" s="184" t="s">
        <v>643</v>
      </c>
      <c r="H125" s="185" t="s">
        <v>435</v>
      </c>
      <c r="I125" s="185" t="s">
        <v>419</v>
      </c>
      <c r="J125" s="184" t="s">
        <v>644</v>
      </c>
    </row>
    <row r="126" spans="1:10">
      <c r="A126" s="36"/>
      <c r="B126" s="36"/>
      <c r="C126" s="184" t="s">
        <v>438</v>
      </c>
      <c r="D126" s="184" t="s">
        <v>439</v>
      </c>
      <c r="E126" s="184" t="s">
        <v>645</v>
      </c>
      <c r="F126" s="185" t="s">
        <v>428</v>
      </c>
      <c r="G126" s="184" t="s">
        <v>441</v>
      </c>
      <c r="H126" s="185" t="s">
        <v>435</v>
      </c>
      <c r="I126" s="185" t="s">
        <v>436</v>
      </c>
      <c r="J126" s="184" t="s">
        <v>646</v>
      </c>
    </row>
    <row r="127" spans="1:10">
      <c r="A127" s="36"/>
      <c r="B127" s="36"/>
      <c r="C127" s="184" t="s">
        <v>438</v>
      </c>
      <c r="D127" s="184" t="s">
        <v>439</v>
      </c>
      <c r="E127" s="184" t="s">
        <v>647</v>
      </c>
      <c r="F127" s="185" t="s">
        <v>428</v>
      </c>
      <c r="G127" s="184" t="s">
        <v>648</v>
      </c>
      <c r="H127" s="185" t="s">
        <v>435</v>
      </c>
      <c r="I127" s="185" t="s">
        <v>436</v>
      </c>
      <c r="J127" s="184" t="s">
        <v>649</v>
      </c>
    </row>
    <row r="128" spans="1:10">
      <c r="A128" s="36"/>
      <c r="B128" s="36"/>
      <c r="C128" s="184" t="s">
        <v>448</v>
      </c>
      <c r="D128" s="184" t="s">
        <v>449</v>
      </c>
      <c r="E128" s="184" t="s">
        <v>650</v>
      </c>
      <c r="F128" s="185" t="s">
        <v>422</v>
      </c>
      <c r="G128" s="184" t="s">
        <v>651</v>
      </c>
      <c r="H128" s="185" t="s">
        <v>430</v>
      </c>
      <c r="I128" s="185" t="s">
        <v>419</v>
      </c>
      <c r="J128" s="184" t="s">
        <v>652</v>
      </c>
    </row>
    <row r="129" ht="25.5" spans="1:10">
      <c r="A129" s="182" t="str">
        <f>"   "&amp;"人大会议经费"</f>
        <v>   人大会议经费</v>
      </c>
      <c r="B129" s="183" t="s">
        <v>653</v>
      </c>
      <c r="C129" s="36"/>
      <c r="D129" s="36"/>
      <c r="E129" s="36"/>
      <c r="F129" s="36"/>
      <c r="G129" s="36"/>
      <c r="H129" s="36"/>
      <c r="I129" s="36"/>
      <c r="J129" s="36"/>
    </row>
    <row r="130" spans="1:10">
      <c r="A130" s="36"/>
      <c r="B130" s="36"/>
      <c r="C130" s="184" t="s">
        <v>413</v>
      </c>
      <c r="D130" s="184" t="s">
        <v>414</v>
      </c>
      <c r="E130" s="184" t="s">
        <v>654</v>
      </c>
      <c r="F130" s="185" t="s">
        <v>428</v>
      </c>
      <c r="G130" s="184" t="s">
        <v>417</v>
      </c>
      <c r="H130" s="185" t="s">
        <v>418</v>
      </c>
      <c r="I130" s="185" t="s">
        <v>419</v>
      </c>
      <c r="J130" s="184" t="s">
        <v>655</v>
      </c>
    </row>
    <row r="131" spans="1:10">
      <c r="A131" s="36"/>
      <c r="B131" s="36"/>
      <c r="C131" s="184" t="s">
        <v>413</v>
      </c>
      <c r="D131" s="184" t="s">
        <v>426</v>
      </c>
      <c r="E131" s="184" t="s">
        <v>656</v>
      </c>
      <c r="F131" s="185" t="s">
        <v>428</v>
      </c>
      <c r="G131" s="184" t="s">
        <v>429</v>
      </c>
      <c r="H131" s="185" t="s">
        <v>430</v>
      </c>
      <c r="I131" s="185" t="s">
        <v>419</v>
      </c>
      <c r="J131" s="184" t="s">
        <v>657</v>
      </c>
    </row>
    <row r="132" spans="1:10">
      <c r="A132" s="36"/>
      <c r="B132" s="36"/>
      <c r="C132" s="184" t="s">
        <v>413</v>
      </c>
      <c r="D132" s="184" t="s">
        <v>432</v>
      </c>
      <c r="E132" s="184" t="s">
        <v>658</v>
      </c>
      <c r="F132" s="185" t="s">
        <v>428</v>
      </c>
      <c r="G132" s="184" t="s">
        <v>434</v>
      </c>
      <c r="H132" s="185" t="s">
        <v>435</v>
      </c>
      <c r="I132" s="185" t="s">
        <v>436</v>
      </c>
      <c r="J132" s="184" t="s">
        <v>659</v>
      </c>
    </row>
    <row r="133" spans="1:10">
      <c r="A133" s="36"/>
      <c r="B133" s="36"/>
      <c r="C133" s="184" t="s">
        <v>438</v>
      </c>
      <c r="D133" s="184" t="s">
        <v>439</v>
      </c>
      <c r="E133" s="184" t="s">
        <v>660</v>
      </c>
      <c r="F133" s="185" t="s">
        <v>428</v>
      </c>
      <c r="G133" s="184" t="s">
        <v>479</v>
      </c>
      <c r="H133" s="185" t="s">
        <v>435</v>
      </c>
      <c r="I133" s="185" t="s">
        <v>436</v>
      </c>
      <c r="J133" s="184" t="s">
        <v>661</v>
      </c>
    </row>
    <row r="134" spans="1:10">
      <c r="A134" s="36"/>
      <c r="B134" s="36"/>
      <c r="C134" s="184" t="s">
        <v>448</v>
      </c>
      <c r="D134" s="184" t="s">
        <v>449</v>
      </c>
      <c r="E134" s="184" t="s">
        <v>662</v>
      </c>
      <c r="F134" s="185" t="s">
        <v>422</v>
      </c>
      <c r="G134" s="184" t="s">
        <v>451</v>
      </c>
      <c r="H134" s="185" t="s">
        <v>430</v>
      </c>
      <c r="I134" s="185" t="s">
        <v>419</v>
      </c>
      <c r="J134" s="184" t="s">
        <v>663</v>
      </c>
    </row>
    <row r="135" ht="25.5" spans="1:10">
      <c r="A135" s="182" t="str">
        <f>"   "&amp;"农村生活垃圾和污水处理专项经费"</f>
        <v>   农村生活垃圾和污水处理专项经费</v>
      </c>
      <c r="B135" s="183" t="s">
        <v>664</v>
      </c>
      <c r="C135" s="36"/>
      <c r="D135" s="36"/>
      <c r="E135" s="36"/>
      <c r="F135" s="36"/>
      <c r="G135" s="36"/>
      <c r="H135" s="36"/>
      <c r="I135" s="36"/>
      <c r="J135" s="36"/>
    </row>
    <row r="136" spans="1:10">
      <c r="A136" s="36"/>
      <c r="B136" s="36"/>
      <c r="C136" s="184" t="s">
        <v>413</v>
      </c>
      <c r="D136" s="184" t="s">
        <v>414</v>
      </c>
      <c r="E136" s="184" t="s">
        <v>665</v>
      </c>
      <c r="F136" s="185" t="s">
        <v>428</v>
      </c>
      <c r="G136" s="184" t="s">
        <v>666</v>
      </c>
      <c r="H136" s="185" t="s">
        <v>667</v>
      </c>
      <c r="I136" s="185" t="s">
        <v>419</v>
      </c>
      <c r="J136" s="184" t="s">
        <v>668</v>
      </c>
    </row>
    <row r="137" spans="1:10">
      <c r="A137" s="36"/>
      <c r="B137" s="36"/>
      <c r="C137" s="184" t="s">
        <v>413</v>
      </c>
      <c r="D137" s="184" t="s">
        <v>426</v>
      </c>
      <c r="E137" s="184" t="s">
        <v>669</v>
      </c>
      <c r="F137" s="185" t="s">
        <v>428</v>
      </c>
      <c r="G137" s="184" t="s">
        <v>429</v>
      </c>
      <c r="H137" s="185" t="s">
        <v>430</v>
      </c>
      <c r="I137" s="185" t="s">
        <v>419</v>
      </c>
      <c r="J137" s="184" t="s">
        <v>670</v>
      </c>
    </row>
    <row r="138" spans="1:10">
      <c r="A138" s="36"/>
      <c r="B138" s="36"/>
      <c r="C138" s="184" t="s">
        <v>413</v>
      </c>
      <c r="D138" s="184" t="s">
        <v>432</v>
      </c>
      <c r="E138" s="184" t="s">
        <v>671</v>
      </c>
      <c r="F138" s="185" t="s">
        <v>428</v>
      </c>
      <c r="G138" s="184" t="s">
        <v>429</v>
      </c>
      <c r="H138" s="185" t="s">
        <v>430</v>
      </c>
      <c r="I138" s="185" t="s">
        <v>419</v>
      </c>
      <c r="J138" s="184" t="s">
        <v>671</v>
      </c>
    </row>
    <row r="139" spans="1:10">
      <c r="A139" s="36"/>
      <c r="B139" s="36"/>
      <c r="C139" s="184" t="s">
        <v>438</v>
      </c>
      <c r="D139" s="184" t="s">
        <v>439</v>
      </c>
      <c r="E139" s="184" t="s">
        <v>672</v>
      </c>
      <c r="F139" s="185" t="s">
        <v>428</v>
      </c>
      <c r="G139" s="184" t="s">
        <v>673</v>
      </c>
      <c r="H139" s="185" t="s">
        <v>446</v>
      </c>
      <c r="I139" s="185" t="s">
        <v>436</v>
      </c>
      <c r="J139" s="184" t="s">
        <v>674</v>
      </c>
    </row>
    <row r="140" spans="1:10">
      <c r="A140" s="36"/>
      <c r="B140" s="36"/>
      <c r="C140" s="184" t="s">
        <v>438</v>
      </c>
      <c r="D140" s="184" t="s">
        <v>443</v>
      </c>
      <c r="E140" s="184" t="s">
        <v>675</v>
      </c>
      <c r="F140" s="185" t="s">
        <v>428</v>
      </c>
      <c r="G140" s="184" t="s">
        <v>676</v>
      </c>
      <c r="H140" s="185" t="s">
        <v>446</v>
      </c>
      <c r="I140" s="185" t="s">
        <v>436</v>
      </c>
      <c r="J140" s="184" t="s">
        <v>677</v>
      </c>
    </row>
    <row r="141" spans="1:10">
      <c r="A141" s="36"/>
      <c r="B141" s="36"/>
      <c r="C141" s="184" t="s">
        <v>448</v>
      </c>
      <c r="D141" s="184" t="s">
        <v>449</v>
      </c>
      <c r="E141" s="184" t="s">
        <v>450</v>
      </c>
      <c r="F141" s="185" t="s">
        <v>422</v>
      </c>
      <c r="G141" s="184" t="s">
        <v>451</v>
      </c>
      <c r="H141" s="185" t="s">
        <v>430</v>
      </c>
      <c r="I141" s="185" t="s">
        <v>419</v>
      </c>
      <c r="J141" s="184" t="s">
        <v>678</v>
      </c>
    </row>
    <row r="142" spans="1:10">
      <c r="A142" s="36"/>
      <c r="B142" s="36"/>
      <c r="C142" s="184" t="s">
        <v>588</v>
      </c>
      <c r="D142" s="184" t="s">
        <v>589</v>
      </c>
      <c r="E142" s="184" t="s">
        <v>679</v>
      </c>
      <c r="F142" s="185" t="s">
        <v>428</v>
      </c>
      <c r="G142" s="184" t="s">
        <v>680</v>
      </c>
      <c r="H142" s="185" t="s">
        <v>471</v>
      </c>
      <c r="I142" s="185" t="s">
        <v>419</v>
      </c>
      <c r="J142" s="184" t="s">
        <v>681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氷冰</cp:lastModifiedBy>
  <dcterms:created xsi:type="dcterms:W3CDTF">2026-03-11T11:01:00Z</dcterms:created>
  <dcterms:modified xsi:type="dcterms:W3CDTF">2026-03-11T11:33:11Z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10BFB3044DCA451B9A81E7781AA9DF92_13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